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3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ДГ'!$A$3:$P$171</definedName>
    <definedName name="_xlnm.Print_Area" localSheetId="16">'% ставки за депозитами НФК'!$A$3:$P$171</definedName>
    <definedName name="_xlnm.Print_Area" localSheetId="13">'% ставки за кредитами ДГ'!$A$3:$S$171</definedName>
    <definedName name="_xlnm.Print_Area" localSheetId="12">'% ставки за кредитами НФК'!$A$3:$AE$171</definedName>
    <definedName name="_xlnm.Print_Area" localSheetId="15">'%ставкиЗаКредитамиДГ за цілями'!$A$3:$AM$171</definedName>
    <definedName name="_xlnm.Print_Area" localSheetId="14">'%ставкиЗаКредитамиНФК за цілями'!$A$3:$U$171</definedName>
    <definedName name="_xlnm.Print_Area" localSheetId="18">'Банки та філії'!$A$3:$D$171</definedName>
    <definedName name="_xlnm.Print_Area" localSheetId="10">'Депозити ДГ'!$A$3:$S$171</definedName>
    <definedName name="_xlnm.Print_Area" localSheetId="8">'Депозити за секторами'!$A$3:$P$171</definedName>
    <definedName name="_xlnm.Print_Area" localSheetId="9">'Депозити НФК'!$A$3:$S$171</definedName>
    <definedName name="_xlnm.Print_Area" localSheetId="11">'Депозити НФК за КВЕД'!$A$3:$S$171</definedName>
    <definedName name="_xlnm.Print_Area" localSheetId="4">'Кредити ДГ'!$A$3:$M$171</definedName>
    <definedName name="_xlnm.Print_Area" localSheetId="7">'Кредити ДГ за цілями'!$A$3:$V$171</definedName>
    <definedName name="_xlnm.Print_Area" localSheetId="2">'Кредити за секторами'!$A$3:$P$171</definedName>
    <definedName name="_xlnm.Print_Area" localSheetId="3">'Кредити НФК'!$A$3:$M$171</definedName>
    <definedName name="_xlnm.Print_Area" localSheetId="5">'Кредити НФК за КВЕД'!$A$3:$S$171</definedName>
    <definedName name="_xlnm.Print_Area" localSheetId="6">'Кредити НФК за цілями'!$A$3:$M$171</definedName>
    <definedName name="_xlnm.Print_Area" localSheetId="1">'на звітну дату'!$A$2:$G$51</definedName>
    <definedName name="_xlnm.Print_Area" localSheetId="20">Україна!$A$3:$AC$171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70" i="24" l="1"/>
  <c r="N170" i="24" s="1"/>
  <c r="G170" i="24"/>
  <c r="J170" i="24"/>
  <c r="C170" i="24"/>
  <c r="E170" i="24"/>
  <c r="P170" i="4"/>
  <c r="N170" i="4" s="1"/>
  <c r="J170" i="4"/>
  <c r="D170" i="4" s="1"/>
  <c r="F170" i="4"/>
  <c r="E170" i="23"/>
  <c r="D170" i="23"/>
  <c r="C170" i="23"/>
  <c r="E170" i="5"/>
  <c r="D170" i="5"/>
  <c r="C170" i="5"/>
  <c r="H170" i="24" l="1"/>
  <c r="D170" i="24"/>
  <c r="F170" i="24"/>
  <c r="H170" i="4"/>
  <c r="E170" i="4"/>
  <c r="C170" i="4"/>
  <c r="G170" i="4"/>
  <c r="P169" i="24"/>
  <c r="N169" i="24" s="1"/>
  <c r="E169" i="24"/>
  <c r="J169" i="24"/>
  <c r="H169" i="24" s="1"/>
  <c r="G169" i="24"/>
  <c r="F169" i="24"/>
  <c r="C169" i="24"/>
  <c r="P169" i="4"/>
  <c r="N169" i="4" s="1"/>
  <c r="G169" i="4"/>
  <c r="F169" i="4"/>
  <c r="E169" i="4"/>
  <c r="E169" i="23"/>
  <c r="D169" i="23"/>
  <c r="C169" i="23"/>
  <c r="E169" i="5"/>
  <c r="D169" i="5"/>
  <c r="C169" i="5"/>
  <c r="D169" i="24" l="1"/>
  <c r="J169" i="4"/>
  <c r="D169" i="4" s="1"/>
  <c r="C169" i="4"/>
  <c r="P168" i="24"/>
  <c r="N168" i="24" s="1"/>
  <c r="G168" i="24"/>
  <c r="J168" i="24"/>
  <c r="C168" i="24"/>
  <c r="E168" i="24"/>
  <c r="P168" i="4"/>
  <c r="F168" i="4"/>
  <c r="J168" i="4"/>
  <c r="G168" i="4"/>
  <c r="C168" i="4"/>
  <c r="D168" i="23"/>
  <c r="E168" i="23"/>
  <c r="C168" i="23"/>
  <c r="E168" i="5"/>
  <c r="D168" i="5"/>
  <c r="C168" i="5"/>
  <c r="H169" i="4" l="1"/>
  <c r="H168" i="24"/>
  <c r="D168" i="24"/>
  <c r="F168" i="24"/>
  <c r="N168" i="4"/>
  <c r="H168" i="4"/>
  <c r="D168" i="4"/>
  <c r="E168" i="4"/>
  <c r="P167" i="24"/>
  <c r="N167" i="24" s="1"/>
  <c r="E167" i="24"/>
  <c r="J167" i="24"/>
  <c r="H167" i="24" s="1"/>
  <c r="G167" i="24"/>
  <c r="F167" i="24"/>
  <c r="C167" i="24"/>
  <c r="P167" i="4"/>
  <c r="N167" i="4" s="1"/>
  <c r="J167" i="4"/>
  <c r="H167" i="4" s="1"/>
  <c r="G167" i="4"/>
  <c r="F167" i="4"/>
  <c r="E167" i="4"/>
  <c r="C167" i="4"/>
  <c r="E167" i="23"/>
  <c r="D167" i="23"/>
  <c r="C167" i="23"/>
  <c r="E167" i="5"/>
  <c r="D167" i="5"/>
  <c r="C167" i="5"/>
  <c r="D167" i="24" l="1"/>
  <c r="D167" i="4"/>
  <c r="P166" i="24"/>
  <c r="N166" i="24" s="1"/>
  <c r="G166" i="24"/>
  <c r="J166" i="24"/>
  <c r="C166" i="24"/>
  <c r="E166" i="24"/>
  <c r="P166" i="4"/>
  <c r="E166" i="4"/>
  <c r="J166" i="4"/>
  <c r="H166" i="4" s="1"/>
  <c r="G166" i="4"/>
  <c r="F166" i="4"/>
  <c r="C166" i="4"/>
  <c r="E166" i="23"/>
  <c r="D166" i="23"/>
  <c r="C166" i="23"/>
  <c r="E166" i="5"/>
  <c r="D166" i="5"/>
  <c r="C166" i="5"/>
  <c r="D166" i="4" l="1"/>
  <c r="D166" i="24"/>
  <c r="H166" i="24"/>
  <c r="F166" i="24"/>
  <c r="N166" i="4"/>
  <c r="P165" i="24"/>
  <c r="N165" i="24" s="1"/>
  <c r="E165" i="24"/>
  <c r="J165" i="24"/>
  <c r="H165" i="24" s="1"/>
  <c r="G165" i="24"/>
  <c r="F165" i="24"/>
  <c r="C165" i="24"/>
  <c r="P165" i="4"/>
  <c r="N165" i="4" s="1"/>
  <c r="G165" i="4"/>
  <c r="J165" i="4"/>
  <c r="C165" i="4"/>
  <c r="E165" i="4"/>
  <c r="E165" i="23"/>
  <c r="D165" i="23"/>
  <c r="C165" i="23"/>
  <c r="E165" i="5"/>
  <c r="D165" i="5"/>
  <c r="C165" i="5"/>
  <c r="D165" i="24" l="1"/>
  <c r="H165" i="4"/>
  <c r="D165" i="4"/>
  <c r="F165" i="4"/>
  <c r="P164" i="24"/>
  <c r="F164" i="24"/>
  <c r="J164" i="24"/>
  <c r="G164" i="24"/>
  <c r="C164" i="24"/>
  <c r="P164" i="4"/>
  <c r="N164" i="4" s="1"/>
  <c r="E164" i="4"/>
  <c r="J164" i="4"/>
  <c r="H164" i="4" s="1"/>
  <c r="G164" i="4"/>
  <c r="F164" i="4"/>
  <c r="C164" i="4"/>
  <c r="E164" i="23"/>
  <c r="D164" i="23"/>
  <c r="C164" i="23"/>
  <c r="E164" i="5"/>
  <c r="D164" i="5"/>
  <c r="C164" i="5"/>
  <c r="N164" i="24" l="1"/>
  <c r="H164" i="24"/>
  <c r="D164" i="24"/>
  <c r="E164" i="24"/>
  <c r="D164" i="4"/>
  <c r="P163" i="24"/>
  <c r="N163" i="24" s="1"/>
  <c r="G163" i="24"/>
  <c r="J163" i="24"/>
  <c r="C163" i="24"/>
  <c r="E163" i="24"/>
  <c r="P163" i="4"/>
  <c r="N163" i="4" s="1"/>
  <c r="J163" i="4"/>
  <c r="G163" i="4"/>
  <c r="E163" i="4"/>
  <c r="C163" i="4"/>
  <c r="E163" i="23"/>
  <c r="D163" i="23"/>
  <c r="C163" i="23"/>
  <c r="E163" i="5"/>
  <c r="D163" i="5"/>
  <c r="C163" i="5"/>
  <c r="H163" i="24" l="1"/>
  <c r="D163" i="24"/>
  <c r="F163" i="24"/>
  <c r="H163" i="4"/>
  <c r="D163" i="4"/>
  <c r="F163" i="4"/>
  <c r="P162" i="24"/>
  <c r="F162" i="24"/>
  <c r="J162" i="24"/>
  <c r="G162" i="24"/>
  <c r="C162" i="24"/>
  <c r="G162" i="4"/>
  <c r="P162" i="4"/>
  <c r="N162" i="4" s="1"/>
  <c r="E162" i="4"/>
  <c r="J162" i="4"/>
  <c r="H162" i="4" s="1"/>
  <c r="C162" i="4"/>
  <c r="E162" i="23"/>
  <c r="D162" i="23"/>
  <c r="C162" i="23"/>
  <c r="E162" i="5"/>
  <c r="D162" i="5"/>
  <c r="C162" i="5"/>
  <c r="N162" i="24" l="1"/>
  <c r="H162" i="24"/>
  <c r="D162" i="24"/>
  <c r="E162" i="24"/>
  <c r="F162" i="4"/>
  <c r="D162" i="4"/>
  <c r="P161" i="24"/>
  <c r="N161" i="24" s="1"/>
  <c r="G161" i="24"/>
  <c r="J161" i="24"/>
  <c r="C161" i="24"/>
  <c r="E161" i="24"/>
  <c r="F161" i="4"/>
  <c r="P161" i="4"/>
  <c r="N161" i="4" s="1"/>
  <c r="J161" i="4"/>
  <c r="E161" i="23"/>
  <c r="D161" i="23"/>
  <c r="C161" i="23"/>
  <c r="E161" i="5"/>
  <c r="D161" i="5"/>
  <c r="C161" i="5"/>
  <c r="D161" i="24" l="1"/>
  <c r="H161" i="24"/>
  <c r="F161" i="24"/>
  <c r="D161" i="4"/>
  <c r="H161" i="4"/>
  <c r="E161" i="4"/>
  <c r="C161" i="4"/>
  <c r="G161" i="4"/>
  <c r="P160" i="24"/>
  <c r="N160" i="24" s="1"/>
  <c r="J160" i="24"/>
  <c r="H160" i="24" s="1"/>
  <c r="G160" i="24"/>
  <c r="F160" i="24"/>
  <c r="E160" i="24"/>
  <c r="C160" i="24"/>
  <c r="P160" i="4"/>
  <c r="N160" i="4" s="1"/>
  <c r="G160" i="4"/>
  <c r="J160" i="4"/>
  <c r="C160" i="4"/>
  <c r="E160" i="4"/>
  <c r="E160" i="23"/>
  <c r="D160" i="23"/>
  <c r="C160" i="23"/>
  <c r="E160" i="5"/>
  <c r="C160" i="5"/>
  <c r="D160" i="5"/>
  <c r="D160" i="24" l="1"/>
  <c r="D160" i="4"/>
  <c r="H160" i="4"/>
  <c r="F160" i="4"/>
  <c r="P159" i="24"/>
  <c r="F159" i="24"/>
  <c r="J159" i="24"/>
  <c r="G159" i="24"/>
  <c r="C159" i="24"/>
  <c r="G159" i="4"/>
  <c r="F159" i="4"/>
  <c r="J159" i="4"/>
  <c r="C159" i="4"/>
  <c r="E159" i="23"/>
  <c r="D159" i="23"/>
  <c r="C159" i="23"/>
  <c r="E159" i="5"/>
  <c r="D159" i="5"/>
  <c r="C159" i="5"/>
  <c r="N159" i="24" l="1"/>
  <c r="D159" i="24"/>
  <c r="H159" i="24"/>
  <c r="E159" i="24"/>
  <c r="H159" i="4"/>
  <c r="P159" i="4"/>
  <c r="N159" i="4" s="1"/>
  <c r="E159" i="4"/>
  <c r="P158" i="24"/>
  <c r="N158" i="24" s="1"/>
  <c r="J158" i="24"/>
  <c r="G158" i="24"/>
  <c r="E158" i="24"/>
  <c r="C158" i="24"/>
  <c r="P158" i="4"/>
  <c r="N158" i="4" s="1"/>
  <c r="J158" i="4"/>
  <c r="G158" i="4"/>
  <c r="E158" i="4"/>
  <c r="C158" i="4"/>
  <c r="E158" i="23"/>
  <c r="D158" i="23"/>
  <c r="C158" i="23"/>
  <c r="E158" i="5"/>
  <c r="D158" i="5"/>
  <c r="C158" i="5"/>
  <c r="D159" i="4" l="1"/>
  <c r="H158" i="24"/>
  <c r="D158" i="24"/>
  <c r="F158" i="24"/>
  <c r="D158" i="4"/>
  <c r="H158" i="4"/>
  <c r="F158" i="4"/>
  <c r="P157" i="24"/>
  <c r="N157" i="24" s="1"/>
  <c r="G157" i="24"/>
  <c r="J157" i="24"/>
  <c r="C157" i="24"/>
  <c r="E157" i="24"/>
  <c r="P157" i="4"/>
  <c r="N157" i="4" s="1"/>
  <c r="G157" i="4"/>
  <c r="J157" i="4"/>
  <c r="C157" i="4"/>
  <c r="E157" i="4"/>
  <c r="E157" i="23"/>
  <c r="D157" i="23"/>
  <c r="C157" i="23"/>
  <c r="E157" i="5"/>
  <c r="D157" i="5"/>
  <c r="C157" i="5"/>
  <c r="H157" i="24" l="1"/>
  <c r="D157" i="24"/>
  <c r="F157" i="24"/>
  <c r="H157" i="4"/>
  <c r="D157" i="4"/>
  <c r="F157" i="4"/>
  <c r="P156" i="24"/>
  <c r="N156" i="24" s="1"/>
  <c r="E156" i="24"/>
  <c r="J156" i="24"/>
  <c r="H156" i="24" s="1"/>
  <c r="G156" i="24"/>
  <c r="F156" i="24"/>
  <c r="C156" i="24"/>
  <c r="P156" i="4"/>
  <c r="N156" i="4" s="1"/>
  <c r="G156" i="4"/>
  <c r="J156" i="4"/>
  <c r="H156" i="4" s="1"/>
  <c r="F156" i="4"/>
  <c r="E156" i="4"/>
  <c r="C156" i="4"/>
  <c r="E156" i="23"/>
  <c r="D156" i="23"/>
  <c r="C156" i="23"/>
  <c r="E156" i="5"/>
  <c r="D156" i="5"/>
  <c r="C156" i="5"/>
  <c r="D156" i="24" l="1"/>
  <c r="D156" i="4"/>
  <c r="P155" i="24"/>
  <c r="N155" i="24" s="1"/>
  <c r="J155" i="24"/>
  <c r="G155" i="24"/>
  <c r="E155" i="24"/>
  <c r="C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D155" i="24" l="1"/>
  <c r="H155" i="24"/>
  <c r="F155" i="24"/>
  <c r="H155" i="4"/>
  <c r="D155" i="4"/>
  <c r="F155" i="4"/>
  <c r="P154" i="24"/>
  <c r="N154" i="24" s="1"/>
  <c r="J154" i="24"/>
  <c r="G154" i="24"/>
  <c r="E154" i="24"/>
  <c r="C154" i="24"/>
  <c r="P154" i="4"/>
  <c r="N154" i="4" s="1"/>
  <c r="J154" i="4"/>
  <c r="G154" i="4"/>
  <c r="E154" i="4"/>
  <c r="C154" i="4"/>
  <c r="E154" i="23"/>
  <c r="D154" i="23"/>
  <c r="C154" i="23"/>
  <c r="E154" i="5"/>
  <c r="D154" i="5"/>
  <c r="C154" i="5"/>
  <c r="H154" i="24" l="1"/>
  <c r="D154" i="24"/>
  <c r="F154" i="24"/>
  <c r="H154" i="4"/>
  <c r="D154" i="4"/>
  <c r="F154" i="4"/>
  <c r="P153" i="24"/>
  <c r="F153" i="24"/>
  <c r="J153" i="24"/>
  <c r="G153" i="24"/>
  <c r="C153" i="24"/>
  <c r="P153" i="4"/>
  <c r="N153" i="4" s="1"/>
  <c r="F153" i="4"/>
  <c r="E153" i="4"/>
  <c r="J153" i="4"/>
  <c r="H153" i="4" s="1"/>
  <c r="G153" i="4"/>
  <c r="C153" i="4"/>
  <c r="E153" i="23"/>
  <c r="D153" i="23"/>
  <c r="C153" i="23"/>
  <c r="E153" i="5"/>
  <c r="D153" i="5"/>
  <c r="C153" i="5"/>
  <c r="N153" i="24" l="1"/>
  <c r="H153" i="24"/>
  <c r="D153" i="24"/>
  <c r="E153" i="24"/>
  <c r="D153" i="4"/>
  <c r="P152" i="24"/>
  <c r="F152" i="24"/>
  <c r="J152" i="24"/>
  <c r="G152" i="24"/>
  <c r="C152" i="24"/>
  <c r="P152" i="4"/>
  <c r="F152" i="4"/>
  <c r="J152" i="4"/>
  <c r="G152" i="4"/>
  <c r="C152" i="4"/>
  <c r="E152" i="23"/>
  <c r="D152" i="23"/>
  <c r="C152" i="23"/>
  <c r="E152" i="5"/>
  <c r="D152" i="5"/>
  <c r="C152" i="5"/>
  <c r="N152" i="4" l="1"/>
  <c r="N152" i="24"/>
  <c r="H152" i="24"/>
  <c r="D152" i="24"/>
  <c r="E152" i="24"/>
  <c r="D152" i="4"/>
  <c r="H152" i="4"/>
  <c r="E152" i="4"/>
  <c r="P151" i="24"/>
  <c r="F151" i="24"/>
  <c r="J151" i="24"/>
  <c r="G151" i="24"/>
  <c r="C151" i="24"/>
  <c r="P151" i="4"/>
  <c r="N151" i="4" s="1"/>
  <c r="E151" i="4"/>
  <c r="J151" i="4"/>
  <c r="H151" i="4" s="1"/>
  <c r="G151" i="4"/>
  <c r="F151" i="4"/>
  <c r="C151" i="4"/>
  <c r="E151" i="23"/>
  <c r="D151" i="23"/>
  <c r="C151" i="23"/>
  <c r="E151" i="5"/>
  <c r="D151" i="5"/>
  <c r="C151" i="5"/>
  <c r="N151" i="24" l="1"/>
  <c r="H151" i="24"/>
  <c r="D151" i="24"/>
  <c r="E151" i="24"/>
  <c r="D151" i="4"/>
  <c r="P150" i="24"/>
  <c r="N150" i="24" s="1"/>
  <c r="G150" i="24"/>
  <c r="J150" i="24"/>
  <c r="C150" i="24"/>
  <c r="E150" i="24"/>
  <c r="P150" i="4"/>
  <c r="N150" i="4" s="1"/>
  <c r="E150" i="4"/>
  <c r="J150" i="4"/>
  <c r="H150" i="4" s="1"/>
  <c r="G150" i="4"/>
  <c r="C150" i="4"/>
  <c r="E150" i="23"/>
  <c r="D150" i="23"/>
  <c r="C150" i="23"/>
  <c r="E150" i="5"/>
  <c r="D150" i="5"/>
  <c r="C150" i="5"/>
  <c r="H150" i="24" l="1"/>
  <c r="D150" i="24"/>
  <c r="F150" i="24"/>
  <c r="F150" i="4"/>
  <c r="D150" i="4"/>
  <c r="G149" i="24"/>
  <c r="P149" i="24"/>
  <c r="N149" i="24" s="1"/>
  <c r="E149" i="24"/>
  <c r="J149" i="24"/>
  <c r="H149" i="24" s="1"/>
  <c r="C149" i="24"/>
  <c r="P149" i="4"/>
  <c r="N149" i="4" s="1"/>
  <c r="E149" i="4"/>
  <c r="J149" i="4"/>
  <c r="H149" i="4" s="1"/>
  <c r="G149" i="4"/>
  <c r="F149" i="4"/>
  <c r="C149" i="4"/>
  <c r="E149" i="23"/>
  <c r="D149" i="23"/>
  <c r="C149" i="23"/>
  <c r="E149" i="5"/>
  <c r="D149" i="5"/>
  <c r="C149" i="5"/>
  <c r="F149" i="24" l="1"/>
  <c r="D149" i="24"/>
  <c r="D149" i="4"/>
  <c r="P148" i="24"/>
  <c r="N148" i="24" s="1"/>
  <c r="J148" i="24"/>
  <c r="G148" i="24"/>
  <c r="E148" i="24"/>
  <c r="C148" i="24"/>
  <c r="P148" i="4"/>
  <c r="N148" i="4" s="1"/>
  <c r="J148" i="4"/>
  <c r="G148" i="4"/>
  <c r="E148" i="4"/>
  <c r="C148" i="4"/>
  <c r="E148" i="23"/>
  <c r="D148" i="23"/>
  <c r="C148" i="23"/>
  <c r="C148" i="5"/>
  <c r="E148" i="5"/>
  <c r="D148" i="5"/>
  <c r="H148" i="24" l="1"/>
  <c r="D148" i="24"/>
  <c r="F148" i="24"/>
  <c r="D148" i="4"/>
  <c r="H148" i="4"/>
  <c r="F148" i="4"/>
  <c r="P147" i="24"/>
  <c r="F147" i="24"/>
  <c r="J147" i="24"/>
  <c r="C147" i="24"/>
  <c r="P147" i="4"/>
  <c r="J147" i="4"/>
  <c r="G147" i="4"/>
  <c r="F147" i="4"/>
  <c r="C147" i="4"/>
  <c r="E147" i="23"/>
  <c r="D147" i="23"/>
  <c r="C147" i="23"/>
  <c r="E147" i="5"/>
  <c r="D147" i="5"/>
  <c r="C147" i="5"/>
  <c r="N147" i="24" l="1"/>
  <c r="H147" i="24"/>
  <c r="D147" i="24"/>
  <c r="G147" i="24"/>
  <c r="E147" i="24"/>
  <c r="H147" i="4"/>
  <c r="D147" i="4"/>
  <c r="N147" i="4"/>
  <c r="E147" i="4"/>
  <c r="P146" i="24"/>
  <c r="N146" i="24" s="1"/>
  <c r="G146" i="24"/>
  <c r="J146" i="24"/>
  <c r="C146" i="24"/>
  <c r="E146" i="24"/>
  <c r="P146" i="4"/>
  <c r="E146" i="4"/>
  <c r="J146" i="4"/>
  <c r="H146" i="4" s="1"/>
  <c r="G146" i="4"/>
  <c r="F146" i="4"/>
  <c r="C146" i="4"/>
  <c r="E146" i="23"/>
  <c r="D146" i="23"/>
  <c r="C146" i="23"/>
  <c r="E146" i="5"/>
  <c r="D146" i="5"/>
  <c r="C146" i="5"/>
  <c r="N146" i="4" l="1"/>
  <c r="D146" i="24"/>
  <c r="H146" i="24"/>
  <c r="F146" i="24"/>
  <c r="D146" i="4"/>
  <c r="E145" i="24"/>
  <c r="C145" i="24"/>
  <c r="G145" i="4"/>
  <c r="E145" i="4"/>
  <c r="C145" i="4"/>
  <c r="E145" i="23"/>
  <c r="D145" i="23"/>
  <c r="C145" i="23"/>
  <c r="E145" i="5"/>
  <c r="D145" i="5"/>
  <c r="C145" i="5"/>
  <c r="P145" i="4" l="1"/>
  <c r="N145" i="4" s="1"/>
  <c r="P145" i="24"/>
  <c r="N145" i="24" s="1"/>
  <c r="J145" i="24"/>
  <c r="H145" i="24" s="1"/>
  <c r="F145" i="4"/>
  <c r="G145" i="24"/>
  <c r="F145" i="24"/>
  <c r="J145" i="4"/>
  <c r="G144" i="24"/>
  <c r="C144" i="24"/>
  <c r="G144" i="4"/>
  <c r="E144" i="4"/>
  <c r="C144" i="4"/>
  <c r="D144" i="23"/>
  <c r="C144" i="23"/>
  <c r="D144" i="5"/>
  <c r="C144" i="5"/>
  <c r="E144" i="5"/>
  <c r="E144" i="23" l="1"/>
  <c r="P144" i="4"/>
  <c r="N144" i="4" s="1"/>
  <c r="D145" i="24"/>
  <c r="P144" i="24"/>
  <c r="N144" i="24" s="1"/>
  <c r="J144" i="24"/>
  <c r="H144" i="24" s="1"/>
  <c r="F144" i="24"/>
  <c r="D145" i="4"/>
  <c r="H145" i="4"/>
  <c r="E144" i="24"/>
  <c r="F144" i="4"/>
  <c r="J144" i="4"/>
  <c r="G143" i="24"/>
  <c r="E143" i="24"/>
  <c r="C143" i="24"/>
  <c r="G143" i="4"/>
  <c r="E143" i="4"/>
  <c r="C143" i="4"/>
  <c r="E143" i="23"/>
  <c r="D143" i="23"/>
  <c r="E143" i="5"/>
  <c r="D143" i="5"/>
  <c r="C143" i="5"/>
  <c r="C143" i="23" l="1"/>
  <c r="P143" i="24"/>
  <c r="N143" i="24" s="1"/>
  <c r="J143" i="24"/>
  <c r="H143" i="24" s="1"/>
  <c r="D144" i="24"/>
  <c r="P143" i="4"/>
  <c r="N143" i="4" s="1"/>
  <c r="J143" i="4"/>
  <c r="H143" i="4" s="1"/>
  <c r="H144" i="4"/>
  <c r="D144" i="4"/>
  <c r="F143" i="24"/>
  <c r="F143" i="4"/>
  <c r="C142" i="24"/>
  <c r="G142" i="24"/>
  <c r="G142" i="4"/>
  <c r="F142" i="4"/>
  <c r="C142" i="4"/>
  <c r="E142" i="23"/>
  <c r="D142" i="23"/>
  <c r="C142" i="23"/>
  <c r="C142" i="5"/>
  <c r="E142" i="5"/>
  <c r="D142" i="5"/>
  <c r="P142" i="24" l="1"/>
  <c r="N142" i="24" s="1"/>
  <c r="P142" i="4"/>
  <c r="D143" i="24"/>
  <c r="D143" i="4"/>
  <c r="E142" i="24"/>
  <c r="N142" i="4"/>
  <c r="J142" i="24"/>
  <c r="H142" i="24" s="1"/>
  <c r="J142" i="4"/>
  <c r="H142" i="4" s="1"/>
  <c r="E142" i="4"/>
  <c r="F142" i="24"/>
  <c r="E141" i="24"/>
  <c r="C141" i="24"/>
  <c r="C141" i="4"/>
  <c r="G141" i="4"/>
  <c r="E141" i="23"/>
  <c r="D141" i="23"/>
  <c r="C141" i="23"/>
  <c r="D141" i="5"/>
  <c r="C141" i="5"/>
  <c r="D142" i="24" l="1"/>
  <c r="J141" i="24"/>
  <c r="H141" i="24" s="1"/>
  <c r="P141" i="4"/>
  <c r="D142" i="4"/>
  <c r="G141" i="24"/>
  <c r="E141" i="5"/>
  <c r="J141" i="4"/>
  <c r="H141" i="4" s="1"/>
  <c r="E141" i="4"/>
  <c r="F141" i="4"/>
  <c r="P141" i="24"/>
  <c r="N141" i="24" s="1"/>
  <c r="F141" i="24"/>
  <c r="N141" i="4"/>
  <c r="G140" i="24"/>
  <c r="E140" i="24"/>
  <c r="C140" i="24"/>
  <c r="G140" i="4"/>
  <c r="C140" i="4"/>
  <c r="D140" i="23"/>
  <c r="C140" i="23"/>
  <c r="E140" i="23"/>
  <c r="E140" i="5"/>
  <c r="D140" i="5"/>
  <c r="P140" i="4" l="1"/>
  <c r="N140" i="4" s="1"/>
  <c r="C140" i="5"/>
  <c r="D141" i="4"/>
  <c r="D141" i="24"/>
  <c r="J140" i="4"/>
  <c r="H140" i="4" s="1"/>
  <c r="P140" i="24"/>
  <c r="N140" i="24" s="1"/>
  <c r="E140" i="4"/>
  <c r="J140" i="24"/>
  <c r="H140" i="24" s="1"/>
  <c r="F140" i="24"/>
  <c r="F140" i="4"/>
  <c r="E139" i="24"/>
  <c r="C139" i="24"/>
  <c r="E139" i="4"/>
  <c r="C139" i="4"/>
  <c r="D139" i="23"/>
  <c r="C139" i="23"/>
  <c r="E139" i="5"/>
  <c r="D139" i="5"/>
  <c r="C139" i="5"/>
  <c r="E139" i="23" l="1"/>
  <c r="D140" i="24"/>
  <c r="P139" i="4"/>
  <c r="N139" i="4" s="1"/>
  <c r="D140" i="4"/>
  <c r="P139" i="24"/>
  <c r="N139" i="24" s="1"/>
  <c r="J139" i="4"/>
  <c r="H139" i="4" s="1"/>
  <c r="J139" i="24"/>
  <c r="G139" i="4"/>
  <c r="G139" i="24"/>
  <c r="F139" i="24"/>
  <c r="F139" i="4"/>
  <c r="G138" i="24"/>
  <c r="F138" i="24"/>
  <c r="C138" i="24"/>
  <c r="F138" i="4"/>
  <c r="C138" i="4"/>
  <c r="D138" i="23"/>
  <c r="E138" i="23"/>
  <c r="E138" i="5"/>
  <c r="D138" i="5"/>
  <c r="C138" i="5"/>
  <c r="D139" i="4" l="1"/>
  <c r="C138" i="23"/>
  <c r="D139" i="24"/>
  <c r="P138" i="24"/>
  <c r="N138" i="24" s="1"/>
  <c r="H139" i="24"/>
  <c r="P138" i="4"/>
  <c r="N138" i="4" s="1"/>
  <c r="J138" i="4"/>
  <c r="H138" i="4" s="1"/>
  <c r="J138" i="24"/>
  <c r="H138" i="24" s="1"/>
  <c r="G138" i="4"/>
  <c r="E138" i="24"/>
  <c r="E138" i="4"/>
  <c r="E137" i="24"/>
  <c r="C137" i="24"/>
  <c r="G137" i="24"/>
  <c r="E137" i="4"/>
  <c r="C137" i="4"/>
  <c r="E137" i="23"/>
  <c r="C137" i="23"/>
  <c r="C137" i="5"/>
  <c r="E137" i="5"/>
  <c r="D137" i="5" l="1"/>
  <c r="D137" i="23"/>
  <c r="P137" i="24"/>
  <c r="N137" i="24" s="1"/>
  <c r="D138" i="4"/>
  <c r="D138" i="24"/>
  <c r="P137" i="4"/>
  <c r="N137" i="4" s="1"/>
  <c r="J137" i="4"/>
  <c r="G137" i="4"/>
  <c r="J137" i="24"/>
  <c r="F137" i="24"/>
  <c r="F137" i="4"/>
  <c r="E136" i="24"/>
  <c r="C136" i="24"/>
  <c r="F136" i="4"/>
  <c r="C136" i="4"/>
  <c r="G136" i="4"/>
  <c r="E136" i="23"/>
  <c r="D136" i="23"/>
  <c r="C136" i="23"/>
  <c r="C136" i="5"/>
  <c r="E136" i="5"/>
  <c r="D136" i="5"/>
  <c r="D137" i="4" l="1"/>
  <c r="D137" i="24"/>
  <c r="H137" i="24"/>
  <c r="G136" i="24"/>
  <c r="P136" i="24"/>
  <c r="N136" i="24" s="1"/>
  <c r="J136" i="4"/>
  <c r="H136" i="4" s="1"/>
  <c r="H137" i="4"/>
  <c r="J136" i="24"/>
  <c r="H136" i="24" s="1"/>
  <c r="P136" i="4"/>
  <c r="N136" i="4" s="1"/>
  <c r="F136" i="24"/>
  <c r="E136" i="4"/>
  <c r="G135" i="24"/>
  <c r="C135" i="24"/>
  <c r="E135" i="4"/>
  <c r="C135" i="4"/>
  <c r="D135" i="23"/>
  <c r="C135" i="23"/>
  <c r="E135" i="23"/>
  <c r="E135" i="5"/>
  <c r="D135" i="5"/>
  <c r="C135" i="5"/>
  <c r="P135" i="24" l="1"/>
  <c r="N135" i="24" s="1"/>
  <c r="P135" i="4"/>
  <c r="N135" i="4" s="1"/>
  <c r="D136" i="4"/>
  <c r="G135" i="4"/>
  <c r="E135" i="24"/>
  <c r="D136" i="24"/>
  <c r="J135" i="4"/>
  <c r="H135" i="4" s="1"/>
  <c r="J135" i="24"/>
  <c r="F135" i="24"/>
  <c r="F135" i="4"/>
  <c r="E134" i="24"/>
  <c r="C134" i="24"/>
  <c r="E134" i="4"/>
  <c r="C134" i="4"/>
  <c r="G134" i="4"/>
  <c r="E134" i="23"/>
  <c r="E134" i="5"/>
  <c r="D134" i="5"/>
  <c r="C134" i="5"/>
  <c r="D135" i="24" l="1"/>
  <c r="D134" i="23"/>
  <c r="G134" i="24"/>
  <c r="P134" i="4"/>
  <c r="N134" i="4" s="1"/>
  <c r="H135" i="24"/>
  <c r="D135" i="4"/>
  <c r="P134" i="24"/>
  <c r="N134" i="24" s="1"/>
  <c r="J134" i="4"/>
  <c r="H134" i="4" s="1"/>
  <c r="C134" i="23"/>
  <c r="J134" i="24"/>
  <c r="H134" i="24" s="1"/>
  <c r="F134" i="24"/>
  <c r="F134" i="4"/>
  <c r="F133" i="24"/>
  <c r="E133" i="24"/>
  <c r="G133" i="24"/>
  <c r="C133" i="24"/>
  <c r="F133" i="4"/>
  <c r="E133" i="4"/>
  <c r="C133" i="4"/>
  <c r="G133" i="4"/>
  <c r="E133" i="23"/>
  <c r="D133" i="23"/>
  <c r="C133" i="23"/>
  <c r="E133" i="5"/>
  <c r="C133" i="5"/>
  <c r="D133" i="5" l="1"/>
  <c r="D134" i="4"/>
  <c r="D134" i="24"/>
  <c r="P133" i="4"/>
  <c r="N133" i="4" s="1"/>
  <c r="P133" i="24"/>
  <c r="N133" i="24" s="1"/>
  <c r="J133" i="4"/>
  <c r="H133" i="4" s="1"/>
  <c r="J133" i="24"/>
  <c r="H133" i="24" s="1"/>
  <c r="F132" i="24"/>
  <c r="E132" i="24"/>
  <c r="G132" i="4"/>
  <c r="F132" i="4"/>
  <c r="E132" i="4"/>
  <c r="C132" i="4"/>
  <c r="E132" i="23"/>
  <c r="C132" i="23"/>
  <c r="D132" i="23"/>
  <c r="E132" i="5"/>
  <c r="D132" i="5"/>
  <c r="C132" i="5"/>
  <c r="J132" i="24" l="1"/>
  <c r="H132" i="24" s="1"/>
  <c r="P132" i="24"/>
  <c r="N132" i="24" s="1"/>
  <c r="D133" i="24"/>
  <c r="D133" i="4"/>
  <c r="P132" i="4"/>
  <c r="N132" i="4" s="1"/>
  <c r="J132" i="4"/>
  <c r="H132" i="4" s="1"/>
  <c r="C132" i="24"/>
  <c r="G132" i="24"/>
  <c r="G131" i="24"/>
  <c r="E131" i="24"/>
  <c r="C131" i="24"/>
  <c r="G131" i="4"/>
  <c r="F131" i="4"/>
  <c r="C131" i="4"/>
  <c r="E131" i="23"/>
  <c r="D131" i="23"/>
  <c r="C131" i="23"/>
  <c r="D131" i="5"/>
  <c r="E131" i="5"/>
  <c r="D132" i="24" l="1"/>
  <c r="C131" i="5"/>
  <c r="E131" i="4"/>
  <c r="J131" i="24"/>
  <c r="H131" i="24" s="1"/>
  <c r="P131" i="24"/>
  <c r="N131" i="24" s="1"/>
  <c r="J131" i="4"/>
  <c r="H131" i="4" s="1"/>
  <c r="D132" i="4"/>
  <c r="P131" i="4"/>
  <c r="N131" i="4" s="1"/>
  <c r="F131" i="24"/>
  <c r="G130" i="24"/>
  <c r="F130" i="24"/>
  <c r="E130" i="24"/>
  <c r="C130" i="24"/>
  <c r="F130" i="4"/>
  <c r="E130" i="4"/>
  <c r="E130" i="23"/>
  <c r="C130" i="23"/>
  <c r="D130" i="5"/>
  <c r="C130" i="5"/>
  <c r="E130" i="5" l="1"/>
  <c r="D130" i="23"/>
  <c r="C130" i="4"/>
  <c r="D131" i="24"/>
  <c r="P130" i="24"/>
  <c r="N130" i="24" s="1"/>
  <c r="D131" i="4"/>
  <c r="J130" i="4"/>
  <c r="H130" i="4" s="1"/>
  <c r="J130" i="24"/>
  <c r="H130" i="24" s="1"/>
  <c r="P130" i="4"/>
  <c r="N130" i="4" s="1"/>
  <c r="G130" i="4"/>
  <c r="E129" i="24"/>
  <c r="G129" i="24"/>
  <c r="F129" i="24"/>
  <c r="G129" i="4"/>
  <c r="F129" i="4"/>
  <c r="E129" i="4"/>
  <c r="C129" i="4"/>
  <c r="D129" i="23"/>
  <c r="C129" i="23"/>
  <c r="E129" i="5"/>
  <c r="D129" i="5" l="1"/>
  <c r="C129" i="24"/>
  <c r="P129" i="4"/>
  <c r="N129" i="4" s="1"/>
  <c r="C129" i="5"/>
  <c r="D130" i="24"/>
  <c r="E129" i="23"/>
  <c r="P129" i="24"/>
  <c r="N129" i="24" s="1"/>
  <c r="J129" i="4"/>
  <c r="H129" i="4" s="1"/>
  <c r="D130" i="4"/>
  <c r="J129" i="24"/>
  <c r="H129" i="24" s="1"/>
  <c r="G128" i="24"/>
  <c r="C128" i="24"/>
  <c r="C128" i="4"/>
  <c r="D128" i="23"/>
  <c r="C128" i="23"/>
  <c r="E128" i="23"/>
  <c r="E128" i="5"/>
  <c r="D128" i="5"/>
  <c r="E128" i="24" l="1"/>
  <c r="C128" i="5"/>
  <c r="P128" i="24"/>
  <c r="N128" i="24" s="1"/>
  <c r="E128" i="4"/>
  <c r="J128" i="4"/>
  <c r="H128" i="4" s="1"/>
  <c r="D129" i="4"/>
  <c r="P128" i="4"/>
  <c r="N128" i="4" s="1"/>
  <c r="D129" i="24"/>
  <c r="G128" i="4"/>
  <c r="J128" i="24"/>
  <c r="H128" i="24" s="1"/>
  <c r="F128" i="24"/>
  <c r="F128" i="4"/>
  <c r="C127" i="24"/>
  <c r="G127" i="24"/>
  <c r="C127" i="4"/>
  <c r="C127" i="23"/>
  <c r="E127" i="23"/>
  <c r="E127" i="5"/>
  <c r="C127" i="5"/>
  <c r="D127" i="5" l="1"/>
  <c r="E127" i="4"/>
  <c r="D127" i="23"/>
  <c r="G127" i="4"/>
  <c r="J127" i="24"/>
  <c r="P127" i="4"/>
  <c r="N127" i="4" s="1"/>
  <c r="F127" i="4"/>
  <c r="D128" i="4"/>
  <c r="P127" i="24"/>
  <c r="N127" i="24" s="1"/>
  <c r="J127" i="4"/>
  <c r="H127" i="4" s="1"/>
  <c r="D128" i="24"/>
  <c r="E127" i="24"/>
  <c r="H127" i="24"/>
  <c r="F127" i="24"/>
  <c r="G126" i="24"/>
  <c r="E126" i="24"/>
  <c r="C126" i="24"/>
  <c r="C126" i="4"/>
  <c r="G126" i="4"/>
  <c r="E126" i="23"/>
  <c r="C126" i="23"/>
  <c r="E126" i="5"/>
  <c r="D126" i="5"/>
  <c r="C126" i="5"/>
  <c r="D126" i="23" l="1"/>
  <c r="E126" i="4"/>
  <c r="P126" i="24"/>
  <c r="N126" i="24" s="1"/>
  <c r="D127" i="24"/>
  <c r="P126" i="4"/>
  <c r="N126" i="4" s="1"/>
  <c r="J126" i="4"/>
  <c r="H126" i="4" s="1"/>
  <c r="D127" i="4"/>
  <c r="J126" i="24"/>
  <c r="H126" i="24" s="1"/>
  <c r="F126" i="24"/>
  <c r="F126" i="4"/>
  <c r="C125" i="24"/>
  <c r="G125" i="24"/>
  <c r="G125" i="4"/>
  <c r="E125" i="4"/>
  <c r="D125" i="23"/>
  <c r="D125" i="5"/>
  <c r="C125" i="5"/>
  <c r="C125" i="4" l="1"/>
  <c r="C125" i="23"/>
  <c r="D126" i="24"/>
  <c r="P125" i="24"/>
  <c r="N125" i="24" s="1"/>
  <c r="P125" i="4"/>
  <c r="N125" i="4" s="1"/>
  <c r="J125" i="24"/>
  <c r="H125" i="24" s="1"/>
  <c r="D126" i="4"/>
  <c r="F125" i="24"/>
  <c r="E125" i="23"/>
  <c r="E125" i="5"/>
  <c r="J125" i="4"/>
  <c r="E125" i="24"/>
  <c r="F125" i="4"/>
  <c r="F124" i="24"/>
  <c r="E124" i="24"/>
  <c r="C124" i="24"/>
  <c r="C124" i="4"/>
  <c r="E124" i="23"/>
  <c r="D124" i="23"/>
  <c r="G124" i="4" l="1"/>
  <c r="D125" i="4"/>
  <c r="D125" i="24"/>
  <c r="H125" i="4"/>
  <c r="D124" i="5"/>
  <c r="J124" i="4"/>
  <c r="H124" i="4" s="1"/>
  <c r="C124" i="23"/>
  <c r="J124" i="24"/>
  <c r="H124" i="24" s="1"/>
  <c r="C124" i="5"/>
  <c r="F124" i="4"/>
  <c r="G124" i="24"/>
  <c r="P124" i="4"/>
  <c r="N124" i="4" s="1"/>
  <c r="E124" i="4"/>
  <c r="E124" i="5"/>
  <c r="P124" i="24"/>
  <c r="N124" i="24" s="1"/>
  <c r="G123" i="24"/>
  <c r="G123" i="4"/>
  <c r="E123" i="23"/>
  <c r="D123" i="23"/>
  <c r="E123" i="5"/>
  <c r="P123" i="4" l="1"/>
  <c r="N123" i="4" s="1"/>
  <c r="D124" i="24"/>
  <c r="C123" i="23"/>
  <c r="E123" i="4"/>
  <c r="C123" i="5"/>
  <c r="D123" i="5"/>
  <c r="P123" i="24"/>
  <c r="N123" i="24" s="1"/>
  <c r="D124" i="4"/>
  <c r="C123" i="24"/>
  <c r="C123" i="4"/>
  <c r="E123" i="24"/>
  <c r="J123" i="24"/>
  <c r="H123" i="24" s="1"/>
  <c r="J123" i="4"/>
  <c r="H123" i="4" s="1"/>
  <c r="F123" i="24"/>
  <c r="F123" i="4"/>
  <c r="E122" i="23"/>
  <c r="E122" i="5" l="1"/>
  <c r="D123" i="4"/>
  <c r="F122" i="4"/>
  <c r="G122" i="4"/>
  <c r="C122" i="4"/>
  <c r="F122" i="24"/>
  <c r="D123" i="24"/>
  <c r="C122" i="5"/>
  <c r="E122" i="4"/>
  <c r="D122" i="5"/>
  <c r="P122" i="24"/>
  <c r="N122" i="24" s="1"/>
  <c r="C122" i="24"/>
  <c r="E122" i="24"/>
  <c r="C122" i="23"/>
  <c r="D122" i="23"/>
  <c r="J122" i="24"/>
  <c r="H122" i="24" s="1"/>
  <c r="G122" i="24"/>
  <c r="P122" i="4"/>
  <c r="N122" i="4" s="1"/>
  <c r="J122" i="4"/>
  <c r="H122" i="4" s="1"/>
  <c r="D122" i="24" l="1"/>
  <c r="D122" i="4"/>
  <c r="C121" i="4"/>
  <c r="G121" i="4"/>
  <c r="F121" i="4"/>
  <c r="E121" i="23" l="1"/>
  <c r="C121" i="5"/>
  <c r="D121" i="5"/>
  <c r="C121" i="24"/>
  <c r="E121" i="24"/>
  <c r="E121" i="4"/>
  <c r="C121" i="23"/>
  <c r="F121" i="24"/>
  <c r="E121" i="5"/>
  <c r="D121" i="23"/>
  <c r="G121" i="24"/>
  <c r="P121" i="24"/>
  <c r="N121" i="24" s="1"/>
  <c r="P121" i="4"/>
  <c r="N121" i="4" s="1"/>
  <c r="J121" i="4"/>
  <c r="H121" i="4" s="1"/>
  <c r="J121" i="24"/>
  <c r="H121" i="24" s="1"/>
  <c r="D121" i="4" l="1"/>
  <c r="D121" i="24"/>
  <c r="C120" i="5"/>
  <c r="D120" i="5" l="1"/>
  <c r="E120" i="5"/>
  <c r="C120" i="23"/>
  <c r="C120" i="4"/>
  <c r="E120" i="4"/>
  <c r="C120" i="24"/>
  <c r="D120" i="23"/>
  <c r="E120" i="24"/>
  <c r="E120" i="23"/>
  <c r="G120" i="24"/>
  <c r="P120" i="24"/>
  <c r="N120" i="24" s="1"/>
  <c r="G120" i="4"/>
  <c r="P120" i="4"/>
  <c r="N120" i="4" s="1"/>
  <c r="J120" i="4"/>
  <c r="J120" i="24"/>
  <c r="F120" i="24"/>
  <c r="F120" i="4"/>
  <c r="E119" i="24" l="1"/>
  <c r="E119" i="23"/>
  <c r="D119" i="5"/>
  <c r="C119" i="23"/>
  <c r="C119" i="4"/>
  <c r="D119" i="23"/>
  <c r="E119" i="4"/>
  <c r="C119" i="24"/>
  <c r="D120" i="24"/>
  <c r="E119" i="5"/>
  <c r="D120" i="4"/>
  <c r="C119" i="5"/>
  <c r="H120" i="4"/>
  <c r="P119" i="4"/>
  <c r="N119" i="4" s="1"/>
  <c r="G119" i="24"/>
  <c r="G119" i="4"/>
  <c r="H120" i="24"/>
  <c r="J119" i="4"/>
  <c r="H119" i="4" s="1"/>
  <c r="P119" i="24"/>
  <c r="N119" i="24" s="1"/>
  <c r="J119" i="24"/>
  <c r="F119" i="24"/>
  <c r="F119" i="4"/>
  <c r="C118" i="24"/>
  <c r="D118" i="23"/>
  <c r="E118" i="5" l="1"/>
  <c r="E118" i="4"/>
  <c r="D118" i="5"/>
  <c r="C118" i="23"/>
  <c r="E118" i="24"/>
  <c r="E118" i="23"/>
  <c r="G118" i="4"/>
  <c r="C118" i="4"/>
  <c r="C118" i="5"/>
  <c r="P118" i="4"/>
  <c r="N118" i="4" s="1"/>
  <c r="D119" i="24"/>
  <c r="D119" i="4"/>
  <c r="P118" i="24"/>
  <c r="N118" i="24" s="1"/>
  <c r="H119" i="24"/>
  <c r="G118" i="24"/>
  <c r="J118" i="4"/>
  <c r="H118" i="4" s="1"/>
  <c r="J118" i="24"/>
  <c r="H118" i="24" s="1"/>
  <c r="F118" i="24"/>
  <c r="F118" i="4"/>
  <c r="G117" i="4"/>
  <c r="D117" i="5" l="1"/>
  <c r="E117" i="23"/>
  <c r="E117" i="24"/>
  <c r="C117" i="4"/>
  <c r="E117" i="5"/>
  <c r="E117" i="4"/>
  <c r="C117" i="24"/>
  <c r="D117" i="23"/>
  <c r="D118" i="4"/>
  <c r="P117" i="4"/>
  <c r="N117" i="4" s="1"/>
  <c r="D118" i="24"/>
  <c r="J117" i="24"/>
  <c r="H117" i="24" s="1"/>
  <c r="C117" i="5"/>
  <c r="G117" i="24"/>
  <c r="C117" i="23"/>
  <c r="P117" i="24"/>
  <c r="N117" i="24" s="1"/>
  <c r="J117" i="4"/>
  <c r="H117" i="4" s="1"/>
  <c r="F117" i="24"/>
  <c r="F117" i="4"/>
  <c r="E116" i="24"/>
  <c r="D116" i="5" l="1"/>
  <c r="C116" i="23"/>
  <c r="C116" i="4"/>
  <c r="E116" i="5"/>
  <c r="D116" i="23"/>
  <c r="C116" i="24"/>
  <c r="G116" i="4"/>
  <c r="C116" i="5"/>
  <c r="P116" i="4"/>
  <c r="N116" i="4" s="1"/>
  <c r="D117" i="4"/>
  <c r="E116" i="23"/>
  <c r="D117" i="24"/>
  <c r="G116" i="24"/>
  <c r="P116" i="24"/>
  <c r="N116" i="24" s="1"/>
  <c r="E116" i="4"/>
  <c r="J116" i="24"/>
  <c r="H116" i="24" s="1"/>
  <c r="J116" i="4"/>
  <c r="D116" i="4" s="1"/>
  <c r="F116" i="24"/>
  <c r="F116" i="4"/>
  <c r="G115" i="24"/>
  <c r="E115" i="4"/>
  <c r="D115" i="23"/>
  <c r="E115" i="5"/>
  <c r="C115" i="24" l="1"/>
  <c r="E115" i="24"/>
  <c r="C115" i="5"/>
  <c r="C115" i="23"/>
  <c r="C115" i="4"/>
  <c r="E115" i="23"/>
  <c r="D115" i="5"/>
  <c r="H116" i="4"/>
  <c r="D116" i="24"/>
  <c r="P115" i="24"/>
  <c r="N115" i="24" s="1"/>
  <c r="P115" i="4"/>
  <c r="N115" i="4" s="1"/>
  <c r="J115" i="4"/>
  <c r="G115" i="4"/>
  <c r="J115" i="24"/>
  <c r="F115" i="24"/>
  <c r="F115" i="4"/>
  <c r="E114" i="24"/>
  <c r="E114" i="23"/>
  <c r="C114" i="24" l="1"/>
  <c r="G114" i="24"/>
  <c r="D114" i="5"/>
  <c r="C114" i="4"/>
  <c r="C114" i="23"/>
  <c r="D114" i="23"/>
  <c r="D115" i="24"/>
  <c r="E114" i="5"/>
  <c r="C114" i="5"/>
  <c r="D115" i="4"/>
  <c r="H115" i="4"/>
  <c r="E114" i="4"/>
  <c r="H115" i="24"/>
  <c r="P114" i="24"/>
  <c r="N114" i="24" s="1"/>
  <c r="G114" i="4"/>
  <c r="P114" i="4"/>
  <c r="N114" i="4" s="1"/>
  <c r="J114" i="4"/>
  <c r="H114" i="4" s="1"/>
  <c r="J114" i="24"/>
  <c r="F114" i="24"/>
  <c r="F114" i="4"/>
  <c r="C113" i="23"/>
  <c r="C113" i="5"/>
  <c r="D114" i="24" l="1"/>
  <c r="D113" i="23"/>
  <c r="E113" i="4"/>
  <c r="C113" i="24"/>
  <c r="E113" i="24"/>
  <c r="E113" i="5"/>
  <c r="D113" i="5"/>
  <c r="C113" i="4"/>
  <c r="G113" i="4"/>
  <c r="E113" i="23"/>
  <c r="D114" i="4"/>
  <c r="P113" i="4"/>
  <c r="N113" i="4" s="1"/>
  <c r="G113" i="24"/>
  <c r="H114" i="24"/>
  <c r="J113" i="4"/>
  <c r="H113" i="4" s="1"/>
  <c r="P113" i="24"/>
  <c r="N113" i="24" s="1"/>
  <c r="J113" i="24"/>
  <c r="H113" i="24" s="1"/>
  <c r="F113" i="24"/>
  <c r="F113" i="4"/>
  <c r="C112" i="4"/>
  <c r="C112" i="23"/>
  <c r="C112" i="5"/>
  <c r="E112" i="4" l="1"/>
  <c r="C112" i="24"/>
  <c r="E112" i="24"/>
  <c r="G112" i="4"/>
  <c r="E112" i="23"/>
  <c r="D112" i="5"/>
  <c r="D112" i="23"/>
  <c r="E112" i="5"/>
  <c r="D113" i="4"/>
  <c r="P112" i="4"/>
  <c r="N112" i="4" s="1"/>
  <c r="G112" i="24"/>
  <c r="D113" i="24"/>
  <c r="J112" i="4"/>
  <c r="H112" i="4" s="1"/>
  <c r="P112" i="24"/>
  <c r="N112" i="24" s="1"/>
  <c r="J112" i="24"/>
  <c r="H112" i="24" s="1"/>
  <c r="F112" i="24"/>
  <c r="F112" i="4"/>
  <c r="G111" i="4"/>
  <c r="C111" i="23"/>
  <c r="E111" i="24" l="1"/>
  <c r="C111" i="5"/>
  <c r="C111" i="4"/>
  <c r="E111" i="23"/>
  <c r="E111" i="4"/>
  <c r="C111" i="24"/>
  <c r="D111" i="23"/>
  <c r="D111" i="5"/>
  <c r="P111" i="4"/>
  <c r="N111" i="4" s="1"/>
  <c r="D112" i="4"/>
  <c r="J111" i="24"/>
  <c r="H111" i="24" s="1"/>
  <c r="E111" i="5"/>
  <c r="P111" i="24"/>
  <c r="N111" i="24" s="1"/>
  <c r="D112" i="24"/>
  <c r="G111" i="24"/>
  <c r="J111" i="4"/>
  <c r="H111" i="4" s="1"/>
  <c r="F111" i="24"/>
  <c r="F111" i="4"/>
  <c r="G110" i="24" l="1"/>
  <c r="E110" i="23"/>
  <c r="D110" i="5"/>
  <c r="C110" i="4"/>
  <c r="E110" i="4"/>
  <c r="C110" i="24"/>
  <c r="E110" i="5"/>
  <c r="E110" i="24"/>
  <c r="D110" i="23"/>
  <c r="C110" i="23"/>
  <c r="C110" i="5"/>
  <c r="P110" i="24"/>
  <c r="N110" i="24" s="1"/>
  <c r="D111" i="4"/>
  <c r="D111" i="24"/>
  <c r="G110" i="4"/>
  <c r="P110" i="4"/>
  <c r="N110" i="4" s="1"/>
  <c r="J110" i="4"/>
  <c r="J110" i="24"/>
  <c r="H110" i="24" s="1"/>
  <c r="F110" i="24"/>
  <c r="F110" i="4"/>
  <c r="E109" i="5"/>
  <c r="C109" i="4" l="1"/>
  <c r="D109" i="23"/>
  <c r="E109" i="4"/>
  <c r="C109" i="24"/>
  <c r="E109" i="23"/>
  <c r="E109" i="24"/>
  <c r="C109" i="23"/>
  <c r="C109" i="5"/>
  <c r="D109" i="5"/>
  <c r="D110" i="4"/>
  <c r="D110" i="24"/>
  <c r="H110" i="4"/>
  <c r="G109" i="24"/>
  <c r="P109" i="24"/>
  <c r="N109" i="24" s="1"/>
  <c r="G109" i="4"/>
  <c r="P109" i="4"/>
  <c r="N109" i="4" s="1"/>
  <c r="J109" i="4"/>
  <c r="J109" i="24"/>
  <c r="H109" i="24" s="1"/>
  <c r="F109" i="24"/>
  <c r="F109" i="4"/>
  <c r="C108" i="4"/>
  <c r="D108" i="5"/>
  <c r="C108" i="23" l="1"/>
  <c r="E108" i="23"/>
  <c r="E108" i="24"/>
  <c r="D108" i="23"/>
  <c r="C108" i="5"/>
  <c r="E108" i="5"/>
  <c r="E108" i="4"/>
  <c r="G108" i="24"/>
  <c r="C108" i="24"/>
  <c r="D109" i="4"/>
  <c r="H109" i="4"/>
  <c r="D109" i="24"/>
  <c r="G108" i="4"/>
  <c r="P108" i="24"/>
  <c r="N108" i="24" s="1"/>
  <c r="P108" i="4"/>
  <c r="N108" i="4" s="1"/>
  <c r="J108" i="4"/>
  <c r="H108" i="4" s="1"/>
  <c r="J108" i="24"/>
  <c r="H108" i="24" s="1"/>
  <c r="F108" i="24"/>
  <c r="F108" i="4"/>
  <c r="E107" i="24" l="1"/>
  <c r="G107" i="4"/>
  <c r="C107" i="5"/>
  <c r="C107" i="4"/>
  <c r="D107" i="23"/>
  <c r="C107" i="24"/>
  <c r="E107" i="5"/>
  <c r="D107" i="5"/>
  <c r="E107" i="23"/>
  <c r="C107" i="23"/>
  <c r="D108" i="4"/>
  <c r="E107" i="4"/>
  <c r="D108" i="24"/>
  <c r="G107" i="24"/>
  <c r="P107" i="24"/>
  <c r="N107" i="24" s="1"/>
  <c r="P107" i="4"/>
  <c r="N107" i="4" s="1"/>
  <c r="J107" i="24"/>
  <c r="H107" i="24" s="1"/>
  <c r="J107" i="4"/>
  <c r="H107" i="4" s="1"/>
  <c r="F107" i="24"/>
  <c r="F107" i="4"/>
  <c r="D107" i="24" l="1"/>
  <c r="D107" i="4"/>
  <c r="E106" i="5" l="1"/>
  <c r="E106" i="4"/>
  <c r="D106" i="23"/>
  <c r="F106" i="4"/>
  <c r="C106" i="5"/>
  <c r="E106" i="23"/>
  <c r="C106" i="23"/>
  <c r="P106" i="24"/>
  <c r="N106" i="24" s="1"/>
  <c r="D106" i="5"/>
  <c r="P106" i="4"/>
  <c r="N106" i="4" s="1"/>
  <c r="J106" i="24"/>
  <c r="H106" i="24" s="1"/>
  <c r="J106" i="4"/>
  <c r="H106" i="4" s="1"/>
  <c r="C106" i="4"/>
  <c r="E106" i="24"/>
  <c r="G106" i="24"/>
  <c r="C106" i="24"/>
  <c r="G106" i="4"/>
  <c r="F106" i="24"/>
  <c r="D106" i="24" l="1"/>
  <c r="D106" i="4"/>
  <c r="C105" i="24"/>
  <c r="G105" i="4"/>
  <c r="F105" i="4"/>
  <c r="D105" i="23"/>
  <c r="E105" i="5" l="1"/>
  <c r="C105" i="5"/>
  <c r="D105" i="5"/>
  <c r="C105" i="23"/>
  <c r="C105" i="4"/>
  <c r="E105" i="23"/>
  <c r="J105" i="24"/>
  <c r="H105" i="24" s="1"/>
  <c r="P105" i="4"/>
  <c r="N105" i="4" s="1"/>
  <c r="P105" i="24"/>
  <c r="N105" i="24" s="1"/>
  <c r="E105" i="24"/>
  <c r="G105" i="24"/>
  <c r="J105" i="4"/>
  <c r="F105" i="24"/>
  <c r="E105" i="4"/>
  <c r="C104" i="5"/>
  <c r="D104" i="5" l="1"/>
  <c r="C104" i="4"/>
  <c r="E104" i="4"/>
  <c r="C104" i="24"/>
  <c r="E104" i="23"/>
  <c r="E104" i="24"/>
  <c r="D104" i="23"/>
  <c r="G104" i="4"/>
  <c r="F104" i="24"/>
  <c r="G104" i="24"/>
  <c r="E104" i="5"/>
  <c r="F104" i="4"/>
  <c r="C104" i="23"/>
  <c r="D105" i="24"/>
  <c r="D105" i="4"/>
  <c r="J104" i="4"/>
  <c r="H104" i="4" s="1"/>
  <c r="P104" i="4"/>
  <c r="H105" i="4"/>
  <c r="J104" i="24"/>
  <c r="H104" i="24" s="1"/>
  <c r="P104" i="24"/>
  <c r="N104" i="24" s="1"/>
  <c r="G103" i="24" l="1"/>
  <c r="G103" i="4"/>
  <c r="F103" i="24"/>
  <c r="D103" i="5"/>
  <c r="C103" i="23"/>
  <c r="C103" i="4"/>
  <c r="D103" i="23"/>
  <c r="E103" i="4"/>
  <c r="F103" i="4"/>
  <c r="E103" i="24"/>
  <c r="E103" i="23"/>
  <c r="C103" i="5"/>
  <c r="C103" i="24"/>
  <c r="D104" i="4"/>
  <c r="E103" i="5"/>
  <c r="N104" i="4"/>
  <c r="D104" i="24"/>
  <c r="J103" i="4"/>
  <c r="H103" i="4" s="1"/>
  <c r="J103" i="24"/>
  <c r="H103" i="24" s="1"/>
  <c r="P103" i="24"/>
  <c r="N103" i="24" s="1"/>
  <c r="P103" i="4"/>
  <c r="N103" i="4" s="1"/>
  <c r="G102" i="24"/>
  <c r="G102" i="4" l="1"/>
  <c r="F102" i="24"/>
  <c r="E102" i="23"/>
  <c r="E102" i="24"/>
  <c r="C102" i="23"/>
  <c r="E102" i="5"/>
  <c r="D102" i="23"/>
  <c r="C102" i="4"/>
  <c r="E102" i="4"/>
  <c r="C102" i="5"/>
  <c r="F102" i="4"/>
  <c r="D102" i="5"/>
  <c r="D103" i="24"/>
  <c r="D103" i="4"/>
  <c r="J102" i="24"/>
  <c r="H102" i="24" s="1"/>
  <c r="J102" i="4"/>
  <c r="H102" i="4" s="1"/>
  <c r="P102" i="4"/>
  <c r="N102" i="4" s="1"/>
  <c r="C102" i="24"/>
  <c r="P102" i="24"/>
  <c r="C101" i="5" l="1"/>
  <c r="D101" i="23"/>
  <c r="E101" i="4"/>
  <c r="G101" i="4"/>
  <c r="C101" i="23"/>
  <c r="C101" i="4"/>
  <c r="C101" i="24"/>
  <c r="F101" i="4"/>
  <c r="E101" i="24"/>
  <c r="F101" i="24"/>
  <c r="G101" i="24"/>
  <c r="E101" i="5"/>
  <c r="E101" i="23"/>
  <c r="D102" i="24"/>
  <c r="D101" i="5"/>
  <c r="J101" i="4"/>
  <c r="H101" i="4" s="1"/>
  <c r="D102" i="4"/>
  <c r="P101" i="4"/>
  <c r="J101" i="24"/>
  <c r="H101" i="24" s="1"/>
  <c r="P101" i="24"/>
  <c r="N101" i="24" s="1"/>
  <c r="N102" i="24"/>
  <c r="G100" i="24" l="1"/>
  <c r="F100" i="24"/>
  <c r="D100" i="5"/>
  <c r="D100" i="23"/>
  <c r="E100" i="4"/>
  <c r="F100" i="4"/>
  <c r="G100" i="4"/>
  <c r="C100" i="24"/>
  <c r="E100" i="24"/>
  <c r="C100" i="4"/>
  <c r="E100" i="5"/>
  <c r="C100" i="5"/>
  <c r="C100" i="23"/>
  <c r="D101" i="4"/>
  <c r="E100" i="23"/>
  <c r="N101" i="4"/>
  <c r="J100" i="4"/>
  <c r="H100" i="4" s="1"/>
  <c r="P100" i="4"/>
  <c r="N100" i="4" s="1"/>
  <c r="D101" i="24"/>
  <c r="J100" i="24"/>
  <c r="H100" i="24" s="1"/>
  <c r="P100" i="24"/>
  <c r="N100" i="24" s="1"/>
  <c r="E99" i="5" l="1"/>
  <c r="E99" i="4"/>
  <c r="C99" i="24"/>
  <c r="C99" i="4"/>
  <c r="F99" i="4"/>
  <c r="E99" i="24"/>
  <c r="G99" i="4"/>
  <c r="F99" i="24"/>
  <c r="C99" i="5"/>
  <c r="G99" i="24"/>
  <c r="C99" i="23"/>
  <c r="D99" i="23"/>
  <c r="E99" i="23"/>
  <c r="D99" i="5"/>
  <c r="J99" i="4"/>
  <c r="P99" i="4"/>
  <c r="N99" i="4" s="1"/>
  <c r="D100" i="4"/>
  <c r="D100" i="24"/>
  <c r="J99" i="24"/>
  <c r="H99" i="24" s="1"/>
  <c r="P99" i="24"/>
  <c r="N99" i="24" s="1"/>
  <c r="C98" i="23" l="1"/>
  <c r="C98" i="24"/>
  <c r="D98" i="5"/>
  <c r="C98" i="4"/>
  <c r="E98" i="4"/>
  <c r="E98" i="23"/>
  <c r="F98" i="4"/>
  <c r="E98" i="24"/>
  <c r="C98" i="5"/>
  <c r="F98" i="24"/>
  <c r="G98" i="24"/>
  <c r="G98" i="4"/>
  <c r="E98" i="5"/>
  <c r="D98" i="23"/>
  <c r="D99" i="4"/>
  <c r="H99" i="4"/>
  <c r="D99" i="24"/>
  <c r="J98" i="24"/>
  <c r="H98" i="24" s="1"/>
  <c r="P98" i="24"/>
  <c r="N98" i="24" s="1"/>
  <c r="J98" i="4"/>
  <c r="H98" i="4" s="1"/>
  <c r="P98" i="4"/>
  <c r="N98" i="4" s="1"/>
  <c r="F97" i="4" l="1"/>
  <c r="E97" i="24"/>
  <c r="G97" i="4"/>
  <c r="F97" i="24"/>
  <c r="C97" i="23"/>
  <c r="E97" i="5"/>
  <c r="E97" i="23"/>
  <c r="C97" i="4"/>
  <c r="C97" i="24"/>
  <c r="E97" i="4"/>
  <c r="G97" i="24"/>
  <c r="C97" i="5"/>
  <c r="D97" i="5"/>
  <c r="D97" i="23"/>
  <c r="J97" i="4"/>
  <c r="H97" i="4" s="1"/>
  <c r="D98" i="24"/>
  <c r="D98" i="4"/>
  <c r="P97" i="4"/>
  <c r="J97" i="24"/>
  <c r="H97" i="24" s="1"/>
  <c r="P97" i="24"/>
  <c r="N97" i="24" s="1"/>
  <c r="C96" i="5" l="1"/>
  <c r="D96" i="23"/>
  <c r="E96" i="4"/>
  <c r="C96" i="24"/>
  <c r="D96" i="5"/>
  <c r="E96" i="5"/>
  <c r="F96" i="4"/>
  <c r="E96" i="24"/>
  <c r="G96" i="4"/>
  <c r="F96" i="24"/>
  <c r="G96" i="24"/>
  <c r="E96" i="23"/>
  <c r="C96" i="23"/>
  <c r="J96" i="4"/>
  <c r="H96" i="4" s="1"/>
  <c r="C96" i="4"/>
  <c r="D97" i="4"/>
  <c r="P96" i="4"/>
  <c r="N96" i="4" s="1"/>
  <c r="N97" i="4"/>
  <c r="J96" i="24"/>
  <c r="H96" i="24" s="1"/>
  <c r="D97" i="24"/>
  <c r="P96" i="24"/>
  <c r="N96" i="24" s="1"/>
  <c r="G95" i="4"/>
  <c r="G95" i="24" l="1"/>
  <c r="D95" i="5"/>
  <c r="C95" i="23"/>
  <c r="C95" i="4"/>
  <c r="E95" i="4"/>
  <c r="C95" i="24"/>
  <c r="E95" i="5"/>
  <c r="F95" i="4"/>
  <c r="E95" i="24"/>
  <c r="D95" i="23"/>
  <c r="F95" i="24"/>
  <c r="E95" i="23"/>
  <c r="C95" i="5"/>
  <c r="D96" i="4"/>
  <c r="J95" i="4"/>
  <c r="H95" i="4" s="1"/>
  <c r="P95" i="4"/>
  <c r="N95" i="4" s="1"/>
  <c r="J95" i="24"/>
  <c r="H95" i="24" s="1"/>
  <c r="P95" i="24"/>
  <c r="N95" i="24" s="1"/>
  <c r="D96" i="24"/>
  <c r="E94" i="24"/>
  <c r="F94" i="4"/>
  <c r="E94" i="23"/>
  <c r="C94" i="5" l="1"/>
  <c r="C94" i="4"/>
  <c r="E94" i="5"/>
  <c r="D94" i="23"/>
  <c r="E94" i="4"/>
  <c r="C94" i="24"/>
  <c r="F94" i="24"/>
  <c r="G94" i="24"/>
  <c r="G94" i="4"/>
  <c r="D94" i="5"/>
  <c r="C94" i="23"/>
  <c r="J94" i="4"/>
  <c r="H94" i="4" s="1"/>
  <c r="D95" i="4"/>
  <c r="D95" i="24"/>
  <c r="J94" i="24"/>
  <c r="H94" i="24" s="1"/>
  <c r="P94" i="4"/>
  <c r="N94" i="4" s="1"/>
  <c r="P94" i="24"/>
  <c r="N94" i="24" s="1"/>
  <c r="E93" i="24" l="1"/>
  <c r="G93" i="24"/>
  <c r="G93" i="4"/>
  <c r="F93" i="24"/>
  <c r="C93" i="5"/>
  <c r="C93" i="23"/>
  <c r="C93" i="4"/>
  <c r="D93" i="23"/>
  <c r="E93" i="4"/>
  <c r="F93" i="4"/>
  <c r="C93" i="24"/>
  <c r="D93" i="5"/>
  <c r="E93" i="5"/>
  <c r="E93" i="23"/>
  <c r="D94" i="4"/>
  <c r="J93" i="24"/>
  <c r="H93" i="24" s="1"/>
  <c r="D94" i="24"/>
  <c r="P93" i="24"/>
  <c r="J93" i="4"/>
  <c r="H93" i="4" s="1"/>
  <c r="P93" i="4"/>
  <c r="N93" i="4" s="1"/>
  <c r="C92" i="23" l="1"/>
  <c r="C92" i="5"/>
  <c r="E92" i="5"/>
  <c r="C92" i="24"/>
  <c r="E92" i="23"/>
  <c r="F92" i="4"/>
  <c r="G92" i="4"/>
  <c r="F92" i="24"/>
  <c r="G92" i="24"/>
  <c r="E92" i="4"/>
  <c r="D92" i="5"/>
  <c r="C92" i="4"/>
  <c r="D92" i="23"/>
  <c r="E92" i="24"/>
  <c r="D93" i="24"/>
  <c r="N93" i="24"/>
  <c r="J92" i="4"/>
  <c r="H92" i="4" s="1"/>
  <c r="P92" i="4"/>
  <c r="N92" i="4" s="1"/>
  <c r="J92" i="24"/>
  <c r="H92" i="24" s="1"/>
  <c r="P92" i="24"/>
  <c r="N92" i="24" s="1"/>
  <c r="D93" i="4"/>
  <c r="D91" i="5" l="1"/>
  <c r="C91" i="23"/>
  <c r="E91" i="5"/>
  <c r="D91" i="23"/>
  <c r="E91" i="4"/>
  <c r="C91" i="24"/>
  <c r="C91" i="4"/>
  <c r="F91" i="4"/>
  <c r="G91" i="4"/>
  <c r="F91" i="24"/>
  <c r="E91" i="23"/>
  <c r="C91" i="5"/>
  <c r="D92" i="24"/>
  <c r="D92" i="4"/>
  <c r="P91" i="24"/>
  <c r="N91" i="24" s="1"/>
  <c r="J91" i="4"/>
  <c r="H91" i="4" s="1"/>
  <c r="G91" i="24"/>
  <c r="E91" i="24"/>
  <c r="J91" i="24"/>
  <c r="P91" i="4"/>
  <c r="F90" i="24"/>
  <c r="G90" i="4" l="1"/>
  <c r="D91" i="4"/>
  <c r="C90" i="4"/>
  <c r="C90" i="5"/>
  <c r="E90" i="5"/>
  <c r="C90" i="24"/>
  <c r="D90" i="23"/>
  <c r="E90" i="24"/>
  <c r="G90" i="24"/>
  <c r="E90" i="4"/>
  <c r="E90" i="23"/>
  <c r="C90" i="23"/>
  <c r="D90" i="5"/>
  <c r="F90" i="4"/>
  <c r="D91" i="24"/>
  <c r="H91" i="24"/>
  <c r="N91" i="4"/>
  <c r="J90" i="24"/>
  <c r="H90" i="24" s="1"/>
  <c r="P90" i="24"/>
  <c r="J90" i="4"/>
  <c r="H90" i="4" s="1"/>
  <c r="P90" i="4"/>
  <c r="N90" i="4" s="1"/>
  <c r="F89" i="24"/>
  <c r="G89" i="24" l="1"/>
  <c r="E89" i="5"/>
  <c r="E89" i="4"/>
  <c r="C89" i="24"/>
  <c r="E89" i="23"/>
  <c r="F89" i="4"/>
  <c r="E89" i="24"/>
  <c r="C89" i="5"/>
  <c r="C89" i="23"/>
  <c r="C89" i="4"/>
  <c r="D89" i="23"/>
  <c r="D89" i="5"/>
  <c r="G89" i="4"/>
  <c r="D90" i="24"/>
  <c r="N90" i="24"/>
  <c r="D90" i="4"/>
  <c r="J89" i="24"/>
  <c r="H89" i="24" s="1"/>
  <c r="P89" i="24"/>
  <c r="N89" i="24" s="1"/>
  <c r="J89" i="4"/>
  <c r="H89" i="4" s="1"/>
  <c r="P89" i="4"/>
  <c r="N89" i="4" s="1"/>
  <c r="D89" i="24" l="1"/>
  <c r="D89" i="4"/>
  <c r="G88" i="24"/>
  <c r="E88" i="24" l="1"/>
  <c r="F88" i="24"/>
  <c r="G88" i="4"/>
  <c r="C88" i="24"/>
  <c r="D88" i="5"/>
  <c r="C88" i="23"/>
  <c r="C88" i="4"/>
  <c r="E88" i="4"/>
  <c r="C88" i="5"/>
  <c r="F88" i="4"/>
  <c r="E88" i="23"/>
  <c r="D88" i="23"/>
  <c r="E88" i="5"/>
  <c r="J88" i="24"/>
  <c r="H88" i="24" s="1"/>
  <c r="P88" i="24"/>
  <c r="N88" i="24" s="1"/>
  <c r="J88" i="4"/>
  <c r="H88" i="4" s="1"/>
  <c r="P88" i="4"/>
  <c r="N88" i="4" s="1"/>
  <c r="G87" i="24"/>
  <c r="C87" i="5"/>
  <c r="F87" i="4" l="1"/>
  <c r="D87" i="5"/>
  <c r="F87" i="24"/>
  <c r="E87" i="5"/>
  <c r="D87" i="23"/>
  <c r="C87" i="4"/>
  <c r="E87" i="23"/>
  <c r="E87" i="4"/>
  <c r="G87" i="4"/>
  <c r="E87" i="24"/>
  <c r="C87" i="23"/>
  <c r="D88" i="24"/>
  <c r="J87" i="4"/>
  <c r="H87" i="4" s="1"/>
  <c r="P87" i="4"/>
  <c r="N87" i="4" s="1"/>
  <c r="J87" i="24"/>
  <c r="H87" i="24" s="1"/>
  <c r="P87" i="24"/>
  <c r="N87" i="24" s="1"/>
  <c r="D88" i="4"/>
  <c r="C87" i="24"/>
  <c r="G86" i="24"/>
  <c r="G86" i="4" l="1"/>
  <c r="E86" i="4"/>
  <c r="D86" i="5"/>
  <c r="C86" i="23"/>
  <c r="C86" i="4"/>
  <c r="C86" i="5"/>
  <c r="E86" i="23"/>
  <c r="F86" i="4"/>
  <c r="C86" i="24"/>
  <c r="F86" i="24"/>
  <c r="E86" i="24"/>
  <c r="D86" i="23"/>
  <c r="E86" i="5"/>
  <c r="D87" i="24"/>
  <c r="D87" i="4"/>
  <c r="J86" i="24"/>
  <c r="H86" i="24" s="1"/>
  <c r="P86" i="24"/>
  <c r="N86" i="24" s="1"/>
  <c r="J86" i="4"/>
  <c r="H86" i="4" s="1"/>
  <c r="P86" i="4"/>
  <c r="N86" i="4" s="1"/>
  <c r="C85" i="5" l="1"/>
  <c r="C85" i="4"/>
  <c r="E85" i="5"/>
  <c r="D85" i="23"/>
  <c r="G85" i="4"/>
  <c r="E85" i="4"/>
  <c r="C85" i="24"/>
  <c r="F85" i="4"/>
  <c r="E85" i="24"/>
  <c r="G85" i="24"/>
  <c r="E85" i="23"/>
  <c r="D85" i="5"/>
  <c r="C85" i="23"/>
  <c r="F85" i="24"/>
  <c r="J85" i="4"/>
  <c r="H85" i="4" s="1"/>
  <c r="D86" i="4"/>
  <c r="D86" i="24"/>
  <c r="J85" i="24"/>
  <c r="H85" i="24" s="1"/>
  <c r="P85" i="24"/>
  <c r="N85" i="24" s="1"/>
  <c r="P85" i="4"/>
  <c r="G84" i="24"/>
  <c r="G84" i="4"/>
  <c r="E84" i="4" l="1"/>
  <c r="E84" i="23"/>
  <c r="C84" i="23"/>
  <c r="D84" i="23"/>
  <c r="C84" i="4"/>
  <c r="F84" i="4"/>
  <c r="F84" i="24"/>
  <c r="E84" i="5"/>
  <c r="C84" i="24"/>
  <c r="D84" i="5"/>
  <c r="C84" i="5"/>
  <c r="D85" i="4"/>
  <c r="N85" i="4"/>
  <c r="J84" i="24"/>
  <c r="H84" i="24" s="1"/>
  <c r="D85" i="24"/>
  <c r="P84" i="24"/>
  <c r="N84" i="24" s="1"/>
  <c r="J84" i="4"/>
  <c r="H84" i="4" s="1"/>
  <c r="P84" i="4"/>
  <c r="N84" i="4" s="1"/>
  <c r="E84" i="24"/>
  <c r="E83" i="24"/>
  <c r="G83" i="4"/>
  <c r="F83" i="4"/>
  <c r="E83" i="23"/>
  <c r="C83" i="4" l="1"/>
  <c r="E83" i="5"/>
  <c r="D83" i="23"/>
  <c r="C83" i="24"/>
  <c r="D83" i="5"/>
  <c r="F83" i="24"/>
  <c r="G83" i="24"/>
  <c r="C83" i="23"/>
  <c r="E83" i="4"/>
  <c r="C83" i="5"/>
  <c r="D84" i="24"/>
  <c r="J83" i="24"/>
  <c r="P83" i="24"/>
  <c r="N83" i="24" s="1"/>
  <c r="J83" i="4"/>
  <c r="H83" i="4" s="1"/>
  <c r="P83" i="4"/>
  <c r="N83" i="4" s="1"/>
  <c r="D84" i="4"/>
  <c r="E82" i="24" l="1"/>
  <c r="G82" i="4"/>
  <c r="F82" i="24"/>
  <c r="F82" i="4"/>
  <c r="C82" i="5"/>
  <c r="C82" i="23"/>
  <c r="D82" i="23"/>
  <c r="C82" i="24"/>
  <c r="C82" i="4"/>
  <c r="D82" i="5"/>
  <c r="G82" i="24"/>
  <c r="E82" i="5"/>
  <c r="E82" i="23"/>
  <c r="D83" i="24"/>
  <c r="H83" i="24"/>
  <c r="J82" i="24"/>
  <c r="P82" i="24"/>
  <c r="N82" i="24" s="1"/>
  <c r="D83" i="4"/>
  <c r="J82" i="4"/>
  <c r="H82" i="4" s="1"/>
  <c r="P82" i="4"/>
  <c r="N82" i="4" s="1"/>
  <c r="E82" i="4"/>
  <c r="G81" i="4"/>
  <c r="F81" i="24" l="1"/>
  <c r="E81" i="5"/>
  <c r="E81" i="4"/>
  <c r="C81" i="24"/>
  <c r="F81" i="4"/>
  <c r="E81" i="24"/>
  <c r="C81" i="5"/>
  <c r="G81" i="24"/>
  <c r="C81" i="4"/>
  <c r="D81" i="23"/>
  <c r="D81" i="5"/>
  <c r="C81" i="23"/>
  <c r="E81" i="23"/>
  <c r="D82" i="24"/>
  <c r="H82" i="24"/>
  <c r="J81" i="4"/>
  <c r="H81" i="4" s="1"/>
  <c r="P81" i="4"/>
  <c r="N81" i="4" s="1"/>
  <c r="J81" i="24"/>
  <c r="H81" i="24" s="1"/>
  <c r="P81" i="24"/>
  <c r="N81" i="24" s="1"/>
  <c r="D82" i="4"/>
  <c r="E80" i="24" l="1"/>
  <c r="F80" i="24"/>
  <c r="E80" i="23"/>
  <c r="D80" i="5"/>
  <c r="C80" i="23"/>
  <c r="C80" i="4"/>
  <c r="C80" i="5"/>
  <c r="E80" i="5"/>
  <c r="E80" i="4"/>
  <c r="C80" i="24"/>
  <c r="G80" i="4"/>
  <c r="D80" i="23"/>
  <c r="G80" i="24"/>
  <c r="F80" i="4"/>
  <c r="J80" i="24"/>
  <c r="H80" i="24" s="1"/>
  <c r="D81" i="24"/>
  <c r="D81" i="4"/>
  <c r="P80" i="24"/>
  <c r="N80" i="24" s="1"/>
  <c r="J80" i="4"/>
  <c r="H80" i="4" s="1"/>
  <c r="P80" i="4"/>
  <c r="N80" i="4" s="1"/>
  <c r="F79" i="24"/>
  <c r="G79" i="4"/>
  <c r="F79" i="4" l="1"/>
  <c r="E79" i="5"/>
  <c r="D79" i="23"/>
  <c r="E79" i="4"/>
  <c r="C79" i="24"/>
  <c r="G79" i="24"/>
  <c r="C79" i="23"/>
  <c r="D79" i="5"/>
  <c r="C79" i="4"/>
  <c r="E79" i="24"/>
  <c r="D80" i="24"/>
  <c r="J79" i="24"/>
  <c r="H79" i="24" s="1"/>
  <c r="P79" i="24"/>
  <c r="N79" i="24" s="1"/>
  <c r="E79" i="23"/>
  <c r="C79" i="5"/>
  <c r="J79" i="4"/>
  <c r="P79" i="4"/>
  <c r="N79" i="4" s="1"/>
  <c r="D80" i="4"/>
  <c r="F78" i="24"/>
  <c r="G78" i="4"/>
  <c r="F78" i="4" l="1"/>
  <c r="G78" i="24"/>
  <c r="C78" i="5"/>
  <c r="C78" i="23"/>
  <c r="C78" i="4"/>
  <c r="E78" i="23"/>
  <c r="E78" i="4"/>
  <c r="C78" i="24"/>
  <c r="E78" i="24"/>
  <c r="D78" i="23"/>
  <c r="D78" i="5"/>
  <c r="E78" i="5"/>
  <c r="D79" i="24"/>
  <c r="J78" i="4"/>
  <c r="H78" i="4" s="1"/>
  <c r="P78" i="4"/>
  <c r="N78" i="4" s="1"/>
  <c r="J78" i="24"/>
  <c r="H78" i="24" s="1"/>
  <c r="D79" i="4"/>
  <c r="P78" i="24"/>
  <c r="H79" i="4"/>
  <c r="F77" i="24"/>
  <c r="G77" i="4"/>
  <c r="F77" i="4"/>
  <c r="E77" i="4" l="1"/>
  <c r="C77" i="24"/>
  <c r="D77" i="5"/>
  <c r="C77" i="23"/>
  <c r="D77" i="23"/>
  <c r="E77" i="24"/>
  <c r="G77" i="24"/>
  <c r="E77" i="5"/>
  <c r="C77" i="5"/>
  <c r="C77" i="4"/>
  <c r="E77" i="23"/>
  <c r="D78" i="24"/>
  <c r="D78" i="4"/>
  <c r="J77" i="24"/>
  <c r="H77" i="24" s="1"/>
  <c r="J77" i="4"/>
  <c r="H77" i="4" s="1"/>
  <c r="N78" i="24"/>
  <c r="P77" i="4"/>
  <c r="P77" i="24"/>
  <c r="E76" i="24"/>
  <c r="E76" i="23"/>
  <c r="C76" i="5" l="1"/>
  <c r="C76" i="23"/>
  <c r="G76" i="24"/>
  <c r="C76" i="4"/>
  <c r="G76" i="4"/>
  <c r="E76" i="5"/>
  <c r="E76" i="4"/>
  <c r="C76" i="24"/>
  <c r="F76" i="24"/>
  <c r="F76" i="4"/>
  <c r="D76" i="23"/>
  <c r="D76" i="5"/>
  <c r="D77" i="24"/>
  <c r="D77" i="4"/>
  <c r="N77" i="24"/>
  <c r="J76" i="24"/>
  <c r="H76" i="24" s="1"/>
  <c r="N77" i="4"/>
  <c r="P76" i="24"/>
  <c r="J76" i="4"/>
  <c r="H76" i="4" s="1"/>
  <c r="P76" i="4"/>
  <c r="N76" i="4" s="1"/>
  <c r="D75" i="5" l="1"/>
  <c r="C75" i="4"/>
  <c r="C75" i="5"/>
  <c r="E75" i="5"/>
  <c r="E75" i="23"/>
  <c r="F75" i="4"/>
  <c r="F75" i="24"/>
  <c r="D75" i="23"/>
  <c r="C75" i="24"/>
  <c r="E75" i="4"/>
  <c r="G75" i="4"/>
  <c r="E75" i="24"/>
  <c r="G75" i="24"/>
  <c r="C75" i="23"/>
  <c r="D76" i="24"/>
  <c r="J75" i="4"/>
  <c r="H75" i="4" s="1"/>
  <c r="P75" i="4"/>
  <c r="N75" i="4" s="1"/>
  <c r="N76" i="24"/>
  <c r="J75" i="24"/>
  <c r="H75" i="24" s="1"/>
  <c r="P75" i="24"/>
  <c r="N75" i="24" s="1"/>
  <c r="D76" i="4"/>
  <c r="F74" i="4" l="1"/>
  <c r="E74" i="24"/>
  <c r="G74" i="4"/>
  <c r="C74" i="4"/>
  <c r="E74" i="5"/>
  <c r="E74" i="4"/>
  <c r="C74" i="24"/>
  <c r="G74" i="24"/>
  <c r="D74" i="5"/>
  <c r="C74" i="23"/>
  <c r="C74" i="5"/>
  <c r="E74" i="23"/>
  <c r="D74" i="23"/>
  <c r="F74" i="24"/>
  <c r="D75" i="4"/>
  <c r="D75" i="24"/>
  <c r="J74" i="24"/>
  <c r="H74" i="24" s="1"/>
  <c r="P74" i="24"/>
  <c r="N74" i="24" s="1"/>
  <c r="J74" i="4"/>
  <c r="H74" i="4" s="1"/>
  <c r="P74" i="4"/>
  <c r="N74" i="4" s="1"/>
  <c r="G73" i="24" l="1"/>
  <c r="C73" i="5"/>
  <c r="D73" i="5"/>
  <c r="C73" i="23"/>
  <c r="C73" i="4"/>
  <c r="C73" i="24"/>
  <c r="E73" i="23"/>
  <c r="F73" i="4"/>
  <c r="E73" i="24"/>
  <c r="G73" i="4"/>
  <c r="F73" i="24"/>
  <c r="E73" i="5"/>
  <c r="D73" i="23"/>
  <c r="E73" i="4"/>
  <c r="J73" i="4"/>
  <c r="H73" i="4" s="1"/>
  <c r="P73" i="4"/>
  <c r="J73" i="24"/>
  <c r="H73" i="24" s="1"/>
  <c r="P73" i="24"/>
  <c r="N73" i="24" s="1"/>
  <c r="D74" i="4"/>
  <c r="D74" i="24"/>
  <c r="D73" i="4" l="1"/>
  <c r="N73" i="4"/>
  <c r="D73" i="24"/>
  <c r="G72" i="24"/>
  <c r="F72" i="24"/>
  <c r="G72" i="4"/>
  <c r="E72" i="23" l="1"/>
  <c r="F72" i="4"/>
  <c r="E72" i="24"/>
  <c r="C72" i="5"/>
  <c r="C72" i="23"/>
  <c r="E72" i="5"/>
  <c r="D72" i="23"/>
  <c r="C72" i="24"/>
  <c r="C72" i="4"/>
  <c r="E72" i="4"/>
  <c r="D72" i="5"/>
  <c r="J72" i="24"/>
  <c r="H72" i="24" s="1"/>
  <c r="P72" i="24"/>
  <c r="N72" i="24" s="1"/>
  <c r="J72" i="4"/>
  <c r="H72" i="4" s="1"/>
  <c r="P72" i="4"/>
  <c r="N72" i="4" s="1"/>
  <c r="F71" i="4" l="1"/>
  <c r="G71" i="24"/>
  <c r="E71" i="24"/>
  <c r="E71" i="23"/>
  <c r="D71" i="5"/>
  <c r="C71" i="4"/>
  <c r="E71" i="5"/>
  <c r="E71" i="4"/>
  <c r="C71" i="24"/>
  <c r="F71" i="24"/>
  <c r="D71" i="23"/>
  <c r="G71" i="4"/>
  <c r="C71" i="23"/>
  <c r="C71" i="5"/>
  <c r="J71" i="24"/>
  <c r="H71" i="24" s="1"/>
  <c r="P71" i="24"/>
  <c r="N71" i="24" s="1"/>
  <c r="D72" i="24"/>
  <c r="D72" i="4"/>
  <c r="J71" i="4"/>
  <c r="H71" i="4" s="1"/>
  <c r="P71" i="4"/>
  <c r="N71" i="4" s="1"/>
  <c r="E70" i="23" l="1"/>
  <c r="G70" i="4"/>
  <c r="F70" i="24"/>
  <c r="F70" i="4"/>
  <c r="E70" i="24"/>
  <c r="C70" i="4"/>
  <c r="E70" i="5"/>
  <c r="E70" i="4"/>
  <c r="C70" i="24"/>
  <c r="G70" i="24"/>
  <c r="D70" i="5"/>
  <c r="C70" i="23"/>
  <c r="D70" i="23"/>
  <c r="C70" i="5"/>
  <c r="D71" i="24"/>
  <c r="J70" i="24"/>
  <c r="P70" i="24"/>
  <c r="N70" i="24" s="1"/>
  <c r="D71" i="4"/>
  <c r="J70" i="4"/>
  <c r="H70" i="4" s="1"/>
  <c r="P70" i="4"/>
  <c r="N70" i="4" s="1"/>
  <c r="E69" i="24"/>
  <c r="F69" i="4"/>
  <c r="G69" i="24" l="1"/>
  <c r="G69" i="4"/>
  <c r="F69" i="24"/>
  <c r="C69" i="23"/>
  <c r="D69" i="23"/>
  <c r="E69" i="5"/>
  <c r="C69" i="4"/>
  <c r="E69" i="4"/>
  <c r="C69" i="24"/>
  <c r="D69" i="5"/>
  <c r="E69" i="23"/>
  <c r="C69" i="5"/>
  <c r="D70" i="24"/>
  <c r="J69" i="4"/>
  <c r="H69" i="4" s="1"/>
  <c r="P69" i="4"/>
  <c r="N69" i="4" s="1"/>
  <c r="H70" i="24"/>
  <c r="D70" i="4"/>
  <c r="J69" i="24"/>
  <c r="H69" i="24" s="1"/>
  <c r="P69" i="24"/>
  <c r="N69" i="24" s="1"/>
  <c r="D69" i="4" l="1"/>
  <c r="D69" i="24"/>
  <c r="D68" i="5" l="1"/>
  <c r="E68" i="23"/>
  <c r="C68" i="23"/>
  <c r="E68" i="5"/>
  <c r="C68" i="5"/>
  <c r="D68" i="23"/>
  <c r="P68" i="4" l="1"/>
  <c r="N68" i="4" s="1"/>
  <c r="P68" i="24"/>
  <c r="N68" i="24" s="1"/>
  <c r="G68" i="4"/>
  <c r="E68" i="4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2"/>
  <c r="G51" i="32" l="1"/>
  <c r="G48" i="32"/>
  <c r="C12" i="32"/>
  <c r="F41" i="32"/>
  <c r="F39" i="32"/>
  <c r="C15" i="32"/>
  <c r="C23" i="32"/>
  <c r="C21" i="32"/>
  <c r="G49" i="32"/>
  <c r="C13" i="32"/>
  <c r="C11" i="32"/>
  <c r="F40" i="32"/>
  <c r="C16" i="32"/>
  <c r="C14" i="32"/>
  <c r="C22" i="32"/>
  <c r="C18" i="32"/>
  <c r="F29" i="32"/>
  <c r="F31" i="32"/>
  <c r="F33" i="32"/>
  <c r="F35" i="32"/>
  <c r="F37" i="32"/>
  <c r="F42" i="32"/>
  <c r="F28" i="32"/>
  <c r="F30" i="32"/>
  <c r="F32" i="32"/>
  <c r="F34" i="32"/>
  <c r="F36" i="32"/>
  <c r="F43" i="32"/>
  <c r="F44" i="32"/>
  <c r="C19" i="32"/>
  <c r="C20" i="32"/>
  <c r="F14" i="32" l="1"/>
  <c r="G14" i="32"/>
  <c r="G13" i="32"/>
  <c r="F13" i="32"/>
  <c r="F21" i="32"/>
  <c r="G21" i="32"/>
  <c r="F15" i="32"/>
  <c r="G15" i="32"/>
  <c r="F22" i="32"/>
  <c r="G22" i="32"/>
  <c r="F16" i="32"/>
  <c r="G16" i="32"/>
  <c r="G11" i="32"/>
  <c r="F11" i="32"/>
  <c r="F23" i="32"/>
  <c r="G23" i="32"/>
  <c r="G12" i="32"/>
  <c r="F12" i="32"/>
  <c r="G19" i="32"/>
  <c r="F19" i="32"/>
  <c r="G18" i="32"/>
  <c r="F18" i="32"/>
  <c r="G20" i="32"/>
  <c r="F20" i="32"/>
  <c r="E21" i="32" l="1"/>
  <c r="E18" i="32"/>
  <c r="E16" i="32"/>
  <c r="E15" i="32"/>
  <c r="E14" i="32"/>
  <c r="E13" i="32"/>
  <c r="E12" i="32"/>
  <c r="E11" i="32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2" i="24"/>
  <c r="N32" i="24" s="1"/>
  <c r="P33" i="24"/>
  <c r="N33" i="24" s="1"/>
  <c r="P34" i="24"/>
  <c r="N34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E23" i="32" l="1"/>
  <c r="D11" i="24"/>
  <c r="P36" i="24"/>
  <c r="N36" i="24" s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H36" i="24" s="1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H12" i="4" s="1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2" l="1"/>
  <c r="E19" i="32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2" i="4"/>
  <c r="D36" i="2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2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<sst xmlns="http://schemas.openxmlformats.org/spreadsheetml/2006/main" count="2401" uniqueCount="269">
  <si>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</si>
  <si>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</si>
  <si>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</si>
  <si>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</si>
  <si>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</si>
  <si>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</si>
  <si>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</si>
  <si>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</si>
  <si>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</si>
  <si>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</si>
  <si>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</si>
  <si>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</si>
  <si>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</si>
  <si>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</si>
  <si>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</si>
  <si>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</si>
  <si>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</si>
  <si>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</si>
  <si>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</si>
  <si>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</si>
  <si>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</si>
  <si>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</si>
  <si>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</si>
  <si>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</si>
  <si>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</si>
  <si>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</si>
  <si>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</si>
  <si>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</si>
  <si>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</si>
  <si>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</si>
  <si>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</si>
  <si>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</si>
  <si>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</si>
  <si>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</si>
  <si>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</si>
  <si>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</si>
  <si>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</si>
  <si>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</si>
  <si>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</si>
  <si>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</si>
  <si>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</si>
  <si>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</si>
  <si>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</si>
  <si>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</si>
  <si>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</si>
  <si>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</si>
  <si>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</si>
  <si>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</si>
  <si>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</si>
  <si>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</si>
  <si>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</si>
  <si>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</si>
  <si>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</si>
  <si>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</si>
  <si>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</si>
  <si>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</si>
  <si>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</si>
  <si>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</si>
  <si>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</si>
  <si>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</si>
  <si>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</si>
  <si>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</si>
  <si>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</si>
  <si>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</si>
  <si>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</si>
  <si>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</si>
  <si>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</si>
  <si>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</si>
  <si>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</si>
  <si>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</si>
  <si>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</si>
  <si>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</si>
  <si>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</si>
  <si>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</si>
  <si>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</si>
  <si>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</si>
  <si>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</si>
  <si>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</si>
  <si>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</si>
  <si>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</si>
  <si>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</si>
  <si>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</si>
  <si>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</si>
  <si>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</si>
  <si>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</si>
  <si>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</si>
  <si>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</si>
  <si>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</si>
  <si>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</si>
  <si>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</si>
  <si>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</si>
  <si>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</si>
  <si>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</si>
  <si>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</si>
  <si>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</si>
  <si>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</si>
  <si>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</si>
  <si>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</si>
  <si>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</si>
  <si>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</si>
  <si>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</si>
  <si>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</si>
  <si>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</si>
  <si>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</si>
  <si>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</si>
  <si>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</si>
  <si>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</si>
  <si>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</si>
  <si>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</si>
  <si>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</si>
  <si>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</si>
  <si>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</si>
  <si>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</si>
  <si>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</si>
  <si>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</si>
  <si>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</si>
  <si>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</si>
  <si>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</si>
  <si>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</si>
  <si>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</si>
  <si>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</si>
  <si>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</si>
  <si>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</si>
  <si>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</si>
  <si>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</si>
  <si>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</si>
  <si>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Хмельницької області</t>
  </si>
  <si>
    <t>Хмельницька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</si>
  <si>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</si>
  <si>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</si>
  <si>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</si>
  <si>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</si>
  <si>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</si>
  <si>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</si>
  <si>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</si>
  <si>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</si>
  <si>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</si>
  <si>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</si>
  <si>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</si>
  <si>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</si>
  <si>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</si>
  <si>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</si>
  <si>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</si>
  <si>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</si>
  <si>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</si>
  <si>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</si>
  <si>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</si>
  <si>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</si>
  <si>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</si>
  <si>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</si>
  <si>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</si>
  <si>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</si>
  <si>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</si>
  <si>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</si>
  <si>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</si>
  <si>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</si>
  <si>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</si>
  <si>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</si>
  <si>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</si>
  <si>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</si>
  <si>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</si>
  <si>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</si>
  <si>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</si>
  <si>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</si>
  <si>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</si>
  <si>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</si>
  <si>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</si>
  <si>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</si>
  <si>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</si>
  <si>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</si>
  <si>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</si>
  <si>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</si>
  <si>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</si>
  <si>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</si>
  <si>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</si>
  <si>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</si>
  <si>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</si>
  <si>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</si>
  <si>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</si>
  <si>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</si>
  <si>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</si>
  <si>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</si>
  <si>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</si>
  <si>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</si>
  <si>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</si>
  <si>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</si>
  <si>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</si>
  <si>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</si>
  <si>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</si>
  <si>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</si>
  <si>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</si>
  <si>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</si>
  <si>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</si>
  <si>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</si>
  <si>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</si>
  <si>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</si>
  <si>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</si>
  <si>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</si>
  <si>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</si>
  <si>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</si>
  <si>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</si>
  <si>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</si>
  <si>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</si>
  <si>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</si>
  <si>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</si>
  <si>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</si>
  <si>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</si>
  <si>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</si>
  <si>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</si>
  <si>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</si>
  <si>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</si>
  <si>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</si>
  <si>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</si>
  <si>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</si>
  <si>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</si>
  <si>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</si>
  <si>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</si>
  <si>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</si>
  <si>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</si>
  <si>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</si>
  <si>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</si>
  <si>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</si>
  <si>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</si>
  <si>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</si>
  <si>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</si>
  <si>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</si>
  <si>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</si>
  <si>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</si>
  <si>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</si>
  <si>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</si>
  <si>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</si>
  <si>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</si>
  <si>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</si>
  <si>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</si>
  <si>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</si>
  <si>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</si>
  <si>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</si>
  <si>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</si>
  <si>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</si>
  <si>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</si>
  <si>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</si>
  <si>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</si>
  <si>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</si>
  <si>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</si>
  <si>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</si>
  <si>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</si>
  <si>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</si>
  <si>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</si>
  <si>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</si>
  <si>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</si>
  <si>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</si>
  <si>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</si>
  <si>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</si>
  <si>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</si>
  <si>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</si>
  <si>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</si>
  <si>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</si>
  <si>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</si>
  <si>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</si>
  <si>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</si>
  <si>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</si>
  <si>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</si>
  <si>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</si>
  <si>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</si>
  <si>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</si>
  <si>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63</t>
  </si>
  <si>
    <t>на 01.04.2024</t>
  </si>
  <si>
    <t>АТ "АП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</si>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</sst>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47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0" fillId="0" borderId="0" xfId="0" applyFont="1" applyFill="1"/>
    <xf numFmtId="166" fontId="18" fillId="0" borderId="0" xfId="1" applyNumberFormat="1" applyFont="1" applyFill="1" applyAlignment="1">
      <alignment horizontal="left"/>
    </xf>
    <xf numFmtId="1" fontId="19" fillId="0" borderId="0" xfId="2" applyNumberFormat="1" applyFont="1" applyFill="1" applyBorder="1" applyAlignment="1">
      <alignment horizontal="left"/>
    </xf>
    <xf numFmtId="0" fontId="9" fillId="0" borderId="0" xfId="0" applyFont="1" applyFill="1"/>
    <xf numFmtId="0" fontId="19" fillId="0" borderId="2" xfId="10" applyFont="1" applyFill="1" applyBorder="1" applyAlignment="1">
      <alignment horizontal="center" vertical="center" wrapText="1"/>
    </xf>
    <xf numFmtId="168" fontId="19" fillId="0" borderId="0" xfId="0" applyNumberFormat="1" applyFont="1" applyFill="1" applyAlignment="1">
      <alignment horizontal="right"/>
    </xf>
    <xf numFmtId="0" fontId="19" fillId="0" borderId="0" xfId="1" applyFont="1" applyFill="1"/>
    <xf numFmtId="1" fontId="19" fillId="0" borderId="0" xfId="1" applyNumberFormat="1" applyFont="1" applyFill="1" applyAlignment="1">
      <alignment horizontal="left"/>
    </xf>
    <xf numFmtId="1" fontId="19" fillId="0" borderId="0" xfId="1" applyNumberFormat="1" applyFont="1" applyFill="1"/>
    <xf numFmtId="1" fontId="19" fillId="0" borderId="0" xfId="7" applyNumberFormat="1" applyFont="1" applyFill="1" applyBorder="1" applyAlignment="1">
      <alignment horizontal="left"/>
    </xf>
    <xf numFmtId="164" fontId="19" fillId="0" borderId="2" xfId="2" applyNumberFormat="1" applyFont="1" applyFill="1" applyBorder="1" applyAlignment="1">
      <alignment horizontal="center" vertical="center" wrapText="1"/>
    </xf>
    <xf numFmtId="3" fontId="9" fillId="0" borderId="0" xfId="0" applyNumberFormat="1" applyFont="1" applyFill="1"/>
    <xf numFmtId="164" fontId="19" fillId="0" borderId="0" xfId="7" applyNumberFormat="1" applyFont="1" applyFill="1"/>
    <xf numFmtId="3" fontId="19" fillId="0" borderId="0" xfId="7" applyNumberFormat="1" applyFont="1" applyFill="1"/>
    <xf numFmtId="165" fontId="19" fillId="0" borderId="0" xfId="0" applyNumberFormat="1" applyFont="1" applyFill="1" applyAlignment="1">
      <alignment horizontal="right"/>
    </xf>
    <xf numFmtId="166" fontId="19" fillId="0" borderId="0" xfId="1" applyNumberFormat="1" applyFont="1" applyFill="1" applyAlignment="1">
      <alignment horizontal="left"/>
    </xf>
    <xf numFmtId="0" fontId="19" fillId="0" borderId="2" xfId="3" applyFont="1" applyFill="1" applyBorder="1" applyAlignment="1">
      <alignment horizontal="center" vertical="center" wrapText="1"/>
    </xf>
    <xf numFmtId="164" fontId="19" fillId="0" borderId="0" xfId="2" applyNumberFormat="1" applyFont="1" applyFill="1"/>
    <xf numFmtId="164" fontId="22" fillId="0" borderId="0" xfId="2" applyNumberFormat="1" applyFont="1"/>
    <xf numFmtId="0" fontId="9" fillId="0" borderId="0" xfId="0" applyFont="1" applyFill="1" applyAlignment="1">
      <alignment horizontal="center"/>
    </xf>
    <xf numFmtId="164" fontId="19" fillId="0" borderId="0" xfId="2" applyNumberFormat="1" applyFont="1" applyFill="1" applyAlignment="1">
      <alignment vertical="center"/>
    </xf>
    <xf numFmtId="164" fontId="19" fillId="0" borderId="0" xfId="2" applyNumberFormat="1" applyFont="1" applyFill="1" applyAlignment="1">
      <alignment vertical="center" wrapText="1"/>
    </xf>
    <xf numFmtId="1" fontId="19" fillId="0" borderId="0" xfId="2" applyNumberFormat="1" applyFont="1" applyFill="1"/>
    <xf numFmtId="0" fontId="19" fillId="0" borderId="0" xfId="1" applyFont="1" applyFill="1" applyAlignment="1">
      <alignment horizontal="center" vertical="center"/>
    </xf>
    <xf numFmtId="0" fontId="19" fillId="0" borderId="0" xfId="1" applyFont="1" applyFill="1" applyAlignment="1">
      <alignment horizontal="center" vertical="center" wrapText="1"/>
    </xf>
    <xf numFmtId="0" fontId="19" fillId="0" borderId="0" xfId="1" applyFont="1" applyFill="1" applyAlignment="1">
      <alignment horizontal="center" wrapText="1"/>
    </xf>
    <xf numFmtId="164" fontId="19" fillId="0" borderId="0" xfId="7" applyNumberFormat="1" applyFont="1" applyFill="1" applyAlignment="1">
      <alignment vertical="center"/>
    </xf>
    <xf numFmtId="164" fontId="19" fillId="0" borderId="0" xfId="7" applyNumberFormat="1" applyFont="1" applyFill="1" applyAlignment="1">
      <alignment vertical="center" wrapText="1"/>
    </xf>
    <xf numFmtId="164" fontId="23" fillId="0" borderId="0" xfId="7" applyNumberFormat="1" applyFont="1" applyFill="1"/>
    <xf numFmtId="1" fontId="19" fillId="0" borderId="0" xfId="7" applyNumberFormat="1" applyFont="1" applyFill="1"/>
    <xf numFmtId="0" fontId="0" fillId="0" borderId="0" xfId="0" applyFont="1" applyFill="1" applyAlignment="1">
      <alignment horizontal="center"/>
    </xf>
    <xf numFmtId="0" fontId="9" fillId="0" borderId="0" xfId="0" applyFont="1" applyFill="1" applyAlignment="1">
      <alignment horizontal="right"/>
    </xf>
    <xf numFmtId="0" fontId="19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/>
    </xf>
    <xf numFmtId="1" fontId="19" fillId="0" borderId="2" xfId="1" applyNumberFormat="1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1" fontId="19" fillId="0" borderId="2" xfId="7" applyNumberFormat="1" applyFont="1" applyFill="1" applyBorder="1" applyAlignment="1">
      <alignment horizontal="center" vertical="center"/>
    </xf>
    <xf numFmtId="164" fontId="19" fillId="0" borderId="2" xfId="7" applyNumberFormat="1" applyFont="1" applyFill="1" applyBorder="1" applyAlignment="1">
      <alignment horizontal="center" vertical="center" wrapText="1"/>
    </xf>
    <xf numFmtId="0" fontId="19" fillId="0" borderId="2" xfId="11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left" vertical="top"/>
    </xf>
    <xf numFmtId="165" fontId="9" fillId="0" borderId="0" xfId="0" applyNumberFormat="1" applyFont="1" applyFill="1" applyAlignment="1">
      <alignment horizontal="center"/>
    </xf>
    <xf numFmtId="0" fontId="26" fillId="0" borderId="0" xfId="12" applyFont="1" applyFill="1"/>
    <xf numFmtId="0" fontId="28" fillId="0" borderId="0" xfId="0" applyFont="1" applyFill="1"/>
    <xf numFmtId="0" fontId="29" fillId="0" borderId="0" xfId="12" quotePrefix="1" applyFont="1" applyFill="1"/>
    <xf numFmtId="0" fontId="29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30" fillId="0" borderId="0" xfId="12" quotePrefix="1" applyFont="1" applyFill="1"/>
    <xf numFmtId="166" fontId="31" fillId="2" borderId="2" xfId="1" applyNumberFormat="1" applyFont="1" applyFill="1" applyBorder="1" applyAlignment="1" applyProtection="1">
      <alignment horizontal="center" vertical="center"/>
      <protection locked="0" hidden="1"/>
    </xf>
    <xf numFmtId="0" fontId="31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5" fillId="3" borderId="0" xfId="0" applyFont="1" applyFill="1"/>
    <xf numFmtId="0" fontId="32" fillId="3" borderId="0" xfId="0" applyFont="1" applyFill="1"/>
    <xf numFmtId="0" fontId="22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3" fillId="0" borderId="0" xfId="1" applyNumberFormat="1" applyFont="1" applyFill="1" applyAlignment="1">
      <alignment horizontal="left"/>
    </xf>
    <xf numFmtId="166" fontId="34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20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5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21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20" fillId="0" borderId="0" xfId="2" applyNumberFormat="1" applyFont="1" applyFill="1" applyBorder="1" applyAlignment="1" applyProtection="1">
      <alignment vertical="top"/>
      <protection hidden="1"/>
    </xf>
    <xf numFmtId="169" fontId="20" fillId="0" borderId="0" xfId="2" applyNumberFormat="1" applyFont="1" applyFill="1" applyBorder="1" applyAlignment="1" applyProtection="1">
      <alignment vertical="top"/>
      <protection hidden="1"/>
    </xf>
    <xf numFmtId="164" fontId="22" fillId="0" borderId="0" xfId="2" applyNumberFormat="1" applyFont="1" applyAlignment="1" applyProtection="1">
      <protection hidden="1"/>
    </xf>
    <xf numFmtId="164" fontId="32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21" fillId="0" borderId="0" xfId="1" applyNumberFormat="1" applyFont="1" applyBorder="1" applyAlignment="1" applyProtection="1">
      <alignment horizontal="right"/>
      <protection hidden="1"/>
    </xf>
    <xf numFmtId="169" fontId="21" fillId="0" borderId="0" xfId="1" applyNumberFormat="1" applyFont="1" applyBorder="1" applyAlignment="1" applyProtection="1">
      <alignment horizontal="right" indent="3"/>
      <protection hidden="1"/>
    </xf>
    <xf numFmtId="169" fontId="21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22" fillId="0" borderId="0" xfId="2" applyNumberFormat="1" applyFont="1" applyFill="1" applyAlignment="1" applyProtection="1">
      <alignment horizontal="left" indent="6"/>
      <protection hidden="1"/>
    </xf>
    <xf numFmtId="164" fontId="22" fillId="0" borderId="0" xfId="2" applyNumberFormat="1" applyFont="1" applyFill="1" applyBorder="1" applyAlignment="1" applyProtection="1">
      <alignment horizontal="left" indent="6"/>
      <protection hidden="1"/>
    </xf>
    <xf numFmtId="164" fontId="22" fillId="0" borderId="13" xfId="2" applyNumberFormat="1" applyFont="1" applyFill="1" applyBorder="1" applyAlignment="1" applyProtection="1">
      <alignment horizontal="left" indent="6"/>
      <protection hidden="1"/>
    </xf>
    <xf numFmtId="164" fontId="21" fillId="0" borderId="13" xfId="1" applyNumberFormat="1" applyFont="1" applyBorder="1" applyAlignment="1" applyProtection="1">
      <alignment horizontal="right"/>
      <protection hidden="1"/>
    </xf>
    <xf numFmtId="169" fontId="21" fillId="0" borderId="13" xfId="1" applyNumberFormat="1" applyFont="1" applyBorder="1" applyAlignment="1" applyProtection="1">
      <alignment horizontal="right" indent="3"/>
      <protection hidden="1"/>
    </xf>
    <xf numFmtId="169" fontId="21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20" fillId="0" borderId="0" xfId="2" applyNumberFormat="1" applyFont="1" applyFill="1" applyBorder="1" applyAlignment="1" applyProtection="1">
      <alignment horizontal="right" vertical="top" wrapText="1"/>
      <protection hidden="1"/>
    </xf>
    <xf numFmtId="164" fontId="20" fillId="0" borderId="0" xfId="2" applyNumberFormat="1" applyFont="1" applyFill="1" applyBorder="1" applyAlignment="1" applyProtection="1">
      <alignment horizontal="right" vertical="top"/>
      <protection hidden="1"/>
    </xf>
    <xf numFmtId="169" fontId="20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22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22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20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22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22" fillId="0" borderId="0" xfId="0" applyFont="1"/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0" fontId="19" fillId="0" borderId="9" xfId="3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9" fillId="0" borderId="0" xfId="2" applyNumberFormat="1" applyFont="1" applyFill="1"/>
    <xf numFmtId="3" fontId="19" fillId="0" borderId="0" xfId="1" applyNumberFormat="1" applyFont="1" applyFill="1"/>
    <xf numFmtId="3" fontId="19" fillId="0" borderId="0" xfId="1" applyNumberFormat="1" applyFont="1" applyFill="1" applyBorder="1"/>
    <xf numFmtId="3" fontId="23" fillId="0" borderId="0" xfId="7" applyNumberFormat="1" applyFont="1" applyFill="1"/>
    <xf numFmtId="3" fontId="19" fillId="0" borderId="0" xfId="13" applyNumberFormat="1" applyFont="1" applyFill="1" applyBorder="1"/>
    <xf numFmtId="3" fontId="0" fillId="0" borderId="0" xfId="0" applyNumberFormat="1" applyFont="1" applyFill="1"/>
    <xf numFmtId="3" fontId="9" fillId="0" borderId="0" xfId="0" applyNumberFormat="1" applyFont="1"/>
    <xf numFmtId="3" fontId="0" fillId="0" borderId="0" xfId="0" applyNumberFormat="1" applyFont="1"/>
    <xf numFmtId="164" fontId="19" fillId="0" borderId="2" xfId="2" applyNumberFormat="1" applyFont="1" applyFill="1" applyBorder="1" applyAlignment="1">
      <alignment horizontal="center" vertical="center" wrapText="1"/>
    </xf>
    <xf numFmtId="166" fontId="18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0" fillId="0" borderId="0" xfId="0" applyNumberFormat="1" applyFont="1" applyFill="1" applyAlignment="1">
      <alignment horizontal="right"/>
    </xf>
    <xf numFmtId="0" fontId="21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9" fillId="0" borderId="2" xfId="11" applyNumberFormat="1" applyFont="1" applyFill="1" applyBorder="1" applyAlignment="1">
      <alignment horizontal="center" vertical="center" wrapText="1"/>
    </xf>
    <xf numFmtId="170" fontId="0" fillId="0" borderId="0" xfId="0" applyNumberFormat="1" applyFont="1" applyFill="1"/>
    <xf numFmtId="0" fontId="38" fillId="0" borderId="0" xfId="0" applyFont="1" applyBorder="1" applyAlignment="1"/>
    <xf numFmtId="0" fontId="30" fillId="0" borderId="0" xfId="12" applyFont="1" applyFill="1" applyAlignment="1"/>
    <xf numFmtId="164" fontId="19" fillId="0" borderId="2" xfId="2" applyNumberFormat="1" applyFont="1" applyFill="1" applyBorder="1" applyAlignment="1">
      <alignment horizontal="center" vertical="center" wrapText="1"/>
    </xf>
    <xf numFmtId="0" fontId="19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1" fontId="40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 vertical="top" wrapText="1"/>
    </xf>
    <xf numFmtId="0" fontId="40" fillId="0" borderId="0" xfId="17" applyFont="1" applyFill="1" applyBorder="1" applyAlignment="1">
      <alignment horizontal="left" vertical="top" wrapText="1"/>
    </xf>
    <xf numFmtId="0" fontId="9" fillId="0" borderId="9" xfId="0" applyFont="1" applyFill="1" applyBorder="1" applyAlignment="1">
      <alignment horizontal="center" vertical="center"/>
    </xf>
    <xf numFmtId="166" fontId="18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horizontal="left" vertical="top" wrapText="1"/>
    </xf>
    <xf numFmtId="164" fontId="19" fillId="0" borderId="9" xfId="2" applyNumberFormat="1" applyFont="1" applyFill="1" applyBorder="1" applyAlignment="1">
      <alignment horizontal="center" vertical="center" wrapText="1"/>
    </xf>
    <xf numFmtId="164" fontId="19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3" fontId="41" fillId="0" borderId="0" xfId="0" applyNumberFormat="1" applyFont="1" applyFill="1" applyBorder="1" applyAlignment="1">
      <alignment horizontal="left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9" fillId="0" borderId="2" xfId="4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 vertical="center"/>
    </xf>
    <xf numFmtId="3" fontId="19" fillId="0" borderId="0" xfId="1" applyNumberFormat="1" applyFont="1" applyFill="1" applyAlignment="1">
      <alignment horizontal="right"/>
    </xf>
    <xf numFmtId="3" fontId="19" fillId="0" borderId="0" xfId="1" applyNumberFormat="1" applyFont="1" applyFill="1" applyAlignment="1"/>
    <xf numFmtId="0" fontId="29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9" fillId="0" borderId="1" xfId="0" applyNumberFormat="1" applyFont="1" applyBorder="1" applyAlignment="1" applyProtection="1">
      <alignment horizontal="center" vertical="center"/>
      <protection hidden="1"/>
    </xf>
    <xf numFmtId="165" fontId="19" fillId="0" borderId="6" xfId="0" applyNumberFormat="1" applyFont="1" applyBorder="1" applyAlignment="1" applyProtection="1">
      <alignment horizontal="center" vertical="center"/>
      <protection hidden="1"/>
    </xf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9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164" fontId="19" fillId="0" borderId="2" xfId="2" applyNumberFormat="1" applyFont="1" applyFill="1" applyBorder="1" applyAlignment="1">
      <alignment vertical="center" wrapText="1"/>
    </xf>
    <xf numFmtId="1" fontId="19" fillId="0" borderId="2" xfId="2" applyNumberFormat="1" applyFont="1" applyFill="1" applyBorder="1" applyAlignment="1">
      <alignment horizontal="center" vertical="center"/>
    </xf>
    <xf numFmtId="0" fontId="19" fillId="0" borderId="2" xfId="2" applyFont="1" applyFill="1" applyBorder="1" applyAlignment="1"/>
    <xf numFmtId="164" fontId="19" fillId="0" borderId="2" xfId="2" applyNumberFormat="1" applyFont="1" applyFill="1" applyBorder="1" applyAlignment="1">
      <alignment horizontal="left"/>
    </xf>
    <xf numFmtId="164" fontId="19" fillId="0" borderId="2" xfId="2" applyNumberFormat="1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/>
    </xf>
    <xf numFmtId="164" fontId="19" fillId="0" borderId="2" xfId="2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9" fillId="0" borderId="3" xfId="3" applyFont="1" applyFill="1" applyBorder="1" applyAlignment="1">
      <alignment horizontal="center" vertical="center" wrapText="1"/>
    </xf>
    <xf numFmtId="0" fontId="19" fillId="0" borderId="4" xfId="3" applyFont="1" applyFill="1" applyBorder="1" applyAlignment="1">
      <alignment horizontal="center" vertical="center" wrapText="1"/>
    </xf>
    <xf numFmtId="0" fontId="19" fillId="0" borderId="5" xfId="3" applyFont="1" applyFill="1" applyBorder="1" applyAlignment="1">
      <alignment horizontal="center" vertical="center" wrapText="1"/>
    </xf>
    <xf numFmtId="0" fontId="19" fillId="0" borderId="10" xfId="3" applyFont="1" applyFill="1" applyBorder="1" applyAlignment="1">
      <alignment horizontal="center" vertical="center" wrapText="1"/>
    </xf>
    <xf numFmtId="0" fontId="19" fillId="0" borderId="11" xfId="3" applyFont="1" applyFill="1" applyBorder="1" applyAlignment="1">
      <alignment horizontal="center" vertical="center" wrapText="1"/>
    </xf>
    <xf numFmtId="0" fontId="19" fillId="0" borderId="1" xfId="3" applyFont="1" applyFill="1" applyBorder="1" applyAlignment="1">
      <alignment horizontal="center" vertical="center" wrapText="1"/>
    </xf>
    <xf numFmtId="0" fontId="19" fillId="0" borderId="12" xfId="3" applyFont="1" applyFill="1" applyBorder="1" applyAlignment="1">
      <alignment horizontal="center" vertical="center" wrapText="1"/>
    </xf>
    <xf numFmtId="0" fontId="19" fillId="0" borderId="13" xfId="3" applyFont="1" applyFill="1" applyBorder="1" applyAlignment="1">
      <alignment horizontal="center" vertical="center" wrapText="1"/>
    </xf>
    <xf numFmtId="0" fontId="19" fillId="0" borderId="6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0" fontId="19" fillId="0" borderId="2" xfId="4" applyFont="1" applyFill="1" applyBorder="1" applyAlignment="1">
      <alignment horizontal="center" vertical="center" wrapText="1"/>
    </xf>
    <xf numFmtId="166" fontId="18" fillId="0" borderId="0" xfId="1" applyNumberFormat="1" applyFont="1" applyFill="1" applyAlignment="1">
      <alignment horizontal="left"/>
    </xf>
    <xf numFmtId="0" fontId="19" fillId="0" borderId="0" xfId="4" applyFont="1" applyFill="1" applyAlignment="1">
      <alignment horizontal="left"/>
    </xf>
    <xf numFmtId="1" fontId="19" fillId="0" borderId="2" xfId="8" applyNumberFormat="1" applyFont="1" applyFill="1" applyBorder="1" applyAlignment="1">
      <alignment horizontal="center" vertical="center"/>
    </xf>
    <xf numFmtId="0" fontId="19" fillId="0" borderId="2" xfId="4" applyFont="1" applyFill="1" applyBorder="1" applyAlignment="1"/>
    <xf numFmtId="0" fontId="19" fillId="0" borderId="2" xfId="8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 vertical="center"/>
    </xf>
    <xf numFmtId="0" fontId="19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9" fillId="0" borderId="0" xfId="1" applyNumberFormat="1" applyFont="1" applyFill="1" applyAlignment="1">
      <alignment horizontal="left"/>
    </xf>
    <xf numFmtId="1" fontId="19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9" fillId="0" borderId="7" xfId="3" applyFont="1" applyFill="1" applyBorder="1" applyAlignment="1">
      <alignment horizontal="center" vertical="center" wrapText="1"/>
    </xf>
    <xf numFmtId="0" fontId="19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7" xfId="2" applyNumberFormat="1" applyFont="1" applyFill="1" applyBorder="1" applyAlignment="1">
      <alignment horizontal="center" vertical="center" wrapText="1"/>
    </xf>
    <xf numFmtId="164" fontId="19" fillId="0" borderId="8" xfId="2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7" xfId="1" applyFont="1" applyFill="1" applyBorder="1" applyAlignment="1">
      <alignment horizontal="center" vertical="center" wrapText="1"/>
    </xf>
    <xf numFmtId="0" fontId="19" fillId="0" borderId="8" xfId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7" xfId="11" applyFont="1" applyFill="1" applyBorder="1" applyAlignment="1">
      <alignment horizontal="center" vertical="center" wrapText="1"/>
    </xf>
    <xf numFmtId="0" fontId="19" fillId="0" borderId="8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3" t="s">
        <v>155</v>
      </c>
    </row>
    <row r="2" spans="1:2" ht="19.5" customHeight="1">
      <c r="A2" s="3" t="s">
        <v>156</v>
      </c>
    </row>
    <row r="3" spans="1:2" ht="19.5" customHeight="1">
      <c r="A3" s="54" t="s">
        <v>88</v>
      </c>
      <c r="B3" s="55" t="s">
        <v>68</v>
      </c>
    </row>
    <row r="4" spans="1:2" ht="19.5" customHeight="1">
      <c r="A4" s="54" t="s">
        <v>89</v>
      </c>
      <c r="B4" s="55" t="s">
        <v>78</v>
      </c>
    </row>
    <row r="5" spans="1:2" ht="19.5" customHeight="1">
      <c r="A5" s="54" t="s">
        <v>90</v>
      </c>
      <c r="B5" s="55" t="s">
        <v>77</v>
      </c>
    </row>
    <row r="6" spans="1:2" ht="19.5" customHeight="1">
      <c r="A6" s="54" t="s">
        <v>91</v>
      </c>
      <c r="B6" s="55" t="s">
        <v>69</v>
      </c>
    </row>
    <row r="7" spans="1:2" ht="19.5" customHeight="1">
      <c r="A7" s="54" t="s">
        <v>92</v>
      </c>
      <c r="B7" s="55" t="s">
        <v>70</v>
      </c>
    </row>
    <row r="8" spans="1:2" ht="19.5" customHeight="1">
      <c r="A8" s="54" t="s">
        <v>93</v>
      </c>
      <c r="B8" s="55" t="s">
        <v>72</v>
      </c>
    </row>
    <row r="9" spans="1:2" ht="19.5" customHeight="1">
      <c r="A9" s="3" t="s">
        <v>157</v>
      </c>
      <c r="B9" s="55"/>
    </row>
    <row r="10" spans="1:2" ht="19.5" customHeight="1">
      <c r="A10" s="54" t="s">
        <v>94</v>
      </c>
      <c r="B10" s="55" t="s">
        <v>73</v>
      </c>
    </row>
    <row r="11" spans="1:2" ht="19.5" customHeight="1">
      <c r="A11" s="54" t="s">
        <v>95</v>
      </c>
      <c r="B11" s="55" t="s">
        <v>81</v>
      </c>
    </row>
    <row r="12" spans="1:2" ht="19.5" customHeight="1">
      <c r="A12" s="54" t="s">
        <v>96</v>
      </c>
      <c r="B12" s="56" t="s">
        <v>82</v>
      </c>
    </row>
    <row r="13" spans="1:2" ht="19.5" customHeight="1">
      <c r="A13" s="54" t="s">
        <v>97</v>
      </c>
      <c r="B13" s="55" t="s">
        <v>74</v>
      </c>
    </row>
    <row r="14" spans="1:2" ht="19.5" customHeight="1">
      <c r="A14" s="3" t="s">
        <v>158</v>
      </c>
      <c r="B14" s="55"/>
    </row>
    <row r="15" spans="1:2" ht="19.5" customHeight="1">
      <c r="A15" s="57" t="s">
        <v>83</v>
      </c>
      <c r="B15" s="55"/>
    </row>
    <row r="16" spans="1:2" ht="19.5" customHeight="1">
      <c r="A16" s="54" t="s">
        <v>98</v>
      </c>
      <c r="B16" s="55" t="s">
        <v>85</v>
      </c>
    </row>
    <row r="17" spans="1:6" ht="19.5" customHeight="1">
      <c r="A17" s="54" t="s">
        <v>99</v>
      </c>
      <c r="B17" s="55" t="s">
        <v>82</v>
      </c>
    </row>
    <row r="18" spans="1:6" ht="19.5" customHeight="1">
      <c r="A18" s="54" t="s">
        <v>100</v>
      </c>
      <c r="B18" s="55" t="s">
        <v>86</v>
      </c>
    </row>
    <row r="19" spans="1:6" ht="19.5" customHeight="1">
      <c r="A19" s="54" t="s">
        <v>101</v>
      </c>
      <c r="B19" s="55" t="s">
        <v>87</v>
      </c>
    </row>
    <row r="20" spans="1:6" ht="19.5" customHeight="1">
      <c r="A20" s="57" t="s">
        <v>84</v>
      </c>
      <c r="B20" s="55"/>
    </row>
    <row r="21" spans="1:6" ht="19.5" customHeight="1">
      <c r="A21" s="54" t="s">
        <v>102</v>
      </c>
      <c r="B21" s="55" t="s">
        <v>85</v>
      </c>
    </row>
    <row r="22" spans="1:6" ht="19.5" customHeight="1">
      <c r="A22" s="54" t="s">
        <v>103</v>
      </c>
      <c r="B22" s="55" t="s">
        <v>82</v>
      </c>
    </row>
    <row r="23" spans="1:6" ht="19.5" customHeight="1">
      <c r="A23" s="58" t="s">
        <v>123</v>
      </c>
      <c r="E23" s="55"/>
    </row>
    <row r="24" spans="1:6">
      <c r="A24" s="146" t="s">
        <v>187</v>
      </c>
    </row>
    <row r="26" spans="1:6">
      <c r="F26" s="55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7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3" customWidth="1"/>
    <col min="2" max="2" width="9.109375" style="13" customWidth="1"/>
    <col min="3" max="3" width="7.109375" style="13" customWidth="1"/>
    <col min="4" max="4" width="9.109375" style="13" customWidth="1"/>
    <col min="5" max="6" width="7.109375" style="13" customWidth="1"/>
    <col min="7" max="7" width="10.5546875" style="13" customWidth="1"/>
    <col min="8" max="8" width="10.88671875" style="13" customWidth="1"/>
    <col min="9" max="9" width="7.109375" style="13" customWidth="1"/>
    <col min="10" max="10" width="8.44140625" style="13" customWidth="1"/>
    <col min="11" max="15" width="7.109375" style="13" customWidth="1"/>
    <col min="16" max="16" width="9" style="13" customWidth="1"/>
    <col min="17" max="19" width="7.109375" style="13" customWidth="1"/>
    <col min="20" max="16384" width="9.109375" style="13"/>
  </cols>
  <sheetData>
    <row r="1" spans="1:24" s="27" customFormat="1" ht="14.4">
      <c r="A1" s="4" t="s">
        <v>128</v>
      </c>
    </row>
    <row r="2" spans="1:24" s="27" customFormat="1" ht="5.25" customHeight="1">
      <c r="A2" s="51"/>
    </row>
    <row r="3" spans="1:24" ht="27" customHeight="1">
      <c r="A3" s="226" t="s">
        <v>79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24" ht="12.75" customHeight="1">
      <c r="A4" s="212" t="s">
        <v>127</v>
      </c>
      <c r="B4" s="224"/>
      <c r="C4" s="224"/>
      <c r="D4" s="224"/>
      <c r="E4" s="224"/>
      <c r="F4" s="224"/>
    </row>
    <row r="5" spans="1:24" ht="12.75" customHeight="1">
      <c r="A5" s="19" t="s">
        <v>228</v>
      </c>
      <c r="B5" s="19"/>
      <c r="C5" s="19"/>
      <c r="D5" s="22"/>
      <c r="E5" s="22"/>
      <c r="F5" s="22"/>
    </row>
    <row r="6" spans="1:24" s="29" customFormat="1" ht="12.75" customHeight="1">
      <c r="A6" s="196" t="s">
        <v>0</v>
      </c>
      <c r="B6" s="185" t="s">
        <v>15</v>
      </c>
      <c r="C6" s="199" t="s">
        <v>7</v>
      </c>
      <c r="D6" s="199"/>
      <c r="E6" s="199"/>
      <c r="F6" s="199"/>
      <c r="G6" s="199"/>
      <c r="H6" s="26"/>
      <c r="I6" s="199" t="s">
        <v>2</v>
      </c>
      <c r="J6" s="199"/>
      <c r="K6" s="199"/>
      <c r="L6" s="199"/>
      <c r="M6" s="199"/>
      <c r="N6" s="199"/>
      <c r="O6" s="199"/>
      <c r="P6" s="199"/>
      <c r="Q6" s="199"/>
      <c r="R6" s="199"/>
      <c r="S6" s="199"/>
    </row>
    <row r="7" spans="1:24" s="29" customFormat="1" ht="12.75" customHeight="1">
      <c r="A7" s="197"/>
      <c r="B7" s="185"/>
      <c r="C7" s="199"/>
      <c r="D7" s="199"/>
      <c r="E7" s="199"/>
      <c r="F7" s="199"/>
      <c r="G7" s="199"/>
      <c r="H7" s="227" t="s">
        <v>13</v>
      </c>
      <c r="I7" s="201" t="s">
        <v>17</v>
      </c>
      <c r="J7" s="202"/>
      <c r="K7" s="202"/>
      <c r="L7" s="202"/>
      <c r="M7" s="203"/>
      <c r="N7" s="227" t="s">
        <v>13</v>
      </c>
      <c r="O7" s="201" t="s">
        <v>9</v>
      </c>
      <c r="P7" s="202"/>
      <c r="Q7" s="202"/>
      <c r="R7" s="202"/>
      <c r="S7" s="203"/>
    </row>
    <row r="8" spans="1:24" s="29" customFormat="1" ht="88.5" customHeight="1">
      <c r="A8" s="198"/>
      <c r="B8" s="185"/>
      <c r="C8" s="20" t="s">
        <v>18</v>
      </c>
      <c r="D8" s="20" t="s">
        <v>19</v>
      </c>
      <c r="E8" s="26" t="s">
        <v>10</v>
      </c>
      <c r="F8" s="26" t="s">
        <v>20</v>
      </c>
      <c r="G8" s="26" t="s">
        <v>21</v>
      </c>
      <c r="H8" s="228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28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4" s="29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4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</row>
    <row r="11" spans="1:24" hidden="1" outlineLevel="1">
      <c r="A11" s="9">
        <v>40544</v>
      </c>
      <c r="B11" s="21">
        <v>681.28363359000002</v>
      </c>
      <c r="C11" s="21">
        <f>I11+O11</f>
        <v>404.64894444000004</v>
      </c>
      <c r="D11" s="21">
        <f>J11+P11</f>
        <v>276.63468914999999</v>
      </c>
      <c r="E11" s="21">
        <f>K11+Q11</f>
        <v>191.33471401</v>
      </c>
      <c r="F11" s="21">
        <f>L11+R11</f>
        <v>76.095403449999992</v>
      </c>
      <c r="G11" s="21">
        <f>M11+S11</f>
        <v>9.2045716899999999</v>
      </c>
      <c r="H11" s="21">
        <f>SUM(I11:J11)</f>
        <v>590.48305542000003</v>
      </c>
      <c r="I11" s="21">
        <v>358.21858494000003</v>
      </c>
      <c r="J11" s="21">
        <f>SUM(K11:M11)</f>
        <v>232.26447048</v>
      </c>
      <c r="K11" s="21">
        <v>155.10736674</v>
      </c>
      <c r="L11" s="21">
        <v>75.89272197999999</v>
      </c>
      <c r="M11" s="21">
        <v>1.26438176</v>
      </c>
      <c r="N11" s="21">
        <f>SUM(O11:P11)</f>
        <v>90.800578169999994</v>
      </c>
      <c r="O11" s="21">
        <v>46.430359499999994</v>
      </c>
      <c r="P11" s="21">
        <f>SUM(Q11:S11)</f>
        <v>44.37021867</v>
      </c>
      <c r="Q11" s="21">
        <v>36.227347269999996</v>
      </c>
      <c r="R11" s="21">
        <v>0.20268147</v>
      </c>
      <c r="S11" s="21">
        <v>7.9401899299999998</v>
      </c>
      <c r="T11" s="21"/>
      <c r="U11" s="21"/>
      <c r="V11" s="21"/>
      <c r="W11" s="21"/>
      <c r="X11" s="21"/>
    </row>
    <row r="12" spans="1:24" hidden="1" outlineLevel="1">
      <c r="A12" s="9">
        <v>40575</v>
      </c>
      <c r="B12" s="21">
        <v>756.85523398999999</v>
      </c>
      <c r="C12" s="21">
        <f t="shared" ref="C12:C67" si="0">I12+O12</f>
        <v>470.09160788999998</v>
      </c>
      <c r="D12" s="21">
        <f t="shared" ref="D12:D67" si="1">J12+P12</f>
        <v>286.76362610000001</v>
      </c>
      <c r="E12" s="21">
        <f t="shared" ref="E12:E67" si="2">K12+Q12</f>
        <v>205.18304932000001</v>
      </c>
      <c r="F12" s="21">
        <f t="shared" ref="F12:F67" si="3">L12+R12</f>
        <v>72.890262119999988</v>
      </c>
      <c r="G12" s="21">
        <f t="shared" ref="G12:G67" si="4">M12+S12</f>
        <v>8.6903146600000003</v>
      </c>
      <c r="H12" s="21">
        <f t="shared" ref="H12:H67" si="5">SUM(I12:J12)</f>
        <v>623.70550298000001</v>
      </c>
      <c r="I12" s="21">
        <v>378.56547509000001</v>
      </c>
      <c r="J12" s="21">
        <f t="shared" ref="J12:J67" si="6">SUM(K12:M12)</f>
        <v>245.14002789</v>
      </c>
      <c r="K12" s="21">
        <v>171.78596838000001</v>
      </c>
      <c r="L12" s="21">
        <v>72.594444849999988</v>
      </c>
      <c r="M12" s="21">
        <v>0.75961466</v>
      </c>
      <c r="N12" s="21">
        <f t="shared" ref="N12:N67" si="7">SUM(O12:P12)</f>
        <v>133.14973100999998</v>
      </c>
      <c r="O12" s="21">
        <v>91.526132799999999</v>
      </c>
      <c r="P12" s="21">
        <f t="shared" ref="P12:P67" si="8">SUM(Q12:S12)</f>
        <v>41.623598209999997</v>
      </c>
      <c r="Q12" s="21">
        <v>33.397080939999995</v>
      </c>
      <c r="R12" s="21">
        <v>0.29581727000000002</v>
      </c>
      <c r="S12" s="21">
        <v>7.9306999999999999</v>
      </c>
      <c r="T12" s="21"/>
      <c r="U12" s="21"/>
      <c r="V12" s="21"/>
      <c r="W12" s="21"/>
      <c r="X12" s="21"/>
    </row>
    <row r="13" spans="1:24" hidden="1" outlineLevel="1">
      <c r="A13" s="9">
        <v>40603</v>
      </c>
      <c r="B13" s="21">
        <v>735.09310393999999</v>
      </c>
      <c r="C13" s="21">
        <f t="shared" si="0"/>
        <v>439.57846494999995</v>
      </c>
      <c r="D13" s="21">
        <f t="shared" si="1"/>
        <v>295.51463898999998</v>
      </c>
      <c r="E13" s="21">
        <f t="shared" si="2"/>
        <v>206.93383620999998</v>
      </c>
      <c r="F13" s="21">
        <f t="shared" si="3"/>
        <v>79.811223389999995</v>
      </c>
      <c r="G13" s="21">
        <f t="shared" si="4"/>
        <v>8.7695793900000005</v>
      </c>
      <c r="H13" s="21">
        <f t="shared" si="5"/>
        <v>665.93798425</v>
      </c>
      <c r="I13" s="21">
        <v>414.88848975999997</v>
      </c>
      <c r="J13" s="21">
        <f t="shared" si="6"/>
        <v>251.04949449</v>
      </c>
      <c r="K13" s="21">
        <v>170.48413373</v>
      </c>
      <c r="L13" s="21">
        <v>79.755781369999994</v>
      </c>
      <c r="M13" s="21">
        <v>0.80957939000000001</v>
      </c>
      <c r="N13" s="21">
        <f t="shared" si="7"/>
        <v>69.155119690000006</v>
      </c>
      <c r="O13" s="21">
        <v>24.689975190000002</v>
      </c>
      <c r="P13" s="21">
        <f t="shared" si="8"/>
        <v>44.465144500000001</v>
      </c>
      <c r="Q13" s="21">
        <v>36.449702479999999</v>
      </c>
      <c r="R13" s="21">
        <v>5.5442020000000002E-2</v>
      </c>
      <c r="S13" s="21">
        <v>7.96</v>
      </c>
      <c r="T13" s="21"/>
      <c r="U13" s="21"/>
      <c r="V13" s="21"/>
      <c r="W13" s="21"/>
      <c r="X13" s="21"/>
    </row>
    <row r="14" spans="1:24" hidden="1" outlineLevel="1">
      <c r="A14" s="9">
        <v>40634</v>
      </c>
      <c r="B14" s="21">
        <v>724.56002073999991</v>
      </c>
      <c r="C14" s="21">
        <f t="shared" si="0"/>
        <v>438.46548305000005</v>
      </c>
      <c r="D14" s="21">
        <f t="shared" si="1"/>
        <v>286.09453769000004</v>
      </c>
      <c r="E14" s="21">
        <f t="shared" si="2"/>
        <v>196.31365307999999</v>
      </c>
      <c r="F14" s="21">
        <f t="shared" si="3"/>
        <v>81.00574644000001</v>
      </c>
      <c r="G14" s="21">
        <f t="shared" si="4"/>
        <v>8.77513817</v>
      </c>
      <c r="H14" s="21">
        <f t="shared" si="5"/>
        <v>640.27929401000006</v>
      </c>
      <c r="I14" s="21">
        <v>395.25114325000004</v>
      </c>
      <c r="J14" s="21">
        <f t="shared" si="6"/>
        <v>245.02815076000002</v>
      </c>
      <c r="K14" s="21">
        <v>163.23894749999999</v>
      </c>
      <c r="L14" s="21">
        <v>80.979465090000005</v>
      </c>
      <c r="M14" s="21">
        <v>0.80973817000000003</v>
      </c>
      <c r="N14" s="21">
        <f t="shared" si="7"/>
        <v>84.280726729999998</v>
      </c>
      <c r="O14" s="21">
        <v>43.214339800000005</v>
      </c>
      <c r="P14" s="21">
        <f t="shared" si="8"/>
        <v>41.06638693</v>
      </c>
      <c r="Q14" s="21">
        <v>33.07470558</v>
      </c>
      <c r="R14" s="21">
        <v>2.6281349999999998E-2</v>
      </c>
      <c r="S14" s="21">
        <v>7.9653999999999998</v>
      </c>
      <c r="T14" s="21"/>
      <c r="U14" s="21"/>
      <c r="V14" s="21"/>
      <c r="W14" s="21"/>
      <c r="X14" s="21"/>
    </row>
    <row r="15" spans="1:24" hidden="1" outlineLevel="1">
      <c r="A15" s="9">
        <v>40664</v>
      </c>
      <c r="B15" s="21">
        <v>783.84884715999988</v>
      </c>
      <c r="C15" s="21">
        <f t="shared" si="0"/>
        <v>464.65056791999996</v>
      </c>
      <c r="D15" s="21">
        <f t="shared" si="1"/>
        <v>319.19827924000003</v>
      </c>
      <c r="E15" s="21">
        <f t="shared" si="2"/>
        <v>215.51777786000002</v>
      </c>
      <c r="F15" s="21">
        <f t="shared" si="3"/>
        <v>94.902042950000009</v>
      </c>
      <c r="G15" s="21">
        <f t="shared" si="4"/>
        <v>8.7784584300000006</v>
      </c>
      <c r="H15" s="21">
        <f t="shared" si="5"/>
        <v>689.01115587999993</v>
      </c>
      <c r="I15" s="21">
        <v>410.04987018999998</v>
      </c>
      <c r="J15" s="21">
        <f t="shared" si="6"/>
        <v>278.96128569000001</v>
      </c>
      <c r="K15" s="21">
        <v>183.27678710000001</v>
      </c>
      <c r="L15" s="21">
        <v>94.876640160000008</v>
      </c>
      <c r="M15" s="21">
        <v>0.80785843000000002</v>
      </c>
      <c r="N15" s="21">
        <f t="shared" si="7"/>
        <v>94.837691280000001</v>
      </c>
      <c r="O15" s="21">
        <v>54.60069773</v>
      </c>
      <c r="P15" s="21">
        <f t="shared" si="8"/>
        <v>40.236993550000001</v>
      </c>
      <c r="Q15" s="21">
        <v>32.240990760000003</v>
      </c>
      <c r="R15" s="21">
        <v>2.5402790000000001E-2</v>
      </c>
      <c r="S15" s="21">
        <v>7.9706000000000001</v>
      </c>
      <c r="T15" s="21"/>
      <c r="U15" s="21"/>
      <c r="V15" s="21"/>
      <c r="W15" s="21"/>
      <c r="X15" s="21"/>
    </row>
    <row r="16" spans="1:24" hidden="1" outlineLevel="1">
      <c r="A16" s="9">
        <v>40695</v>
      </c>
      <c r="B16" s="21">
        <v>824.07871853999995</v>
      </c>
      <c r="C16" s="21">
        <f t="shared" si="0"/>
        <v>511.98535138</v>
      </c>
      <c r="D16" s="21">
        <f t="shared" si="1"/>
        <v>312.09336715999996</v>
      </c>
      <c r="E16" s="21">
        <f t="shared" si="2"/>
        <v>189.57145066999999</v>
      </c>
      <c r="F16" s="21">
        <f t="shared" si="3"/>
        <v>98.594224440000005</v>
      </c>
      <c r="G16" s="21">
        <f t="shared" si="4"/>
        <v>23.927692049999997</v>
      </c>
      <c r="H16" s="21">
        <f t="shared" si="5"/>
        <v>698.15997956000001</v>
      </c>
      <c r="I16" s="21">
        <v>432.14950755000001</v>
      </c>
      <c r="J16" s="21">
        <f t="shared" si="6"/>
        <v>266.01047200999994</v>
      </c>
      <c r="K16" s="21">
        <v>166.76362098999999</v>
      </c>
      <c r="L16" s="21">
        <v>98.438828970000003</v>
      </c>
      <c r="M16" s="21">
        <v>0.80802204999999994</v>
      </c>
      <c r="N16" s="21">
        <f t="shared" si="7"/>
        <v>125.91873898</v>
      </c>
      <c r="O16" s="21">
        <v>79.835843830000002</v>
      </c>
      <c r="P16" s="21">
        <f t="shared" si="8"/>
        <v>46.082895149999999</v>
      </c>
      <c r="Q16" s="21">
        <v>22.807829679999998</v>
      </c>
      <c r="R16" s="21">
        <v>0.15539547000000001</v>
      </c>
      <c r="S16" s="21">
        <v>23.119669999999999</v>
      </c>
      <c r="T16" s="21"/>
      <c r="U16" s="21"/>
      <c r="V16" s="21"/>
      <c r="W16" s="21"/>
      <c r="X16" s="21"/>
    </row>
    <row r="17" spans="1:24" hidden="1" outlineLevel="1">
      <c r="A17" s="9">
        <v>40725</v>
      </c>
      <c r="B17" s="21">
        <v>805.05096578999996</v>
      </c>
      <c r="C17" s="21">
        <f t="shared" si="0"/>
        <v>488.14604757000006</v>
      </c>
      <c r="D17" s="21">
        <f t="shared" si="1"/>
        <v>316.90491822000001</v>
      </c>
      <c r="E17" s="21">
        <f t="shared" si="2"/>
        <v>189.02696935999998</v>
      </c>
      <c r="F17" s="21">
        <f t="shared" si="3"/>
        <v>103.45432011</v>
      </c>
      <c r="G17" s="21">
        <f t="shared" si="4"/>
        <v>24.423628749999999</v>
      </c>
      <c r="H17" s="21">
        <f t="shared" si="5"/>
        <v>700.54232625000009</v>
      </c>
      <c r="I17" s="21">
        <v>429.66655374000004</v>
      </c>
      <c r="J17" s="21">
        <f t="shared" si="6"/>
        <v>270.87577250999999</v>
      </c>
      <c r="K17" s="21">
        <v>166.80968460999998</v>
      </c>
      <c r="L17" s="21">
        <v>102.75893915</v>
      </c>
      <c r="M17" s="21">
        <v>1.3071487500000001</v>
      </c>
      <c r="N17" s="21">
        <f t="shared" si="7"/>
        <v>104.50863953999999</v>
      </c>
      <c r="O17" s="21">
        <v>58.479493829999996</v>
      </c>
      <c r="P17" s="21">
        <f t="shared" si="8"/>
        <v>46.029145709999995</v>
      </c>
      <c r="Q17" s="21">
        <v>22.217284749999997</v>
      </c>
      <c r="R17" s="21">
        <v>0.69538096000000005</v>
      </c>
      <c r="S17" s="21">
        <v>23.116479999999999</v>
      </c>
      <c r="T17" s="21"/>
      <c r="U17" s="21"/>
      <c r="V17" s="21"/>
      <c r="W17" s="21"/>
      <c r="X17" s="21"/>
    </row>
    <row r="18" spans="1:24" hidden="1" outlineLevel="1">
      <c r="A18" s="9">
        <v>40756</v>
      </c>
      <c r="B18" s="21">
        <v>862.5906103399999</v>
      </c>
      <c r="C18" s="21">
        <f t="shared" si="0"/>
        <v>559.02971941999999</v>
      </c>
      <c r="D18" s="21">
        <f t="shared" si="1"/>
        <v>303.56089092000002</v>
      </c>
      <c r="E18" s="21">
        <f t="shared" si="2"/>
        <v>180.92108682</v>
      </c>
      <c r="F18" s="21">
        <f t="shared" si="3"/>
        <v>97.74651913000001</v>
      </c>
      <c r="G18" s="21">
        <f t="shared" si="4"/>
        <v>24.89328497</v>
      </c>
      <c r="H18" s="21">
        <f t="shared" si="5"/>
        <v>714.51122201999999</v>
      </c>
      <c r="I18" s="21">
        <v>459.18475975999996</v>
      </c>
      <c r="J18" s="21">
        <f t="shared" si="6"/>
        <v>255.32646226000003</v>
      </c>
      <c r="K18" s="21">
        <v>156.1185504</v>
      </c>
      <c r="L18" s="21">
        <v>97.430656890000009</v>
      </c>
      <c r="M18" s="21">
        <v>1.77725497</v>
      </c>
      <c r="N18" s="21">
        <f t="shared" si="7"/>
        <v>148.07938831999999</v>
      </c>
      <c r="O18" s="21">
        <v>99.844959660000001</v>
      </c>
      <c r="P18" s="21">
        <f t="shared" si="8"/>
        <v>48.234428659999999</v>
      </c>
      <c r="Q18" s="21">
        <v>24.802536419999999</v>
      </c>
      <c r="R18" s="21">
        <v>0.31586224000000002</v>
      </c>
      <c r="S18" s="21">
        <v>23.116029999999999</v>
      </c>
      <c r="T18" s="21"/>
      <c r="U18" s="21"/>
      <c r="V18" s="21"/>
      <c r="W18" s="21"/>
      <c r="X18" s="21"/>
    </row>
    <row r="19" spans="1:24" hidden="1" outlineLevel="1">
      <c r="A19" s="9">
        <v>40787</v>
      </c>
      <c r="B19" s="21">
        <v>761.62440279000009</v>
      </c>
      <c r="C19" s="21">
        <f t="shared" si="0"/>
        <v>443.60885266999998</v>
      </c>
      <c r="D19" s="21">
        <f t="shared" si="1"/>
        <v>318.01555012</v>
      </c>
      <c r="E19" s="21">
        <f t="shared" si="2"/>
        <v>188.06640554000001</v>
      </c>
      <c r="F19" s="21">
        <f t="shared" si="3"/>
        <v>104.66989941</v>
      </c>
      <c r="G19" s="21">
        <f t="shared" si="4"/>
        <v>25.279245169999999</v>
      </c>
      <c r="H19" s="21">
        <f t="shared" si="5"/>
        <v>634.27315223000005</v>
      </c>
      <c r="I19" s="21">
        <v>367.55942121999999</v>
      </c>
      <c r="J19" s="21">
        <f t="shared" si="6"/>
        <v>266.71373101</v>
      </c>
      <c r="K19" s="21">
        <v>160.18580056000002</v>
      </c>
      <c r="L19" s="21">
        <v>104.37051527999999</v>
      </c>
      <c r="M19" s="21">
        <v>2.1574151700000002</v>
      </c>
      <c r="N19" s="21">
        <f t="shared" si="7"/>
        <v>127.35125056</v>
      </c>
      <c r="O19" s="21">
        <v>76.04943145</v>
      </c>
      <c r="P19" s="21">
        <f t="shared" si="8"/>
        <v>51.301819109999997</v>
      </c>
      <c r="Q19" s="21">
        <v>27.880604980000001</v>
      </c>
      <c r="R19" s="21">
        <v>0.29938413000000003</v>
      </c>
      <c r="S19" s="21">
        <v>23.121829999999999</v>
      </c>
      <c r="T19" s="21"/>
      <c r="U19" s="21"/>
      <c r="V19" s="21"/>
      <c r="W19" s="21"/>
      <c r="X19" s="21"/>
    </row>
    <row r="20" spans="1:24" hidden="1" outlineLevel="1">
      <c r="A20" s="9">
        <v>40817</v>
      </c>
      <c r="B20" s="21">
        <v>866.02692216000003</v>
      </c>
      <c r="C20" s="21">
        <f t="shared" si="0"/>
        <v>581.41252111999995</v>
      </c>
      <c r="D20" s="21">
        <f t="shared" si="1"/>
        <v>284.61440104000002</v>
      </c>
      <c r="E20" s="21">
        <f t="shared" si="2"/>
        <v>149.21718053000001</v>
      </c>
      <c r="F20" s="21">
        <f t="shared" si="3"/>
        <v>110.10110998</v>
      </c>
      <c r="G20" s="21">
        <f t="shared" si="4"/>
        <v>25.29611053</v>
      </c>
      <c r="H20" s="21">
        <f t="shared" si="5"/>
        <v>743.34620515999995</v>
      </c>
      <c r="I20" s="21">
        <v>502.02201054</v>
      </c>
      <c r="J20" s="21">
        <f t="shared" si="6"/>
        <v>241.32419462000001</v>
      </c>
      <c r="K20" s="21">
        <v>135.03005199</v>
      </c>
      <c r="L20" s="21">
        <v>104.1333321</v>
      </c>
      <c r="M20" s="21">
        <v>2.16081053</v>
      </c>
      <c r="N20" s="21">
        <f t="shared" si="7"/>
        <v>122.680717</v>
      </c>
      <c r="O20" s="21">
        <v>79.390510579999997</v>
      </c>
      <c r="P20" s="21">
        <f t="shared" si="8"/>
        <v>43.290206420000004</v>
      </c>
      <c r="Q20" s="21">
        <v>14.18712854</v>
      </c>
      <c r="R20" s="21">
        <v>5.9677778799999999</v>
      </c>
      <c r="S20" s="21">
        <v>23.135300000000001</v>
      </c>
      <c r="T20" s="21"/>
      <c r="U20" s="21"/>
      <c r="V20" s="21"/>
      <c r="W20" s="21"/>
      <c r="X20" s="21"/>
    </row>
    <row r="21" spans="1:24" hidden="1" outlineLevel="1">
      <c r="A21" s="9">
        <v>40848</v>
      </c>
      <c r="B21" s="21">
        <v>896.29563212999994</v>
      </c>
      <c r="C21" s="21">
        <f t="shared" si="0"/>
        <v>594.47452700000008</v>
      </c>
      <c r="D21" s="21">
        <f t="shared" si="1"/>
        <v>301.82110512999998</v>
      </c>
      <c r="E21" s="21">
        <f t="shared" si="2"/>
        <v>168.96022475000001</v>
      </c>
      <c r="F21" s="21">
        <f t="shared" si="3"/>
        <v>107.5277842</v>
      </c>
      <c r="G21" s="21">
        <f t="shared" si="4"/>
        <v>25.333096179999998</v>
      </c>
      <c r="H21" s="21">
        <f t="shared" si="5"/>
        <v>780.50938904000009</v>
      </c>
      <c r="I21" s="21">
        <v>515.20262101000003</v>
      </c>
      <c r="J21" s="21">
        <f t="shared" si="6"/>
        <v>265.30676803</v>
      </c>
      <c r="K21" s="21">
        <v>161.12261602000001</v>
      </c>
      <c r="L21" s="21">
        <v>102.02318583</v>
      </c>
      <c r="M21" s="21">
        <v>2.16096618</v>
      </c>
      <c r="N21" s="21">
        <f t="shared" si="7"/>
        <v>115.78624309</v>
      </c>
      <c r="O21" s="21">
        <v>79.271905989999993</v>
      </c>
      <c r="P21" s="21">
        <f t="shared" si="8"/>
        <v>36.514337099999999</v>
      </c>
      <c r="Q21" s="21">
        <v>7.8376087300000004</v>
      </c>
      <c r="R21" s="21">
        <v>5.5045983700000001</v>
      </c>
      <c r="S21" s="21">
        <v>23.172129999999999</v>
      </c>
      <c r="T21" s="21"/>
      <c r="U21" s="21"/>
      <c r="V21" s="21"/>
      <c r="W21" s="21"/>
      <c r="X21" s="21"/>
    </row>
    <row r="22" spans="1:24" hidden="1" outlineLevel="1">
      <c r="A22" s="9">
        <v>40878</v>
      </c>
      <c r="B22" s="21">
        <v>784.97084077000011</v>
      </c>
      <c r="C22" s="21">
        <f t="shared" si="0"/>
        <v>481.10851731000002</v>
      </c>
      <c r="D22" s="21">
        <f t="shared" si="1"/>
        <v>303.86232346000003</v>
      </c>
      <c r="E22" s="21">
        <f t="shared" si="2"/>
        <v>170.43059168000002</v>
      </c>
      <c r="F22" s="21">
        <f t="shared" si="3"/>
        <v>108.08739979000001</v>
      </c>
      <c r="G22" s="21">
        <f t="shared" si="4"/>
        <v>25.344331990000001</v>
      </c>
      <c r="H22" s="21">
        <f t="shared" si="5"/>
        <v>682.90298043999996</v>
      </c>
      <c r="I22" s="21">
        <v>411.75339541</v>
      </c>
      <c r="J22" s="21">
        <f t="shared" si="6"/>
        <v>271.14958503000003</v>
      </c>
      <c r="K22" s="21">
        <v>166.23122323000001</v>
      </c>
      <c r="L22" s="21">
        <v>102.74644981</v>
      </c>
      <c r="M22" s="21">
        <v>2.1719119899999999</v>
      </c>
      <c r="N22" s="21">
        <f t="shared" si="7"/>
        <v>102.06786033</v>
      </c>
      <c r="O22" s="21">
        <v>69.3551219</v>
      </c>
      <c r="P22" s="21">
        <f t="shared" si="8"/>
        <v>32.712738430000002</v>
      </c>
      <c r="Q22" s="21">
        <v>4.1993684499999997</v>
      </c>
      <c r="R22" s="21">
        <v>5.3409499800000004</v>
      </c>
      <c r="S22" s="21">
        <v>23.172419999999999</v>
      </c>
      <c r="T22" s="21"/>
      <c r="U22" s="21"/>
      <c r="V22" s="21"/>
      <c r="W22" s="21"/>
      <c r="X22" s="21"/>
    </row>
    <row r="23" spans="1:24" hidden="1" outlineLevel="1">
      <c r="A23" s="9">
        <v>40909</v>
      </c>
      <c r="B23" s="21">
        <v>808.05080427000007</v>
      </c>
      <c r="C23" s="21">
        <f t="shared" si="0"/>
        <v>496.03485605999998</v>
      </c>
      <c r="D23" s="21">
        <f t="shared" si="1"/>
        <v>312.01594821000003</v>
      </c>
      <c r="E23" s="21">
        <f t="shared" si="2"/>
        <v>181.43351146000001</v>
      </c>
      <c r="F23" s="21">
        <f t="shared" si="3"/>
        <v>105.24424330999999</v>
      </c>
      <c r="G23" s="21">
        <f t="shared" si="4"/>
        <v>25.338193439999998</v>
      </c>
      <c r="H23" s="21">
        <f t="shared" si="5"/>
        <v>717.42163069999992</v>
      </c>
      <c r="I23" s="21">
        <v>441.35625949999996</v>
      </c>
      <c r="J23" s="21">
        <f t="shared" si="6"/>
        <v>276.06537120000002</v>
      </c>
      <c r="K23" s="21">
        <v>174.11175544</v>
      </c>
      <c r="L23" s="21">
        <v>99.787552319999989</v>
      </c>
      <c r="M23" s="21">
        <v>2.1660634399999998</v>
      </c>
      <c r="N23" s="21">
        <f t="shared" si="7"/>
        <v>90.629173570000006</v>
      </c>
      <c r="O23" s="21">
        <v>54.678596560000003</v>
      </c>
      <c r="P23" s="21">
        <f t="shared" si="8"/>
        <v>35.950577010000003</v>
      </c>
      <c r="Q23" s="21">
        <v>7.3217560200000005</v>
      </c>
      <c r="R23" s="21">
        <v>5.4566909900000002</v>
      </c>
      <c r="S23" s="21">
        <v>23.172129999999999</v>
      </c>
      <c r="T23" s="21"/>
      <c r="U23" s="21"/>
      <c r="V23" s="21"/>
      <c r="W23" s="21"/>
      <c r="X23" s="21"/>
    </row>
    <row r="24" spans="1:24" hidden="1" outlineLevel="1">
      <c r="A24" s="9">
        <v>40940</v>
      </c>
      <c r="B24" s="21">
        <v>869.44139632999998</v>
      </c>
      <c r="C24" s="21">
        <f t="shared" si="0"/>
        <v>551.85683320999999</v>
      </c>
      <c r="D24" s="21">
        <f t="shared" si="1"/>
        <v>317.58456311999998</v>
      </c>
      <c r="E24" s="21">
        <f t="shared" si="2"/>
        <v>186.26672296999999</v>
      </c>
      <c r="F24" s="21">
        <f t="shared" si="3"/>
        <v>70.443527020000005</v>
      </c>
      <c r="G24" s="21">
        <f t="shared" si="4"/>
        <v>60.874313130000004</v>
      </c>
      <c r="H24" s="21">
        <f t="shared" si="5"/>
        <v>777.66893914000002</v>
      </c>
      <c r="I24" s="21">
        <v>494.36370748000002</v>
      </c>
      <c r="J24" s="21">
        <f t="shared" si="6"/>
        <v>283.30523166</v>
      </c>
      <c r="K24" s="21">
        <v>180.77215977</v>
      </c>
      <c r="L24" s="21">
        <v>64.942751090000002</v>
      </c>
      <c r="M24" s="21">
        <v>37.590320800000001</v>
      </c>
      <c r="N24" s="21">
        <f t="shared" si="7"/>
        <v>91.772457189999997</v>
      </c>
      <c r="O24" s="21">
        <v>57.493125729999996</v>
      </c>
      <c r="P24" s="21">
        <f t="shared" si="8"/>
        <v>34.279331460000002</v>
      </c>
      <c r="Q24" s="21">
        <v>5.4945632</v>
      </c>
      <c r="R24" s="21">
        <v>5.5007759299999996</v>
      </c>
      <c r="S24" s="21">
        <v>23.28399233</v>
      </c>
      <c r="T24" s="21"/>
      <c r="U24" s="21"/>
      <c r="V24" s="21"/>
      <c r="W24" s="21"/>
      <c r="X24" s="21"/>
    </row>
    <row r="25" spans="1:24" hidden="1" outlineLevel="1">
      <c r="A25" s="9">
        <v>40969</v>
      </c>
      <c r="B25" s="21">
        <v>847.30802461999997</v>
      </c>
      <c r="C25" s="21">
        <f t="shared" si="0"/>
        <v>501.46246590999999</v>
      </c>
      <c r="D25" s="21">
        <f t="shared" si="1"/>
        <v>345.84555870999998</v>
      </c>
      <c r="E25" s="21">
        <f t="shared" si="2"/>
        <v>213.40352765</v>
      </c>
      <c r="F25" s="21">
        <f t="shared" si="3"/>
        <v>71.544445839999995</v>
      </c>
      <c r="G25" s="21">
        <f t="shared" si="4"/>
        <v>60.897585220000011</v>
      </c>
      <c r="H25" s="21">
        <f t="shared" si="5"/>
        <v>740.41771824</v>
      </c>
      <c r="I25" s="21">
        <v>441.00295657999999</v>
      </c>
      <c r="J25" s="21">
        <f t="shared" si="6"/>
        <v>299.41476166000001</v>
      </c>
      <c r="K25" s="21">
        <v>195.71412741</v>
      </c>
      <c r="L25" s="21">
        <v>66.085427929999994</v>
      </c>
      <c r="M25" s="21">
        <v>37.615206320000006</v>
      </c>
      <c r="N25" s="21">
        <f t="shared" si="7"/>
        <v>106.89030638</v>
      </c>
      <c r="O25" s="21">
        <v>60.459509330000003</v>
      </c>
      <c r="P25" s="21">
        <f t="shared" si="8"/>
        <v>46.430797049999995</v>
      </c>
      <c r="Q25" s="21">
        <v>17.689400239999998</v>
      </c>
      <c r="R25" s="21">
        <v>5.45901791</v>
      </c>
      <c r="S25" s="21">
        <v>23.282378900000001</v>
      </c>
      <c r="T25" s="21"/>
      <c r="U25" s="21"/>
      <c r="V25" s="21"/>
      <c r="W25" s="21"/>
      <c r="X25" s="21"/>
    </row>
    <row r="26" spans="1:24" hidden="1" outlineLevel="1">
      <c r="A26" s="9">
        <v>41000</v>
      </c>
      <c r="B26" s="21">
        <v>823.4184860900001</v>
      </c>
      <c r="C26" s="21">
        <f t="shared" si="0"/>
        <v>485.74850083999996</v>
      </c>
      <c r="D26" s="21">
        <f t="shared" si="1"/>
        <v>337.66998525000002</v>
      </c>
      <c r="E26" s="21">
        <f t="shared" si="2"/>
        <v>207.01172484000003</v>
      </c>
      <c r="F26" s="21">
        <f t="shared" si="3"/>
        <v>69.76553912</v>
      </c>
      <c r="G26" s="21">
        <f t="shared" si="4"/>
        <v>60.892721289999997</v>
      </c>
      <c r="H26" s="21">
        <f t="shared" si="5"/>
        <v>734.37803669999994</v>
      </c>
      <c r="I26" s="21">
        <v>438.06238374999998</v>
      </c>
      <c r="J26" s="21">
        <f t="shared" si="6"/>
        <v>296.31565295000001</v>
      </c>
      <c r="K26" s="21">
        <v>194.41588430000002</v>
      </c>
      <c r="L26" s="21">
        <v>64.298374100000004</v>
      </c>
      <c r="M26" s="21">
        <v>37.601394550000002</v>
      </c>
      <c r="N26" s="21">
        <f t="shared" si="7"/>
        <v>89.040449389999992</v>
      </c>
      <c r="O26" s="21">
        <v>47.686117090000003</v>
      </c>
      <c r="P26" s="21">
        <f t="shared" si="8"/>
        <v>41.354332299999996</v>
      </c>
      <c r="Q26" s="21">
        <v>12.595840539999999</v>
      </c>
      <c r="R26" s="21">
        <v>5.4671650200000004</v>
      </c>
      <c r="S26" s="21">
        <v>23.291326739999999</v>
      </c>
      <c r="T26" s="21"/>
      <c r="U26" s="21"/>
      <c r="V26" s="21"/>
      <c r="W26" s="21"/>
      <c r="X26" s="21"/>
    </row>
    <row r="27" spans="1:24" hidden="1" outlineLevel="1">
      <c r="A27" s="9">
        <v>41030</v>
      </c>
      <c r="B27" s="21">
        <v>819.04568374000019</v>
      </c>
      <c r="C27" s="21">
        <f t="shared" si="0"/>
        <v>487.24553494000003</v>
      </c>
      <c r="D27" s="21">
        <f t="shared" si="1"/>
        <v>331.80014879999999</v>
      </c>
      <c r="E27" s="21">
        <f t="shared" si="2"/>
        <v>210.79211484999999</v>
      </c>
      <c r="F27" s="21">
        <f t="shared" si="3"/>
        <v>60.100885750000003</v>
      </c>
      <c r="G27" s="21">
        <f t="shared" si="4"/>
        <v>60.907148200000009</v>
      </c>
      <c r="H27" s="21">
        <f t="shared" si="5"/>
        <v>732.01583759999994</v>
      </c>
      <c r="I27" s="21">
        <v>436.20637354000002</v>
      </c>
      <c r="J27" s="21">
        <f t="shared" si="6"/>
        <v>295.80946405999998</v>
      </c>
      <c r="K27" s="21">
        <v>203.25880307</v>
      </c>
      <c r="L27" s="21">
        <v>54.93531256</v>
      </c>
      <c r="M27" s="21">
        <v>37.615348430000004</v>
      </c>
      <c r="N27" s="21">
        <f t="shared" si="7"/>
        <v>87.029846139999989</v>
      </c>
      <c r="O27" s="21">
        <v>51.039161399999998</v>
      </c>
      <c r="P27" s="21">
        <f t="shared" si="8"/>
        <v>35.990684739999999</v>
      </c>
      <c r="Q27" s="21">
        <v>7.53331178</v>
      </c>
      <c r="R27" s="21">
        <v>5.1655731899999999</v>
      </c>
      <c r="S27" s="21">
        <v>23.291799770000001</v>
      </c>
      <c r="T27" s="21"/>
      <c r="U27" s="21"/>
      <c r="V27" s="21"/>
      <c r="W27" s="21"/>
      <c r="X27" s="21"/>
    </row>
    <row r="28" spans="1:24" hidden="1" outlineLevel="1">
      <c r="A28" s="9">
        <v>41061</v>
      </c>
      <c r="B28" s="21">
        <v>858.3910135399999</v>
      </c>
      <c r="C28" s="21">
        <f t="shared" si="0"/>
        <v>514.63393697999993</v>
      </c>
      <c r="D28" s="21">
        <f t="shared" si="1"/>
        <v>343.75707655999997</v>
      </c>
      <c r="E28" s="21">
        <f t="shared" si="2"/>
        <v>219.64471969000002</v>
      </c>
      <c r="F28" s="21">
        <f t="shared" si="3"/>
        <v>63.218309140000002</v>
      </c>
      <c r="G28" s="21">
        <f t="shared" si="4"/>
        <v>60.894047730000004</v>
      </c>
      <c r="H28" s="21">
        <f t="shared" si="5"/>
        <v>759.03084760999991</v>
      </c>
      <c r="I28" s="21">
        <v>453.65909584999997</v>
      </c>
      <c r="J28" s="21">
        <f t="shared" si="6"/>
        <v>305.37175176</v>
      </c>
      <c r="K28" s="21">
        <v>209.75493356000001</v>
      </c>
      <c r="L28" s="21">
        <v>58.01491841</v>
      </c>
      <c r="M28" s="21">
        <v>37.601899790000004</v>
      </c>
      <c r="N28" s="21">
        <f t="shared" si="7"/>
        <v>99.360165929999994</v>
      </c>
      <c r="O28" s="21">
        <v>60.974841130000001</v>
      </c>
      <c r="P28" s="21">
        <f t="shared" si="8"/>
        <v>38.385324799999999</v>
      </c>
      <c r="Q28" s="21">
        <v>9.889786130000001</v>
      </c>
      <c r="R28" s="21">
        <v>5.2033907299999997</v>
      </c>
      <c r="S28" s="21">
        <v>23.29214794</v>
      </c>
      <c r="T28" s="21"/>
      <c r="U28" s="21"/>
      <c r="V28" s="21"/>
      <c r="W28" s="21"/>
      <c r="X28" s="21"/>
    </row>
    <row r="29" spans="1:24" hidden="1" outlineLevel="1">
      <c r="A29" s="9">
        <v>41091</v>
      </c>
      <c r="B29" s="21">
        <v>967.34737424000014</v>
      </c>
      <c r="C29" s="21">
        <f t="shared" si="0"/>
        <v>587.3411908700001</v>
      </c>
      <c r="D29" s="21">
        <f t="shared" si="1"/>
        <v>380.00618336999997</v>
      </c>
      <c r="E29" s="21">
        <f t="shared" si="2"/>
        <v>253.49449430999999</v>
      </c>
      <c r="F29" s="21">
        <f t="shared" si="3"/>
        <v>65.604481280000002</v>
      </c>
      <c r="G29" s="21">
        <f t="shared" si="4"/>
        <v>60.907207780000007</v>
      </c>
      <c r="H29" s="21">
        <f t="shared" si="5"/>
        <v>864.97724796000011</v>
      </c>
      <c r="I29" s="21">
        <v>532.16957823000007</v>
      </c>
      <c r="J29" s="21">
        <f t="shared" si="6"/>
        <v>332.80766972999999</v>
      </c>
      <c r="K29" s="21">
        <v>234.71865391</v>
      </c>
      <c r="L29" s="21">
        <v>60.473342720000005</v>
      </c>
      <c r="M29" s="21">
        <v>37.615673100000002</v>
      </c>
      <c r="N29" s="21">
        <f t="shared" si="7"/>
        <v>102.37012627999999</v>
      </c>
      <c r="O29" s="21">
        <v>55.171612639999999</v>
      </c>
      <c r="P29" s="21">
        <f t="shared" si="8"/>
        <v>47.198513640000002</v>
      </c>
      <c r="Q29" s="21">
        <v>18.7758404</v>
      </c>
      <c r="R29" s="21">
        <v>5.1311385600000001</v>
      </c>
      <c r="S29" s="21">
        <v>23.291534680000002</v>
      </c>
      <c r="T29" s="21"/>
      <c r="U29" s="21"/>
      <c r="V29" s="21"/>
      <c r="W29" s="21"/>
      <c r="X29" s="21"/>
    </row>
    <row r="30" spans="1:24" hidden="1" outlineLevel="1">
      <c r="A30" s="9">
        <v>41122</v>
      </c>
      <c r="B30" s="21">
        <v>967.82466896999983</v>
      </c>
      <c r="C30" s="21">
        <f t="shared" si="0"/>
        <v>504.70365658999998</v>
      </c>
      <c r="D30" s="21">
        <f t="shared" si="1"/>
        <v>463.12101238000002</v>
      </c>
      <c r="E30" s="21">
        <f t="shared" si="2"/>
        <v>331.54845323000001</v>
      </c>
      <c r="F30" s="21">
        <f t="shared" si="3"/>
        <v>70.656721160000004</v>
      </c>
      <c r="G30" s="21">
        <f t="shared" si="4"/>
        <v>60.91583799</v>
      </c>
      <c r="H30" s="21">
        <f t="shared" si="5"/>
        <v>869.68066887000009</v>
      </c>
      <c r="I30" s="21">
        <v>456.09071263999999</v>
      </c>
      <c r="J30" s="21">
        <f t="shared" si="6"/>
        <v>413.58995623000004</v>
      </c>
      <c r="K30" s="21">
        <v>310.59076962</v>
      </c>
      <c r="L30" s="21">
        <v>65.377556069999997</v>
      </c>
      <c r="M30" s="21">
        <v>37.621630540000005</v>
      </c>
      <c r="N30" s="21">
        <f t="shared" si="7"/>
        <v>98.1440001</v>
      </c>
      <c r="O30" s="21">
        <v>48.612943949999995</v>
      </c>
      <c r="P30" s="21">
        <f t="shared" si="8"/>
        <v>49.531056149999998</v>
      </c>
      <c r="Q30" s="21">
        <v>20.95768361</v>
      </c>
      <c r="R30" s="21">
        <v>5.2791650900000002</v>
      </c>
      <c r="S30" s="21">
        <v>23.294207449999998</v>
      </c>
      <c r="T30" s="21"/>
      <c r="U30" s="21"/>
      <c r="V30" s="21"/>
      <c r="W30" s="21"/>
      <c r="X30" s="21"/>
    </row>
    <row r="31" spans="1:24" hidden="1" outlineLevel="1">
      <c r="A31" s="9">
        <v>41153</v>
      </c>
      <c r="B31" s="21">
        <v>1044.5481605699999</v>
      </c>
      <c r="C31" s="21">
        <f t="shared" si="0"/>
        <v>576.71677461000002</v>
      </c>
      <c r="D31" s="21">
        <f t="shared" si="1"/>
        <v>467.83138596000003</v>
      </c>
      <c r="E31" s="21">
        <f t="shared" si="2"/>
        <v>343.78042732</v>
      </c>
      <c r="F31" s="21">
        <f t="shared" si="3"/>
        <v>63.920292529999998</v>
      </c>
      <c r="G31" s="21">
        <f t="shared" si="4"/>
        <v>60.130666109999993</v>
      </c>
      <c r="H31" s="21">
        <f t="shared" si="5"/>
        <v>930.54088754999998</v>
      </c>
      <c r="I31" s="21">
        <v>514.09201874999997</v>
      </c>
      <c r="J31" s="21">
        <f t="shared" si="6"/>
        <v>416.44886880000001</v>
      </c>
      <c r="K31" s="21">
        <v>321.08643849999999</v>
      </c>
      <c r="L31" s="21">
        <v>58.413464189999999</v>
      </c>
      <c r="M31" s="21">
        <v>36.948966109999994</v>
      </c>
      <c r="N31" s="21">
        <f t="shared" si="7"/>
        <v>114.00727302</v>
      </c>
      <c r="O31" s="21">
        <v>62.62475586</v>
      </c>
      <c r="P31" s="21">
        <f t="shared" si="8"/>
        <v>51.382517159999999</v>
      </c>
      <c r="Q31" s="21">
        <v>22.693988819999998</v>
      </c>
      <c r="R31" s="21">
        <v>5.5068283400000002</v>
      </c>
      <c r="S31" s="21">
        <v>23.181699999999999</v>
      </c>
      <c r="T31" s="21"/>
      <c r="U31" s="21"/>
      <c r="V31" s="21"/>
      <c r="W31" s="21"/>
      <c r="X31" s="21"/>
    </row>
    <row r="32" spans="1:24" hidden="1" outlineLevel="1">
      <c r="A32" s="9">
        <v>41183</v>
      </c>
      <c r="B32" s="21">
        <v>995.84494570999993</v>
      </c>
      <c r="C32" s="21">
        <f t="shared" si="0"/>
        <v>552.94467752000003</v>
      </c>
      <c r="D32" s="21">
        <f t="shared" si="1"/>
        <v>442.90026819000002</v>
      </c>
      <c r="E32" s="21">
        <f t="shared" si="2"/>
        <v>328.21311781999998</v>
      </c>
      <c r="F32" s="21">
        <f t="shared" si="3"/>
        <v>55.51309792</v>
      </c>
      <c r="G32" s="21">
        <f t="shared" si="4"/>
        <v>59.174052450000005</v>
      </c>
      <c r="H32" s="21">
        <f t="shared" si="5"/>
        <v>876.03755382999998</v>
      </c>
      <c r="I32" s="21">
        <v>484.61844640999999</v>
      </c>
      <c r="J32" s="21">
        <f t="shared" si="6"/>
        <v>391.41910741999999</v>
      </c>
      <c r="K32" s="21">
        <v>300.00902976999998</v>
      </c>
      <c r="L32" s="21">
        <v>55.4177252</v>
      </c>
      <c r="M32" s="21">
        <v>35.992352450000006</v>
      </c>
      <c r="N32" s="21">
        <f t="shared" si="7"/>
        <v>119.80739188</v>
      </c>
      <c r="O32" s="21">
        <v>68.326231109999995</v>
      </c>
      <c r="P32" s="21">
        <f t="shared" si="8"/>
        <v>51.481160770000002</v>
      </c>
      <c r="Q32" s="21">
        <v>28.204088049999999</v>
      </c>
      <c r="R32" s="21">
        <v>9.5372719999999994E-2</v>
      </c>
      <c r="S32" s="21">
        <v>23.181699999999999</v>
      </c>
      <c r="T32" s="21"/>
      <c r="U32" s="21"/>
      <c r="V32" s="21"/>
      <c r="W32" s="21"/>
      <c r="X32" s="21"/>
    </row>
    <row r="33" spans="1:24" hidden="1" outlineLevel="1">
      <c r="A33" s="9">
        <v>41214</v>
      </c>
      <c r="B33" s="21">
        <v>1016.83635482</v>
      </c>
      <c r="C33" s="21">
        <f t="shared" si="0"/>
        <v>509.63022745000001</v>
      </c>
      <c r="D33" s="21">
        <f t="shared" si="1"/>
        <v>507.20612736999999</v>
      </c>
      <c r="E33" s="21">
        <f t="shared" si="2"/>
        <v>407.39364268000003</v>
      </c>
      <c r="F33" s="21">
        <f t="shared" si="3"/>
        <v>40.664445150000006</v>
      </c>
      <c r="G33" s="21">
        <f t="shared" si="4"/>
        <v>59.148039539999999</v>
      </c>
      <c r="H33" s="21">
        <f t="shared" si="5"/>
        <v>884.60760157999994</v>
      </c>
      <c r="I33" s="21">
        <v>450.17154321999999</v>
      </c>
      <c r="J33" s="21">
        <f t="shared" si="6"/>
        <v>434.43605836</v>
      </c>
      <c r="K33" s="21">
        <v>357.91467948000002</v>
      </c>
      <c r="L33" s="21">
        <v>40.553039340000005</v>
      </c>
      <c r="M33" s="21">
        <v>35.968339540000002</v>
      </c>
      <c r="N33" s="21">
        <f t="shared" si="7"/>
        <v>132.22875324</v>
      </c>
      <c r="O33" s="21">
        <v>59.458684229999996</v>
      </c>
      <c r="P33" s="21">
        <f t="shared" si="8"/>
        <v>72.77006901</v>
      </c>
      <c r="Q33" s="21">
        <v>49.478963200000003</v>
      </c>
      <c r="R33" s="21">
        <v>0.11140580999999999</v>
      </c>
      <c r="S33" s="21">
        <v>23.1797</v>
      </c>
      <c r="T33" s="21"/>
      <c r="U33" s="21"/>
      <c r="V33" s="21"/>
      <c r="W33" s="21"/>
      <c r="X33" s="21"/>
    </row>
    <row r="34" spans="1:24" hidden="1" outlineLevel="1">
      <c r="A34" s="9">
        <v>41244</v>
      </c>
      <c r="B34" s="21">
        <v>1031.9457312</v>
      </c>
      <c r="C34" s="21">
        <f t="shared" si="0"/>
        <v>503.05089314000003</v>
      </c>
      <c r="D34" s="21">
        <f t="shared" si="1"/>
        <v>528.89483805999998</v>
      </c>
      <c r="E34" s="21">
        <f t="shared" si="2"/>
        <v>462.52774429000004</v>
      </c>
      <c r="F34" s="21">
        <f t="shared" si="3"/>
        <v>42.632785250000005</v>
      </c>
      <c r="G34" s="21">
        <f t="shared" si="4"/>
        <v>23.734308519999999</v>
      </c>
      <c r="H34" s="21">
        <f t="shared" si="5"/>
        <v>905.15586045000009</v>
      </c>
      <c r="I34" s="21">
        <v>461.03207707000001</v>
      </c>
      <c r="J34" s="21">
        <f t="shared" si="6"/>
        <v>444.12378338000002</v>
      </c>
      <c r="K34" s="21">
        <v>404.30321256000002</v>
      </c>
      <c r="L34" s="21">
        <v>39.266196890000003</v>
      </c>
      <c r="M34" s="21">
        <v>0.55437393000000001</v>
      </c>
      <c r="N34" s="21">
        <f t="shared" si="7"/>
        <v>126.78987075000001</v>
      </c>
      <c r="O34" s="21">
        <v>42.01881607</v>
      </c>
      <c r="P34" s="21">
        <f t="shared" si="8"/>
        <v>84.771054680000006</v>
      </c>
      <c r="Q34" s="21">
        <v>58.224531730000002</v>
      </c>
      <c r="R34" s="21">
        <v>3.3665883600000002</v>
      </c>
      <c r="S34" s="21">
        <v>23.179934589999998</v>
      </c>
      <c r="T34" s="21"/>
      <c r="U34" s="21"/>
      <c r="V34" s="21"/>
      <c r="W34" s="21"/>
      <c r="X34" s="21"/>
    </row>
    <row r="35" spans="1:24" hidden="1" outlineLevel="1">
      <c r="A35" s="9">
        <v>41275</v>
      </c>
      <c r="B35" s="21">
        <v>1054.8269761700001</v>
      </c>
      <c r="C35" s="21">
        <f t="shared" si="0"/>
        <v>593.7940222499999</v>
      </c>
      <c r="D35" s="21">
        <f t="shared" si="1"/>
        <v>461.03295391999995</v>
      </c>
      <c r="E35" s="21">
        <f t="shared" si="2"/>
        <v>398.43521826</v>
      </c>
      <c r="F35" s="21">
        <f t="shared" si="3"/>
        <v>38.867685310000006</v>
      </c>
      <c r="G35" s="21">
        <f t="shared" si="4"/>
        <v>23.730050349999999</v>
      </c>
      <c r="H35" s="21">
        <f t="shared" si="5"/>
        <v>936.47238293999999</v>
      </c>
      <c r="I35" s="21">
        <v>549.88250975999995</v>
      </c>
      <c r="J35" s="21">
        <f t="shared" si="6"/>
        <v>386.58987317999998</v>
      </c>
      <c r="K35" s="21">
        <v>347.32650224999998</v>
      </c>
      <c r="L35" s="21">
        <v>38.713020580000006</v>
      </c>
      <c r="M35" s="21">
        <v>0.55035034999999999</v>
      </c>
      <c r="N35" s="21">
        <f t="shared" si="7"/>
        <v>118.35459323000001</v>
      </c>
      <c r="O35" s="21">
        <v>43.91151249</v>
      </c>
      <c r="P35" s="21">
        <f t="shared" si="8"/>
        <v>74.443080739999999</v>
      </c>
      <c r="Q35" s="21">
        <v>51.108716010000002</v>
      </c>
      <c r="R35" s="21">
        <v>0.15466473</v>
      </c>
      <c r="S35" s="21">
        <v>23.1797</v>
      </c>
      <c r="T35" s="21"/>
      <c r="U35" s="21"/>
      <c r="V35" s="21"/>
      <c r="W35" s="21"/>
      <c r="X35" s="21"/>
    </row>
    <row r="36" spans="1:24" hidden="1" outlineLevel="1">
      <c r="A36" s="9">
        <v>41306</v>
      </c>
      <c r="B36" s="21">
        <v>1354.8933290099999</v>
      </c>
      <c r="C36" s="21">
        <f t="shared" si="0"/>
        <v>540.99913147000007</v>
      </c>
      <c r="D36" s="21">
        <f t="shared" si="1"/>
        <v>813.89419754000005</v>
      </c>
      <c r="E36" s="21">
        <f t="shared" si="2"/>
        <v>375.20033110999998</v>
      </c>
      <c r="F36" s="21">
        <f t="shared" si="3"/>
        <v>344.62411631999998</v>
      </c>
      <c r="G36" s="21">
        <f t="shared" si="4"/>
        <v>94.069750110000001</v>
      </c>
      <c r="H36" s="21">
        <f t="shared" si="5"/>
        <v>1228.4758710300002</v>
      </c>
      <c r="I36" s="21">
        <v>503.33965275000003</v>
      </c>
      <c r="J36" s="21">
        <f t="shared" si="6"/>
        <v>725.13621828000009</v>
      </c>
      <c r="K36" s="21">
        <v>309.77035149</v>
      </c>
      <c r="L36" s="21">
        <v>344.58714520000001</v>
      </c>
      <c r="M36" s="21">
        <v>70.778721590000004</v>
      </c>
      <c r="N36" s="21">
        <f t="shared" si="7"/>
        <v>126.41745797999999</v>
      </c>
      <c r="O36" s="21">
        <v>37.659478719999996</v>
      </c>
      <c r="P36" s="21">
        <f t="shared" si="8"/>
        <v>88.757979259999999</v>
      </c>
      <c r="Q36" s="21">
        <v>65.429979619999997</v>
      </c>
      <c r="R36" s="21">
        <v>3.6971120000000003E-2</v>
      </c>
      <c r="S36" s="21">
        <v>23.291028520000001</v>
      </c>
      <c r="T36" s="21"/>
      <c r="U36" s="21"/>
      <c r="V36" s="21"/>
      <c r="W36" s="21"/>
      <c r="X36" s="21"/>
    </row>
    <row r="37" spans="1:24" hidden="1" outlineLevel="1">
      <c r="A37" s="9">
        <v>41334</v>
      </c>
      <c r="B37" s="21">
        <v>1347.94044332</v>
      </c>
      <c r="C37" s="21">
        <f t="shared" si="0"/>
        <v>506.25342402000001</v>
      </c>
      <c r="D37" s="21">
        <f t="shared" si="1"/>
        <v>841.68701929999997</v>
      </c>
      <c r="E37" s="21">
        <f t="shared" si="2"/>
        <v>428.48288119</v>
      </c>
      <c r="F37" s="21">
        <f t="shared" si="3"/>
        <v>326.73689832999997</v>
      </c>
      <c r="G37" s="21">
        <f t="shared" si="4"/>
        <v>86.46723978</v>
      </c>
      <c r="H37" s="21">
        <f t="shared" si="5"/>
        <v>1232.9896370399999</v>
      </c>
      <c r="I37" s="21">
        <v>466.80114732999999</v>
      </c>
      <c r="J37" s="21">
        <f t="shared" si="6"/>
        <v>766.18848971</v>
      </c>
      <c r="K37" s="21">
        <v>368.33075176</v>
      </c>
      <c r="L37" s="21">
        <v>326.70037023999998</v>
      </c>
      <c r="M37" s="21">
        <v>71.157367710000003</v>
      </c>
      <c r="N37" s="21">
        <f t="shared" si="7"/>
        <v>114.95080627999999</v>
      </c>
      <c r="O37" s="21">
        <v>39.452276689999998</v>
      </c>
      <c r="P37" s="21">
        <f t="shared" si="8"/>
        <v>75.498529590000004</v>
      </c>
      <c r="Q37" s="21">
        <v>60.152129430000002</v>
      </c>
      <c r="R37" s="21">
        <v>3.6528089999999999E-2</v>
      </c>
      <c r="S37" s="21">
        <v>15.309872070000001</v>
      </c>
      <c r="T37" s="21"/>
      <c r="U37" s="21"/>
      <c r="V37" s="21"/>
      <c r="W37" s="21"/>
      <c r="X37" s="21"/>
    </row>
    <row r="38" spans="1:24" hidden="1" outlineLevel="1">
      <c r="A38" s="9">
        <v>41365</v>
      </c>
      <c r="B38" s="21">
        <v>1029.2721607599999</v>
      </c>
      <c r="C38" s="21">
        <f t="shared" si="0"/>
        <v>526.46789867999996</v>
      </c>
      <c r="D38" s="21">
        <f t="shared" si="1"/>
        <v>502.80426208</v>
      </c>
      <c r="E38" s="21">
        <f t="shared" si="2"/>
        <v>428.46536309999999</v>
      </c>
      <c r="F38" s="21">
        <f t="shared" si="3"/>
        <v>58.508348579999996</v>
      </c>
      <c r="G38" s="21">
        <f t="shared" si="4"/>
        <v>15.8305504</v>
      </c>
      <c r="H38" s="21">
        <f t="shared" si="5"/>
        <v>852.47418760999994</v>
      </c>
      <c r="I38" s="21">
        <v>476.72067454</v>
      </c>
      <c r="J38" s="21">
        <f t="shared" si="6"/>
        <v>375.75351307</v>
      </c>
      <c r="K38" s="21">
        <v>316.75759218999997</v>
      </c>
      <c r="L38" s="21">
        <v>58.471305119999997</v>
      </c>
      <c r="M38" s="21">
        <v>0.52461575999999999</v>
      </c>
      <c r="N38" s="21">
        <f t="shared" si="7"/>
        <v>176.79797315000002</v>
      </c>
      <c r="O38" s="21">
        <v>49.74722414</v>
      </c>
      <c r="P38" s="21">
        <f t="shared" si="8"/>
        <v>127.05074901</v>
      </c>
      <c r="Q38" s="21">
        <v>111.70777090999999</v>
      </c>
      <c r="R38" s="21">
        <v>3.704346E-2</v>
      </c>
      <c r="S38" s="21">
        <v>15.30593464</v>
      </c>
      <c r="T38" s="21"/>
      <c r="U38" s="21"/>
      <c r="V38" s="21"/>
      <c r="W38" s="21"/>
      <c r="X38" s="21"/>
    </row>
    <row r="39" spans="1:24" hidden="1" outlineLevel="1">
      <c r="A39" s="9">
        <v>41395</v>
      </c>
      <c r="B39" s="21">
        <v>1058.46317228</v>
      </c>
      <c r="C39" s="21">
        <f t="shared" si="0"/>
        <v>563.25729323999997</v>
      </c>
      <c r="D39" s="21">
        <f t="shared" si="1"/>
        <v>495.20587904000001</v>
      </c>
      <c r="E39" s="21">
        <f t="shared" si="2"/>
        <v>417.36259596000002</v>
      </c>
      <c r="F39" s="21">
        <f t="shared" si="3"/>
        <v>61.977883160000005</v>
      </c>
      <c r="G39" s="21">
        <f t="shared" si="4"/>
        <v>15.86539992</v>
      </c>
      <c r="H39" s="21">
        <f t="shared" si="5"/>
        <v>917.99006904999999</v>
      </c>
      <c r="I39" s="21">
        <v>522.40379634999999</v>
      </c>
      <c r="J39" s="21">
        <f t="shared" si="6"/>
        <v>395.58627269999999</v>
      </c>
      <c r="K39" s="21">
        <v>333.09058150999999</v>
      </c>
      <c r="L39" s="21">
        <v>61.940170270000003</v>
      </c>
      <c r="M39" s="21">
        <v>0.55552091999999997</v>
      </c>
      <c r="N39" s="21">
        <f t="shared" si="7"/>
        <v>140.47310322999999</v>
      </c>
      <c r="O39" s="21">
        <v>40.853496889999995</v>
      </c>
      <c r="P39" s="21">
        <f t="shared" si="8"/>
        <v>99.61960633999999</v>
      </c>
      <c r="Q39" s="21">
        <v>84.27201445</v>
      </c>
      <c r="R39" s="21">
        <v>3.7712889999999999E-2</v>
      </c>
      <c r="S39" s="21">
        <v>15.309879</v>
      </c>
      <c r="T39" s="21"/>
      <c r="U39" s="21"/>
      <c r="V39" s="21"/>
      <c r="W39" s="21"/>
      <c r="X39" s="21"/>
    </row>
    <row r="40" spans="1:24" hidden="1" outlineLevel="1">
      <c r="A40" s="9">
        <v>41426</v>
      </c>
      <c r="B40" s="21">
        <v>987.44396294000001</v>
      </c>
      <c r="C40" s="21">
        <f t="shared" si="0"/>
        <v>514.54360810000003</v>
      </c>
      <c r="D40" s="21">
        <f t="shared" si="1"/>
        <v>472.90035484000003</v>
      </c>
      <c r="E40" s="21">
        <f t="shared" si="2"/>
        <v>397.93170119000001</v>
      </c>
      <c r="F40" s="21">
        <f t="shared" si="3"/>
        <v>58.815832540000002</v>
      </c>
      <c r="G40" s="21">
        <f t="shared" si="4"/>
        <v>16.152821110000001</v>
      </c>
      <c r="H40" s="21">
        <f t="shared" si="5"/>
        <v>837.97099939000009</v>
      </c>
      <c r="I40" s="21">
        <v>457.19759863000002</v>
      </c>
      <c r="J40" s="21">
        <f t="shared" si="6"/>
        <v>380.77340076000002</v>
      </c>
      <c r="K40" s="21">
        <v>321.14852449</v>
      </c>
      <c r="L40" s="21">
        <v>58.777985360000002</v>
      </c>
      <c r="M40" s="21">
        <v>0.84689091000000005</v>
      </c>
      <c r="N40" s="21">
        <f t="shared" si="7"/>
        <v>149.47296355</v>
      </c>
      <c r="O40" s="21">
        <v>57.346009469999998</v>
      </c>
      <c r="P40" s="21">
        <f t="shared" si="8"/>
        <v>92.126954080000004</v>
      </c>
      <c r="Q40" s="21">
        <v>76.783176699999999</v>
      </c>
      <c r="R40" s="21">
        <v>3.7847180000000001E-2</v>
      </c>
      <c r="S40" s="21">
        <v>15.305930200000001</v>
      </c>
      <c r="T40" s="21"/>
      <c r="U40" s="21"/>
      <c r="V40" s="21"/>
      <c r="W40" s="21"/>
      <c r="X40" s="21"/>
    </row>
    <row r="41" spans="1:24" hidden="1" outlineLevel="1">
      <c r="A41" s="9">
        <v>41456</v>
      </c>
      <c r="B41" s="21">
        <v>1089.00321693</v>
      </c>
      <c r="C41" s="21">
        <f t="shared" si="0"/>
        <v>635.96354341999995</v>
      </c>
      <c r="D41" s="21">
        <f t="shared" si="1"/>
        <v>453.03967351</v>
      </c>
      <c r="E41" s="21">
        <f t="shared" si="2"/>
        <v>345.67974806999996</v>
      </c>
      <c r="F41" s="21">
        <f t="shared" si="3"/>
        <v>91.204272059999994</v>
      </c>
      <c r="G41" s="21">
        <f t="shared" si="4"/>
        <v>16.15565338</v>
      </c>
      <c r="H41" s="21">
        <f t="shared" si="5"/>
        <v>972.20263279000005</v>
      </c>
      <c r="I41" s="21">
        <v>587.31961185</v>
      </c>
      <c r="J41" s="21">
        <f t="shared" si="6"/>
        <v>384.88302093999999</v>
      </c>
      <c r="K41" s="21">
        <v>292.89688840999997</v>
      </c>
      <c r="L41" s="21">
        <v>91.140375089999992</v>
      </c>
      <c r="M41" s="21">
        <v>0.84575743999999997</v>
      </c>
      <c r="N41" s="21">
        <f t="shared" si="7"/>
        <v>116.80058414000001</v>
      </c>
      <c r="O41" s="21">
        <v>48.643931569999999</v>
      </c>
      <c r="P41" s="21">
        <f t="shared" si="8"/>
        <v>68.156652570000006</v>
      </c>
      <c r="Q41" s="21">
        <v>52.78285966</v>
      </c>
      <c r="R41" s="21">
        <v>6.3896969999999997E-2</v>
      </c>
      <c r="S41" s="21">
        <v>15.309895940000001</v>
      </c>
      <c r="T41" s="21"/>
      <c r="U41" s="21"/>
      <c r="V41" s="21"/>
      <c r="W41" s="21"/>
      <c r="X41" s="21"/>
    </row>
    <row r="42" spans="1:24" hidden="1" outlineLevel="1">
      <c r="A42" s="9">
        <v>41487</v>
      </c>
      <c r="B42" s="21">
        <v>1035.9125802000001</v>
      </c>
      <c r="C42" s="21">
        <f t="shared" si="0"/>
        <v>494.28498949999999</v>
      </c>
      <c r="D42" s="21">
        <f t="shared" si="1"/>
        <v>541.62759070000004</v>
      </c>
      <c r="E42" s="21">
        <f t="shared" si="2"/>
        <v>422.10050841000003</v>
      </c>
      <c r="F42" s="21">
        <f t="shared" si="3"/>
        <v>103.42576063000001</v>
      </c>
      <c r="G42" s="21">
        <f t="shared" si="4"/>
        <v>16.10132166</v>
      </c>
      <c r="H42" s="21">
        <f t="shared" si="5"/>
        <v>862.90596772000004</v>
      </c>
      <c r="I42" s="21">
        <v>445.68647958999998</v>
      </c>
      <c r="J42" s="21">
        <f t="shared" si="6"/>
        <v>417.21948813</v>
      </c>
      <c r="K42" s="21">
        <v>313.06659181000003</v>
      </c>
      <c r="L42" s="21">
        <v>103.36146971000001</v>
      </c>
      <c r="M42" s="21">
        <v>0.79142661000000003</v>
      </c>
      <c r="N42" s="21">
        <f t="shared" si="7"/>
        <v>173.00661248</v>
      </c>
      <c r="O42" s="21">
        <v>48.598509910000004</v>
      </c>
      <c r="P42" s="21">
        <f t="shared" si="8"/>
        <v>124.40810257</v>
      </c>
      <c r="Q42" s="21">
        <v>109.0339166</v>
      </c>
      <c r="R42" s="21">
        <v>6.4290920000000001E-2</v>
      </c>
      <c r="S42" s="21">
        <v>15.30989505</v>
      </c>
      <c r="T42" s="21"/>
      <c r="U42" s="21"/>
      <c r="V42" s="21"/>
      <c r="W42" s="21"/>
      <c r="X42" s="21"/>
    </row>
    <row r="43" spans="1:24" hidden="1" outlineLevel="1">
      <c r="A43" s="9">
        <v>41518</v>
      </c>
      <c r="B43" s="21">
        <v>1061.9911486399999</v>
      </c>
      <c r="C43" s="21">
        <f t="shared" si="0"/>
        <v>545.93683912999995</v>
      </c>
      <c r="D43" s="21">
        <f t="shared" si="1"/>
        <v>516.05430951000005</v>
      </c>
      <c r="E43" s="21">
        <f t="shared" si="2"/>
        <v>396.7740738</v>
      </c>
      <c r="F43" s="21">
        <f t="shared" si="3"/>
        <v>103.19513502</v>
      </c>
      <c r="G43" s="21">
        <f t="shared" si="4"/>
        <v>16.085100690000001</v>
      </c>
      <c r="H43" s="21">
        <f t="shared" si="5"/>
        <v>914.49721492000003</v>
      </c>
      <c r="I43" s="21">
        <v>500.60730223999997</v>
      </c>
      <c r="J43" s="21">
        <f t="shared" si="6"/>
        <v>413.88991268000001</v>
      </c>
      <c r="K43" s="21">
        <v>309.96815562</v>
      </c>
      <c r="L43" s="21">
        <v>103.14261214</v>
      </c>
      <c r="M43" s="21">
        <v>0.77914491999999991</v>
      </c>
      <c r="N43" s="21">
        <f t="shared" si="7"/>
        <v>147.49393372</v>
      </c>
      <c r="O43" s="21">
        <v>45.32953689</v>
      </c>
      <c r="P43" s="21">
        <f t="shared" si="8"/>
        <v>102.16439683</v>
      </c>
      <c r="Q43" s="21">
        <v>86.805918180000006</v>
      </c>
      <c r="R43" s="21">
        <v>5.2522879999999994E-2</v>
      </c>
      <c r="S43" s="21">
        <v>15.305955770000001</v>
      </c>
      <c r="T43" s="21"/>
      <c r="U43" s="21"/>
      <c r="V43" s="21"/>
      <c r="W43" s="21"/>
      <c r="X43" s="21"/>
    </row>
    <row r="44" spans="1:24" hidden="1" outlineLevel="1">
      <c r="A44" s="9">
        <v>41548</v>
      </c>
      <c r="B44" s="21">
        <v>1149.2396549</v>
      </c>
      <c r="C44" s="21">
        <f t="shared" si="0"/>
        <v>636.72613084</v>
      </c>
      <c r="D44" s="21">
        <f t="shared" si="1"/>
        <v>512.51352406000001</v>
      </c>
      <c r="E44" s="21">
        <f t="shared" si="2"/>
        <v>395.51578983000002</v>
      </c>
      <c r="F44" s="21">
        <f t="shared" si="3"/>
        <v>116.24413820999999</v>
      </c>
      <c r="G44" s="21">
        <f t="shared" si="4"/>
        <v>0.75359602000000003</v>
      </c>
      <c r="H44" s="21">
        <f t="shared" si="5"/>
        <v>1004.5871413900001</v>
      </c>
      <c r="I44" s="21">
        <v>567.89083149999999</v>
      </c>
      <c r="J44" s="21">
        <f t="shared" si="6"/>
        <v>436.69630989000007</v>
      </c>
      <c r="K44" s="21">
        <v>320.20212981000003</v>
      </c>
      <c r="L44" s="21">
        <v>115.74126966999999</v>
      </c>
      <c r="M44" s="21">
        <v>0.75291041000000003</v>
      </c>
      <c r="N44" s="21">
        <f t="shared" si="7"/>
        <v>144.65251351000001</v>
      </c>
      <c r="O44" s="21">
        <v>68.835299340000006</v>
      </c>
      <c r="P44" s="21">
        <f t="shared" si="8"/>
        <v>75.81721417</v>
      </c>
      <c r="Q44" s="21">
        <v>75.31366002</v>
      </c>
      <c r="R44" s="21">
        <v>0.50286854000000003</v>
      </c>
      <c r="S44" s="21">
        <v>6.8561000000000002E-4</v>
      </c>
      <c r="T44" s="21"/>
      <c r="U44" s="21"/>
      <c r="V44" s="21"/>
      <c r="W44" s="21"/>
      <c r="X44" s="21"/>
    </row>
    <row r="45" spans="1:24" hidden="1" outlineLevel="1">
      <c r="A45" s="9">
        <v>41579</v>
      </c>
      <c r="B45" s="21">
        <v>1235.5683449000001</v>
      </c>
      <c r="C45" s="21">
        <f t="shared" si="0"/>
        <v>614.07264163000002</v>
      </c>
      <c r="D45" s="21">
        <f t="shared" si="1"/>
        <v>621.49570326999992</v>
      </c>
      <c r="E45" s="21">
        <f t="shared" si="2"/>
        <v>499.12163752999999</v>
      </c>
      <c r="F45" s="21">
        <f t="shared" si="3"/>
        <v>121.61520818000001</v>
      </c>
      <c r="G45" s="21">
        <f t="shared" si="4"/>
        <v>0.75885756000000004</v>
      </c>
      <c r="H45" s="21">
        <f t="shared" si="5"/>
        <v>1099.1792054100001</v>
      </c>
      <c r="I45" s="21">
        <v>555.25834440000006</v>
      </c>
      <c r="J45" s="21">
        <f t="shared" si="6"/>
        <v>543.92086100999995</v>
      </c>
      <c r="K45" s="21">
        <v>424.23277586</v>
      </c>
      <c r="L45" s="21">
        <v>118.92990507</v>
      </c>
      <c r="M45" s="21">
        <v>0.75818008000000003</v>
      </c>
      <c r="N45" s="21">
        <f t="shared" si="7"/>
        <v>136.38913948999999</v>
      </c>
      <c r="O45" s="21">
        <v>58.814297229999994</v>
      </c>
      <c r="P45" s="21">
        <f t="shared" si="8"/>
        <v>77.574842259999997</v>
      </c>
      <c r="Q45" s="21">
        <v>74.888861669999997</v>
      </c>
      <c r="R45" s="21">
        <v>2.68530311</v>
      </c>
      <c r="S45" s="21">
        <v>6.7748000000000005E-4</v>
      </c>
      <c r="T45" s="21"/>
      <c r="U45" s="21"/>
      <c r="V45" s="21"/>
      <c r="W45" s="21"/>
      <c r="X45" s="21"/>
    </row>
    <row r="46" spans="1:24" hidden="1" outlineLevel="1">
      <c r="A46" s="9">
        <v>41609</v>
      </c>
      <c r="B46" s="21">
        <v>1303.4950159300001</v>
      </c>
      <c r="C46" s="21">
        <f t="shared" si="0"/>
        <v>558.74841637999998</v>
      </c>
      <c r="D46" s="21">
        <f t="shared" si="1"/>
        <v>744.74659955000004</v>
      </c>
      <c r="E46" s="21">
        <f t="shared" si="2"/>
        <v>669.68336856999997</v>
      </c>
      <c r="F46" s="21">
        <f t="shared" si="3"/>
        <v>74.176136030000009</v>
      </c>
      <c r="G46" s="21">
        <f t="shared" si="4"/>
        <v>0.88709495000000005</v>
      </c>
      <c r="H46" s="21">
        <f t="shared" si="5"/>
        <v>1221.1268046</v>
      </c>
      <c r="I46" s="21">
        <v>488.87090193</v>
      </c>
      <c r="J46" s="21">
        <f t="shared" si="6"/>
        <v>732.25590267000007</v>
      </c>
      <c r="K46" s="21">
        <v>659.87666453999998</v>
      </c>
      <c r="L46" s="21">
        <v>71.492831730000006</v>
      </c>
      <c r="M46" s="21">
        <v>0.88640640000000004</v>
      </c>
      <c r="N46" s="21">
        <f t="shared" si="7"/>
        <v>82.368211330000008</v>
      </c>
      <c r="O46" s="21">
        <v>69.877514450000007</v>
      </c>
      <c r="P46" s="21">
        <f t="shared" si="8"/>
        <v>12.49069688</v>
      </c>
      <c r="Q46" s="21">
        <v>9.8067040300000006</v>
      </c>
      <c r="R46" s="21">
        <v>2.6833043000000001</v>
      </c>
      <c r="S46" s="21">
        <v>6.8855000000000001E-4</v>
      </c>
      <c r="T46" s="21"/>
      <c r="U46" s="21"/>
      <c r="V46" s="21"/>
      <c r="W46" s="21"/>
      <c r="X46" s="21"/>
    </row>
    <row r="47" spans="1:24" hidden="1" outlineLevel="1">
      <c r="A47" s="9">
        <v>41640</v>
      </c>
      <c r="B47" s="21">
        <v>1152.0807935299999</v>
      </c>
      <c r="C47" s="21">
        <f t="shared" si="0"/>
        <v>501.72986076999996</v>
      </c>
      <c r="D47" s="21">
        <f t="shared" si="1"/>
        <v>650.35093275999998</v>
      </c>
      <c r="E47" s="21">
        <f t="shared" si="2"/>
        <v>557.70426078999992</v>
      </c>
      <c r="F47" s="21">
        <f t="shared" si="3"/>
        <v>91.758247620000006</v>
      </c>
      <c r="G47" s="21">
        <f t="shared" si="4"/>
        <v>0.88842434999999997</v>
      </c>
      <c r="H47" s="21">
        <f t="shared" si="5"/>
        <v>1080.0198096300001</v>
      </c>
      <c r="I47" s="21">
        <v>446.14065450999999</v>
      </c>
      <c r="J47" s="21">
        <f t="shared" si="6"/>
        <v>633.87915511999995</v>
      </c>
      <c r="K47" s="21">
        <v>543.72247247999996</v>
      </c>
      <c r="L47" s="21">
        <v>89.268934880000003</v>
      </c>
      <c r="M47" s="21">
        <v>0.88774776</v>
      </c>
      <c r="N47" s="21">
        <f t="shared" si="7"/>
        <v>72.060983899999997</v>
      </c>
      <c r="O47" s="21">
        <v>55.589206259999997</v>
      </c>
      <c r="P47" s="21">
        <f t="shared" si="8"/>
        <v>16.471777640000003</v>
      </c>
      <c r="Q47" s="21">
        <v>13.981788310000001</v>
      </c>
      <c r="R47" s="21">
        <v>2.4893127399999999</v>
      </c>
      <c r="S47" s="21">
        <v>6.7659000000000003E-4</v>
      </c>
      <c r="T47" s="21"/>
      <c r="U47" s="21"/>
      <c r="V47" s="21"/>
      <c r="W47" s="21"/>
      <c r="X47" s="21"/>
    </row>
    <row r="48" spans="1:24" hidden="1" outlineLevel="1">
      <c r="A48" s="9">
        <v>41671</v>
      </c>
      <c r="B48" s="21">
        <v>1162.9822765700001</v>
      </c>
      <c r="C48" s="21">
        <f t="shared" si="0"/>
        <v>563.05491818999997</v>
      </c>
      <c r="D48" s="21">
        <f t="shared" si="1"/>
        <v>599.92735837999999</v>
      </c>
      <c r="E48" s="21">
        <f t="shared" si="2"/>
        <v>539.23448545999997</v>
      </c>
      <c r="F48" s="21">
        <f t="shared" si="3"/>
        <v>60.231136110000001</v>
      </c>
      <c r="G48" s="21">
        <f t="shared" si="4"/>
        <v>0.46173681000000005</v>
      </c>
      <c r="H48" s="21">
        <f t="shared" si="5"/>
        <v>1058.0078018899999</v>
      </c>
      <c r="I48" s="21">
        <v>475.8835775</v>
      </c>
      <c r="J48" s="21">
        <f t="shared" si="6"/>
        <v>582.12422438999999</v>
      </c>
      <c r="K48" s="21">
        <v>522.0460319</v>
      </c>
      <c r="L48" s="21">
        <v>59.6173061</v>
      </c>
      <c r="M48" s="21">
        <v>0.46088639000000003</v>
      </c>
      <c r="N48" s="21">
        <f t="shared" si="7"/>
        <v>104.97447467999999</v>
      </c>
      <c r="O48" s="21">
        <v>87.171340689999994</v>
      </c>
      <c r="P48" s="21">
        <f t="shared" si="8"/>
        <v>17.803133989999999</v>
      </c>
      <c r="Q48" s="21">
        <v>17.188453559999999</v>
      </c>
      <c r="R48" s="21">
        <v>0.61383001000000004</v>
      </c>
      <c r="S48" s="21">
        <v>8.5041999999999995E-4</v>
      </c>
      <c r="T48" s="21"/>
      <c r="U48" s="21"/>
      <c r="V48" s="21"/>
      <c r="W48" s="21"/>
      <c r="X48" s="21"/>
    </row>
    <row r="49" spans="1:24" hidden="1" outlineLevel="1">
      <c r="A49" s="9">
        <v>41699</v>
      </c>
      <c r="B49" s="21">
        <v>1161.5152793900002</v>
      </c>
      <c r="C49" s="21">
        <f t="shared" si="0"/>
        <v>551.59909793999998</v>
      </c>
      <c r="D49" s="21">
        <f t="shared" si="1"/>
        <v>609.91618144999995</v>
      </c>
      <c r="E49" s="21">
        <f t="shared" si="2"/>
        <v>549.71964163999996</v>
      </c>
      <c r="F49" s="21">
        <f t="shared" si="3"/>
        <v>59.733162539999995</v>
      </c>
      <c r="G49" s="21">
        <f t="shared" si="4"/>
        <v>0.46337726999999995</v>
      </c>
      <c r="H49" s="21">
        <f t="shared" si="5"/>
        <v>1046.47002023</v>
      </c>
      <c r="I49" s="21">
        <v>451.95222912999998</v>
      </c>
      <c r="J49" s="21">
        <f t="shared" si="6"/>
        <v>594.51779109999995</v>
      </c>
      <c r="K49" s="21">
        <v>534.99591072999999</v>
      </c>
      <c r="L49" s="21">
        <v>59.059443019999996</v>
      </c>
      <c r="M49" s="21">
        <v>0.46243734999999997</v>
      </c>
      <c r="N49" s="21">
        <f t="shared" si="7"/>
        <v>115.04525916</v>
      </c>
      <c r="O49" s="21">
        <v>99.646868810000001</v>
      </c>
      <c r="P49" s="21">
        <f t="shared" si="8"/>
        <v>15.398390350000001</v>
      </c>
      <c r="Q49" s="21">
        <v>14.72373091</v>
      </c>
      <c r="R49" s="21">
        <v>0.67371952000000002</v>
      </c>
      <c r="S49" s="21">
        <v>9.3992000000000001E-4</v>
      </c>
      <c r="T49" s="21"/>
      <c r="U49" s="21"/>
      <c r="V49" s="21"/>
      <c r="W49" s="21"/>
      <c r="X49" s="21"/>
    </row>
    <row r="50" spans="1:24" hidden="1" outlineLevel="1">
      <c r="A50" s="9">
        <v>41730</v>
      </c>
      <c r="B50" s="21">
        <v>1065.9655296600001</v>
      </c>
      <c r="C50" s="21">
        <f t="shared" si="0"/>
        <v>652.90524826000001</v>
      </c>
      <c r="D50" s="21">
        <f t="shared" si="1"/>
        <v>413.06028139999995</v>
      </c>
      <c r="E50" s="21">
        <f t="shared" si="2"/>
        <v>349.69843821999996</v>
      </c>
      <c r="F50" s="21">
        <f t="shared" si="3"/>
        <v>62.915128279999998</v>
      </c>
      <c r="G50" s="21">
        <f t="shared" si="4"/>
        <v>0.44671490000000003</v>
      </c>
      <c r="H50" s="21">
        <f t="shared" si="5"/>
        <v>950.02481030999991</v>
      </c>
      <c r="I50" s="21">
        <v>559.96772411999996</v>
      </c>
      <c r="J50" s="21">
        <f t="shared" si="6"/>
        <v>390.05708618999995</v>
      </c>
      <c r="K50" s="21">
        <v>327.39781729999999</v>
      </c>
      <c r="L50" s="21">
        <v>62.213537019999997</v>
      </c>
      <c r="M50" s="21">
        <v>0.44573187000000003</v>
      </c>
      <c r="N50" s="21">
        <f t="shared" si="7"/>
        <v>115.94071935000001</v>
      </c>
      <c r="O50" s="21">
        <v>92.937524140000008</v>
      </c>
      <c r="P50" s="21">
        <f t="shared" si="8"/>
        <v>23.003195210000001</v>
      </c>
      <c r="Q50" s="21">
        <v>22.30062092</v>
      </c>
      <c r="R50" s="21">
        <v>0.70159126000000005</v>
      </c>
      <c r="S50" s="21">
        <v>9.8302999999999997E-4</v>
      </c>
      <c r="T50" s="21"/>
      <c r="U50" s="21"/>
      <c r="V50" s="21"/>
      <c r="W50" s="21"/>
      <c r="X50" s="21"/>
    </row>
    <row r="51" spans="1:24" hidden="1" outlineLevel="1">
      <c r="A51" s="9">
        <v>41760</v>
      </c>
      <c r="B51" s="21">
        <v>1079.8443316299999</v>
      </c>
      <c r="C51" s="21">
        <f t="shared" si="0"/>
        <v>638.15052638999998</v>
      </c>
      <c r="D51" s="21">
        <f t="shared" si="1"/>
        <v>441.69380523999996</v>
      </c>
      <c r="E51" s="21">
        <f t="shared" si="2"/>
        <v>377.78136581999996</v>
      </c>
      <c r="F51" s="21">
        <f t="shared" si="3"/>
        <v>63.461793250000007</v>
      </c>
      <c r="G51" s="21">
        <f t="shared" si="4"/>
        <v>0.45064616999999996</v>
      </c>
      <c r="H51" s="21">
        <f t="shared" si="5"/>
        <v>952.72409045999996</v>
      </c>
      <c r="I51" s="21">
        <v>539.81467917999998</v>
      </c>
      <c r="J51" s="21">
        <f t="shared" si="6"/>
        <v>412.90941127999997</v>
      </c>
      <c r="K51" s="21">
        <v>349.72533012999997</v>
      </c>
      <c r="L51" s="21">
        <v>62.734434490000005</v>
      </c>
      <c r="M51" s="21">
        <v>0.44964665999999998</v>
      </c>
      <c r="N51" s="21">
        <f t="shared" si="7"/>
        <v>127.12024117000001</v>
      </c>
      <c r="O51" s="21">
        <v>98.335847210000011</v>
      </c>
      <c r="P51" s="21">
        <f t="shared" si="8"/>
        <v>28.784393960000003</v>
      </c>
      <c r="Q51" s="21">
        <v>28.056035690000002</v>
      </c>
      <c r="R51" s="21">
        <v>0.72735875999999999</v>
      </c>
      <c r="S51" s="21">
        <v>9.995099999999999E-4</v>
      </c>
      <c r="T51" s="21"/>
      <c r="U51" s="21"/>
      <c r="V51" s="21"/>
      <c r="W51" s="21"/>
      <c r="X51" s="21"/>
    </row>
    <row r="52" spans="1:24" hidden="1" outlineLevel="1">
      <c r="A52" s="9">
        <v>41791</v>
      </c>
      <c r="B52" s="21">
        <v>1030.3773063400001</v>
      </c>
      <c r="C52" s="21">
        <f t="shared" si="0"/>
        <v>577.16343032000009</v>
      </c>
      <c r="D52" s="21">
        <f t="shared" si="1"/>
        <v>453.21387602000004</v>
      </c>
      <c r="E52" s="21">
        <f t="shared" si="2"/>
        <v>386.15783763000007</v>
      </c>
      <c r="F52" s="21">
        <f t="shared" si="3"/>
        <v>66.889392659999999</v>
      </c>
      <c r="G52" s="21">
        <f t="shared" si="4"/>
        <v>0.16664572999999999</v>
      </c>
      <c r="H52" s="21">
        <f t="shared" si="5"/>
        <v>898.69978332000005</v>
      </c>
      <c r="I52" s="21">
        <v>472.10190075000003</v>
      </c>
      <c r="J52" s="21">
        <f t="shared" si="6"/>
        <v>426.59788257000002</v>
      </c>
      <c r="K52" s="21">
        <v>360.27348214000006</v>
      </c>
      <c r="L52" s="21">
        <v>66.158757879999996</v>
      </c>
      <c r="M52" s="21">
        <v>0.16564255</v>
      </c>
      <c r="N52" s="21">
        <f t="shared" si="7"/>
        <v>131.67752302</v>
      </c>
      <c r="O52" s="21">
        <v>105.06152957</v>
      </c>
      <c r="P52" s="21">
        <f t="shared" si="8"/>
        <v>26.615993450000001</v>
      </c>
      <c r="Q52" s="21">
        <v>25.884355490000001</v>
      </c>
      <c r="R52" s="21">
        <v>0.73063478000000004</v>
      </c>
      <c r="S52" s="21">
        <v>1.00318E-3</v>
      </c>
      <c r="T52" s="21"/>
      <c r="U52" s="21"/>
      <c r="V52" s="21"/>
      <c r="W52" s="21"/>
      <c r="X52" s="21"/>
    </row>
    <row r="53" spans="1:24" hidden="1" outlineLevel="1">
      <c r="A53" s="9">
        <v>41821</v>
      </c>
      <c r="B53" s="21">
        <v>1211.4658097200002</v>
      </c>
      <c r="C53" s="21">
        <f t="shared" si="0"/>
        <v>710.00672484999996</v>
      </c>
      <c r="D53" s="21">
        <f t="shared" si="1"/>
        <v>501.45908486999997</v>
      </c>
      <c r="E53" s="21">
        <f t="shared" si="2"/>
        <v>434.17857094999999</v>
      </c>
      <c r="F53" s="21">
        <f t="shared" si="3"/>
        <v>67.113824800000003</v>
      </c>
      <c r="G53" s="21">
        <f t="shared" si="4"/>
        <v>0.16668912</v>
      </c>
      <c r="H53" s="21">
        <f t="shared" si="5"/>
        <v>1083.3782934399999</v>
      </c>
      <c r="I53" s="21">
        <v>612.28565858999991</v>
      </c>
      <c r="J53" s="21">
        <f t="shared" si="6"/>
        <v>471.09263484999997</v>
      </c>
      <c r="K53" s="21">
        <v>404.53297851000002</v>
      </c>
      <c r="L53" s="21">
        <v>66.393978169999997</v>
      </c>
      <c r="M53" s="21">
        <v>0.16567816999999999</v>
      </c>
      <c r="N53" s="21">
        <f t="shared" si="7"/>
        <v>128.08751627999999</v>
      </c>
      <c r="O53" s="21">
        <v>97.721066260000001</v>
      </c>
      <c r="P53" s="21">
        <f t="shared" si="8"/>
        <v>30.366450020000002</v>
      </c>
      <c r="Q53" s="21">
        <v>29.645592440000001</v>
      </c>
      <c r="R53" s="21">
        <v>0.71984663000000004</v>
      </c>
      <c r="S53" s="21">
        <v>1.01095E-3</v>
      </c>
      <c r="T53" s="21"/>
      <c r="U53" s="21"/>
      <c r="V53" s="21"/>
      <c r="W53" s="21"/>
      <c r="X53" s="21"/>
    </row>
    <row r="54" spans="1:24" hidden="1" outlineLevel="1" collapsed="1">
      <c r="A54" s="9">
        <v>41852</v>
      </c>
      <c r="B54" s="21">
        <v>1293.3387245500003</v>
      </c>
      <c r="C54" s="21">
        <f t="shared" si="0"/>
        <v>775.85099030000003</v>
      </c>
      <c r="D54" s="21">
        <f t="shared" si="1"/>
        <v>517.4877342499999</v>
      </c>
      <c r="E54" s="21">
        <f t="shared" si="2"/>
        <v>451.14832440999999</v>
      </c>
      <c r="F54" s="21">
        <f t="shared" si="3"/>
        <v>66.173169740000006</v>
      </c>
      <c r="G54" s="21">
        <f t="shared" si="4"/>
        <v>0.1662401</v>
      </c>
      <c r="H54" s="21">
        <f t="shared" si="5"/>
        <v>1157.54846189</v>
      </c>
      <c r="I54" s="21">
        <v>684.70706871000004</v>
      </c>
      <c r="J54" s="21">
        <f t="shared" si="6"/>
        <v>472.84139317999995</v>
      </c>
      <c r="K54" s="21">
        <v>407.34485358999996</v>
      </c>
      <c r="L54" s="21">
        <v>65.331417590000001</v>
      </c>
      <c r="M54" s="21">
        <v>0.16512199999999999</v>
      </c>
      <c r="N54" s="21">
        <f t="shared" si="7"/>
        <v>135.79026266</v>
      </c>
      <c r="O54" s="21">
        <v>91.143921590000005</v>
      </c>
      <c r="P54" s="21">
        <f t="shared" si="8"/>
        <v>44.646341069999998</v>
      </c>
      <c r="Q54" s="21">
        <v>43.803470820000001</v>
      </c>
      <c r="R54" s="21">
        <v>0.84175215000000003</v>
      </c>
      <c r="S54" s="21">
        <v>1.1180999999999999E-3</v>
      </c>
      <c r="T54" s="21"/>
      <c r="U54" s="21"/>
      <c r="V54" s="21"/>
      <c r="W54" s="21"/>
      <c r="X54" s="21"/>
    </row>
    <row r="55" spans="1:24" hidden="1" outlineLevel="1" collapsed="1">
      <c r="A55" s="9">
        <v>41883</v>
      </c>
      <c r="B55" s="21">
        <v>1359.3448008800001</v>
      </c>
      <c r="C55" s="21">
        <f t="shared" si="0"/>
        <v>856.24381720999997</v>
      </c>
      <c r="D55" s="21">
        <f t="shared" si="1"/>
        <v>503.10098366999995</v>
      </c>
      <c r="E55" s="21">
        <f t="shared" si="2"/>
        <v>434.93634549000001</v>
      </c>
      <c r="F55" s="21">
        <f t="shared" si="3"/>
        <v>67.998490559999993</v>
      </c>
      <c r="G55" s="21">
        <f t="shared" si="4"/>
        <v>0.16614762</v>
      </c>
      <c r="H55" s="21">
        <f t="shared" si="5"/>
        <v>1224.80709252</v>
      </c>
      <c r="I55" s="21">
        <v>766.20761181</v>
      </c>
      <c r="J55" s="21">
        <f t="shared" si="6"/>
        <v>458.59948070999997</v>
      </c>
      <c r="K55" s="21">
        <v>391.23506090000001</v>
      </c>
      <c r="L55" s="21">
        <v>67.19929780999999</v>
      </c>
      <c r="M55" s="21">
        <v>0.16512199999999999</v>
      </c>
      <c r="N55" s="21">
        <f t="shared" si="7"/>
        <v>134.53770836000001</v>
      </c>
      <c r="O55" s="21">
        <v>90.0362054</v>
      </c>
      <c r="P55" s="21">
        <f t="shared" si="8"/>
        <v>44.501502960000003</v>
      </c>
      <c r="Q55" s="21">
        <v>43.70128459</v>
      </c>
      <c r="R55" s="21">
        <v>0.79919275000000001</v>
      </c>
      <c r="S55" s="21">
        <v>1.0256200000000001E-3</v>
      </c>
      <c r="T55" s="21"/>
      <c r="U55" s="21"/>
      <c r="V55" s="21"/>
      <c r="W55" s="21"/>
      <c r="X55" s="21"/>
    </row>
    <row r="56" spans="1:24" hidden="1" outlineLevel="1" collapsed="1">
      <c r="A56" s="9">
        <v>41913</v>
      </c>
      <c r="B56" s="21">
        <v>1381.82726473</v>
      </c>
      <c r="C56" s="21">
        <f t="shared" si="0"/>
        <v>783.49681045</v>
      </c>
      <c r="D56" s="21">
        <f t="shared" si="1"/>
        <v>598.33045427999991</v>
      </c>
      <c r="E56" s="21">
        <f t="shared" si="2"/>
        <v>532.22323897999991</v>
      </c>
      <c r="F56" s="21">
        <f t="shared" si="3"/>
        <v>65.932810939999982</v>
      </c>
      <c r="G56" s="21">
        <f t="shared" si="4"/>
        <v>0.17440435999999998</v>
      </c>
      <c r="H56" s="21">
        <f t="shared" si="5"/>
        <v>1127.9420971</v>
      </c>
      <c r="I56" s="21">
        <v>685.40890231000003</v>
      </c>
      <c r="J56" s="21">
        <f t="shared" si="6"/>
        <v>442.53319478999992</v>
      </c>
      <c r="K56" s="21">
        <v>377.22694122999997</v>
      </c>
      <c r="L56" s="21">
        <v>65.132866619999987</v>
      </c>
      <c r="M56" s="21">
        <v>0.17338693999999999</v>
      </c>
      <c r="N56" s="21">
        <f t="shared" si="7"/>
        <v>253.88516763000001</v>
      </c>
      <c r="O56" s="21">
        <v>98.087908139999996</v>
      </c>
      <c r="P56" s="21">
        <f t="shared" si="8"/>
        <v>155.79725949000002</v>
      </c>
      <c r="Q56" s="21">
        <v>154.99629775</v>
      </c>
      <c r="R56" s="21">
        <v>0.79994432000000004</v>
      </c>
      <c r="S56" s="21">
        <v>1.01742E-3</v>
      </c>
      <c r="T56" s="21"/>
      <c r="U56" s="21"/>
      <c r="V56" s="21"/>
      <c r="W56" s="21"/>
      <c r="X56" s="21"/>
    </row>
    <row r="57" spans="1:24" hidden="1" outlineLevel="1" collapsed="1">
      <c r="A57" s="9">
        <v>41944</v>
      </c>
      <c r="B57" s="21">
        <v>1617.2573839900001</v>
      </c>
      <c r="C57" s="21">
        <f t="shared" si="0"/>
        <v>892.58689200000003</v>
      </c>
      <c r="D57" s="21">
        <f t="shared" si="1"/>
        <v>724.67049199000007</v>
      </c>
      <c r="E57" s="21">
        <f t="shared" si="2"/>
        <v>659.41415832999996</v>
      </c>
      <c r="F57" s="21">
        <f t="shared" si="3"/>
        <v>65.087183540000012</v>
      </c>
      <c r="G57" s="21">
        <f t="shared" si="4"/>
        <v>0.16915012000000001</v>
      </c>
      <c r="H57" s="21">
        <f t="shared" si="5"/>
        <v>1299.6555939899999</v>
      </c>
      <c r="I57" s="21">
        <v>766.92906788000005</v>
      </c>
      <c r="J57" s="21">
        <f t="shared" si="6"/>
        <v>532.72652611000001</v>
      </c>
      <c r="K57" s="21">
        <v>468.39969149000001</v>
      </c>
      <c r="L57" s="21">
        <v>64.158849490000009</v>
      </c>
      <c r="M57" s="21">
        <v>0.16798513000000001</v>
      </c>
      <c r="N57" s="21">
        <f t="shared" si="7"/>
        <v>317.60178999999999</v>
      </c>
      <c r="O57" s="21">
        <v>125.65782411999999</v>
      </c>
      <c r="P57" s="21">
        <f t="shared" si="8"/>
        <v>191.94396588000001</v>
      </c>
      <c r="Q57" s="21">
        <v>191.01446684000001</v>
      </c>
      <c r="R57" s="21">
        <v>0.92833405000000002</v>
      </c>
      <c r="S57" s="21">
        <v>1.1649900000000001E-3</v>
      </c>
      <c r="T57" s="21"/>
      <c r="U57" s="21"/>
      <c r="V57" s="21"/>
      <c r="W57" s="21"/>
      <c r="X57" s="21"/>
    </row>
    <row r="58" spans="1:24" hidden="1" outlineLevel="1" collapsed="1">
      <c r="A58" s="9">
        <v>41974</v>
      </c>
      <c r="B58" s="21">
        <v>1783.7764231100002</v>
      </c>
      <c r="C58" s="21">
        <f t="shared" si="0"/>
        <v>865.54063931999997</v>
      </c>
      <c r="D58" s="21">
        <f t="shared" si="1"/>
        <v>918.23578379000014</v>
      </c>
      <c r="E58" s="21">
        <f t="shared" si="2"/>
        <v>844.93164862000003</v>
      </c>
      <c r="F58" s="21">
        <f t="shared" si="3"/>
        <v>72.177126540000003</v>
      </c>
      <c r="G58" s="21">
        <f t="shared" si="4"/>
        <v>1.12700863</v>
      </c>
      <c r="H58" s="21">
        <f t="shared" si="5"/>
        <v>1350.0044365600002</v>
      </c>
      <c r="I58" s="21">
        <v>713.60188905999996</v>
      </c>
      <c r="J58" s="21">
        <f t="shared" si="6"/>
        <v>636.40254750000008</v>
      </c>
      <c r="K58" s="21">
        <v>564.07550319000006</v>
      </c>
      <c r="L58" s="21">
        <v>71.20123504</v>
      </c>
      <c r="M58" s="21">
        <v>1.12580927</v>
      </c>
      <c r="N58" s="21">
        <f t="shared" si="7"/>
        <v>433.77198655000001</v>
      </c>
      <c r="O58" s="21">
        <v>151.93875026000001</v>
      </c>
      <c r="P58" s="21">
        <f t="shared" si="8"/>
        <v>281.83323629</v>
      </c>
      <c r="Q58" s="21">
        <v>280.85614543000003</v>
      </c>
      <c r="R58" s="21">
        <v>0.97589150000000002</v>
      </c>
      <c r="S58" s="21">
        <v>1.19936E-3</v>
      </c>
      <c r="T58" s="21"/>
      <c r="U58" s="21"/>
      <c r="V58" s="21"/>
      <c r="W58" s="21"/>
      <c r="X58" s="21"/>
    </row>
    <row r="59" spans="1:24" hidden="1" outlineLevel="1" collapsed="1">
      <c r="A59" s="9">
        <v>42005</v>
      </c>
      <c r="B59" s="21">
        <v>1680.6271461699998</v>
      </c>
      <c r="C59" s="21">
        <f t="shared" si="0"/>
        <v>806.43558779</v>
      </c>
      <c r="D59" s="21">
        <f t="shared" si="1"/>
        <v>874.19155838000006</v>
      </c>
      <c r="E59" s="21">
        <f t="shared" si="2"/>
        <v>801.33159319000004</v>
      </c>
      <c r="F59" s="21">
        <f t="shared" si="3"/>
        <v>71.723517889999997</v>
      </c>
      <c r="G59" s="21">
        <f t="shared" si="4"/>
        <v>1.1364472999999999</v>
      </c>
      <c r="H59" s="21">
        <f t="shared" si="5"/>
        <v>1249.7694258000001</v>
      </c>
      <c r="I59" s="21">
        <v>655.76912233000007</v>
      </c>
      <c r="J59" s="21">
        <f t="shared" si="6"/>
        <v>594.00030347000006</v>
      </c>
      <c r="K59" s="21">
        <v>521.25341441</v>
      </c>
      <c r="L59" s="21">
        <v>71.611581860000001</v>
      </c>
      <c r="M59" s="21">
        <v>1.1353072</v>
      </c>
      <c r="N59" s="21">
        <f t="shared" si="7"/>
        <v>430.85772036999998</v>
      </c>
      <c r="O59" s="21">
        <v>150.66646545999998</v>
      </c>
      <c r="P59" s="21">
        <f t="shared" si="8"/>
        <v>280.19125491</v>
      </c>
      <c r="Q59" s="21">
        <v>280.07817878000003</v>
      </c>
      <c r="R59" s="21">
        <v>0.11193603000000001</v>
      </c>
      <c r="S59" s="21">
        <v>1.1401E-3</v>
      </c>
      <c r="T59" s="21"/>
      <c r="U59" s="21"/>
      <c r="V59" s="21"/>
      <c r="W59" s="21"/>
      <c r="X59" s="21"/>
    </row>
    <row r="60" spans="1:24" hidden="1" outlineLevel="1" collapsed="1">
      <c r="A60" s="9">
        <v>42036</v>
      </c>
      <c r="B60" s="21">
        <v>1934.8958830299998</v>
      </c>
      <c r="C60" s="21">
        <f t="shared" si="0"/>
        <v>912.21648516999994</v>
      </c>
      <c r="D60" s="21">
        <f t="shared" si="1"/>
        <v>1022.6793978599999</v>
      </c>
      <c r="E60" s="21">
        <f t="shared" si="2"/>
        <v>949.96531215000005</v>
      </c>
      <c r="F60" s="21">
        <f t="shared" si="3"/>
        <v>71.528748669999999</v>
      </c>
      <c r="G60" s="21">
        <f t="shared" si="4"/>
        <v>1.1853370400000001</v>
      </c>
      <c r="H60" s="21">
        <f t="shared" si="5"/>
        <v>1238.1521739899999</v>
      </c>
      <c r="I60" s="21">
        <v>688.26928550000002</v>
      </c>
      <c r="J60" s="21">
        <f t="shared" si="6"/>
        <v>549.88288848999991</v>
      </c>
      <c r="K60" s="21">
        <v>477.36451232000002</v>
      </c>
      <c r="L60" s="21">
        <v>71.334998450000001</v>
      </c>
      <c r="M60" s="21">
        <v>1.18337772</v>
      </c>
      <c r="N60" s="21">
        <f t="shared" si="7"/>
        <v>696.74370904</v>
      </c>
      <c r="O60" s="21">
        <v>223.94719966999997</v>
      </c>
      <c r="P60" s="21">
        <f t="shared" si="8"/>
        <v>472.79650937000002</v>
      </c>
      <c r="Q60" s="21">
        <v>472.60079982999997</v>
      </c>
      <c r="R60" s="21">
        <v>0.19375022</v>
      </c>
      <c r="S60" s="21">
        <v>1.9593200000000001E-3</v>
      </c>
      <c r="T60" s="21"/>
      <c r="U60" s="21"/>
      <c r="V60" s="21"/>
      <c r="W60" s="21"/>
      <c r="X60" s="21"/>
    </row>
    <row r="61" spans="1:24" hidden="1" outlineLevel="1" collapsed="1">
      <c r="A61" s="9">
        <v>42064</v>
      </c>
      <c r="B61" s="21">
        <v>1740.68356012</v>
      </c>
      <c r="C61" s="21">
        <f t="shared" si="0"/>
        <v>894.4050440499999</v>
      </c>
      <c r="D61" s="21">
        <f t="shared" si="1"/>
        <v>846.27851606999991</v>
      </c>
      <c r="E61" s="21">
        <f t="shared" si="2"/>
        <v>777.02612574999989</v>
      </c>
      <c r="F61" s="21">
        <f t="shared" si="3"/>
        <v>68.06624918</v>
      </c>
      <c r="G61" s="21">
        <f t="shared" si="4"/>
        <v>1.1861411400000001</v>
      </c>
      <c r="H61" s="21">
        <f t="shared" si="5"/>
        <v>1264.3379762199997</v>
      </c>
      <c r="I61" s="21">
        <v>700.50090117999991</v>
      </c>
      <c r="J61" s="21">
        <f t="shared" si="6"/>
        <v>563.83707503999995</v>
      </c>
      <c r="K61" s="21">
        <v>494.75123702999997</v>
      </c>
      <c r="L61" s="21">
        <v>67.901283890000002</v>
      </c>
      <c r="M61" s="21">
        <v>1.18455412</v>
      </c>
      <c r="N61" s="21">
        <f t="shared" si="7"/>
        <v>476.34558389999995</v>
      </c>
      <c r="O61" s="21">
        <v>193.90414286999999</v>
      </c>
      <c r="P61" s="21">
        <f t="shared" si="8"/>
        <v>282.44144102999996</v>
      </c>
      <c r="Q61" s="21">
        <v>282.27488871999998</v>
      </c>
      <c r="R61" s="21">
        <v>0.16496528999999999</v>
      </c>
      <c r="S61" s="21">
        <v>1.58702E-3</v>
      </c>
      <c r="T61" s="21"/>
      <c r="U61" s="21"/>
      <c r="V61" s="21"/>
      <c r="W61" s="21"/>
      <c r="X61" s="21"/>
    </row>
    <row r="62" spans="1:24" hidden="1" outlineLevel="1" collapsed="1">
      <c r="A62" s="9">
        <v>42095</v>
      </c>
      <c r="B62" s="21">
        <v>1797.9350449399999</v>
      </c>
      <c r="C62" s="21">
        <f t="shared" si="0"/>
        <v>822.78912945000002</v>
      </c>
      <c r="D62" s="21">
        <f t="shared" si="1"/>
        <v>975.14591548999999</v>
      </c>
      <c r="E62" s="21">
        <f t="shared" si="2"/>
        <v>906.46653893999996</v>
      </c>
      <c r="F62" s="21">
        <f t="shared" si="3"/>
        <v>67.494051859999999</v>
      </c>
      <c r="G62" s="21">
        <f t="shared" si="4"/>
        <v>1.1853246900000001</v>
      </c>
      <c r="H62" s="21">
        <f t="shared" si="5"/>
        <v>1319.8292456300001</v>
      </c>
      <c r="I62" s="21">
        <v>649.39716999999996</v>
      </c>
      <c r="J62" s="21">
        <f t="shared" si="6"/>
        <v>670.43207562999999</v>
      </c>
      <c r="K62" s="21">
        <v>601.90339919999997</v>
      </c>
      <c r="L62" s="21">
        <v>67.344795730000001</v>
      </c>
      <c r="M62" s="21">
        <v>1.1838807</v>
      </c>
      <c r="N62" s="21">
        <f t="shared" si="7"/>
        <v>478.10579931000001</v>
      </c>
      <c r="O62" s="21">
        <v>173.39195945</v>
      </c>
      <c r="P62" s="21">
        <f t="shared" si="8"/>
        <v>304.71383986000001</v>
      </c>
      <c r="Q62" s="21">
        <v>304.56313974</v>
      </c>
      <c r="R62" s="21">
        <v>0.14925612999999999</v>
      </c>
      <c r="S62" s="21">
        <v>1.44399E-3</v>
      </c>
      <c r="T62" s="21"/>
      <c r="U62" s="21"/>
      <c r="V62" s="21"/>
      <c r="W62" s="21"/>
      <c r="X62" s="21"/>
    </row>
    <row r="63" spans="1:24" hidden="1" outlineLevel="1" collapsed="1">
      <c r="A63" s="9">
        <v>42125</v>
      </c>
      <c r="B63" s="21">
        <v>1806.68719702</v>
      </c>
      <c r="C63" s="21">
        <f t="shared" si="0"/>
        <v>910.65953535000006</v>
      </c>
      <c r="D63" s="21">
        <f t="shared" si="1"/>
        <v>896.02766166999993</v>
      </c>
      <c r="E63" s="21">
        <f t="shared" si="2"/>
        <v>817.98231048000002</v>
      </c>
      <c r="F63" s="21">
        <f t="shared" si="3"/>
        <v>76.858650979999993</v>
      </c>
      <c r="G63" s="21">
        <f t="shared" si="4"/>
        <v>1.1867002099999999</v>
      </c>
      <c r="H63" s="21">
        <f t="shared" si="5"/>
        <v>1339.94290757</v>
      </c>
      <c r="I63" s="21">
        <v>754.39973278000002</v>
      </c>
      <c r="J63" s="21">
        <f t="shared" si="6"/>
        <v>585.54317478999997</v>
      </c>
      <c r="K63" s="21">
        <v>507.64963197999998</v>
      </c>
      <c r="L63" s="21">
        <v>76.708272769999994</v>
      </c>
      <c r="M63" s="21">
        <v>1.18527004</v>
      </c>
      <c r="N63" s="21">
        <f t="shared" si="7"/>
        <v>466.74428945</v>
      </c>
      <c r="O63" s="21">
        <v>156.25980257000001</v>
      </c>
      <c r="P63" s="21">
        <f t="shared" si="8"/>
        <v>310.48448687999996</v>
      </c>
      <c r="Q63" s="21">
        <v>310.33267849999999</v>
      </c>
      <c r="R63" s="21">
        <v>0.15037821000000001</v>
      </c>
      <c r="S63" s="21">
        <v>1.4301699999999999E-3</v>
      </c>
      <c r="T63" s="21"/>
      <c r="U63" s="21"/>
      <c r="V63" s="21"/>
      <c r="W63" s="21"/>
      <c r="X63" s="21"/>
    </row>
    <row r="64" spans="1:24" hidden="1" outlineLevel="1" collapsed="1">
      <c r="A64" s="9">
        <v>42156</v>
      </c>
      <c r="B64" s="21">
        <v>1532.0498923900002</v>
      </c>
      <c r="C64" s="21">
        <f t="shared" si="0"/>
        <v>839.82542979999994</v>
      </c>
      <c r="D64" s="21">
        <f t="shared" si="1"/>
        <v>692.22446258999992</v>
      </c>
      <c r="E64" s="21">
        <f t="shared" si="2"/>
        <v>606.68919210000001</v>
      </c>
      <c r="F64" s="21">
        <f t="shared" si="3"/>
        <v>84.51500077</v>
      </c>
      <c r="G64" s="21">
        <f t="shared" si="4"/>
        <v>1.0202697199999999</v>
      </c>
      <c r="H64" s="21">
        <f t="shared" si="5"/>
        <v>1325.4112261299999</v>
      </c>
      <c r="I64" s="21">
        <v>695.82337976999997</v>
      </c>
      <c r="J64" s="21">
        <f t="shared" si="6"/>
        <v>629.58784635999996</v>
      </c>
      <c r="K64" s="21">
        <v>555.9084087</v>
      </c>
      <c r="L64" s="21">
        <v>72.660635979999995</v>
      </c>
      <c r="M64" s="21">
        <v>1.0188016799999999</v>
      </c>
      <c r="N64" s="21">
        <f t="shared" si="7"/>
        <v>206.63866626000004</v>
      </c>
      <c r="O64" s="21">
        <v>144.00205003000002</v>
      </c>
      <c r="P64" s="21">
        <f t="shared" si="8"/>
        <v>62.636616230000001</v>
      </c>
      <c r="Q64" s="21">
        <v>50.780783400000004</v>
      </c>
      <c r="R64" s="21">
        <v>11.85436479</v>
      </c>
      <c r="S64" s="21">
        <v>1.4680400000000001E-3</v>
      </c>
      <c r="T64" s="21"/>
      <c r="U64" s="21"/>
      <c r="V64" s="21"/>
      <c r="W64" s="21"/>
      <c r="X64" s="21"/>
    </row>
    <row r="65" spans="1:24" hidden="1" outlineLevel="1" collapsed="1">
      <c r="A65" s="9">
        <v>42186</v>
      </c>
      <c r="B65" s="21">
        <v>1660.8900218699998</v>
      </c>
      <c r="C65" s="21">
        <f t="shared" si="0"/>
        <v>1038.31090965</v>
      </c>
      <c r="D65" s="21">
        <f t="shared" si="1"/>
        <v>622.57911221999996</v>
      </c>
      <c r="E65" s="21">
        <f t="shared" si="2"/>
        <v>536.29795393999996</v>
      </c>
      <c r="F65" s="21">
        <f t="shared" si="3"/>
        <v>85.258286850000005</v>
      </c>
      <c r="G65" s="21">
        <f t="shared" si="4"/>
        <v>1.0228714299999999</v>
      </c>
      <c r="H65" s="21">
        <f t="shared" si="5"/>
        <v>1427.1670640299999</v>
      </c>
      <c r="I65" s="21">
        <v>863.30831789000001</v>
      </c>
      <c r="J65" s="21">
        <f t="shared" si="6"/>
        <v>563.85874613999999</v>
      </c>
      <c r="K65" s="21">
        <v>489.77108629999998</v>
      </c>
      <c r="L65" s="21">
        <v>73.066264830000009</v>
      </c>
      <c r="M65" s="21">
        <v>1.02139501</v>
      </c>
      <c r="N65" s="21">
        <f t="shared" si="7"/>
        <v>233.72295783999999</v>
      </c>
      <c r="O65" s="21">
        <v>175.00259176</v>
      </c>
      <c r="P65" s="21">
        <f t="shared" si="8"/>
        <v>58.720366080000005</v>
      </c>
      <c r="Q65" s="21">
        <v>46.526867640000006</v>
      </c>
      <c r="R65" s="21">
        <v>12.19202202</v>
      </c>
      <c r="S65" s="21">
        <v>1.47642E-3</v>
      </c>
      <c r="T65" s="21"/>
      <c r="U65" s="21"/>
      <c r="V65" s="21"/>
      <c r="W65" s="21"/>
      <c r="X65" s="21"/>
    </row>
    <row r="66" spans="1:24" hidden="1" outlineLevel="1" collapsed="1">
      <c r="A66" s="9">
        <v>42217</v>
      </c>
      <c r="B66" s="21">
        <v>1656.7230116200001</v>
      </c>
      <c r="C66" s="21">
        <f t="shared" si="0"/>
        <v>1038.1534457299999</v>
      </c>
      <c r="D66" s="21">
        <f t="shared" si="1"/>
        <v>618.56956589000004</v>
      </c>
      <c r="E66" s="21">
        <f t="shared" si="2"/>
        <v>543.90666197999997</v>
      </c>
      <c r="F66" s="21">
        <f t="shared" si="3"/>
        <v>73.590017230000001</v>
      </c>
      <c r="G66" s="21">
        <f t="shared" si="4"/>
        <v>1.0728866799999999</v>
      </c>
      <c r="H66" s="21">
        <f t="shared" si="5"/>
        <v>1383.3755642400001</v>
      </c>
      <c r="I66" s="21">
        <v>819.82943421000004</v>
      </c>
      <c r="J66" s="21">
        <f t="shared" si="6"/>
        <v>563.54613003000009</v>
      </c>
      <c r="K66" s="21">
        <v>489.03471678</v>
      </c>
      <c r="L66" s="21">
        <v>73.490058180000005</v>
      </c>
      <c r="M66" s="21">
        <v>1.0213550699999998</v>
      </c>
      <c r="N66" s="21">
        <f t="shared" si="7"/>
        <v>273.34744738000001</v>
      </c>
      <c r="O66" s="21">
        <v>218.32401152</v>
      </c>
      <c r="P66" s="21">
        <f t="shared" si="8"/>
        <v>55.023435859999999</v>
      </c>
      <c r="Q66" s="21">
        <v>54.871945199999999</v>
      </c>
      <c r="R66" s="21">
        <v>9.9959049999999994E-2</v>
      </c>
      <c r="S66" s="21">
        <v>5.1531609999999999E-2</v>
      </c>
      <c r="T66" s="21"/>
      <c r="U66" s="21"/>
      <c r="V66" s="21"/>
      <c r="W66" s="21"/>
      <c r="X66" s="21"/>
    </row>
    <row r="67" spans="1:24" hidden="1" outlineLevel="1" collapsed="1">
      <c r="A67" s="9">
        <v>42248</v>
      </c>
      <c r="B67" s="21">
        <v>1677.77846116</v>
      </c>
      <c r="C67" s="21">
        <f t="shared" si="0"/>
        <v>1012.59972808</v>
      </c>
      <c r="D67" s="21">
        <f t="shared" si="1"/>
        <v>665.17873308000003</v>
      </c>
      <c r="E67" s="21">
        <f t="shared" si="2"/>
        <v>625.24899894999999</v>
      </c>
      <c r="F67" s="21">
        <f t="shared" si="3"/>
        <v>38.78690194</v>
      </c>
      <c r="G67" s="21">
        <f t="shared" si="4"/>
        <v>1.1428321899999998</v>
      </c>
      <c r="H67" s="21">
        <f t="shared" si="5"/>
        <v>1462.05613408</v>
      </c>
      <c r="I67" s="21">
        <v>884.29133133999994</v>
      </c>
      <c r="J67" s="21">
        <f t="shared" si="6"/>
        <v>577.76480274000005</v>
      </c>
      <c r="K67" s="21">
        <v>537.98327668000002</v>
      </c>
      <c r="L67" s="21">
        <v>38.760848009999997</v>
      </c>
      <c r="M67" s="21">
        <v>1.0206780499999999</v>
      </c>
      <c r="N67" s="21">
        <f t="shared" si="7"/>
        <v>215.72232708000001</v>
      </c>
      <c r="O67" s="21">
        <v>128.30839674000001</v>
      </c>
      <c r="P67" s="21">
        <f t="shared" si="8"/>
        <v>87.413930340000007</v>
      </c>
      <c r="Q67" s="21">
        <v>87.265722269999998</v>
      </c>
      <c r="R67" s="21">
        <v>2.6053929999999999E-2</v>
      </c>
      <c r="S67" s="21">
        <v>0.12215413999999999</v>
      </c>
      <c r="T67" s="21"/>
      <c r="U67" s="21"/>
      <c r="V67" s="21"/>
      <c r="W67" s="21"/>
      <c r="X67" s="21"/>
    </row>
    <row r="68" spans="1:24" hidden="1" outlineLevel="1" collapsed="1">
      <c r="A68" s="9">
        <v>42278</v>
      </c>
      <c r="B68" s="21">
        <v>1619.3828713600001</v>
      </c>
      <c r="C68" s="21">
        <f t="shared" ref="C68" si="9">I68+O68</f>
        <v>987.35266403000014</v>
      </c>
      <c r="D68" s="21">
        <f t="shared" ref="D68" si="10">J68+P68</f>
        <v>632.03020732999994</v>
      </c>
      <c r="E68" s="21">
        <f t="shared" ref="E68" si="11">K68+Q68</f>
        <v>591.69421936000003</v>
      </c>
      <c r="F68" s="21">
        <f t="shared" ref="F68" si="12">L68+R68</f>
        <v>39.181828750000001</v>
      </c>
      <c r="G68" s="21">
        <f t="shared" ref="G68" si="13">M68+S68</f>
        <v>1.1541592199999999</v>
      </c>
      <c r="H68" s="21">
        <f t="shared" ref="H68" si="14">SUM(I68:J68)</f>
        <v>1379.08233795</v>
      </c>
      <c r="I68" s="21">
        <v>833.21363973000007</v>
      </c>
      <c r="J68" s="21">
        <f t="shared" ref="J68" si="15">SUM(K68:M68)</f>
        <v>545.86869821999994</v>
      </c>
      <c r="K68" s="21">
        <v>505.69165128999998</v>
      </c>
      <c r="L68" s="21">
        <v>39.15390009</v>
      </c>
      <c r="M68" s="21">
        <v>1.0231468399999999</v>
      </c>
      <c r="N68" s="21">
        <f t="shared" ref="N68" si="16">SUM(O68:P68)</f>
        <v>240.30053341000001</v>
      </c>
      <c r="O68" s="21">
        <v>154.13902430000002</v>
      </c>
      <c r="P68" s="21">
        <f t="shared" ref="P68" si="17">SUM(Q68:S68)</f>
        <v>86.161509109999997</v>
      </c>
      <c r="Q68" s="21">
        <v>86.002568069999995</v>
      </c>
      <c r="R68" s="21">
        <v>2.7928660000000001E-2</v>
      </c>
      <c r="S68" s="21">
        <v>0.13101238000000001</v>
      </c>
      <c r="T68" s="21"/>
      <c r="U68" s="21"/>
      <c r="V68" s="21"/>
      <c r="W68" s="21"/>
      <c r="X68" s="21"/>
    </row>
    <row r="69" spans="1:24" hidden="1" outlineLevel="1" collapsed="1">
      <c r="A69" s="9">
        <v>42309</v>
      </c>
      <c r="B69" s="21">
        <v>1651.9614827500004</v>
      </c>
      <c r="C69" s="21">
        <f t="shared" ref="C69" si="18">I69+O69</f>
        <v>1054.5118564200002</v>
      </c>
      <c r="D69" s="21">
        <f t="shared" ref="D69" si="19">J69+P69</f>
        <v>597.44962633000011</v>
      </c>
      <c r="E69" s="21">
        <f t="shared" ref="E69" si="20">K69+Q69</f>
        <v>557.26358292999998</v>
      </c>
      <c r="F69" s="21">
        <f t="shared" ref="F69" si="21">L69+R69</f>
        <v>38.99822159</v>
      </c>
      <c r="G69" s="21">
        <f t="shared" ref="G69" si="22">M69+S69</f>
        <v>1.18782181</v>
      </c>
      <c r="H69" s="21">
        <f t="shared" ref="H69" si="23">SUM(I69:J69)</f>
        <v>1411.9701255800001</v>
      </c>
      <c r="I69" s="21">
        <v>905.8234702200001</v>
      </c>
      <c r="J69" s="21">
        <f t="shared" ref="J69" si="24">SUM(K69:M69)</f>
        <v>506.14665536000007</v>
      </c>
      <c r="K69" s="21">
        <v>466.12484326000003</v>
      </c>
      <c r="L69" s="21">
        <v>38.99822159</v>
      </c>
      <c r="M69" s="21">
        <v>1.02359051</v>
      </c>
      <c r="N69" s="21">
        <f t="shared" ref="N69" si="25">SUM(O69:P69)</f>
        <v>239.99135717000001</v>
      </c>
      <c r="O69" s="21">
        <v>148.6883862</v>
      </c>
      <c r="P69" s="21">
        <f t="shared" ref="P69" si="26">SUM(Q69:S69)</f>
        <v>91.302970970000004</v>
      </c>
      <c r="Q69" s="21">
        <v>91.138739670000007</v>
      </c>
      <c r="R69" s="21">
        <v>0</v>
      </c>
      <c r="S69" s="21">
        <v>0.1642313</v>
      </c>
      <c r="T69" s="21"/>
      <c r="U69" s="21"/>
      <c r="V69" s="21"/>
      <c r="W69" s="21"/>
      <c r="X69" s="21"/>
    </row>
    <row r="70" spans="1:24" hidden="1" outlineLevel="1" collapsed="1">
      <c r="A70" s="9">
        <v>42339</v>
      </c>
      <c r="B70" s="21">
        <v>1786.97508264</v>
      </c>
      <c r="C70" s="21">
        <f t="shared" ref="C70" si="27">I70+O70</f>
        <v>1087.32572867</v>
      </c>
      <c r="D70" s="21">
        <f t="shared" ref="D70" si="28">J70+P70</f>
        <v>699.64935397000011</v>
      </c>
      <c r="E70" s="21">
        <f t="shared" ref="E70" si="29">K70+Q70</f>
        <v>633.15793345000009</v>
      </c>
      <c r="F70" s="21">
        <f t="shared" ref="F70" si="30">L70+R70</f>
        <v>65.300314990000004</v>
      </c>
      <c r="G70" s="21">
        <f t="shared" ref="G70" si="31">M70+S70</f>
        <v>1.19110553</v>
      </c>
      <c r="H70" s="21">
        <f t="shared" ref="H70" si="32">SUM(I70:J70)</f>
        <v>1511.4998769700001</v>
      </c>
      <c r="I70" s="21">
        <v>907.64830026999994</v>
      </c>
      <c r="J70" s="21">
        <f t="shared" ref="J70" si="33">SUM(K70:M70)</f>
        <v>603.85157670000012</v>
      </c>
      <c r="K70" s="21">
        <v>537.52505012000006</v>
      </c>
      <c r="L70" s="21">
        <v>65.300314990000004</v>
      </c>
      <c r="M70" s="21">
        <v>1.02621159</v>
      </c>
      <c r="N70" s="21">
        <f t="shared" ref="N70" si="34">SUM(O70:P70)</f>
        <v>275.47520566999998</v>
      </c>
      <c r="O70" s="21">
        <v>179.6774284</v>
      </c>
      <c r="P70" s="21">
        <f t="shared" ref="P70" si="35">SUM(Q70:S70)</f>
        <v>95.797777269999997</v>
      </c>
      <c r="Q70" s="21">
        <v>95.632883329999999</v>
      </c>
      <c r="R70" s="21">
        <v>0</v>
      </c>
      <c r="S70" s="21">
        <v>0.16489393999999999</v>
      </c>
      <c r="T70" s="21"/>
      <c r="U70" s="21"/>
      <c r="V70" s="21"/>
      <c r="W70" s="21"/>
      <c r="X70" s="21"/>
    </row>
    <row r="71" spans="1:24" hidden="1" outlineLevel="1" collapsed="1">
      <c r="A71" s="9">
        <v>42370</v>
      </c>
      <c r="B71" s="21">
        <v>1779.1000755300001</v>
      </c>
      <c r="C71" s="21">
        <f t="shared" ref="C71" si="36">I71+O71</f>
        <v>984.91447491000008</v>
      </c>
      <c r="D71" s="21">
        <f t="shared" ref="D71" si="37">J71+P71</f>
        <v>794.18560061999995</v>
      </c>
      <c r="E71" s="21">
        <f t="shared" ref="E71" si="38">K71+Q71</f>
        <v>727.81650308999997</v>
      </c>
      <c r="F71" s="21">
        <f t="shared" ref="F71" si="39">L71+R71</f>
        <v>65.16663874999999</v>
      </c>
      <c r="G71" s="21">
        <f t="shared" ref="G71" si="40">M71+S71</f>
        <v>1.2024587799999999</v>
      </c>
      <c r="H71" s="21">
        <f t="shared" ref="H71" si="41">SUM(I71:J71)</f>
        <v>1502.9711268000001</v>
      </c>
      <c r="I71" s="21">
        <v>833.12415062000002</v>
      </c>
      <c r="J71" s="21">
        <f t="shared" ref="J71" si="42">SUM(K71:M71)</f>
        <v>669.84697617999996</v>
      </c>
      <c r="K71" s="21">
        <v>603.65205313000001</v>
      </c>
      <c r="L71" s="21">
        <v>65.16663874999999</v>
      </c>
      <c r="M71" s="21">
        <v>1.0282842999999999</v>
      </c>
      <c r="N71" s="21">
        <f t="shared" ref="N71" si="43">SUM(O71:P71)</f>
        <v>276.12894872999999</v>
      </c>
      <c r="O71" s="21">
        <v>151.79032429</v>
      </c>
      <c r="P71" s="21">
        <f t="shared" ref="P71" si="44">SUM(Q71:S71)</f>
        <v>124.33862444</v>
      </c>
      <c r="Q71" s="21">
        <v>124.16444996</v>
      </c>
      <c r="R71" s="21">
        <v>0</v>
      </c>
      <c r="S71" s="21">
        <v>0.17417447999999999</v>
      </c>
      <c r="T71" s="21"/>
      <c r="U71" s="21"/>
      <c r="V71" s="21"/>
      <c r="W71" s="21"/>
      <c r="X71" s="21"/>
    </row>
    <row r="72" spans="1:24" hidden="1" outlineLevel="1" collapsed="1">
      <c r="A72" s="9">
        <v>42401</v>
      </c>
      <c r="B72" s="21">
        <v>1739.51105057</v>
      </c>
      <c r="C72" s="21">
        <f t="shared" ref="C72" si="45">I72+O72</f>
        <v>1079.50697298</v>
      </c>
      <c r="D72" s="21">
        <f t="shared" ref="D72" si="46">J72+P72</f>
        <v>660.00407758999995</v>
      </c>
      <c r="E72" s="21">
        <f t="shared" ref="E72" si="47">K72+Q72</f>
        <v>599.51379679000001</v>
      </c>
      <c r="F72" s="21">
        <f t="shared" ref="F72" si="48">L72+R72</f>
        <v>59.269171849999999</v>
      </c>
      <c r="G72" s="21">
        <f t="shared" ref="G72" si="49">M72+S72</f>
        <v>1.2211089500000001</v>
      </c>
      <c r="H72" s="21">
        <f t="shared" ref="H72" si="50">SUM(I72:J72)</f>
        <v>1453.34846234</v>
      </c>
      <c r="I72" s="21">
        <v>895.19088513000008</v>
      </c>
      <c r="J72" s="21">
        <f t="shared" ref="J72" si="51">SUM(K72:M72)</f>
        <v>558.15757721</v>
      </c>
      <c r="K72" s="21">
        <v>497.85617284</v>
      </c>
      <c r="L72" s="21">
        <v>59.269171849999999</v>
      </c>
      <c r="M72" s="21">
        <v>1.03223252</v>
      </c>
      <c r="N72" s="21">
        <f t="shared" ref="N72" si="52">SUM(O72:P72)</f>
        <v>286.16258822999998</v>
      </c>
      <c r="O72" s="21">
        <v>184.31608785</v>
      </c>
      <c r="P72" s="21">
        <f t="shared" ref="P72" si="53">SUM(Q72:S72)</f>
        <v>101.84650037999999</v>
      </c>
      <c r="Q72" s="21">
        <v>101.65762395</v>
      </c>
      <c r="R72" s="21">
        <v>0</v>
      </c>
      <c r="S72" s="21">
        <v>0.18887643000000001</v>
      </c>
      <c r="T72" s="21"/>
      <c r="U72" s="21"/>
      <c r="V72" s="21"/>
      <c r="W72" s="21"/>
      <c r="X72" s="21"/>
    </row>
    <row r="73" spans="1:24" hidden="1" outlineLevel="1" collapsed="1">
      <c r="A73" s="9">
        <v>42430</v>
      </c>
      <c r="B73" s="21">
        <v>1662.65936035</v>
      </c>
      <c r="C73" s="21">
        <f t="shared" ref="C73" si="54">I73+O73</f>
        <v>913.76386224999987</v>
      </c>
      <c r="D73" s="21">
        <f t="shared" ref="D73" si="55">J73+P73</f>
        <v>748.89549810000005</v>
      </c>
      <c r="E73" s="21">
        <f t="shared" ref="E73" si="56">K73+Q73</f>
        <v>707.36797910000007</v>
      </c>
      <c r="F73" s="21">
        <f t="shared" ref="F73" si="57">L73+R73</f>
        <v>40.325053279999999</v>
      </c>
      <c r="G73" s="21">
        <f t="shared" ref="G73" si="58">M73+S73</f>
        <v>1.20246572</v>
      </c>
      <c r="H73" s="21">
        <f t="shared" ref="H73" si="59">SUM(I73:J73)</f>
        <v>1386.7393196399998</v>
      </c>
      <c r="I73" s="21">
        <v>733.0694934899999</v>
      </c>
      <c r="J73" s="21">
        <f t="shared" ref="J73" si="60">SUM(K73:M73)</f>
        <v>653.66982615000006</v>
      </c>
      <c r="K73" s="21">
        <v>612.31664307000005</v>
      </c>
      <c r="L73" s="21">
        <v>40.325053279999999</v>
      </c>
      <c r="M73" s="21">
        <v>1.0281297999999999</v>
      </c>
      <c r="N73" s="21">
        <f t="shared" ref="N73" si="61">SUM(O73:P73)</f>
        <v>275.92004071000002</v>
      </c>
      <c r="O73" s="21">
        <v>180.69436876</v>
      </c>
      <c r="P73" s="21">
        <f t="shared" ref="P73" si="62">SUM(Q73:S73)</f>
        <v>95.225671950000006</v>
      </c>
      <c r="Q73" s="21">
        <v>95.051336030000002</v>
      </c>
      <c r="R73" s="21">
        <v>0</v>
      </c>
      <c r="S73" s="21">
        <v>0.17433592000000001</v>
      </c>
      <c r="T73" s="21"/>
      <c r="U73" s="21"/>
      <c r="V73" s="21"/>
      <c r="W73" s="21"/>
      <c r="X73" s="21"/>
    </row>
    <row r="74" spans="1:24" hidden="1" outlineLevel="1" collapsed="1">
      <c r="A74" s="9">
        <v>42461</v>
      </c>
      <c r="B74" s="21">
        <v>1879.9532405800001</v>
      </c>
      <c r="C74" s="21">
        <f t="shared" ref="C74" si="63">I74+O74</f>
        <v>986.76686827000003</v>
      </c>
      <c r="D74" s="21">
        <f t="shared" ref="D74" si="64">J74+P74</f>
        <v>893.18637230999991</v>
      </c>
      <c r="E74" s="21">
        <f t="shared" ref="E74" si="65">K74+Q74</f>
        <v>862.00190560999999</v>
      </c>
      <c r="F74" s="21">
        <f t="shared" ref="F74" si="66">L74+R74</f>
        <v>29.975238710000003</v>
      </c>
      <c r="G74" s="21">
        <f t="shared" ref="G74" si="67">M74+S74</f>
        <v>1.20922799</v>
      </c>
      <c r="H74" s="21">
        <f t="shared" ref="H74" si="68">SUM(I74:J74)</f>
        <v>1598.6024080899999</v>
      </c>
      <c r="I74" s="21">
        <v>825.19424637999998</v>
      </c>
      <c r="J74" s="21">
        <f t="shared" ref="J74" si="69">SUM(K74:M74)</f>
        <v>773.40816170999994</v>
      </c>
      <c r="K74" s="21">
        <v>743.40999281999996</v>
      </c>
      <c r="L74" s="21">
        <v>28.967619420000002</v>
      </c>
      <c r="M74" s="21">
        <v>1.03054947</v>
      </c>
      <c r="N74" s="21">
        <f t="shared" ref="N74" si="70">SUM(O74:P74)</f>
        <v>281.35083249000002</v>
      </c>
      <c r="O74" s="21">
        <v>161.57262189000002</v>
      </c>
      <c r="P74" s="21">
        <f t="shared" ref="P74" si="71">SUM(Q74:S74)</f>
        <v>119.77821059999999</v>
      </c>
      <c r="Q74" s="21">
        <v>118.59191278999999</v>
      </c>
      <c r="R74" s="21">
        <v>1.0076192900000001</v>
      </c>
      <c r="S74" s="21">
        <v>0.17867852000000001</v>
      </c>
      <c r="T74" s="21"/>
      <c r="U74" s="21"/>
      <c r="V74" s="21"/>
      <c r="W74" s="21"/>
      <c r="X74" s="21"/>
    </row>
    <row r="75" spans="1:24" hidden="1" outlineLevel="1" collapsed="1">
      <c r="A75" s="9">
        <v>42491</v>
      </c>
      <c r="B75" s="21">
        <v>1985.4051706400001</v>
      </c>
      <c r="C75" s="21">
        <f t="shared" ref="C75" si="72">I75+O75</f>
        <v>1066.2620461000001</v>
      </c>
      <c r="D75" s="21">
        <f t="shared" ref="D75" si="73">J75+P75</f>
        <v>919.14312453999992</v>
      </c>
      <c r="E75" s="21">
        <f t="shared" ref="E75" si="74">K75+Q75</f>
        <v>866.81775718999984</v>
      </c>
      <c r="F75" s="21">
        <f t="shared" ref="F75" si="75">L75+R75</f>
        <v>51.115186020000003</v>
      </c>
      <c r="G75" s="21">
        <f t="shared" ref="G75" si="76">M75+S75</f>
        <v>1.2101813299999999</v>
      </c>
      <c r="H75" s="21">
        <f t="shared" ref="H75" si="77">SUM(I75:J75)</f>
        <v>1723.31664755</v>
      </c>
      <c r="I75" s="21">
        <v>910.87756026000011</v>
      </c>
      <c r="J75" s="21">
        <f t="shared" ref="J75" si="78">SUM(K75:M75)</f>
        <v>812.43908728999986</v>
      </c>
      <c r="K75" s="21">
        <v>760.29376757999989</v>
      </c>
      <c r="L75" s="21">
        <v>51.115186020000003</v>
      </c>
      <c r="M75" s="21">
        <v>1.03013369</v>
      </c>
      <c r="N75" s="21">
        <f t="shared" ref="N75" si="79">SUM(O75:P75)</f>
        <v>262.08852308999997</v>
      </c>
      <c r="O75" s="21">
        <v>155.38448584</v>
      </c>
      <c r="P75" s="21">
        <f t="shared" ref="P75" si="80">SUM(Q75:S75)</f>
        <v>106.70403725</v>
      </c>
      <c r="Q75" s="21">
        <v>106.52398961</v>
      </c>
      <c r="R75" s="21">
        <v>0</v>
      </c>
      <c r="S75" s="21">
        <v>0.18004764000000001</v>
      </c>
      <c r="T75" s="21"/>
      <c r="U75" s="21"/>
      <c r="V75" s="21"/>
      <c r="W75" s="21"/>
      <c r="X75" s="21"/>
    </row>
    <row r="76" spans="1:24" hidden="1" outlineLevel="1" collapsed="1">
      <c r="A76" s="9">
        <v>42522</v>
      </c>
      <c r="B76" s="21">
        <v>2088.3362873599999</v>
      </c>
      <c r="C76" s="21">
        <f t="shared" ref="C76" si="81">I76+O76</f>
        <v>1140.1602593599998</v>
      </c>
      <c r="D76" s="21">
        <f t="shared" ref="D76" si="82">J76+P76</f>
        <v>948.17602800000009</v>
      </c>
      <c r="E76" s="21">
        <f t="shared" ref="E76" si="83">K76+Q76</f>
        <v>889.70748561000005</v>
      </c>
      <c r="F76" s="21">
        <f t="shared" ref="F76" si="84">L76+R76</f>
        <v>57.257819450000007</v>
      </c>
      <c r="G76" s="21">
        <f t="shared" ref="G76" si="85">M76+S76</f>
        <v>1.2107229399999999</v>
      </c>
      <c r="H76" s="21">
        <f t="shared" ref="H76" si="86">SUM(I76:J76)</f>
        <v>1791.4481245900001</v>
      </c>
      <c r="I76" s="21">
        <v>982.34052720999989</v>
      </c>
      <c r="J76" s="21">
        <f t="shared" ref="J76" si="87">SUM(K76:M76)</f>
        <v>809.10759738000013</v>
      </c>
      <c r="K76" s="21">
        <v>750.81827567000005</v>
      </c>
      <c r="L76" s="21">
        <v>57.257819450000007</v>
      </c>
      <c r="M76" s="21">
        <v>1.0315022599999999</v>
      </c>
      <c r="N76" s="21">
        <f t="shared" ref="N76" si="88">SUM(O76:P76)</f>
        <v>296.88816277000001</v>
      </c>
      <c r="O76" s="21">
        <v>157.81973214999999</v>
      </c>
      <c r="P76" s="21">
        <f t="shared" ref="P76" si="89">SUM(Q76:S76)</f>
        <v>139.06843061999999</v>
      </c>
      <c r="Q76" s="21">
        <v>138.88920994</v>
      </c>
      <c r="R76" s="21">
        <v>0</v>
      </c>
      <c r="S76" s="21">
        <v>0.17922067999999999</v>
      </c>
      <c r="T76" s="21"/>
      <c r="U76" s="21"/>
      <c r="V76" s="21"/>
      <c r="W76" s="21"/>
      <c r="X76" s="21"/>
    </row>
    <row r="77" spans="1:24" hidden="1" outlineLevel="1" collapsed="1">
      <c r="A77" s="9">
        <v>42552</v>
      </c>
      <c r="B77" s="21">
        <v>2263.0024159100003</v>
      </c>
      <c r="C77" s="21">
        <f t="shared" ref="C77" si="90">I77+O77</f>
        <v>1439.4191344799999</v>
      </c>
      <c r="D77" s="21">
        <f t="shared" ref="D77" si="91">J77+P77</f>
        <v>823.58328143000006</v>
      </c>
      <c r="E77" s="21">
        <f t="shared" ref="E77" si="92">K77+Q77</f>
        <v>775.13585303000002</v>
      </c>
      <c r="F77" s="21">
        <f t="shared" ref="F77" si="93">L77+R77</f>
        <v>47.233020670000002</v>
      </c>
      <c r="G77" s="21">
        <f t="shared" ref="G77" si="94">M77+S77</f>
        <v>1.21440773</v>
      </c>
      <c r="H77" s="21">
        <f t="shared" ref="H77" si="95">SUM(I77:J77)</f>
        <v>1912.35632265</v>
      </c>
      <c r="I77" s="21">
        <v>1216.4859893099999</v>
      </c>
      <c r="J77" s="21">
        <f t="shared" ref="J77" si="96">SUM(K77:M77)</f>
        <v>695.87033334</v>
      </c>
      <c r="K77" s="21">
        <v>647.60763147</v>
      </c>
      <c r="L77" s="21">
        <v>47.228462260000001</v>
      </c>
      <c r="M77" s="21">
        <v>1.03423961</v>
      </c>
      <c r="N77" s="21">
        <f t="shared" ref="N77" si="97">SUM(O77:P77)</f>
        <v>350.64609325999999</v>
      </c>
      <c r="O77" s="21">
        <v>222.93314516999999</v>
      </c>
      <c r="P77" s="21">
        <f t="shared" ref="P77" si="98">SUM(Q77:S77)</f>
        <v>127.71294809000001</v>
      </c>
      <c r="Q77" s="21">
        <v>127.52822156000001</v>
      </c>
      <c r="R77" s="21">
        <v>4.5584099999999989E-3</v>
      </c>
      <c r="S77" s="21">
        <v>0.18016811999999999</v>
      </c>
      <c r="T77" s="21"/>
      <c r="U77" s="21"/>
      <c r="V77" s="21"/>
      <c r="W77" s="21"/>
      <c r="X77" s="21"/>
    </row>
    <row r="78" spans="1:24" hidden="1" outlineLevel="1" collapsed="1">
      <c r="A78" s="9">
        <v>42583</v>
      </c>
      <c r="B78" s="21">
        <v>2018.1612163100001</v>
      </c>
      <c r="C78" s="21">
        <f t="shared" ref="C78" si="99">I78+O78</f>
        <v>1277.9589717700001</v>
      </c>
      <c r="D78" s="21">
        <f t="shared" ref="D78" si="100">J78+P78</f>
        <v>740.20224454000015</v>
      </c>
      <c r="E78" s="21">
        <f t="shared" ref="E78" si="101">K78+Q78</f>
        <v>709.08933091000006</v>
      </c>
      <c r="F78" s="21">
        <f t="shared" ref="F78" si="102">L78+R78</f>
        <v>29.898535280000001</v>
      </c>
      <c r="G78" s="21">
        <f t="shared" ref="G78" si="103">M78+S78</f>
        <v>1.2143783500000001</v>
      </c>
      <c r="H78" s="21">
        <f t="shared" ref="H78" si="104">SUM(I78:J78)</f>
        <v>1777.9460739800002</v>
      </c>
      <c r="I78" s="21">
        <v>1134.0880562899999</v>
      </c>
      <c r="J78" s="21">
        <f t="shared" ref="J78" si="105">SUM(K78:M78)</f>
        <v>643.85801769000011</v>
      </c>
      <c r="K78" s="21">
        <v>612.92633996000006</v>
      </c>
      <c r="L78" s="21">
        <v>29.898535280000001</v>
      </c>
      <c r="M78" s="21">
        <v>1.0331424499999999</v>
      </c>
      <c r="N78" s="21">
        <f t="shared" ref="N78" si="106">SUM(O78:P78)</f>
        <v>240.21514232999999</v>
      </c>
      <c r="O78" s="21">
        <v>143.87091548000001</v>
      </c>
      <c r="P78" s="21">
        <f t="shared" ref="P78" si="107">SUM(Q78:S78)</f>
        <v>96.344226849999998</v>
      </c>
      <c r="Q78" s="21">
        <v>96.162990949999994</v>
      </c>
      <c r="R78" s="21">
        <v>0</v>
      </c>
      <c r="S78" s="21">
        <v>0.18123590000000001</v>
      </c>
      <c r="T78" s="21"/>
      <c r="U78" s="21"/>
      <c r="V78" s="21"/>
      <c r="W78" s="21"/>
      <c r="X78" s="21"/>
    </row>
    <row r="79" spans="1:24" hidden="1" outlineLevel="1" collapsed="1">
      <c r="A79" s="9">
        <v>42614</v>
      </c>
      <c r="B79" s="21">
        <v>2204.9998277300001</v>
      </c>
      <c r="C79" s="21">
        <f t="shared" ref="C79" si="108">I79+O79</f>
        <v>1251.2181868299999</v>
      </c>
      <c r="D79" s="21">
        <f t="shared" ref="D79" si="109">J79+P79</f>
        <v>953.78164089999996</v>
      </c>
      <c r="E79" s="21">
        <f t="shared" ref="E79" si="110">K79+Q79</f>
        <v>873.74109221000003</v>
      </c>
      <c r="F79" s="21">
        <f t="shared" ref="F79" si="111">L79+R79</f>
        <v>78.829935970000008</v>
      </c>
      <c r="G79" s="21">
        <f t="shared" ref="G79" si="112">M79+S79</f>
        <v>1.2106127199999999</v>
      </c>
      <c r="H79" s="21">
        <f t="shared" ref="H79" si="113">SUM(I79:J79)</f>
        <v>1926.8261416599998</v>
      </c>
      <c r="I79" s="21">
        <v>1055.16061115</v>
      </c>
      <c r="J79" s="21">
        <f t="shared" ref="J79" si="114">SUM(K79:M79)</f>
        <v>871.66553050999994</v>
      </c>
      <c r="K79" s="21">
        <v>791.80108335</v>
      </c>
      <c r="L79" s="21">
        <v>78.829935970000008</v>
      </c>
      <c r="M79" s="21">
        <v>1.0345111899999999</v>
      </c>
      <c r="N79" s="21">
        <f t="shared" ref="N79" si="115">SUM(O79:P79)</f>
        <v>278.17368607000003</v>
      </c>
      <c r="O79" s="21">
        <v>196.05757568000001</v>
      </c>
      <c r="P79" s="21">
        <f t="shared" ref="P79" si="116">SUM(Q79:S79)</f>
        <v>82.116110389999989</v>
      </c>
      <c r="Q79" s="21">
        <v>81.940008859999992</v>
      </c>
      <c r="R79" s="21">
        <v>0</v>
      </c>
      <c r="S79" s="21">
        <v>0.17610153000000001</v>
      </c>
      <c r="T79" s="21"/>
      <c r="U79" s="21"/>
      <c r="V79" s="21"/>
      <c r="W79" s="21"/>
      <c r="X79" s="21"/>
    </row>
    <row r="80" spans="1:24" hidden="1" outlineLevel="1" collapsed="1">
      <c r="A80" s="9">
        <v>42644</v>
      </c>
      <c r="B80" s="21">
        <v>2166.65602171</v>
      </c>
      <c r="C80" s="21">
        <f t="shared" ref="C80" si="117">I80+O80</f>
        <v>1305.6876849</v>
      </c>
      <c r="D80" s="21">
        <f t="shared" ref="D80" si="118">J80+P80</f>
        <v>860.96833680999998</v>
      </c>
      <c r="E80" s="21">
        <f t="shared" ref="E80" si="119">K80+Q80</f>
        <v>792.11354741999992</v>
      </c>
      <c r="F80" s="21">
        <f t="shared" ref="F80" si="120">L80+R80</f>
        <v>67.645625940000002</v>
      </c>
      <c r="G80" s="21">
        <f t="shared" ref="G80" si="121">M80+S80</f>
        <v>1.2091634499999999</v>
      </c>
      <c r="H80" s="21">
        <f t="shared" ref="H80" si="122">SUM(I80:J80)</f>
        <v>1863.0418809799999</v>
      </c>
      <c r="I80" s="21">
        <v>1125.05904074</v>
      </c>
      <c r="J80" s="21">
        <f t="shared" ref="J80" si="123">SUM(K80:M80)</f>
        <v>737.98284023999997</v>
      </c>
      <c r="K80" s="21">
        <v>669.30276160999995</v>
      </c>
      <c r="L80" s="21">
        <v>67.645625940000002</v>
      </c>
      <c r="M80" s="21">
        <v>1.03445269</v>
      </c>
      <c r="N80" s="21">
        <f t="shared" ref="N80" si="124">SUM(O80:P80)</f>
        <v>303.61414073000003</v>
      </c>
      <c r="O80" s="21">
        <v>180.62864416000002</v>
      </c>
      <c r="P80" s="21">
        <f t="shared" ref="P80" si="125">SUM(Q80:S80)</f>
        <v>122.98549657</v>
      </c>
      <c r="Q80" s="21">
        <v>122.81078581</v>
      </c>
      <c r="R80" s="21">
        <v>0</v>
      </c>
      <c r="S80" s="21">
        <v>0.17471075999999999</v>
      </c>
      <c r="T80" s="21"/>
      <c r="U80" s="21"/>
      <c r="V80" s="21"/>
      <c r="W80" s="21"/>
      <c r="X80" s="21"/>
    </row>
    <row r="81" spans="1:24" hidden="1" outlineLevel="1" collapsed="1">
      <c r="A81" s="9">
        <v>42675</v>
      </c>
      <c r="B81" s="21">
        <v>2138.1331186699999</v>
      </c>
      <c r="C81" s="21">
        <f t="shared" ref="C81" si="126">I81+O81</f>
        <v>1277.1353231099999</v>
      </c>
      <c r="D81" s="21">
        <f t="shared" ref="D81" si="127">J81+P81</f>
        <v>860.99779555999999</v>
      </c>
      <c r="E81" s="21">
        <f t="shared" ref="E81" si="128">K81+Q81</f>
        <v>795.11337282</v>
      </c>
      <c r="F81" s="21">
        <f t="shared" ref="F81" si="129">L81+R81</f>
        <v>64.81828874</v>
      </c>
      <c r="G81" s="21">
        <f t="shared" ref="G81" si="130">M81+S81</f>
        <v>1.0661339999999999</v>
      </c>
      <c r="H81" s="21">
        <f t="shared" ref="H81" si="131">SUM(I81:J81)</f>
        <v>1832.1734743399998</v>
      </c>
      <c r="I81" s="21">
        <v>1104.9830972299999</v>
      </c>
      <c r="J81" s="21">
        <f t="shared" ref="J81" si="132">SUM(K81:M81)</f>
        <v>727.19037710999999</v>
      </c>
      <c r="K81" s="21">
        <v>661.33718585999998</v>
      </c>
      <c r="L81" s="21">
        <v>64.81828874</v>
      </c>
      <c r="M81" s="21">
        <v>1.03490251</v>
      </c>
      <c r="N81" s="21">
        <f t="shared" ref="N81" si="133">SUM(O81:P81)</f>
        <v>305.95964433000006</v>
      </c>
      <c r="O81" s="21">
        <v>172.15222588</v>
      </c>
      <c r="P81" s="21">
        <f t="shared" ref="P81" si="134">SUM(Q81:S81)</f>
        <v>133.80741845000003</v>
      </c>
      <c r="Q81" s="21">
        <v>133.77618696000002</v>
      </c>
      <c r="R81" s="21">
        <v>0</v>
      </c>
      <c r="S81" s="21">
        <v>3.1231490000000001E-2</v>
      </c>
      <c r="T81" s="21"/>
      <c r="U81" s="21"/>
      <c r="V81" s="21"/>
      <c r="W81" s="21"/>
      <c r="X81" s="21"/>
    </row>
    <row r="82" spans="1:24" hidden="1" outlineLevel="1" collapsed="1">
      <c r="A82" s="9">
        <v>42705</v>
      </c>
      <c r="B82" s="21">
        <v>2151.4100376800002</v>
      </c>
      <c r="C82" s="21">
        <f t="shared" ref="C82" si="135">I82+O82</f>
        <v>1179.92247451</v>
      </c>
      <c r="D82" s="21">
        <f t="shared" ref="D82" si="136">J82+P82</f>
        <v>971.48756317000004</v>
      </c>
      <c r="E82" s="21">
        <f t="shared" ref="E82" si="137">K82+Q82</f>
        <v>911.05994452000004</v>
      </c>
      <c r="F82" s="21">
        <f t="shared" ref="F82" si="138">L82+R82</f>
        <v>60.341701690000001</v>
      </c>
      <c r="G82" s="21">
        <f t="shared" ref="G82" si="139">M82+S82</f>
        <v>8.5916960000000001E-2</v>
      </c>
      <c r="H82" s="21">
        <f t="shared" ref="H82" si="140">SUM(I82:J82)</f>
        <v>1839.1150972299999</v>
      </c>
      <c r="I82" s="21">
        <v>1003.9371635499999</v>
      </c>
      <c r="J82" s="21">
        <f t="shared" ref="J82" si="141">SUM(K82:M82)</f>
        <v>835.17793368000002</v>
      </c>
      <c r="K82" s="21">
        <v>774.78600439000002</v>
      </c>
      <c r="L82" s="21">
        <v>60.336186300000001</v>
      </c>
      <c r="M82" s="21">
        <v>5.5742989999999999E-2</v>
      </c>
      <c r="N82" s="21">
        <f t="shared" ref="N82" si="142">SUM(O82:P82)</f>
        <v>312.29494045000001</v>
      </c>
      <c r="O82" s="21">
        <v>175.98531095999999</v>
      </c>
      <c r="P82" s="21">
        <f t="shared" ref="P82" si="143">SUM(Q82:S82)</f>
        <v>136.30962948999999</v>
      </c>
      <c r="Q82" s="21">
        <v>136.27394013</v>
      </c>
      <c r="R82" s="21">
        <v>5.5153900000000002E-3</v>
      </c>
      <c r="S82" s="21">
        <v>3.0173970000000001E-2</v>
      </c>
      <c r="T82" s="21"/>
      <c r="U82" s="21"/>
      <c r="V82" s="21"/>
      <c r="W82" s="21"/>
      <c r="X82" s="21"/>
    </row>
    <row r="83" spans="1:24" hidden="1" outlineLevel="1" collapsed="1">
      <c r="A83" s="9">
        <v>42736</v>
      </c>
      <c r="B83" s="21">
        <v>2151.3757499399999</v>
      </c>
      <c r="C83" s="21">
        <f t="shared" ref="C83" si="144">I83+O83</f>
        <v>1145.05979856</v>
      </c>
      <c r="D83" s="21">
        <f t="shared" ref="D83" si="145">J83+P83</f>
        <v>1006.3159513799999</v>
      </c>
      <c r="E83" s="21">
        <f t="shared" ref="E83" si="146">K83+Q83</f>
        <v>934.04847259999997</v>
      </c>
      <c r="F83" s="21">
        <f t="shared" ref="F83" si="147">L83+R83</f>
        <v>72.264092939999998</v>
      </c>
      <c r="G83" s="21">
        <f t="shared" ref="G83" si="148">M83+S83</f>
        <v>3.3858399999999998E-3</v>
      </c>
      <c r="H83" s="21">
        <f t="shared" ref="H83" si="149">SUM(I83:J83)</f>
        <v>1809.7922030499999</v>
      </c>
      <c r="I83" s="21">
        <v>949.32866564000005</v>
      </c>
      <c r="J83" s="21">
        <f t="shared" ref="J83" si="150">SUM(K83:M83)</f>
        <v>860.46353740999984</v>
      </c>
      <c r="K83" s="21">
        <v>788.19605862999992</v>
      </c>
      <c r="L83" s="21">
        <v>72.264092939999998</v>
      </c>
      <c r="M83" s="21">
        <v>3.3858399999999998E-3</v>
      </c>
      <c r="N83" s="21">
        <f t="shared" ref="N83" si="151">SUM(O83:P83)</f>
        <v>341.58354688999998</v>
      </c>
      <c r="O83" s="21">
        <v>195.73113291999999</v>
      </c>
      <c r="P83" s="21">
        <f t="shared" ref="P83" si="152">SUM(Q83:S83)</f>
        <v>145.85241396999999</v>
      </c>
      <c r="Q83" s="21">
        <v>145.85241396999999</v>
      </c>
      <c r="R83" s="21">
        <v>0</v>
      </c>
      <c r="S83" s="21">
        <v>0</v>
      </c>
      <c r="T83" s="21"/>
      <c r="U83" s="21"/>
      <c r="V83" s="21"/>
      <c r="W83" s="21"/>
      <c r="X83" s="21"/>
    </row>
    <row r="84" spans="1:24" hidden="1" outlineLevel="1" collapsed="1">
      <c r="A84" s="9">
        <v>42767</v>
      </c>
      <c r="B84" s="21">
        <v>2469.4482784800007</v>
      </c>
      <c r="C84" s="21">
        <f t="shared" ref="C84" si="153">I84+O84</f>
        <v>1235.1078768300001</v>
      </c>
      <c r="D84" s="21">
        <f t="shared" ref="D84" si="154">J84+P84</f>
        <v>1234.3404016499999</v>
      </c>
      <c r="E84" s="21">
        <f t="shared" ref="E84" si="155">K84+Q84</f>
        <v>1157.50314613</v>
      </c>
      <c r="F84" s="21">
        <f t="shared" ref="F84" si="156">L84+R84</f>
        <v>76.788879819999991</v>
      </c>
      <c r="G84" s="21">
        <f t="shared" ref="G84" si="157">M84+S84</f>
        <v>4.8375700000000001E-2</v>
      </c>
      <c r="H84" s="21">
        <f t="shared" ref="H84" si="158">SUM(I84:J84)</f>
        <v>2107.73701643</v>
      </c>
      <c r="I84" s="21">
        <v>1000.66351094</v>
      </c>
      <c r="J84" s="21">
        <f t="shared" ref="J84" si="159">SUM(K84:M84)</f>
        <v>1107.0735054899999</v>
      </c>
      <c r="K84" s="21">
        <v>1030.23624997</v>
      </c>
      <c r="L84" s="21">
        <v>76.788879819999991</v>
      </c>
      <c r="M84" s="21">
        <v>4.8375700000000001E-2</v>
      </c>
      <c r="N84" s="21">
        <f t="shared" ref="N84" si="160">SUM(O84:P84)</f>
        <v>361.71126205000002</v>
      </c>
      <c r="O84" s="21">
        <v>234.44436589</v>
      </c>
      <c r="P84" s="21">
        <f t="shared" ref="P84" si="161">SUM(Q84:S84)</f>
        <v>127.26689616</v>
      </c>
      <c r="Q84" s="21">
        <v>127.26689616</v>
      </c>
      <c r="R84" s="21">
        <v>0</v>
      </c>
      <c r="S84" s="21">
        <v>0</v>
      </c>
      <c r="T84" s="21"/>
      <c r="U84" s="21"/>
      <c r="V84" s="21"/>
      <c r="W84" s="21"/>
      <c r="X84" s="21"/>
    </row>
    <row r="85" spans="1:24" hidden="1" outlineLevel="1" collapsed="1">
      <c r="A85" s="9">
        <v>42795</v>
      </c>
      <c r="B85" s="21">
        <v>2627.7983715700002</v>
      </c>
      <c r="C85" s="21">
        <f t="shared" ref="C85" si="162">I85+O85</f>
        <v>1269.7797925100001</v>
      </c>
      <c r="D85" s="21">
        <f t="shared" ref="D85" si="163">J85+P85</f>
        <v>1358.0185790599999</v>
      </c>
      <c r="E85" s="21">
        <f t="shared" ref="E85" si="164">K85+Q85</f>
        <v>1254.12263491</v>
      </c>
      <c r="F85" s="21">
        <f t="shared" ref="F85" si="165">L85+R85</f>
        <v>102.91055134</v>
      </c>
      <c r="G85" s="21">
        <f t="shared" ref="G85" si="166">M85+S85</f>
        <v>0.98539281000000001</v>
      </c>
      <c r="H85" s="21">
        <f t="shared" ref="H85" si="167">SUM(I85:J85)</f>
        <v>2226.53179516</v>
      </c>
      <c r="I85" s="21">
        <v>1018.7485470500001</v>
      </c>
      <c r="J85" s="21">
        <f t="shared" ref="J85" si="168">SUM(K85:M85)</f>
        <v>1207.7832481099999</v>
      </c>
      <c r="K85" s="21">
        <v>1103.8873039600001</v>
      </c>
      <c r="L85" s="21">
        <v>102.91055134</v>
      </c>
      <c r="M85" s="21">
        <v>0.98539281000000001</v>
      </c>
      <c r="N85" s="21">
        <f t="shared" ref="N85" si="169">SUM(O85:P85)</f>
        <v>401.26657640999997</v>
      </c>
      <c r="O85" s="21">
        <v>251.03124545999998</v>
      </c>
      <c r="P85" s="21">
        <f t="shared" ref="P85" si="170">SUM(Q85:S85)</f>
        <v>150.23533094999999</v>
      </c>
      <c r="Q85" s="21">
        <v>150.23533094999999</v>
      </c>
      <c r="R85" s="21">
        <v>0</v>
      </c>
      <c r="S85" s="21">
        <v>0</v>
      </c>
      <c r="T85" s="21"/>
      <c r="U85" s="21"/>
      <c r="V85" s="21"/>
      <c r="W85" s="21"/>
      <c r="X85" s="21"/>
    </row>
    <row r="86" spans="1:24" hidden="1" outlineLevel="1" collapsed="1">
      <c r="A86" s="9">
        <v>42826</v>
      </c>
      <c r="B86" s="21">
        <v>2755.48517765</v>
      </c>
      <c r="C86" s="21">
        <f t="shared" ref="C86" si="171">I86+O86</f>
        <v>1092.3532043600001</v>
      </c>
      <c r="D86" s="21">
        <f t="shared" ref="D86" si="172">J86+P86</f>
        <v>1663.1319732900001</v>
      </c>
      <c r="E86" s="21">
        <f t="shared" ref="E86" si="173">K86+Q86</f>
        <v>1538.1862273300001</v>
      </c>
      <c r="F86" s="21">
        <f t="shared" ref="F86" si="174">L86+R86</f>
        <v>124.93274495999999</v>
      </c>
      <c r="G86" s="21">
        <f t="shared" ref="G86" si="175">M86+S86</f>
        <v>1.3000999999999999E-2</v>
      </c>
      <c r="H86" s="21">
        <f t="shared" ref="H86" si="176">SUM(I86:J86)</f>
        <v>2391.6027502800002</v>
      </c>
      <c r="I86" s="21">
        <v>919.33252228000003</v>
      </c>
      <c r="J86" s="21">
        <f t="shared" ref="J86" si="177">SUM(K86:M86)</f>
        <v>1472.2702280000001</v>
      </c>
      <c r="K86" s="21">
        <v>1347.32448204</v>
      </c>
      <c r="L86" s="21">
        <v>124.93274495999999</v>
      </c>
      <c r="M86" s="21">
        <v>1.3000999999999999E-2</v>
      </c>
      <c r="N86" s="21">
        <f t="shared" ref="N86" si="178">SUM(O86:P86)</f>
        <v>363.88242736999996</v>
      </c>
      <c r="O86" s="21">
        <v>173.02068208</v>
      </c>
      <c r="P86" s="21">
        <f t="shared" ref="P86" si="179">SUM(Q86:S86)</f>
        <v>190.86174528999999</v>
      </c>
      <c r="Q86" s="21">
        <v>190.86174528999999</v>
      </c>
      <c r="R86" s="21">
        <v>0</v>
      </c>
      <c r="S86" s="21">
        <v>0</v>
      </c>
      <c r="T86" s="21"/>
      <c r="U86" s="21"/>
      <c r="V86" s="21"/>
      <c r="W86" s="21"/>
      <c r="X86" s="21"/>
    </row>
    <row r="87" spans="1:24" hidden="1" outlineLevel="1" collapsed="1">
      <c r="A87" s="9">
        <v>42856</v>
      </c>
      <c r="B87" s="21">
        <v>3119.1043670399995</v>
      </c>
      <c r="C87" s="21">
        <f t="shared" ref="C87" si="180">I87+O87</f>
        <v>1330.99540359</v>
      </c>
      <c r="D87" s="21">
        <f t="shared" ref="D87" si="181">J87+P87</f>
        <v>1788.1089634499999</v>
      </c>
      <c r="E87" s="21">
        <f t="shared" ref="E87" si="182">K87+Q87</f>
        <v>1646.0972731299998</v>
      </c>
      <c r="F87" s="21">
        <f t="shared" ref="F87" si="183">L87+R87</f>
        <v>142.01168932000002</v>
      </c>
      <c r="G87" s="21">
        <f t="shared" ref="G87" si="184">M87+S87</f>
        <v>9.9999999999999995E-7</v>
      </c>
      <c r="H87" s="21">
        <f t="shared" ref="H87" si="185">SUM(I87:J87)</f>
        <v>2627.6346655500001</v>
      </c>
      <c r="I87" s="21">
        <v>1078.7420604599999</v>
      </c>
      <c r="J87" s="21">
        <f t="shared" ref="J87" si="186">SUM(K87:M87)</f>
        <v>1548.89260509</v>
      </c>
      <c r="K87" s="21">
        <v>1406.8809147699999</v>
      </c>
      <c r="L87" s="21">
        <v>142.01168932000002</v>
      </c>
      <c r="M87" s="21">
        <v>9.9999999999999995E-7</v>
      </c>
      <c r="N87" s="21">
        <f t="shared" ref="N87" si="187">SUM(O87:P87)</f>
        <v>491.46970149000003</v>
      </c>
      <c r="O87" s="21">
        <v>252.25334313000002</v>
      </c>
      <c r="P87" s="21">
        <f t="shared" ref="P87" si="188">SUM(Q87:S87)</f>
        <v>239.21635836000002</v>
      </c>
      <c r="Q87" s="21">
        <v>239.21635836000002</v>
      </c>
      <c r="R87" s="21">
        <v>0</v>
      </c>
      <c r="S87" s="21">
        <v>0</v>
      </c>
      <c r="T87" s="21"/>
      <c r="U87" s="21"/>
      <c r="V87" s="21"/>
      <c r="W87" s="21"/>
      <c r="X87" s="21"/>
    </row>
    <row r="88" spans="1:24" hidden="1" outlineLevel="1" collapsed="1">
      <c r="A88" s="9">
        <v>42887</v>
      </c>
      <c r="B88" s="21">
        <v>3035.9536385599995</v>
      </c>
      <c r="C88" s="21">
        <f t="shared" ref="C88" si="189">I88+O88</f>
        <v>1368.8388981100002</v>
      </c>
      <c r="D88" s="21">
        <f t="shared" ref="D88" si="190">J88+P88</f>
        <v>1667.1147404500002</v>
      </c>
      <c r="E88" s="21">
        <f t="shared" ref="E88" si="191">K88+Q88</f>
        <v>1572.62552495</v>
      </c>
      <c r="F88" s="21">
        <f t="shared" ref="F88" si="192">L88+R88</f>
        <v>94.489214500000003</v>
      </c>
      <c r="G88" s="21">
        <f t="shared" ref="G88" si="193">M88+S88</f>
        <v>9.9999999999999995E-7</v>
      </c>
      <c r="H88" s="21">
        <f t="shared" ref="H88" si="194">SUM(I88:J88)</f>
        <v>2600.1775935100004</v>
      </c>
      <c r="I88" s="21">
        <v>1118.2908721700001</v>
      </c>
      <c r="J88" s="21">
        <f t="shared" ref="J88" si="195">SUM(K88:M88)</f>
        <v>1481.8867213400001</v>
      </c>
      <c r="K88" s="21">
        <v>1387.3975058399999</v>
      </c>
      <c r="L88" s="21">
        <v>94.489214500000003</v>
      </c>
      <c r="M88" s="21">
        <v>9.9999999999999995E-7</v>
      </c>
      <c r="N88" s="21">
        <f t="shared" ref="N88" si="196">SUM(O88:P88)</f>
        <v>435.77604504999999</v>
      </c>
      <c r="O88" s="21">
        <v>250.54802594</v>
      </c>
      <c r="P88" s="21">
        <f t="shared" ref="P88" si="197">SUM(Q88:S88)</f>
        <v>185.22801910999999</v>
      </c>
      <c r="Q88" s="21">
        <v>185.22801910999999</v>
      </c>
      <c r="R88" s="21">
        <v>0</v>
      </c>
      <c r="S88" s="21">
        <v>0</v>
      </c>
      <c r="T88" s="21"/>
      <c r="U88" s="21"/>
      <c r="V88" s="21"/>
      <c r="W88" s="21"/>
      <c r="X88" s="21"/>
    </row>
    <row r="89" spans="1:24" hidden="1" outlineLevel="1" collapsed="1">
      <c r="A89" s="9">
        <v>42917</v>
      </c>
      <c r="B89" s="21">
        <v>2848.5863814800005</v>
      </c>
      <c r="C89" s="21">
        <f t="shared" ref="C89" si="198">I89+O89</f>
        <v>1445.8061797800001</v>
      </c>
      <c r="D89" s="21">
        <f t="shared" ref="D89" si="199">J89+P89</f>
        <v>1402.7802016999999</v>
      </c>
      <c r="E89" s="21">
        <f t="shared" ref="E89" si="200">K89+Q89</f>
        <v>1308.58965743</v>
      </c>
      <c r="F89" s="21">
        <f t="shared" ref="F89" si="201">L89+R89</f>
        <v>94.1888419</v>
      </c>
      <c r="G89" s="21">
        <f t="shared" ref="G89" si="202">M89+S89</f>
        <v>1.7023699999999999E-3</v>
      </c>
      <c r="H89" s="21">
        <f t="shared" ref="H89" si="203">SUM(I89:J89)</f>
        <v>2373.1381922599999</v>
      </c>
      <c r="I89" s="21">
        <v>1124.05418807</v>
      </c>
      <c r="J89" s="21">
        <f t="shared" ref="J89" si="204">SUM(K89:M89)</f>
        <v>1249.0840041899999</v>
      </c>
      <c r="K89" s="21">
        <v>1154.8934599199999</v>
      </c>
      <c r="L89" s="21">
        <v>94.1888419</v>
      </c>
      <c r="M89" s="21">
        <v>1.7023699999999999E-3</v>
      </c>
      <c r="N89" s="21">
        <f t="shared" ref="N89" si="205">SUM(O89:P89)</f>
        <v>475.44818922000002</v>
      </c>
      <c r="O89" s="21">
        <v>321.75199171000003</v>
      </c>
      <c r="P89" s="21">
        <f t="shared" ref="P89" si="206">SUM(Q89:S89)</f>
        <v>153.69619750999999</v>
      </c>
      <c r="Q89" s="21">
        <v>153.69619750999999</v>
      </c>
      <c r="R89" s="21">
        <v>0</v>
      </c>
      <c r="S89" s="21">
        <v>0</v>
      </c>
      <c r="T89" s="21"/>
      <c r="U89" s="21"/>
      <c r="V89" s="21"/>
      <c r="W89" s="21"/>
      <c r="X89" s="21"/>
    </row>
    <row r="90" spans="1:24" hidden="1" outlineLevel="1" collapsed="1">
      <c r="A90" s="9">
        <v>42948</v>
      </c>
      <c r="B90" s="21">
        <v>3008.4828351799997</v>
      </c>
      <c r="C90" s="21">
        <f t="shared" ref="C90" si="207">I90+O90</f>
        <v>1622.81270255</v>
      </c>
      <c r="D90" s="21">
        <f t="shared" ref="D90" si="208">J90+P90</f>
        <v>1385.6701326299999</v>
      </c>
      <c r="E90" s="21">
        <f t="shared" ref="E90" si="209">K90+Q90</f>
        <v>1295.35479089</v>
      </c>
      <c r="F90" s="21">
        <f t="shared" ref="F90" si="210">L90+R90</f>
        <v>90.315340739999996</v>
      </c>
      <c r="G90" s="21">
        <f t="shared" ref="G90" si="211">M90+S90</f>
        <v>9.9999999999999995E-7</v>
      </c>
      <c r="H90" s="21">
        <f t="shared" ref="H90" si="212">SUM(I90:J90)</f>
        <v>2454.53241088</v>
      </c>
      <c r="I90" s="21">
        <v>1201.8126041</v>
      </c>
      <c r="J90" s="21">
        <f t="shared" ref="J90" si="213">SUM(K90:M90)</f>
        <v>1252.71980678</v>
      </c>
      <c r="K90" s="21">
        <v>1162.4044650399999</v>
      </c>
      <c r="L90" s="21">
        <v>90.315340739999996</v>
      </c>
      <c r="M90" s="21">
        <v>9.9999999999999995E-7</v>
      </c>
      <c r="N90" s="21">
        <f t="shared" ref="N90" si="214">SUM(O90:P90)</f>
        <v>553.95042430000001</v>
      </c>
      <c r="O90" s="21">
        <v>421.00009845</v>
      </c>
      <c r="P90" s="21">
        <f t="shared" ref="P90" si="215">SUM(Q90:S90)</f>
        <v>132.95032585000001</v>
      </c>
      <c r="Q90" s="21">
        <v>132.95032585000001</v>
      </c>
      <c r="R90" s="21">
        <v>0</v>
      </c>
      <c r="S90" s="21">
        <v>0</v>
      </c>
      <c r="T90" s="21"/>
      <c r="U90" s="21"/>
      <c r="V90" s="21"/>
      <c r="W90" s="21"/>
      <c r="X90" s="21"/>
    </row>
    <row r="91" spans="1:24" hidden="1" outlineLevel="1" collapsed="1">
      <c r="A91" s="9">
        <v>42979</v>
      </c>
      <c r="B91" s="21">
        <v>2840.4060920499996</v>
      </c>
      <c r="C91" s="21">
        <f t="shared" ref="C91" si="216">I91+O91</f>
        <v>1362.46216643</v>
      </c>
      <c r="D91" s="21">
        <f t="shared" ref="D91" si="217">J91+P91</f>
        <v>1477.9439256200001</v>
      </c>
      <c r="E91" s="21">
        <f t="shared" ref="E91" si="218">K91+Q91</f>
        <v>1370.10884399</v>
      </c>
      <c r="F91" s="21">
        <f t="shared" ref="F91" si="219">L91+R91</f>
        <v>107.83508062999999</v>
      </c>
      <c r="G91" s="21">
        <f t="shared" ref="G91" si="220">M91+S91</f>
        <v>9.9999999999999995E-7</v>
      </c>
      <c r="H91" s="21">
        <f t="shared" ref="H91" si="221">SUM(I91:J91)</f>
        <v>2333.1499361900001</v>
      </c>
      <c r="I91" s="21">
        <v>1006.78144895</v>
      </c>
      <c r="J91" s="21">
        <f t="shared" ref="J91" si="222">SUM(K91:M91)</f>
        <v>1326.3684872400001</v>
      </c>
      <c r="K91" s="21">
        <v>1221.94565704</v>
      </c>
      <c r="L91" s="21">
        <v>104.4228292</v>
      </c>
      <c r="M91" s="21">
        <v>9.9999999999999995E-7</v>
      </c>
      <c r="N91" s="21">
        <f t="shared" ref="N91" si="223">SUM(O91:P91)</f>
        <v>507.25615586000004</v>
      </c>
      <c r="O91" s="21">
        <v>355.68071748</v>
      </c>
      <c r="P91" s="21">
        <f t="shared" ref="P91" si="224">SUM(Q91:S91)</f>
        <v>151.57543838000001</v>
      </c>
      <c r="Q91" s="21">
        <v>148.16318695000001</v>
      </c>
      <c r="R91" s="21">
        <v>3.41225143</v>
      </c>
      <c r="S91" s="21">
        <v>0</v>
      </c>
      <c r="T91" s="21"/>
      <c r="U91" s="21"/>
      <c r="V91" s="21"/>
      <c r="W91" s="21"/>
      <c r="X91" s="21"/>
    </row>
    <row r="92" spans="1:24" hidden="1" outlineLevel="1" collapsed="1">
      <c r="A92" s="9">
        <v>43009</v>
      </c>
      <c r="B92" s="21">
        <v>2858.8615453299999</v>
      </c>
      <c r="C92" s="21">
        <f t="shared" ref="C92" si="225">I92+O92</f>
        <v>1525.18022619</v>
      </c>
      <c r="D92" s="21">
        <f t="shared" ref="D92" si="226">J92+P92</f>
        <v>1333.6813191399999</v>
      </c>
      <c r="E92" s="21">
        <f t="shared" ref="E92" si="227">K92+Q92</f>
        <v>1260.30923835</v>
      </c>
      <c r="F92" s="21">
        <f t="shared" ref="F92" si="228">L92+R92</f>
        <v>73.372079789999987</v>
      </c>
      <c r="G92" s="21">
        <f t="shared" ref="G92" si="229">M92+S92</f>
        <v>9.9999999999999995E-7</v>
      </c>
      <c r="H92" s="21">
        <f t="shared" ref="H92" si="230">SUM(I92:J92)</f>
        <v>2353.35836509</v>
      </c>
      <c r="I92" s="21">
        <v>1213.22033233</v>
      </c>
      <c r="J92" s="21">
        <f t="shared" ref="J92" si="231">SUM(K92:M92)</f>
        <v>1140.13803276</v>
      </c>
      <c r="K92" s="21">
        <v>1075.5079081399999</v>
      </c>
      <c r="L92" s="21">
        <v>64.630123619999992</v>
      </c>
      <c r="M92" s="21">
        <v>9.9999999999999995E-7</v>
      </c>
      <c r="N92" s="21">
        <f t="shared" ref="N92" si="232">SUM(O92:P92)</f>
        <v>505.50318024000001</v>
      </c>
      <c r="O92" s="21">
        <v>311.95989386000002</v>
      </c>
      <c r="P92" s="21">
        <f t="shared" ref="P92" si="233">SUM(Q92:S92)</f>
        <v>193.54328638000001</v>
      </c>
      <c r="Q92" s="21">
        <v>184.80133021</v>
      </c>
      <c r="R92" s="21">
        <v>8.7419561699999999</v>
      </c>
      <c r="S92" s="21">
        <v>0</v>
      </c>
      <c r="T92" s="21"/>
      <c r="U92" s="21"/>
      <c r="V92" s="21"/>
      <c r="W92" s="21"/>
      <c r="X92" s="21"/>
    </row>
    <row r="93" spans="1:24" hidden="1" outlineLevel="1" collapsed="1">
      <c r="A93" s="9">
        <v>43040</v>
      </c>
      <c r="B93" s="21">
        <v>2702.9998453499998</v>
      </c>
      <c r="C93" s="21">
        <f t="shared" ref="C93" si="234">I93+O93</f>
        <v>1596.4218343100001</v>
      </c>
      <c r="D93" s="21">
        <f t="shared" ref="D93" si="235">J93+P93</f>
        <v>1106.5780110400001</v>
      </c>
      <c r="E93" s="21">
        <f t="shared" ref="E93" si="236">K93+Q93</f>
        <v>1024.7589644099999</v>
      </c>
      <c r="F93" s="21">
        <f t="shared" ref="F93" si="237">L93+R93</f>
        <v>81.819045630000005</v>
      </c>
      <c r="G93" s="21">
        <f t="shared" ref="G93" si="238">M93+S93</f>
        <v>9.9999999999999995E-7</v>
      </c>
      <c r="H93" s="21">
        <f t="shared" ref="H93" si="239">SUM(I93:J93)</f>
        <v>2191.7986282800002</v>
      </c>
      <c r="I93" s="21">
        <v>1253.32321262</v>
      </c>
      <c r="J93" s="21">
        <f t="shared" ref="J93" si="240">SUM(K93:M93)</f>
        <v>938.47541565999995</v>
      </c>
      <c r="K93" s="21">
        <v>868.42902161999996</v>
      </c>
      <c r="L93" s="21">
        <v>70.046393039999998</v>
      </c>
      <c r="M93" s="21">
        <v>9.9999999999999995E-7</v>
      </c>
      <c r="N93" s="21">
        <f t="shared" ref="N93" si="241">SUM(O93:P93)</f>
        <v>511.20121706999998</v>
      </c>
      <c r="O93" s="21">
        <v>343.09862168999996</v>
      </c>
      <c r="P93" s="21">
        <f t="shared" ref="P93" si="242">SUM(Q93:S93)</f>
        <v>168.10259538000003</v>
      </c>
      <c r="Q93" s="21">
        <v>156.32994279000002</v>
      </c>
      <c r="R93" s="21">
        <v>11.77265259</v>
      </c>
      <c r="S93" s="21">
        <v>0</v>
      </c>
      <c r="T93" s="21"/>
      <c r="U93" s="21"/>
      <c r="V93" s="21"/>
      <c r="W93" s="21"/>
      <c r="X93" s="21"/>
    </row>
    <row r="94" spans="1:24" hidden="1" outlineLevel="1" collapsed="1">
      <c r="A94" s="9">
        <v>43070</v>
      </c>
      <c r="B94" s="21">
        <v>2730.2618411800004</v>
      </c>
      <c r="C94" s="21">
        <f t="shared" ref="C94" si="243">I94+O94</f>
        <v>1574.9300185999998</v>
      </c>
      <c r="D94" s="21">
        <f t="shared" ref="D94" si="244">J94+P94</f>
        <v>1155.3318225800001</v>
      </c>
      <c r="E94" s="21">
        <f t="shared" ref="E94" si="245">K94+Q94</f>
        <v>1086.9345625200001</v>
      </c>
      <c r="F94" s="21">
        <f t="shared" ref="F94" si="246">L94+R94</f>
        <v>68.381975339999997</v>
      </c>
      <c r="G94" s="21">
        <f t="shared" ref="G94" si="247">M94+S94</f>
        <v>1.5284720000000002E-2</v>
      </c>
      <c r="H94" s="21">
        <f t="shared" ref="H94" si="248">SUM(I94:J94)</f>
        <v>2196.56751046</v>
      </c>
      <c r="I94" s="21">
        <v>1267.0282195499999</v>
      </c>
      <c r="J94" s="21">
        <f t="shared" ref="J94" si="249">SUM(K94:M94)</f>
        <v>929.53929091000009</v>
      </c>
      <c r="K94" s="21">
        <v>872.42147340000008</v>
      </c>
      <c r="L94" s="21">
        <v>57.102532789999998</v>
      </c>
      <c r="M94" s="21">
        <v>1.5284720000000002E-2</v>
      </c>
      <c r="N94" s="21">
        <f t="shared" ref="N94" si="250">SUM(O94:P94)</f>
        <v>533.69433071999993</v>
      </c>
      <c r="O94" s="21">
        <v>307.90179904999997</v>
      </c>
      <c r="P94" s="21">
        <f t="shared" ref="P94" si="251">SUM(Q94:S94)</f>
        <v>225.79253167000002</v>
      </c>
      <c r="Q94" s="21">
        <v>214.51308912000002</v>
      </c>
      <c r="R94" s="21">
        <v>11.279442550000001</v>
      </c>
      <c r="S94" s="21">
        <v>0</v>
      </c>
      <c r="T94" s="21"/>
      <c r="U94" s="21"/>
      <c r="V94" s="21"/>
      <c r="W94" s="21"/>
      <c r="X94" s="21"/>
    </row>
    <row r="95" spans="1:24" hidden="1" outlineLevel="1" collapsed="1">
      <c r="A95" s="9">
        <v>43101</v>
      </c>
      <c r="B95" s="21">
        <v>2617.3976140699997</v>
      </c>
      <c r="C95" s="21">
        <f t="shared" ref="C95" si="252">I95+O95</f>
        <v>1464.19918564</v>
      </c>
      <c r="D95" s="21">
        <f t="shared" ref="D95" si="253">J95+P95</f>
        <v>1153.1984284300001</v>
      </c>
      <c r="E95" s="21">
        <f t="shared" ref="E95" si="254">K95+Q95</f>
        <v>1059.71751292</v>
      </c>
      <c r="F95" s="21">
        <f t="shared" ref="F95" si="255">L95+R95</f>
        <v>93.426301049999992</v>
      </c>
      <c r="G95" s="21">
        <f t="shared" ref="G95" si="256">M95+S95</f>
        <v>5.4614460000000004E-2</v>
      </c>
      <c r="H95" s="21">
        <f t="shared" ref="H95" si="257">SUM(I95:J95)</f>
        <v>2025.5127609800002</v>
      </c>
      <c r="I95" s="21">
        <v>1099.1059267400001</v>
      </c>
      <c r="J95" s="21">
        <f t="shared" ref="J95" si="258">SUM(K95:M95)</f>
        <v>926.40683424000008</v>
      </c>
      <c r="K95" s="21">
        <v>840.30935478000004</v>
      </c>
      <c r="L95" s="21">
        <v>86.042864999999992</v>
      </c>
      <c r="M95" s="21">
        <v>5.4614460000000004E-2</v>
      </c>
      <c r="N95" s="21">
        <f t="shared" ref="N95" si="259">SUM(O95:P95)</f>
        <v>591.88485308999998</v>
      </c>
      <c r="O95" s="21">
        <v>365.09325890000002</v>
      </c>
      <c r="P95" s="21">
        <f t="shared" ref="P95" si="260">SUM(Q95:S95)</f>
        <v>226.79159419000001</v>
      </c>
      <c r="Q95" s="21">
        <v>219.40815814000001</v>
      </c>
      <c r="R95" s="21">
        <v>7.3834360500000003</v>
      </c>
      <c r="S95" s="21">
        <v>0</v>
      </c>
      <c r="T95" s="21"/>
      <c r="U95" s="21"/>
      <c r="V95" s="21"/>
      <c r="W95" s="21"/>
      <c r="X95" s="21"/>
    </row>
    <row r="96" spans="1:24" hidden="1" outlineLevel="1" collapsed="1">
      <c r="A96" s="9">
        <v>43132</v>
      </c>
      <c r="B96" s="21">
        <v>2503.7861508000001</v>
      </c>
      <c r="C96" s="21">
        <f t="shared" ref="C96" si="261">I96+O96</f>
        <v>1352.38859804</v>
      </c>
      <c r="D96" s="21">
        <f t="shared" ref="D96" si="262">J96+P96</f>
        <v>1151.3975527600001</v>
      </c>
      <c r="E96" s="21">
        <f t="shared" ref="E96" si="263">K96+Q96</f>
        <v>1079.56909763</v>
      </c>
      <c r="F96" s="21">
        <f t="shared" ref="F96" si="264">L96+R96</f>
        <v>71.828440729999997</v>
      </c>
      <c r="G96" s="21">
        <f t="shared" ref="G96" si="265">M96+S96</f>
        <v>1.4400000000000001E-5</v>
      </c>
      <c r="H96" s="21">
        <f t="shared" ref="H96" si="266">SUM(I96:J96)</f>
        <v>1907.31280328</v>
      </c>
      <c r="I96" s="21">
        <v>976.91776489999995</v>
      </c>
      <c r="J96" s="21">
        <f t="shared" ref="J96" si="267">SUM(K96:M96)</f>
        <v>930.39503837999996</v>
      </c>
      <c r="K96" s="21">
        <v>861.16050342999995</v>
      </c>
      <c r="L96" s="21">
        <v>69.234520549999999</v>
      </c>
      <c r="M96" s="21">
        <v>1.4400000000000001E-5</v>
      </c>
      <c r="N96" s="21">
        <f t="shared" ref="N96" si="268">SUM(O96:P96)</f>
        <v>596.47334752000006</v>
      </c>
      <c r="O96" s="21">
        <v>375.47083314000002</v>
      </c>
      <c r="P96" s="21">
        <f t="shared" ref="P96" si="269">SUM(Q96:S96)</f>
        <v>221.00251438000001</v>
      </c>
      <c r="Q96" s="21">
        <v>218.40859420000001</v>
      </c>
      <c r="R96" s="21">
        <v>2.59392018</v>
      </c>
      <c r="S96" s="21">
        <v>0</v>
      </c>
      <c r="T96" s="21"/>
      <c r="U96" s="21"/>
      <c r="V96" s="21"/>
      <c r="W96" s="21"/>
      <c r="X96" s="21"/>
    </row>
    <row r="97" spans="1:24" hidden="1" outlineLevel="1" collapsed="1">
      <c r="A97" s="9">
        <v>43160</v>
      </c>
      <c r="B97" s="21">
        <v>2611.7314392599997</v>
      </c>
      <c r="C97" s="21">
        <f t="shared" ref="C97" si="270">I97+O97</f>
        <v>1373.7055453999999</v>
      </c>
      <c r="D97" s="21">
        <f t="shared" ref="D97" si="271">J97+P97</f>
        <v>1238.02589386</v>
      </c>
      <c r="E97" s="21">
        <f t="shared" ref="E97" si="272">K97+Q97</f>
        <v>1152.80399545</v>
      </c>
      <c r="F97" s="21">
        <f t="shared" ref="F97" si="273">L97+R97</f>
        <v>85.221897380000001</v>
      </c>
      <c r="G97" s="21">
        <f t="shared" ref="G97" si="274">M97+S97</f>
        <v>1.0300000000000001E-6</v>
      </c>
      <c r="H97" s="21">
        <f t="shared" ref="H97" si="275">SUM(I97:J97)</f>
        <v>2051.8859936200001</v>
      </c>
      <c r="I97" s="21">
        <v>1003.72847021</v>
      </c>
      <c r="J97" s="21">
        <f t="shared" ref="J97" si="276">SUM(K97:M97)</f>
        <v>1048.1575234100001</v>
      </c>
      <c r="K97" s="21">
        <v>968.39033352000001</v>
      </c>
      <c r="L97" s="21">
        <v>79.767188860000005</v>
      </c>
      <c r="M97" s="21">
        <v>1.0300000000000001E-6</v>
      </c>
      <c r="N97" s="21">
        <f t="shared" ref="N97" si="277">SUM(O97:P97)</f>
        <v>559.84544563999998</v>
      </c>
      <c r="O97" s="21">
        <v>369.97707518999999</v>
      </c>
      <c r="P97" s="21">
        <f t="shared" ref="P97" si="278">SUM(Q97:S97)</f>
        <v>189.86837045000001</v>
      </c>
      <c r="Q97" s="21">
        <v>184.41366193000002</v>
      </c>
      <c r="R97" s="21">
        <v>5.4547085199999996</v>
      </c>
      <c r="S97" s="21">
        <v>0</v>
      </c>
      <c r="T97" s="21"/>
      <c r="U97" s="21"/>
      <c r="V97" s="21"/>
      <c r="W97" s="21"/>
      <c r="X97" s="21"/>
    </row>
    <row r="98" spans="1:24" hidden="1" outlineLevel="1" collapsed="1">
      <c r="A98" s="9">
        <v>43191</v>
      </c>
      <c r="B98" s="21">
        <v>2719.0182870399999</v>
      </c>
      <c r="C98" s="21">
        <f t="shared" ref="C98" si="279">I98+O98</f>
        <v>1327.7185426199999</v>
      </c>
      <c r="D98" s="21">
        <f t="shared" ref="D98" si="280">J98+P98</f>
        <v>1391.2997444200003</v>
      </c>
      <c r="E98" s="21">
        <f t="shared" ref="E98" si="281">K98+Q98</f>
        <v>1318.6385963900002</v>
      </c>
      <c r="F98" s="21">
        <f t="shared" ref="F98" si="282">L98+R98</f>
        <v>72.661147</v>
      </c>
      <c r="G98" s="21">
        <f t="shared" ref="G98" si="283">M98+S98</f>
        <v>1.0300000000000001E-6</v>
      </c>
      <c r="H98" s="21">
        <f t="shared" ref="H98" si="284">SUM(I98:J98)</f>
        <v>2120.6603085200004</v>
      </c>
      <c r="I98" s="21">
        <v>1005.89446299</v>
      </c>
      <c r="J98" s="21">
        <f t="shared" ref="J98" si="285">SUM(K98:M98)</f>
        <v>1114.7658455300002</v>
      </c>
      <c r="K98" s="21">
        <v>1043.9418007900001</v>
      </c>
      <c r="L98" s="21">
        <v>70.824043709999998</v>
      </c>
      <c r="M98" s="21">
        <v>1.0300000000000001E-6</v>
      </c>
      <c r="N98" s="21">
        <f t="shared" ref="N98" si="286">SUM(O98:P98)</f>
        <v>598.35797851999996</v>
      </c>
      <c r="O98" s="21">
        <v>321.82407963000003</v>
      </c>
      <c r="P98" s="21">
        <f t="shared" ref="P98" si="287">SUM(Q98:S98)</f>
        <v>276.53389888999999</v>
      </c>
      <c r="Q98" s="21">
        <v>274.69679559999997</v>
      </c>
      <c r="R98" s="21">
        <v>1.8371032899999999</v>
      </c>
      <c r="S98" s="21">
        <v>0</v>
      </c>
      <c r="T98" s="21"/>
      <c r="U98" s="21"/>
      <c r="V98" s="21"/>
      <c r="W98" s="21"/>
      <c r="X98" s="21"/>
    </row>
    <row r="99" spans="1:24" hidden="1" outlineLevel="1" collapsed="1">
      <c r="A99" s="9">
        <v>43221</v>
      </c>
      <c r="B99" s="21">
        <v>2805.8320352700002</v>
      </c>
      <c r="C99" s="21">
        <f t="shared" ref="C99" si="288">I99+O99</f>
        <v>1444.70521641</v>
      </c>
      <c r="D99" s="21">
        <f t="shared" ref="D99" si="289">J99+P99</f>
        <v>1361.12681886</v>
      </c>
      <c r="E99" s="21">
        <f t="shared" ref="E99" si="290">K99+Q99</f>
        <v>1288.48931883</v>
      </c>
      <c r="F99" s="21">
        <f t="shared" ref="F99" si="291">L99+R99</f>
        <v>72.637499000000005</v>
      </c>
      <c r="G99" s="21">
        <f t="shared" ref="G99" si="292">M99+S99</f>
        <v>1.0300000000000001E-6</v>
      </c>
      <c r="H99" s="21">
        <f t="shared" ref="H99" si="293">SUM(I99:J99)</f>
        <v>2129.1437830499999</v>
      </c>
      <c r="I99" s="21">
        <v>1040.65557115</v>
      </c>
      <c r="J99" s="21">
        <f t="shared" ref="J99" si="294">SUM(K99:M99)</f>
        <v>1088.4882118999999</v>
      </c>
      <c r="K99" s="21">
        <v>1017.68121906</v>
      </c>
      <c r="L99" s="21">
        <v>70.80699181</v>
      </c>
      <c r="M99" s="21">
        <v>1.0300000000000001E-6</v>
      </c>
      <c r="N99" s="21">
        <f t="shared" ref="N99" si="295">SUM(O99:P99)</f>
        <v>676.68825222000009</v>
      </c>
      <c r="O99" s="21">
        <v>404.04964526000003</v>
      </c>
      <c r="P99" s="21">
        <f t="shared" ref="P99" si="296">SUM(Q99:S99)</f>
        <v>272.63860696</v>
      </c>
      <c r="Q99" s="21">
        <v>270.80809977000001</v>
      </c>
      <c r="R99" s="21">
        <v>1.8305071900000001</v>
      </c>
      <c r="S99" s="21">
        <v>0</v>
      </c>
      <c r="T99" s="21"/>
      <c r="U99" s="21"/>
      <c r="V99" s="21"/>
      <c r="W99" s="21"/>
      <c r="X99" s="21"/>
    </row>
    <row r="100" spans="1:24" hidden="1" outlineLevel="1" collapsed="1">
      <c r="A100" s="9">
        <v>43252</v>
      </c>
      <c r="B100" s="21">
        <v>2861.0162625200001</v>
      </c>
      <c r="C100" s="21">
        <f t="shared" ref="C100" si="297">I100+O100</f>
        <v>1436.0393403799999</v>
      </c>
      <c r="D100" s="21">
        <f t="shared" ref="D100" si="298">J100+P100</f>
        <v>1424.9769221399999</v>
      </c>
      <c r="E100" s="21">
        <f t="shared" ref="E100" si="299">K100+Q100</f>
        <v>1352.2071061400002</v>
      </c>
      <c r="F100" s="21">
        <f t="shared" ref="F100" si="300">L100+R100</f>
        <v>72.769814979999992</v>
      </c>
      <c r="G100" s="21">
        <f t="shared" ref="G100" si="301">M100+S100</f>
        <v>1.02E-6</v>
      </c>
      <c r="H100" s="21">
        <f t="shared" ref="H100" si="302">SUM(I100:J100)</f>
        <v>2217.96863011</v>
      </c>
      <c r="I100" s="21">
        <v>1079.1518766499998</v>
      </c>
      <c r="J100" s="21">
        <f t="shared" ref="J100" si="303">SUM(K100:M100)</f>
        <v>1138.81675346</v>
      </c>
      <c r="K100" s="21">
        <v>1067.88117936</v>
      </c>
      <c r="L100" s="21">
        <v>70.935573079999998</v>
      </c>
      <c r="M100" s="21">
        <v>1.02E-6</v>
      </c>
      <c r="N100" s="21">
        <f t="shared" ref="N100" si="304">SUM(O100:P100)</f>
        <v>643.04763241000001</v>
      </c>
      <c r="O100" s="21">
        <v>356.88746372999998</v>
      </c>
      <c r="P100" s="21">
        <f t="shared" ref="P100" si="305">SUM(Q100:S100)</f>
        <v>286.16016868000003</v>
      </c>
      <c r="Q100" s="21">
        <v>284.32592678000003</v>
      </c>
      <c r="R100" s="21">
        <v>1.8342419000000001</v>
      </c>
      <c r="S100" s="21">
        <v>0</v>
      </c>
      <c r="T100" s="21"/>
      <c r="U100" s="21"/>
      <c r="V100" s="21"/>
      <c r="W100" s="21"/>
      <c r="X100" s="21"/>
    </row>
    <row r="101" spans="1:24" hidden="1" outlineLevel="1" collapsed="1">
      <c r="A101" s="9">
        <v>43282</v>
      </c>
      <c r="B101" s="21">
        <v>2886.3568815600001</v>
      </c>
      <c r="C101" s="21">
        <f t="shared" ref="C101" si="306">I101+O101</f>
        <v>1521.81834149</v>
      </c>
      <c r="D101" s="21">
        <f t="shared" ref="D101" si="307">J101+P101</f>
        <v>1364.5385400700002</v>
      </c>
      <c r="E101" s="21">
        <f t="shared" ref="E101" si="308">K101+Q101</f>
        <v>1292.4504411200001</v>
      </c>
      <c r="F101" s="21">
        <f t="shared" ref="F101" si="309">L101+R101</f>
        <v>72.088097939999997</v>
      </c>
      <c r="G101" s="21">
        <f t="shared" ref="G101" si="310">M101+S101</f>
        <v>1.0100000000000001E-6</v>
      </c>
      <c r="H101" s="21">
        <f t="shared" ref="H101" si="311">SUM(I101:J101)</f>
        <v>2357.0297619399998</v>
      </c>
      <c r="I101" s="21">
        <v>1278.23028004</v>
      </c>
      <c r="J101" s="21">
        <f t="shared" ref="J101" si="312">SUM(K101:M101)</f>
        <v>1078.7994819</v>
      </c>
      <c r="K101" s="21">
        <v>1008.58524793</v>
      </c>
      <c r="L101" s="21">
        <v>70.214232960000004</v>
      </c>
      <c r="M101" s="21">
        <v>1.0100000000000001E-6</v>
      </c>
      <c r="N101" s="21">
        <f t="shared" ref="N101" si="313">SUM(O101:P101)</f>
        <v>529.32711962000008</v>
      </c>
      <c r="O101" s="21">
        <v>243.58806145</v>
      </c>
      <c r="P101" s="21">
        <f t="shared" ref="P101" si="314">SUM(Q101:S101)</f>
        <v>285.73905817000002</v>
      </c>
      <c r="Q101" s="21">
        <v>283.86519319000001</v>
      </c>
      <c r="R101" s="21">
        <v>1.87386498</v>
      </c>
      <c r="S101" s="21">
        <v>0</v>
      </c>
      <c r="T101" s="21"/>
      <c r="U101" s="21"/>
      <c r="V101" s="21"/>
      <c r="W101" s="21"/>
      <c r="X101" s="21"/>
    </row>
    <row r="102" spans="1:24" hidden="1" outlineLevel="1" collapsed="1">
      <c r="A102" s="9">
        <v>43313</v>
      </c>
      <c r="B102" s="21">
        <v>2872.3690461899996</v>
      </c>
      <c r="C102" s="21">
        <f t="shared" ref="C102" si="315">I102+O102</f>
        <v>1590.23320147</v>
      </c>
      <c r="D102" s="21">
        <f t="shared" ref="D102" si="316">J102+P102</f>
        <v>1282.13584472</v>
      </c>
      <c r="E102" s="21">
        <f t="shared" ref="E102" si="317">K102+Q102</f>
        <v>1210.0719164300001</v>
      </c>
      <c r="F102" s="21">
        <f t="shared" ref="F102" si="318">L102+R102</f>
        <v>72.063927279999987</v>
      </c>
      <c r="G102" s="21">
        <f t="shared" ref="G102" si="319">M102+S102</f>
        <v>1.0100000000000001E-6</v>
      </c>
      <c r="H102" s="21">
        <f t="shared" ref="H102" si="320">SUM(I102:J102)</f>
        <v>2342.8752967199998</v>
      </c>
      <c r="I102" s="21">
        <v>1281.1406001600001</v>
      </c>
      <c r="J102" s="21">
        <f t="shared" ref="J102" si="321">SUM(K102:M102)</f>
        <v>1061.73469656</v>
      </c>
      <c r="K102" s="21">
        <v>991.65132886000004</v>
      </c>
      <c r="L102" s="21">
        <v>70.083366689999991</v>
      </c>
      <c r="M102" s="21">
        <v>1.0100000000000001E-6</v>
      </c>
      <c r="N102" s="21">
        <f t="shared" ref="N102" si="322">SUM(O102:P102)</f>
        <v>529.49374947000001</v>
      </c>
      <c r="O102" s="21">
        <v>309.09260131000002</v>
      </c>
      <c r="P102" s="21">
        <f t="shared" ref="P102" si="323">SUM(Q102:S102)</f>
        <v>220.40114816000002</v>
      </c>
      <c r="Q102" s="21">
        <v>218.42058757000001</v>
      </c>
      <c r="R102" s="21">
        <v>1.9805605900000001</v>
      </c>
      <c r="S102" s="21">
        <v>0</v>
      </c>
      <c r="T102" s="21"/>
      <c r="U102" s="21"/>
      <c r="V102" s="21"/>
      <c r="W102" s="21"/>
      <c r="X102" s="21"/>
    </row>
    <row r="103" spans="1:24" hidden="1" outlineLevel="1" collapsed="1">
      <c r="A103" s="9">
        <v>43344</v>
      </c>
      <c r="B103" s="21">
        <v>2734.7806809799995</v>
      </c>
      <c r="C103" s="21">
        <f t="shared" ref="C103" si="324">I103+O103</f>
        <v>1431.7979370200001</v>
      </c>
      <c r="D103" s="21">
        <f t="shared" ref="D103" si="325">J103+P103</f>
        <v>1302.9827439600001</v>
      </c>
      <c r="E103" s="21">
        <f t="shared" ref="E103" si="326">K103+Q103</f>
        <v>1225.7834032999999</v>
      </c>
      <c r="F103" s="21">
        <f t="shared" ref="F103" si="327">L103+R103</f>
        <v>77.199339649999999</v>
      </c>
      <c r="G103" s="21">
        <f t="shared" ref="G103" si="328">M103+S103</f>
        <v>1.0100000000000001E-6</v>
      </c>
      <c r="H103" s="21">
        <f t="shared" ref="H103" si="329">SUM(I103:J103)</f>
        <v>2243.0805314700001</v>
      </c>
      <c r="I103" s="21">
        <v>1144.0332353700001</v>
      </c>
      <c r="J103" s="21">
        <f t="shared" ref="J103" si="330">SUM(K103:M103)</f>
        <v>1099.0472961</v>
      </c>
      <c r="K103" s="21">
        <v>1023.82883378</v>
      </c>
      <c r="L103" s="21">
        <v>75.218461309999995</v>
      </c>
      <c r="M103" s="21">
        <v>1.0100000000000001E-6</v>
      </c>
      <c r="N103" s="21">
        <f t="shared" ref="N103" si="331">SUM(O103:P103)</f>
        <v>491.70014951000002</v>
      </c>
      <c r="O103" s="21">
        <v>287.76470165000001</v>
      </c>
      <c r="P103" s="21">
        <f t="shared" ref="P103" si="332">SUM(Q103:S103)</f>
        <v>203.93544786000001</v>
      </c>
      <c r="Q103" s="21">
        <v>201.95456952000001</v>
      </c>
      <c r="R103" s="21">
        <v>1.9808783400000001</v>
      </c>
      <c r="S103" s="21">
        <v>0</v>
      </c>
      <c r="T103" s="21"/>
      <c r="U103" s="21"/>
      <c r="V103" s="21"/>
      <c r="W103" s="21"/>
      <c r="X103" s="21"/>
    </row>
    <row r="104" spans="1:24" hidden="1" outlineLevel="1" collapsed="1">
      <c r="A104" s="9">
        <v>43374</v>
      </c>
      <c r="B104" s="21">
        <v>2789.3524364599998</v>
      </c>
      <c r="C104" s="21">
        <f t="shared" ref="C104" si="333">I104+O104</f>
        <v>1455.6445454499999</v>
      </c>
      <c r="D104" s="21">
        <f t="shared" ref="D104" si="334">J104+P104</f>
        <v>1333.7078910100001</v>
      </c>
      <c r="E104" s="21">
        <f t="shared" ref="E104" si="335">K104+Q104</f>
        <v>1257.4462061000002</v>
      </c>
      <c r="F104" s="21">
        <f t="shared" ref="F104" si="336">L104+R104</f>
        <v>76.261683899999994</v>
      </c>
      <c r="G104" s="21">
        <f t="shared" ref="G104" si="337">M104+S104</f>
        <v>1.0100000000000001E-6</v>
      </c>
      <c r="H104" s="21">
        <f t="shared" ref="H104" si="338">SUM(I104:J104)</f>
        <v>2227.3633233199998</v>
      </c>
      <c r="I104" s="21">
        <v>1135.3011251099999</v>
      </c>
      <c r="J104" s="21">
        <f t="shared" ref="J104" si="339">SUM(K104:M104)</f>
        <v>1092.0621982100001</v>
      </c>
      <c r="K104" s="21">
        <v>1017.7730238900001</v>
      </c>
      <c r="L104" s="21">
        <v>74.289173309999995</v>
      </c>
      <c r="M104" s="21">
        <v>1.0100000000000001E-6</v>
      </c>
      <c r="N104" s="21">
        <f t="shared" ref="N104" si="340">SUM(O104:P104)</f>
        <v>561.98911314000009</v>
      </c>
      <c r="O104" s="21">
        <v>320.34342034000002</v>
      </c>
      <c r="P104" s="21">
        <f t="shared" ref="P104" si="341">SUM(Q104:S104)</f>
        <v>241.64569280000003</v>
      </c>
      <c r="Q104" s="21">
        <v>239.67318221000002</v>
      </c>
      <c r="R104" s="21">
        <v>1.97251059</v>
      </c>
      <c r="S104" s="21">
        <v>0</v>
      </c>
      <c r="T104" s="21"/>
      <c r="U104" s="21"/>
      <c r="V104" s="21"/>
      <c r="W104" s="21"/>
      <c r="X104" s="21"/>
    </row>
    <row r="105" spans="1:24" hidden="1" outlineLevel="1" collapsed="1">
      <c r="A105" s="9">
        <v>43405</v>
      </c>
      <c r="B105" s="21">
        <v>2814.6771749199997</v>
      </c>
      <c r="C105" s="21">
        <f t="shared" ref="C105" si="342">I105+O105</f>
        <v>1484.9046929099998</v>
      </c>
      <c r="D105" s="21">
        <f t="shared" ref="D105" si="343">J105+P105</f>
        <v>1329.77248201</v>
      </c>
      <c r="E105" s="21">
        <f t="shared" ref="E105" si="344">K105+Q105</f>
        <v>1226.3535944199998</v>
      </c>
      <c r="F105" s="21">
        <f t="shared" ref="F105" si="345">L105+R105</f>
        <v>103.41888657999999</v>
      </c>
      <c r="G105" s="21">
        <f t="shared" ref="G105" si="346">M105+S105</f>
        <v>1.0100000000000001E-6</v>
      </c>
      <c r="H105" s="21">
        <f t="shared" ref="H105" si="347">SUM(I105:J105)</f>
        <v>2274.43657936</v>
      </c>
      <c r="I105" s="21">
        <v>1137.6501497499999</v>
      </c>
      <c r="J105" s="21">
        <f t="shared" ref="J105" si="348">SUM(K105:M105)</f>
        <v>1136.7864296099999</v>
      </c>
      <c r="K105" s="21">
        <v>1037.6461111199999</v>
      </c>
      <c r="L105" s="21">
        <v>99.140317479999993</v>
      </c>
      <c r="M105" s="21">
        <v>1.0100000000000001E-6</v>
      </c>
      <c r="N105" s="21">
        <f t="shared" ref="N105" si="349">SUM(O105:P105)</f>
        <v>540.24059555999997</v>
      </c>
      <c r="O105" s="21">
        <v>347.25454315999997</v>
      </c>
      <c r="P105" s="21">
        <f t="shared" ref="P105" si="350">SUM(Q105:S105)</f>
        <v>192.98605240000001</v>
      </c>
      <c r="Q105" s="21">
        <v>188.70748330000001</v>
      </c>
      <c r="R105" s="21">
        <v>4.2785691000000003</v>
      </c>
      <c r="S105" s="21">
        <v>0</v>
      </c>
      <c r="T105" s="21"/>
      <c r="U105" s="21"/>
      <c r="V105" s="21"/>
      <c r="W105" s="21"/>
      <c r="X105" s="21"/>
    </row>
    <row r="106" spans="1:24" hidden="1" outlineLevel="1" collapsed="1">
      <c r="A106" s="9">
        <v>43435</v>
      </c>
      <c r="B106" s="21">
        <v>3065.61485533</v>
      </c>
      <c r="C106" s="21">
        <f t="shared" ref="C106" si="351">I106+O106</f>
        <v>1603.66743572</v>
      </c>
      <c r="D106" s="21">
        <f t="shared" ref="D106" si="352">J106+P106</f>
        <v>1461.94741961</v>
      </c>
      <c r="E106" s="21">
        <f t="shared" ref="E106" si="353">K106+Q106</f>
        <v>1304.1009928300002</v>
      </c>
      <c r="F106" s="21">
        <f t="shared" ref="F106" si="354">L106+R106</f>
        <v>157.84642577</v>
      </c>
      <c r="G106" s="21">
        <f t="shared" ref="G106" si="355">M106+S106</f>
        <v>1.0100000000000001E-6</v>
      </c>
      <c r="H106" s="21">
        <f t="shared" ref="H106" si="356">SUM(I106:J106)</f>
        <v>2548.97954407</v>
      </c>
      <c r="I106" s="21">
        <v>1330.9337656999999</v>
      </c>
      <c r="J106" s="21">
        <f t="shared" ref="J106" si="357">SUM(K106:M106)</f>
        <v>1218.0457783700001</v>
      </c>
      <c r="K106" s="21">
        <v>1064.3720446900002</v>
      </c>
      <c r="L106" s="21">
        <v>153.67373266999999</v>
      </c>
      <c r="M106" s="21">
        <v>1.0100000000000001E-6</v>
      </c>
      <c r="N106" s="21">
        <f t="shared" ref="N106" si="358">SUM(O106:P106)</f>
        <v>516.63531125999998</v>
      </c>
      <c r="O106" s="21">
        <v>272.73367002000003</v>
      </c>
      <c r="P106" s="21">
        <f t="shared" ref="P106" si="359">SUM(Q106:S106)</f>
        <v>243.90164124</v>
      </c>
      <c r="Q106" s="21">
        <v>239.72894814</v>
      </c>
      <c r="R106" s="21">
        <v>4.1726931</v>
      </c>
      <c r="S106" s="21">
        <v>0</v>
      </c>
      <c r="T106" s="21"/>
      <c r="U106" s="21"/>
      <c r="V106" s="21"/>
      <c r="W106" s="21"/>
      <c r="X106" s="21"/>
    </row>
    <row r="107" spans="1:24" hidden="1" outlineLevel="1" collapsed="1">
      <c r="A107" s="9">
        <v>43466</v>
      </c>
      <c r="B107" s="21">
        <v>3160.6212127899998</v>
      </c>
      <c r="C107" s="21">
        <f t="shared" ref="C107" si="360">I107+O107</f>
        <v>1653.8678630300001</v>
      </c>
      <c r="D107" s="21">
        <f t="shared" ref="D107" si="361">J107+P107</f>
        <v>1506.7533497599998</v>
      </c>
      <c r="E107" s="21">
        <f t="shared" ref="E107" si="362">K107+Q107</f>
        <v>1431.0182441799998</v>
      </c>
      <c r="F107" s="21">
        <f t="shared" ref="F107" si="363">L107+R107</f>
        <v>75.735104570000004</v>
      </c>
      <c r="G107" s="21">
        <f t="shared" ref="G107" si="364">M107+S107</f>
        <v>1.0100000000000001E-6</v>
      </c>
      <c r="H107" s="21">
        <f t="shared" ref="H107" si="365">SUM(I107:J107)</f>
        <v>2547.7846524699999</v>
      </c>
      <c r="I107" s="21">
        <v>1260.1533137800002</v>
      </c>
      <c r="J107" s="21">
        <f t="shared" ref="J107" si="366">SUM(K107:M107)</f>
        <v>1287.6313386899999</v>
      </c>
      <c r="K107" s="21">
        <v>1211.8962331099999</v>
      </c>
      <c r="L107" s="21">
        <v>75.735104570000004</v>
      </c>
      <c r="M107" s="21">
        <v>1.0100000000000001E-6</v>
      </c>
      <c r="N107" s="21">
        <f t="shared" ref="N107" si="367">SUM(O107:P107)</f>
        <v>612.83656031999999</v>
      </c>
      <c r="O107" s="21">
        <v>393.71454925</v>
      </c>
      <c r="P107" s="21">
        <f t="shared" ref="P107" si="368">SUM(Q107:S107)</f>
        <v>219.12201106999999</v>
      </c>
      <c r="Q107" s="21">
        <v>219.12201106999999</v>
      </c>
      <c r="R107" s="21">
        <v>0</v>
      </c>
      <c r="S107" s="21">
        <v>0</v>
      </c>
      <c r="T107" s="21"/>
      <c r="U107" s="21"/>
      <c r="V107" s="21"/>
      <c r="W107" s="21"/>
      <c r="X107" s="21"/>
    </row>
    <row r="108" spans="1:24" hidden="1" outlineLevel="1" collapsed="1">
      <c r="A108" s="9">
        <v>43497</v>
      </c>
      <c r="B108" s="21">
        <v>3048.8982364100002</v>
      </c>
      <c r="C108" s="21">
        <f t="shared" ref="C108" si="369">I108+O108</f>
        <v>1511.2869089799999</v>
      </c>
      <c r="D108" s="21">
        <f t="shared" ref="D108" si="370">J108+P108</f>
        <v>1537.6113274300001</v>
      </c>
      <c r="E108" s="21">
        <f t="shared" ref="E108" si="371">K108+Q108</f>
        <v>1431.50048696</v>
      </c>
      <c r="F108" s="21">
        <f t="shared" ref="F108" si="372">L108+R108</f>
        <v>106.11083945</v>
      </c>
      <c r="G108" s="21">
        <f t="shared" ref="G108" si="373">M108+S108</f>
        <v>1.02E-6</v>
      </c>
      <c r="H108" s="21">
        <f t="shared" ref="H108" si="374">SUM(I108:J108)</f>
        <v>2518.5120960200002</v>
      </c>
      <c r="I108" s="21">
        <v>1203.0531560699999</v>
      </c>
      <c r="J108" s="21">
        <f t="shared" ref="J108" si="375">SUM(K108:M108)</f>
        <v>1315.4589399500001</v>
      </c>
      <c r="K108" s="21">
        <v>1209.4523539100001</v>
      </c>
      <c r="L108" s="21">
        <v>106.00658502</v>
      </c>
      <c r="M108" s="21">
        <v>1.02E-6</v>
      </c>
      <c r="N108" s="21">
        <f t="shared" ref="N108" si="376">SUM(O108:P108)</f>
        <v>530.38614039000004</v>
      </c>
      <c r="O108" s="21">
        <v>308.23375291000002</v>
      </c>
      <c r="P108" s="21">
        <f t="shared" ref="P108" si="377">SUM(Q108:S108)</f>
        <v>222.15238747999999</v>
      </c>
      <c r="Q108" s="21">
        <v>222.04813304999999</v>
      </c>
      <c r="R108" s="21">
        <v>0.10425443</v>
      </c>
      <c r="S108" s="21">
        <v>0</v>
      </c>
      <c r="T108" s="21"/>
      <c r="U108" s="21"/>
      <c r="V108" s="21"/>
      <c r="W108" s="21"/>
      <c r="X108" s="21"/>
    </row>
    <row r="109" spans="1:24" hidden="1" outlineLevel="1" collapsed="1">
      <c r="A109" s="9">
        <v>43525</v>
      </c>
      <c r="B109" s="21">
        <v>2940.3275590000003</v>
      </c>
      <c r="C109" s="21">
        <f t="shared" ref="C109" si="378">I109+O109</f>
        <v>1450.74114351</v>
      </c>
      <c r="D109" s="21">
        <f t="shared" ref="D109" si="379">J109+P109</f>
        <v>1489.5864154899998</v>
      </c>
      <c r="E109" s="21">
        <f t="shared" ref="E109" si="380">K109+Q109</f>
        <v>1392.6999932000001</v>
      </c>
      <c r="F109" s="21">
        <f t="shared" ref="F109" si="381">L109+R109</f>
        <v>96.88642127</v>
      </c>
      <c r="G109" s="21">
        <f t="shared" ref="G109" si="382">M109+S109</f>
        <v>1.02E-6</v>
      </c>
      <c r="H109" s="21">
        <f t="shared" ref="H109" si="383">SUM(I109:J109)</f>
        <v>2368.1299807599999</v>
      </c>
      <c r="I109" s="21">
        <v>1087.98836886</v>
      </c>
      <c r="J109" s="21">
        <f t="shared" ref="J109" si="384">SUM(K109:M109)</f>
        <v>1280.1416118999998</v>
      </c>
      <c r="K109" s="21">
        <v>1183.28243838</v>
      </c>
      <c r="L109" s="21">
        <v>96.8591725</v>
      </c>
      <c r="M109" s="21">
        <v>1.02E-6</v>
      </c>
      <c r="N109" s="21">
        <f t="shared" ref="N109" si="385">SUM(O109:P109)</f>
        <v>572.19757823999998</v>
      </c>
      <c r="O109" s="21">
        <v>362.75277464999999</v>
      </c>
      <c r="P109" s="21">
        <f t="shared" ref="P109" si="386">SUM(Q109:S109)</f>
        <v>209.44480358999999</v>
      </c>
      <c r="Q109" s="21">
        <v>209.41755481999999</v>
      </c>
      <c r="R109" s="21">
        <v>2.7248769999999999E-2</v>
      </c>
      <c r="S109" s="21">
        <v>0</v>
      </c>
      <c r="T109" s="21"/>
      <c r="U109" s="21"/>
      <c r="V109" s="21"/>
      <c r="W109" s="21"/>
      <c r="X109" s="21"/>
    </row>
    <row r="110" spans="1:24" hidden="1" outlineLevel="1" collapsed="1">
      <c r="A110" s="9">
        <v>43556</v>
      </c>
      <c r="B110" s="21">
        <v>2984.9741635099999</v>
      </c>
      <c r="C110" s="21">
        <f t="shared" ref="C110" si="387">I110+O110</f>
        <v>1392.1454225999998</v>
      </c>
      <c r="D110" s="21">
        <f t="shared" ref="D110" si="388">J110+P110</f>
        <v>1592.8287409100001</v>
      </c>
      <c r="E110" s="21">
        <f t="shared" ref="E110" si="389">K110+Q110</f>
        <v>1495.94869614</v>
      </c>
      <c r="F110" s="21">
        <f t="shared" ref="F110" si="390">L110+R110</f>
        <v>96.789143760000002</v>
      </c>
      <c r="G110" s="21">
        <f t="shared" ref="G110" si="391">M110+S110</f>
        <v>9.090100999999999E-2</v>
      </c>
      <c r="H110" s="21">
        <f t="shared" ref="H110" si="392">SUM(I110:J110)</f>
        <v>2427.1203789199999</v>
      </c>
      <c r="I110" s="21">
        <v>1042.4896960599999</v>
      </c>
      <c r="J110" s="21">
        <f t="shared" ref="J110" si="393">SUM(K110:M110)</f>
        <v>1384.63068286</v>
      </c>
      <c r="K110" s="21">
        <v>1293.7742856300001</v>
      </c>
      <c r="L110" s="21">
        <v>90.765496220000003</v>
      </c>
      <c r="M110" s="21">
        <v>9.090100999999999E-2</v>
      </c>
      <c r="N110" s="21">
        <f t="shared" ref="N110" si="394">SUM(O110:P110)</f>
        <v>557.85378459000003</v>
      </c>
      <c r="O110" s="21">
        <v>349.65572653999999</v>
      </c>
      <c r="P110" s="21">
        <f t="shared" ref="P110" si="395">SUM(Q110:S110)</f>
        <v>208.19805805000001</v>
      </c>
      <c r="Q110" s="21">
        <v>202.17441051</v>
      </c>
      <c r="R110" s="21">
        <v>6.0236475399999998</v>
      </c>
      <c r="S110" s="21">
        <v>0</v>
      </c>
      <c r="T110" s="21"/>
      <c r="U110" s="21"/>
      <c r="V110" s="21"/>
      <c r="W110" s="21"/>
      <c r="X110" s="21"/>
    </row>
    <row r="111" spans="1:24" hidden="1" outlineLevel="1" collapsed="1">
      <c r="A111" s="9">
        <v>43586</v>
      </c>
      <c r="B111" s="21">
        <v>3058.6902673699997</v>
      </c>
      <c r="C111" s="21">
        <f t="shared" ref="C111" si="396">I111+O111</f>
        <v>1490.1467947800002</v>
      </c>
      <c r="D111" s="21">
        <f t="shared" ref="D111" si="397">J111+P111</f>
        <v>1568.54347259</v>
      </c>
      <c r="E111" s="21">
        <f t="shared" ref="E111" si="398">K111+Q111</f>
        <v>1469.1130826200001</v>
      </c>
      <c r="F111" s="21">
        <f t="shared" ref="F111" si="399">L111+R111</f>
        <v>99.339488950000003</v>
      </c>
      <c r="G111" s="21">
        <f t="shared" ref="G111" si="400">M111+S111</f>
        <v>9.0901019999999999E-2</v>
      </c>
      <c r="H111" s="21">
        <f t="shared" ref="H111" si="401">SUM(I111:J111)</f>
        <v>2414.70231969</v>
      </c>
      <c r="I111" s="21">
        <v>1051.2517595700001</v>
      </c>
      <c r="J111" s="21">
        <f t="shared" ref="J111" si="402">SUM(K111:M111)</f>
        <v>1363.4505601200001</v>
      </c>
      <c r="K111" s="21">
        <v>1270.11185864</v>
      </c>
      <c r="L111" s="21">
        <v>93.247800460000008</v>
      </c>
      <c r="M111" s="21">
        <v>9.0901019999999999E-2</v>
      </c>
      <c r="N111" s="21">
        <f t="shared" ref="N111" si="403">SUM(O111:P111)</f>
        <v>643.98794767999993</v>
      </c>
      <c r="O111" s="21">
        <v>438.89503521</v>
      </c>
      <c r="P111" s="21">
        <f t="shared" ref="P111" si="404">SUM(Q111:S111)</f>
        <v>205.09291246999999</v>
      </c>
      <c r="Q111" s="21">
        <v>199.00122397999999</v>
      </c>
      <c r="R111" s="21">
        <v>6.0916884900000001</v>
      </c>
      <c r="S111" s="21">
        <v>0</v>
      </c>
      <c r="T111" s="21"/>
      <c r="U111" s="21"/>
      <c r="V111" s="21"/>
      <c r="W111" s="21"/>
      <c r="X111" s="21"/>
    </row>
    <row r="112" spans="1:24" hidden="1" outlineLevel="1" collapsed="1">
      <c r="A112" s="9">
        <v>43617</v>
      </c>
      <c r="B112" s="21">
        <v>3176.1307797300001</v>
      </c>
      <c r="C112" s="21">
        <f t="shared" ref="C112" si="405">I112+O112</f>
        <v>1617.2543917400001</v>
      </c>
      <c r="D112" s="21">
        <f t="shared" ref="D112" si="406">J112+P112</f>
        <v>1558.8763879899998</v>
      </c>
      <c r="E112" s="21">
        <f t="shared" ref="E112" si="407">K112+Q112</f>
        <v>1426.7272095599999</v>
      </c>
      <c r="F112" s="21">
        <f t="shared" ref="F112" si="408">L112+R112</f>
        <v>132.05827742</v>
      </c>
      <c r="G112" s="21">
        <f t="shared" ref="G112" si="409">M112+S112</f>
        <v>9.090100999999999E-2</v>
      </c>
      <c r="H112" s="21">
        <f t="shared" ref="H112" si="410">SUM(I112:J112)</f>
        <v>2533.8916620800001</v>
      </c>
      <c r="I112" s="21">
        <v>1143.43213236</v>
      </c>
      <c r="J112" s="21">
        <f t="shared" ref="J112" si="411">SUM(K112:M112)</f>
        <v>1390.4595297199999</v>
      </c>
      <c r="K112" s="21">
        <v>1269.49056129</v>
      </c>
      <c r="L112" s="21">
        <v>120.87806741999999</v>
      </c>
      <c r="M112" s="21">
        <v>9.090100999999999E-2</v>
      </c>
      <c r="N112" s="21">
        <f t="shared" ref="N112" si="412">SUM(O112:P112)</f>
        <v>642.23911765000003</v>
      </c>
      <c r="O112" s="21">
        <v>473.82225938000005</v>
      </c>
      <c r="P112" s="21">
        <f t="shared" ref="P112" si="413">SUM(Q112:S112)</f>
        <v>168.41685826999998</v>
      </c>
      <c r="Q112" s="21">
        <v>157.23664826999999</v>
      </c>
      <c r="R112" s="21">
        <v>11.180210000000001</v>
      </c>
      <c r="S112" s="21">
        <v>0</v>
      </c>
      <c r="T112" s="21"/>
      <c r="U112" s="21"/>
      <c r="V112" s="21"/>
      <c r="W112" s="21"/>
      <c r="X112" s="21"/>
    </row>
    <row r="113" spans="1:24" hidden="1" outlineLevel="1" collapsed="1">
      <c r="A113" s="9">
        <v>43647</v>
      </c>
      <c r="B113" s="21">
        <v>3282.4465999799995</v>
      </c>
      <c r="C113" s="21">
        <f t="shared" ref="C113" si="414">I113+O113</f>
        <v>1857.2221111499998</v>
      </c>
      <c r="D113" s="21">
        <f t="shared" ref="D113" si="415">J113+P113</f>
        <v>1425.2244888299999</v>
      </c>
      <c r="E113" s="21">
        <f t="shared" ref="E113" si="416">K113+Q113</f>
        <v>1289.61459851</v>
      </c>
      <c r="F113" s="21">
        <f t="shared" ref="F113" si="417">L113+R113</f>
        <v>135.51898929999999</v>
      </c>
      <c r="G113" s="21">
        <f t="shared" ref="G113" si="418">M113+S113</f>
        <v>9.0901019999999999E-2</v>
      </c>
      <c r="H113" s="21">
        <f t="shared" ref="H113" si="419">SUM(I113:J113)</f>
        <v>2617.4726443199997</v>
      </c>
      <c r="I113" s="21">
        <v>1345.7223237599999</v>
      </c>
      <c r="J113" s="21">
        <f t="shared" ref="J113" si="420">SUM(K113:M113)</f>
        <v>1271.7503205599999</v>
      </c>
      <c r="K113" s="21">
        <v>1146.8819734399999</v>
      </c>
      <c r="L113" s="21">
        <v>124.77744609999999</v>
      </c>
      <c r="M113" s="21">
        <v>9.0901019999999999E-2</v>
      </c>
      <c r="N113" s="21">
        <f t="shared" ref="N113" si="421">SUM(O113:P113)</f>
        <v>664.97395566</v>
      </c>
      <c r="O113" s="21">
        <v>511.49978738999999</v>
      </c>
      <c r="P113" s="21">
        <f t="shared" ref="P113" si="422">SUM(Q113:S113)</f>
        <v>153.47416827000001</v>
      </c>
      <c r="Q113" s="21">
        <v>142.73262507000001</v>
      </c>
      <c r="R113" s="21">
        <v>10.741543200000001</v>
      </c>
      <c r="S113" s="21">
        <v>0</v>
      </c>
      <c r="T113" s="21"/>
      <c r="U113" s="21"/>
      <c r="V113" s="21"/>
      <c r="W113" s="21"/>
      <c r="X113" s="21"/>
    </row>
    <row r="114" spans="1:24" hidden="1" outlineLevel="1" collapsed="1">
      <c r="A114" s="9">
        <v>43678</v>
      </c>
      <c r="B114" s="21">
        <v>3304.9425400999999</v>
      </c>
      <c r="C114" s="21">
        <f t="shared" ref="C114" si="423">I114+O114</f>
        <v>1725.78970845</v>
      </c>
      <c r="D114" s="21">
        <f t="shared" ref="D114" si="424">J114+P114</f>
        <v>1579.1528316500001</v>
      </c>
      <c r="E114" s="21">
        <f t="shared" ref="E114" si="425">K114+Q114</f>
        <v>1435.04023293</v>
      </c>
      <c r="F114" s="21">
        <f t="shared" ref="F114" si="426">L114+R114</f>
        <v>144.02169769999998</v>
      </c>
      <c r="G114" s="21">
        <f t="shared" ref="G114" si="427">M114+S114</f>
        <v>9.0901019999999999E-2</v>
      </c>
      <c r="H114" s="21">
        <f t="shared" ref="H114" si="428">SUM(I114:J114)</f>
        <v>2582.5787166600003</v>
      </c>
      <c r="I114" s="21">
        <v>1298.32023351</v>
      </c>
      <c r="J114" s="21">
        <f t="shared" ref="J114" si="429">SUM(K114:M114)</f>
        <v>1284.2584831500001</v>
      </c>
      <c r="K114" s="21">
        <v>1150.97311666</v>
      </c>
      <c r="L114" s="21">
        <v>133.19446546999998</v>
      </c>
      <c r="M114" s="21">
        <v>9.0901019999999999E-2</v>
      </c>
      <c r="N114" s="21">
        <f t="shared" ref="N114" si="430">SUM(O114:P114)</f>
        <v>722.36382344000003</v>
      </c>
      <c r="O114" s="21">
        <v>427.46947494</v>
      </c>
      <c r="P114" s="21">
        <f t="shared" ref="P114" si="431">SUM(Q114:S114)</f>
        <v>294.89434849999998</v>
      </c>
      <c r="Q114" s="21">
        <v>284.06711626999999</v>
      </c>
      <c r="R114" s="21">
        <v>10.82723223</v>
      </c>
      <c r="S114" s="21">
        <v>0</v>
      </c>
      <c r="T114" s="21"/>
      <c r="U114" s="21"/>
      <c r="V114" s="21"/>
      <c r="W114" s="21"/>
      <c r="X114" s="21"/>
    </row>
    <row r="115" spans="1:24" hidden="1" outlineLevel="1" collapsed="1">
      <c r="A115" s="9">
        <v>43709</v>
      </c>
      <c r="B115" s="21">
        <v>3324.96798085</v>
      </c>
      <c r="C115" s="21">
        <f t="shared" ref="C115" si="432">I115+O115</f>
        <v>1731.4724876600001</v>
      </c>
      <c r="D115" s="21">
        <f t="shared" ref="D115" si="433">J115+P115</f>
        <v>1593.4954931900002</v>
      </c>
      <c r="E115" s="21">
        <f t="shared" ref="E115" si="434">K115+Q115</f>
        <v>1444.78859558</v>
      </c>
      <c r="F115" s="21">
        <f t="shared" ref="F115" si="435">L115+R115</f>
        <v>148.61599658999998</v>
      </c>
      <c r="G115" s="21">
        <f t="shared" ref="G115" si="436">M115+S115</f>
        <v>9.0901019999999999E-2</v>
      </c>
      <c r="H115" s="21">
        <f t="shared" ref="H115" si="437">SUM(I115:J115)</f>
        <v>2622.4354755499999</v>
      </c>
      <c r="I115" s="21">
        <v>1372.25689659</v>
      </c>
      <c r="J115" s="21">
        <f t="shared" ref="J115" si="438">SUM(K115:M115)</f>
        <v>1250.1785789600001</v>
      </c>
      <c r="K115" s="21">
        <v>1111.8361765100001</v>
      </c>
      <c r="L115" s="21">
        <v>138.25150142999999</v>
      </c>
      <c r="M115" s="21">
        <v>9.0901019999999999E-2</v>
      </c>
      <c r="N115" s="21">
        <f t="shared" ref="N115" si="439">SUM(O115:P115)</f>
        <v>702.53250529999991</v>
      </c>
      <c r="O115" s="21">
        <v>359.21559107000002</v>
      </c>
      <c r="P115" s="21">
        <f t="shared" ref="P115" si="440">SUM(Q115:S115)</f>
        <v>343.31691422999995</v>
      </c>
      <c r="Q115" s="21">
        <v>332.95241906999996</v>
      </c>
      <c r="R115" s="21">
        <v>10.364495160000001</v>
      </c>
      <c r="S115" s="21">
        <v>0</v>
      </c>
      <c r="T115" s="21"/>
      <c r="U115" s="21"/>
      <c r="V115" s="21"/>
      <c r="W115" s="21"/>
      <c r="X115" s="21"/>
    </row>
    <row r="116" spans="1:24" hidden="1" outlineLevel="1" collapsed="1">
      <c r="A116" s="9">
        <v>43739</v>
      </c>
      <c r="B116" s="21">
        <v>3468.5886830899999</v>
      </c>
      <c r="C116" s="21">
        <f t="shared" ref="C116" si="441">I116+O116</f>
        <v>1807.6487911700001</v>
      </c>
      <c r="D116" s="21">
        <f t="shared" ref="D116" si="442">J116+P116</f>
        <v>1660.93989192</v>
      </c>
      <c r="E116" s="21">
        <f t="shared" ref="E116" si="443">K116+Q116</f>
        <v>1523.88384866</v>
      </c>
      <c r="F116" s="21">
        <f t="shared" ref="F116" si="444">L116+R116</f>
        <v>136.96514224000001</v>
      </c>
      <c r="G116" s="21">
        <f t="shared" ref="G116" si="445">M116+S116</f>
        <v>9.0901019999999999E-2</v>
      </c>
      <c r="H116" s="21">
        <f t="shared" ref="H116" si="446">SUM(I116:J116)</f>
        <v>2674.6715806500001</v>
      </c>
      <c r="I116" s="21">
        <v>1373.1472463800001</v>
      </c>
      <c r="J116" s="21">
        <f t="shared" ref="J116" si="447">SUM(K116:M116)</f>
        <v>1301.5243342700001</v>
      </c>
      <c r="K116" s="21">
        <v>1175.22900766</v>
      </c>
      <c r="L116" s="21">
        <v>126.20442559</v>
      </c>
      <c r="M116" s="21">
        <v>9.0901019999999999E-2</v>
      </c>
      <c r="N116" s="21">
        <f t="shared" ref="N116" si="448">SUM(O116:P116)</f>
        <v>793.91710244000001</v>
      </c>
      <c r="O116" s="21">
        <v>434.50154478999997</v>
      </c>
      <c r="P116" s="21">
        <f t="shared" ref="P116" si="449">SUM(Q116:S116)</f>
        <v>359.41555765000004</v>
      </c>
      <c r="Q116" s="21">
        <v>348.65484100000003</v>
      </c>
      <c r="R116" s="21">
        <v>10.760716650000001</v>
      </c>
      <c r="S116" s="21">
        <v>0</v>
      </c>
      <c r="T116" s="21"/>
      <c r="U116" s="21"/>
      <c r="V116" s="21"/>
      <c r="W116" s="21"/>
      <c r="X116" s="21"/>
    </row>
    <row r="117" spans="1:24" hidden="1" outlineLevel="1" collapsed="1">
      <c r="A117" s="9">
        <v>43770</v>
      </c>
      <c r="B117" s="21">
        <v>3399.8144649699998</v>
      </c>
      <c r="C117" s="21">
        <f t="shared" ref="C117" si="450">I117+O117</f>
        <v>1714.69660329</v>
      </c>
      <c r="D117" s="21">
        <f t="shared" ref="D117" si="451">J117+P117</f>
        <v>1685.1178616800003</v>
      </c>
      <c r="E117" s="21">
        <f t="shared" ref="E117" si="452">K117+Q117</f>
        <v>1532.0337000200002</v>
      </c>
      <c r="F117" s="21">
        <f t="shared" ref="F117" si="453">L117+R117</f>
        <v>152.99326063999999</v>
      </c>
      <c r="G117" s="21">
        <f t="shared" ref="G117" si="454">M117+S117</f>
        <v>9.0901019999999999E-2</v>
      </c>
      <c r="H117" s="21">
        <f t="shared" ref="H117" si="455">SUM(I117:J117)</f>
        <v>2661.6123526600004</v>
      </c>
      <c r="I117" s="21">
        <v>1319.4522869699999</v>
      </c>
      <c r="J117" s="21">
        <f t="shared" ref="J117" si="456">SUM(K117:M117)</f>
        <v>1342.1600656900002</v>
      </c>
      <c r="K117" s="21">
        <v>1199.4532688900001</v>
      </c>
      <c r="L117" s="21">
        <v>142.61589577999999</v>
      </c>
      <c r="M117" s="21">
        <v>9.0901019999999999E-2</v>
      </c>
      <c r="N117" s="21">
        <f t="shared" ref="N117" si="457">SUM(O117:P117)</f>
        <v>738.20211230999996</v>
      </c>
      <c r="O117" s="21">
        <v>395.24431632</v>
      </c>
      <c r="P117" s="21">
        <f t="shared" ref="P117" si="458">SUM(Q117:S117)</f>
        <v>342.95779598999997</v>
      </c>
      <c r="Q117" s="21">
        <v>332.58043112999997</v>
      </c>
      <c r="R117" s="21">
        <v>10.37736486</v>
      </c>
      <c r="S117" s="21">
        <v>0</v>
      </c>
      <c r="T117" s="21"/>
      <c r="U117" s="21"/>
      <c r="V117" s="21"/>
      <c r="W117" s="21"/>
      <c r="X117" s="21"/>
    </row>
    <row r="118" spans="1:24" hidden="1" outlineLevel="1" collapsed="1">
      <c r="A118" s="9">
        <v>43800</v>
      </c>
      <c r="B118" s="21">
        <v>3869.1200747599996</v>
      </c>
      <c r="C118" s="21">
        <f t="shared" ref="C118" si="459">I118+O118</f>
        <v>2212.8436094500003</v>
      </c>
      <c r="D118" s="21">
        <f t="shared" ref="D118" si="460">J118+P118</f>
        <v>1656.27646531</v>
      </c>
      <c r="E118" s="21">
        <f t="shared" ref="E118" si="461">K118+Q118</f>
        <v>1492.4261802000001</v>
      </c>
      <c r="F118" s="21">
        <f t="shared" ref="F118" si="462">L118+R118</f>
        <v>163.75938409</v>
      </c>
      <c r="G118" s="21">
        <f t="shared" ref="G118" si="463">M118+S118</f>
        <v>9.0901019999999999E-2</v>
      </c>
      <c r="H118" s="21">
        <f t="shared" ref="H118" si="464">SUM(I118:J118)</f>
        <v>3150.8519577200004</v>
      </c>
      <c r="I118" s="21">
        <v>1824.9284052400001</v>
      </c>
      <c r="J118" s="21">
        <f t="shared" ref="J118" si="465">SUM(K118:M118)</f>
        <v>1325.9235524800001</v>
      </c>
      <c r="K118" s="21">
        <v>1172.32729707</v>
      </c>
      <c r="L118" s="21">
        <v>153.50535439000001</v>
      </c>
      <c r="M118" s="21">
        <v>9.0901019999999999E-2</v>
      </c>
      <c r="N118" s="21">
        <f t="shared" ref="N118" si="466">SUM(O118:P118)</f>
        <v>718.26811703999999</v>
      </c>
      <c r="O118" s="21">
        <v>387.91520421000001</v>
      </c>
      <c r="P118" s="21">
        <f t="shared" ref="P118" si="467">SUM(Q118:S118)</f>
        <v>330.35291282999998</v>
      </c>
      <c r="Q118" s="21">
        <v>320.09888312999999</v>
      </c>
      <c r="R118" s="21">
        <v>10.2540297</v>
      </c>
      <c r="S118" s="21">
        <v>0</v>
      </c>
      <c r="T118" s="21"/>
      <c r="U118" s="21"/>
      <c r="V118" s="21"/>
      <c r="W118" s="21"/>
      <c r="X118" s="21"/>
    </row>
    <row r="119" spans="1:24" hidden="1" outlineLevel="1" collapsed="1">
      <c r="A119" s="9">
        <v>43831</v>
      </c>
      <c r="B119" s="21">
        <v>3709.4041689299997</v>
      </c>
      <c r="C119" s="21">
        <f t="shared" ref="C119" si="468">I119+O119</f>
        <v>2085.44727066</v>
      </c>
      <c r="D119" s="21">
        <f t="shared" ref="D119" si="469">J119+P119</f>
        <v>1623.9568982700002</v>
      </c>
      <c r="E119" s="21">
        <f t="shared" ref="E119" si="470">K119+Q119</f>
        <v>1379.8518172900001</v>
      </c>
      <c r="F119" s="21">
        <f t="shared" ref="F119" si="471">L119+R119</f>
        <v>244.01417996000001</v>
      </c>
      <c r="G119" s="21">
        <f t="shared" ref="G119" si="472">M119+S119</f>
        <v>9.0901019999999999E-2</v>
      </c>
      <c r="H119" s="21">
        <f t="shared" ref="H119" si="473">SUM(I119:J119)</f>
        <v>2985.3279648300004</v>
      </c>
      <c r="I119" s="21">
        <v>1525.86866768</v>
      </c>
      <c r="J119" s="21">
        <f t="shared" ref="J119" si="474">SUM(K119:M119)</f>
        <v>1459.4592971500001</v>
      </c>
      <c r="K119" s="21">
        <v>1226.18259018</v>
      </c>
      <c r="L119" s="21">
        <v>233.18580595</v>
      </c>
      <c r="M119" s="21">
        <v>9.0901019999999999E-2</v>
      </c>
      <c r="N119" s="21">
        <f t="shared" ref="N119" si="475">SUM(O119:P119)</f>
        <v>724.07620409999993</v>
      </c>
      <c r="O119" s="21">
        <v>559.57860297999991</v>
      </c>
      <c r="P119" s="21">
        <f t="shared" ref="P119" si="476">SUM(Q119:S119)</f>
        <v>164.49760112000001</v>
      </c>
      <c r="Q119" s="21">
        <v>153.66922711000001</v>
      </c>
      <c r="R119" s="21">
        <v>10.828374009999999</v>
      </c>
      <c r="S119" s="21">
        <v>0</v>
      </c>
      <c r="T119" s="21"/>
      <c r="U119" s="21"/>
      <c r="V119" s="21"/>
      <c r="W119" s="21"/>
      <c r="X119" s="21"/>
    </row>
    <row r="120" spans="1:24" hidden="1" outlineLevel="1" collapsed="1">
      <c r="A120" s="9">
        <v>43862</v>
      </c>
      <c r="B120" s="21">
        <v>3720.5769437899999</v>
      </c>
      <c r="C120" s="21">
        <f t="shared" ref="C120" si="477">I120+O120</f>
        <v>2150.02684391</v>
      </c>
      <c r="D120" s="21">
        <f t="shared" ref="D120" si="478">J120+P120</f>
        <v>1570.5500998800001</v>
      </c>
      <c r="E120" s="21">
        <f t="shared" ref="E120" si="479">K120+Q120</f>
        <v>1337.7443990499999</v>
      </c>
      <c r="F120" s="21">
        <f t="shared" ref="F120" si="480">L120+R120</f>
        <v>232.71479980999999</v>
      </c>
      <c r="G120" s="21">
        <f t="shared" ref="G120" si="481">M120+S120</f>
        <v>9.0901019999999999E-2</v>
      </c>
      <c r="H120" s="21">
        <f t="shared" ref="H120" si="482">SUM(I120:J120)</f>
        <v>2924.3882974900002</v>
      </c>
      <c r="I120" s="21">
        <v>1472.8311387600002</v>
      </c>
      <c r="J120" s="21">
        <f t="shared" ref="J120" si="483">SUM(K120:M120)</f>
        <v>1451.5571587300001</v>
      </c>
      <c r="K120" s="21">
        <v>1229.46617563</v>
      </c>
      <c r="L120" s="21">
        <v>222.00008208</v>
      </c>
      <c r="M120" s="21">
        <v>9.0901019999999999E-2</v>
      </c>
      <c r="N120" s="21">
        <f t="shared" ref="N120" si="484">SUM(O120:P120)</f>
        <v>796.18864629999996</v>
      </c>
      <c r="O120" s="21">
        <v>677.19570514999998</v>
      </c>
      <c r="P120" s="21">
        <f t="shared" ref="P120" si="485">SUM(Q120:S120)</f>
        <v>118.99294114999999</v>
      </c>
      <c r="Q120" s="21">
        <v>108.27822341999999</v>
      </c>
      <c r="R120" s="21">
        <v>10.71471773</v>
      </c>
      <c r="S120" s="21">
        <v>0</v>
      </c>
      <c r="T120" s="21"/>
      <c r="U120" s="21"/>
      <c r="V120" s="21"/>
      <c r="W120" s="21"/>
      <c r="X120" s="21"/>
    </row>
    <row r="121" spans="1:24" hidden="1" outlineLevel="1" collapsed="1">
      <c r="A121" s="9">
        <v>43891</v>
      </c>
      <c r="B121" s="21">
        <v>3793.6453977499996</v>
      </c>
      <c r="C121" s="21">
        <f t="shared" ref="C121" si="486">I121+O121</f>
        <v>2098.2298583900001</v>
      </c>
      <c r="D121" s="21">
        <f t="shared" ref="D121" si="487">J121+P121</f>
        <v>1695.4155393599999</v>
      </c>
      <c r="E121" s="21">
        <f t="shared" ref="E121" si="488">K121+Q121</f>
        <v>1505.9115713299998</v>
      </c>
      <c r="F121" s="21">
        <f t="shared" ref="F121" si="489">L121+R121</f>
        <v>189.41306701000002</v>
      </c>
      <c r="G121" s="21">
        <f t="shared" ref="G121" si="490">M121+S121</f>
        <v>9.0901019999999999E-2</v>
      </c>
      <c r="H121" s="21">
        <f t="shared" ref="H121" si="491">SUM(I121:J121)</f>
        <v>2710.86333311</v>
      </c>
      <c r="I121" s="21">
        <v>1371.4813038699999</v>
      </c>
      <c r="J121" s="21">
        <f t="shared" ref="J121" si="492">SUM(K121:M121)</f>
        <v>1339.3820292399998</v>
      </c>
      <c r="K121" s="21">
        <v>1162.1539049199998</v>
      </c>
      <c r="L121" s="21">
        <v>177.13722330000002</v>
      </c>
      <c r="M121" s="21">
        <v>9.0901019999999999E-2</v>
      </c>
      <c r="N121" s="21">
        <f t="shared" ref="N121" si="493">SUM(O121:P121)</f>
        <v>1082.78206464</v>
      </c>
      <c r="O121" s="21">
        <v>726.74855451999997</v>
      </c>
      <c r="P121" s="21">
        <f t="shared" ref="P121" si="494">SUM(Q121:S121)</f>
        <v>356.03351012000002</v>
      </c>
      <c r="Q121" s="21">
        <v>343.75766641000001</v>
      </c>
      <c r="R121" s="21">
        <v>12.27584371</v>
      </c>
      <c r="S121" s="21">
        <v>0</v>
      </c>
      <c r="T121" s="21"/>
      <c r="U121" s="21"/>
      <c r="V121" s="21"/>
      <c r="W121" s="21"/>
      <c r="X121" s="21"/>
    </row>
    <row r="122" spans="1:24" hidden="1" outlineLevel="1" collapsed="1">
      <c r="A122" s="9">
        <v>43922</v>
      </c>
      <c r="B122" s="21">
        <v>4146.3104192999999</v>
      </c>
      <c r="C122" s="21">
        <f t="shared" ref="C122" si="495">I122+O122</f>
        <v>2267.9472144199999</v>
      </c>
      <c r="D122" s="21">
        <f t="shared" ref="D122" si="496">J122+P122</f>
        <v>1878.3632048800002</v>
      </c>
      <c r="E122" s="21">
        <f t="shared" ref="E122" si="497">K122+Q122</f>
        <v>1745.14013729</v>
      </c>
      <c r="F122" s="21">
        <f t="shared" ref="F122" si="498">L122+R122</f>
        <v>133.13216657000001</v>
      </c>
      <c r="G122" s="21">
        <f t="shared" ref="G122" si="499">M122+S122</f>
        <v>9.0901019999999999E-2</v>
      </c>
      <c r="H122" s="21">
        <f t="shared" ref="H122" si="500">SUM(I122:J122)</f>
        <v>3030.2781131700003</v>
      </c>
      <c r="I122" s="21">
        <v>1508.8669069499999</v>
      </c>
      <c r="J122" s="21">
        <f t="shared" ref="J122" si="501">SUM(K122:M122)</f>
        <v>1521.4112062200002</v>
      </c>
      <c r="K122" s="21">
        <v>1393.9238691200001</v>
      </c>
      <c r="L122" s="21">
        <v>127.39643608</v>
      </c>
      <c r="M122" s="21">
        <v>9.0901019999999999E-2</v>
      </c>
      <c r="N122" s="21">
        <f t="shared" ref="N122" si="502">SUM(O122:P122)</f>
        <v>1116.0323061300001</v>
      </c>
      <c r="O122" s="21">
        <v>759.08030746999998</v>
      </c>
      <c r="P122" s="21">
        <f t="shared" ref="P122" si="503">SUM(Q122:S122)</f>
        <v>356.95199866000002</v>
      </c>
      <c r="Q122" s="21">
        <v>351.21626817000003</v>
      </c>
      <c r="R122" s="21">
        <v>5.7357304899999999</v>
      </c>
      <c r="S122" s="21">
        <v>0</v>
      </c>
      <c r="T122" s="21"/>
      <c r="U122" s="21"/>
      <c r="V122" s="21"/>
      <c r="W122" s="21"/>
      <c r="X122" s="21"/>
    </row>
    <row r="123" spans="1:24" hidden="1" outlineLevel="1" collapsed="1">
      <c r="A123" s="9">
        <v>43952</v>
      </c>
      <c r="B123" s="21">
        <v>4488.33630094</v>
      </c>
      <c r="C123" s="21">
        <f t="shared" ref="C123" si="504">I123+O123</f>
        <v>2500.8136181300001</v>
      </c>
      <c r="D123" s="21">
        <f t="shared" ref="D123" si="505">J123+P123</f>
        <v>1987.5226828100001</v>
      </c>
      <c r="E123" s="21">
        <f t="shared" ref="E123" si="506">K123+Q123</f>
        <v>1854.51344406</v>
      </c>
      <c r="F123" s="21">
        <f t="shared" ref="F123" si="507">L123+R123</f>
        <v>132.91833773000002</v>
      </c>
      <c r="G123" s="21">
        <f t="shared" ref="G123" si="508">M123+S123</f>
        <v>9.0901019999999999E-2</v>
      </c>
      <c r="H123" s="21">
        <f t="shared" ref="H123" si="509">SUM(I123:J123)</f>
        <v>3373.9965337200001</v>
      </c>
      <c r="I123" s="21">
        <v>1729.65506091</v>
      </c>
      <c r="J123" s="21">
        <f t="shared" ref="J123" si="510">SUM(K123:M123)</f>
        <v>1644.3414728100001</v>
      </c>
      <c r="K123" s="21">
        <v>1517.0858657900001</v>
      </c>
      <c r="L123" s="21">
        <v>127.16470600000001</v>
      </c>
      <c r="M123" s="21">
        <v>9.0901019999999999E-2</v>
      </c>
      <c r="N123" s="21">
        <f t="shared" ref="N123" si="511">SUM(O123:P123)</f>
        <v>1114.3397672199999</v>
      </c>
      <c r="O123" s="21">
        <v>771.15855722000003</v>
      </c>
      <c r="P123" s="21">
        <f t="shared" ref="P123" si="512">SUM(Q123:S123)</f>
        <v>343.18120999999996</v>
      </c>
      <c r="Q123" s="21">
        <v>337.42757826999997</v>
      </c>
      <c r="R123" s="21">
        <v>5.7536317300000004</v>
      </c>
      <c r="S123" s="21">
        <v>0</v>
      </c>
      <c r="T123" s="21"/>
      <c r="U123" s="21"/>
      <c r="V123" s="21"/>
      <c r="W123" s="21"/>
      <c r="X123" s="21"/>
    </row>
    <row r="124" spans="1:24" hidden="1" outlineLevel="1" collapsed="1">
      <c r="A124" s="9">
        <v>43983</v>
      </c>
      <c r="B124" s="21">
        <v>4545.7540114899994</v>
      </c>
      <c r="C124" s="21">
        <f t="shared" ref="C124" si="513">I124+O124</f>
        <v>2567.9906725199999</v>
      </c>
      <c r="D124" s="21">
        <f t="shared" ref="D124" si="514">J124+P124</f>
        <v>1977.7633389700002</v>
      </c>
      <c r="E124" s="21">
        <f t="shared" ref="E124" si="515">K124+Q124</f>
        <v>1801.0432135900001</v>
      </c>
      <c r="F124" s="21">
        <f t="shared" ref="F124" si="516">L124+R124</f>
        <v>176.62922436000002</v>
      </c>
      <c r="G124" s="21">
        <f t="shared" ref="G124" si="517">M124+S124</f>
        <v>9.0901019999999999E-2</v>
      </c>
      <c r="H124" s="21">
        <f t="shared" ref="H124" si="518">SUM(I124:J124)</f>
        <v>3526.0771661200001</v>
      </c>
      <c r="I124" s="21">
        <v>1810.3110147</v>
      </c>
      <c r="J124" s="21">
        <f t="shared" ref="J124" si="519">SUM(K124:M124)</f>
        <v>1715.7661514200001</v>
      </c>
      <c r="K124" s="21">
        <v>1544.78545304</v>
      </c>
      <c r="L124" s="21">
        <v>170.88979736000002</v>
      </c>
      <c r="M124" s="21">
        <v>9.0901019999999999E-2</v>
      </c>
      <c r="N124" s="21">
        <f t="shared" ref="N124" si="520">SUM(O124:P124)</f>
        <v>1019.6768453699999</v>
      </c>
      <c r="O124" s="21">
        <v>757.67965781999999</v>
      </c>
      <c r="P124" s="21">
        <f t="shared" ref="P124" si="521">SUM(Q124:S124)</f>
        <v>261.99718754999998</v>
      </c>
      <c r="Q124" s="21">
        <v>256.25776055</v>
      </c>
      <c r="R124" s="21">
        <v>5.7394270000000001</v>
      </c>
      <c r="S124" s="21">
        <v>0</v>
      </c>
      <c r="T124" s="21"/>
      <c r="U124" s="21"/>
      <c r="V124" s="21"/>
      <c r="W124" s="21"/>
      <c r="X124" s="21"/>
    </row>
    <row r="125" spans="1:24" hidden="1" outlineLevel="1" collapsed="1">
      <c r="A125" s="9">
        <v>44013</v>
      </c>
      <c r="B125" s="21">
        <v>4242.2000351999995</v>
      </c>
      <c r="C125" s="21">
        <f t="shared" ref="C125" si="522">I125+O125</f>
        <v>2348.4313514200003</v>
      </c>
      <c r="D125" s="21">
        <f t="shared" ref="D125" si="523">J125+P125</f>
        <v>1893.7686837800002</v>
      </c>
      <c r="E125" s="21">
        <f t="shared" ref="E125" si="524">K125+Q125</f>
        <v>1751.3523335500001</v>
      </c>
      <c r="F125" s="21">
        <f t="shared" ref="F125" si="525">L125+R125</f>
        <v>141.63744600000001</v>
      </c>
      <c r="G125" s="21">
        <f t="shared" ref="G125" si="526">M125+S125</f>
        <v>0.77890422999999998</v>
      </c>
      <c r="H125" s="21">
        <f t="shared" ref="H125" si="527">SUM(I125:J125)</f>
        <v>3317.4912322500004</v>
      </c>
      <c r="I125" s="21">
        <v>1736.01607921</v>
      </c>
      <c r="J125" s="21">
        <f t="shared" ref="J125" si="528">SUM(K125:M125)</f>
        <v>1581.4751530400001</v>
      </c>
      <c r="K125" s="21">
        <v>1445.0487610600001</v>
      </c>
      <c r="L125" s="21">
        <v>135.64748775000001</v>
      </c>
      <c r="M125" s="21">
        <v>0.77890422999999998</v>
      </c>
      <c r="N125" s="21">
        <f t="shared" ref="N125" si="529">SUM(O125:P125)</f>
        <v>924.70880295000006</v>
      </c>
      <c r="O125" s="21">
        <v>612.41527221000001</v>
      </c>
      <c r="P125" s="21">
        <f t="shared" ref="P125" si="530">SUM(Q125:S125)</f>
        <v>312.29353073999999</v>
      </c>
      <c r="Q125" s="21">
        <v>306.30357249000002</v>
      </c>
      <c r="R125" s="21">
        <v>5.9899582499999999</v>
      </c>
      <c r="S125" s="21">
        <v>0</v>
      </c>
      <c r="T125" s="21"/>
      <c r="U125" s="21"/>
      <c r="V125" s="21"/>
      <c r="W125" s="21"/>
      <c r="X125" s="21"/>
    </row>
    <row r="126" spans="1:24" hidden="1" outlineLevel="1" collapsed="1">
      <c r="A126" s="9">
        <v>44044</v>
      </c>
      <c r="B126" s="21">
        <v>4768.2228263699999</v>
      </c>
      <c r="C126" s="21">
        <f t="shared" ref="C126" si="531">I126+O126</f>
        <v>2991.1032763100002</v>
      </c>
      <c r="D126" s="21">
        <f t="shared" ref="D126" si="532">J126+P126</f>
        <v>1777.1195500599999</v>
      </c>
      <c r="E126" s="21">
        <f t="shared" ref="E126" si="533">K126+Q126</f>
        <v>1609.2432260799999</v>
      </c>
      <c r="F126" s="21">
        <f t="shared" ref="F126" si="534">L126+R126</f>
        <v>167.18576394999999</v>
      </c>
      <c r="G126" s="21">
        <f t="shared" ref="G126" si="535">M126+S126</f>
        <v>0.69056002999999999</v>
      </c>
      <c r="H126" s="21">
        <f t="shared" ref="H126" si="536">SUM(I126:J126)</f>
        <v>3827.9812382999999</v>
      </c>
      <c r="I126" s="21">
        <v>2332.02733498</v>
      </c>
      <c r="J126" s="21">
        <f t="shared" ref="J126" si="537">SUM(K126:M126)</f>
        <v>1495.9539033199999</v>
      </c>
      <c r="K126" s="21">
        <v>1334.06639116</v>
      </c>
      <c r="L126" s="21">
        <v>161.19695213</v>
      </c>
      <c r="M126" s="21">
        <v>0.69056002999999999</v>
      </c>
      <c r="N126" s="21">
        <f t="shared" ref="N126" si="538">SUM(O126:P126)</f>
        <v>940.24158807000003</v>
      </c>
      <c r="O126" s="21">
        <v>659.07594132999998</v>
      </c>
      <c r="P126" s="21">
        <f t="shared" ref="P126" si="539">SUM(Q126:S126)</f>
        <v>281.16564674</v>
      </c>
      <c r="Q126" s="21">
        <v>275.17683491999998</v>
      </c>
      <c r="R126" s="21">
        <v>5.9888118199999996</v>
      </c>
      <c r="S126" s="21">
        <v>0</v>
      </c>
      <c r="T126" s="21"/>
      <c r="U126" s="21"/>
      <c r="V126" s="21"/>
      <c r="W126" s="21"/>
      <c r="X126" s="21"/>
    </row>
    <row r="127" spans="1:24" hidden="1" outlineLevel="1" collapsed="1">
      <c r="A127" s="9">
        <v>44075</v>
      </c>
      <c r="B127" s="21">
        <v>4561.2274865599993</v>
      </c>
      <c r="C127" s="21">
        <f t="shared" ref="C127" si="540">I127+O127</f>
        <v>2796.8041938099996</v>
      </c>
      <c r="D127" s="21">
        <f t="shared" ref="D127" si="541">J127+P127</f>
        <v>1764.42329275</v>
      </c>
      <c r="E127" s="21">
        <f t="shared" ref="E127" si="542">K127+Q127</f>
        <v>1572.0637044299999</v>
      </c>
      <c r="F127" s="21">
        <f t="shared" ref="F127" si="543">L127+R127</f>
        <v>191.66654591</v>
      </c>
      <c r="G127" s="21">
        <f t="shared" ref="G127" si="544">M127+S127</f>
        <v>0.69304241</v>
      </c>
      <c r="H127" s="21">
        <f t="shared" ref="H127" si="545">SUM(I127:J127)</f>
        <v>3786.0233134699997</v>
      </c>
      <c r="I127" s="21">
        <v>2291.1474893599998</v>
      </c>
      <c r="J127" s="21">
        <f t="shared" ref="J127" si="546">SUM(K127:M127)</f>
        <v>1494.8758241099999</v>
      </c>
      <c r="K127" s="21">
        <v>1308.6518885999999</v>
      </c>
      <c r="L127" s="21">
        <v>185.53089309999999</v>
      </c>
      <c r="M127" s="21">
        <v>0.69304241</v>
      </c>
      <c r="N127" s="21">
        <f t="shared" ref="N127" si="547">SUM(O127:P127)</f>
        <v>775.20417309000004</v>
      </c>
      <c r="O127" s="21">
        <v>505.65670445000001</v>
      </c>
      <c r="P127" s="21">
        <f t="shared" ref="P127" si="548">SUM(Q127:S127)</f>
        <v>269.54746864000003</v>
      </c>
      <c r="Q127" s="21">
        <v>263.41181583000002</v>
      </c>
      <c r="R127" s="21">
        <v>6.1356528099999998</v>
      </c>
      <c r="S127" s="21">
        <v>0</v>
      </c>
      <c r="T127" s="21"/>
      <c r="U127" s="21"/>
      <c r="V127" s="21"/>
      <c r="W127" s="21"/>
      <c r="X127" s="21"/>
    </row>
    <row r="128" spans="1:24" hidden="1" outlineLevel="1" collapsed="1">
      <c r="A128" s="9">
        <v>44105</v>
      </c>
      <c r="B128" s="21">
        <v>4714.8848157900002</v>
      </c>
      <c r="C128" s="21">
        <f t="shared" ref="C128" si="549">I128+O128</f>
        <v>2924.7548180600002</v>
      </c>
      <c r="D128" s="21">
        <f t="shared" ref="D128" si="550">J128+P128</f>
        <v>1790.12999773</v>
      </c>
      <c r="E128" s="21">
        <f t="shared" ref="E128" si="551">K128+Q128</f>
        <v>1597.3022757399999</v>
      </c>
      <c r="F128" s="21">
        <f t="shared" ref="F128" si="552">L128+R128</f>
        <v>192.13210506999999</v>
      </c>
      <c r="G128" s="21">
        <f t="shared" ref="G128" si="553">M128+S128</f>
        <v>0.69561691999999997</v>
      </c>
      <c r="H128" s="21">
        <f t="shared" ref="H128" si="554">SUM(I128:J128)</f>
        <v>3736.3566693299999</v>
      </c>
      <c r="I128" s="21">
        <v>2204.4057877200003</v>
      </c>
      <c r="J128" s="21">
        <f t="shared" ref="J128" si="555">SUM(K128:M128)</f>
        <v>1531.9508816099999</v>
      </c>
      <c r="K128" s="21">
        <v>1345.2452757899998</v>
      </c>
      <c r="L128" s="21">
        <v>186.0099889</v>
      </c>
      <c r="M128" s="21">
        <v>0.69561691999999997</v>
      </c>
      <c r="N128" s="21">
        <f t="shared" ref="N128" si="556">SUM(O128:P128)</f>
        <v>978.5281464599999</v>
      </c>
      <c r="O128" s="21">
        <v>720.3490303399999</v>
      </c>
      <c r="P128" s="21">
        <f t="shared" ref="P128" si="557">SUM(Q128:S128)</f>
        <v>258.17911612</v>
      </c>
      <c r="Q128" s="21">
        <v>252.05699994999998</v>
      </c>
      <c r="R128" s="21">
        <v>6.12211617</v>
      </c>
      <c r="S128" s="21">
        <v>0</v>
      </c>
      <c r="T128" s="21"/>
      <c r="U128" s="21"/>
      <c r="V128" s="21"/>
      <c r="W128" s="21"/>
      <c r="X128" s="21"/>
    </row>
    <row r="129" spans="1:24" hidden="1" outlineLevel="1" collapsed="1">
      <c r="A129" s="9">
        <v>44136</v>
      </c>
      <c r="B129" s="21">
        <v>4873.8553020099998</v>
      </c>
      <c r="C129" s="21">
        <f t="shared" ref="C129" si="558">I129+O129</f>
        <v>3207.6077179199997</v>
      </c>
      <c r="D129" s="21">
        <f t="shared" ref="D129" si="559">J129+P129</f>
        <v>1666.2475840900001</v>
      </c>
      <c r="E129" s="21">
        <f t="shared" ref="E129" si="560">K129+Q129</f>
        <v>1474.2108437800002</v>
      </c>
      <c r="F129" s="21">
        <f t="shared" ref="F129" si="561">L129+R129</f>
        <v>192.03674031</v>
      </c>
      <c r="G129" s="21">
        <f t="shared" ref="G129" si="562">M129+S129</f>
        <v>0</v>
      </c>
      <c r="H129" s="21">
        <f t="shared" ref="H129" si="563">SUM(I129:J129)</f>
        <v>3705.9007819299995</v>
      </c>
      <c r="I129" s="21">
        <v>2283.8811466899997</v>
      </c>
      <c r="J129" s="21">
        <f t="shared" ref="J129" si="564">SUM(K129:M129)</f>
        <v>1422.0196352400001</v>
      </c>
      <c r="K129" s="21">
        <v>1236.1379928000001</v>
      </c>
      <c r="L129" s="21">
        <v>185.88164244000001</v>
      </c>
      <c r="M129" s="21">
        <v>0</v>
      </c>
      <c r="N129" s="21">
        <f t="shared" ref="N129" si="565">SUM(O129:P129)</f>
        <v>1167.9545200800001</v>
      </c>
      <c r="O129" s="21">
        <v>923.72657122999999</v>
      </c>
      <c r="P129" s="21">
        <f t="shared" ref="P129" si="566">SUM(Q129:S129)</f>
        <v>244.22794884999999</v>
      </c>
      <c r="Q129" s="21">
        <v>238.07285098</v>
      </c>
      <c r="R129" s="21">
        <v>6.1550978699999996</v>
      </c>
      <c r="S129" s="21">
        <v>0</v>
      </c>
      <c r="T129" s="21"/>
      <c r="U129" s="21"/>
      <c r="V129" s="21"/>
      <c r="W129" s="21"/>
      <c r="X129" s="21"/>
    </row>
    <row r="130" spans="1:24" hidden="1" outlineLevel="1" collapsed="1">
      <c r="A130" s="9">
        <v>44166</v>
      </c>
      <c r="B130" s="21">
        <v>5824.1215656800005</v>
      </c>
      <c r="C130" s="21">
        <f t="shared" ref="C130" si="567">I130+O130</f>
        <v>3701.2568230699999</v>
      </c>
      <c r="D130" s="21">
        <f t="shared" ref="D130" si="568">J130+P130</f>
        <v>2122.8647426100001</v>
      </c>
      <c r="E130" s="21">
        <f t="shared" ref="E130" si="569">K130+Q130</f>
        <v>1866.7520821200001</v>
      </c>
      <c r="F130" s="21">
        <f t="shared" ref="F130" si="570">L130+R130</f>
        <v>256.11266049</v>
      </c>
      <c r="G130" s="21">
        <f t="shared" ref="G130" si="571">M130+S130</f>
        <v>0</v>
      </c>
      <c r="H130" s="21">
        <f t="shared" ref="H130" si="572">SUM(I130:J130)</f>
        <v>4464.1419715000002</v>
      </c>
      <c r="I130" s="21">
        <v>2736.81077138</v>
      </c>
      <c r="J130" s="21">
        <f t="shared" ref="J130" si="573">SUM(K130:M130)</f>
        <v>1727.3312001199999</v>
      </c>
      <c r="K130" s="21">
        <v>1476.88669639</v>
      </c>
      <c r="L130" s="21">
        <v>250.44450373000001</v>
      </c>
      <c r="M130" s="21">
        <v>0</v>
      </c>
      <c r="N130" s="21">
        <f t="shared" ref="N130" si="574">SUM(O130:P130)</f>
        <v>1359.97959418</v>
      </c>
      <c r="O130" s="21">
        <v>964.4460516900001</v>
      </c>
      <c r="P130" s="21">
        <f t="shared" ref="P130" si="575">SUM(Q130:S130)</f>
        <v>395.53354249</v>
      </c>
      <c r="Q130" s="21">
        <v>389.86538573000001</v>
      </c>
      <c r="R130" s="21">
        <v>5.6681567599999996</v>
      </c>
      <c r="S130" s="21">
        <v>0</v>
      </c>
      <c r="T130" s="21"/>
      <c r="U130" s="21"/>
      <c r="V130" s="21"/>
      <c r="W130" s="21"/>
      <c r="X130" s="21"/>
    </row>
    <row r="131" spans="1:24" hidden="1" outlineLevel="1" collapsed="1">
      <c r="A131" s="9">
        <v>44197</v>
      </c>
      <c r="B131" s="21">
        <v>5067.1941160400002</v>
      </c>
      <c r="C131" s="21">
        <f t="shared" ref="C131" si="576">I131+O131</f>
        <v>3137.0683612399998</v>
      </c>
      <c r="D131" s="21">
        <f t="shared" ref="D131" si="577">J131+P131</f>
        <v>1930.1257548000001</v>
      </c>
      <c r="E131" s="21">
        <f t="shared" ref="E131" si="578">K131+Q131</f>
        <v>1692.9352543500002</v>
      </c>
      <c r="F131" s="21">
        <f t="shared" ref="F131" si="579">L131+R131</f>
        <v>237.19050045</v>
      </c>
      <c r="G131" s="21">
        <f t="shared" ref="G131" si="580">M131+S131</f>
        <v>0</v>
      </c>
      <c r="H131" s="21">
        <f t="shared" ref="H131" si="581">SUM(I131:J131)</f>
        <v>3825.5987885999998</v>
      </c>
      <c r="I131" s="21">
        <v>2238.3283606199998</v>
      </c>
      <c r="J131" s="21">
        <f t="shared" ref="J131" si="582">SUM(K131:M131)</f>
        <v>1587.27042798</v>
      </c>
      <c r="K131" s="21">
        <v>1355.7495930300001</v>
      </c>
      <c r="L131" s="21">
        <v>231.52083494999999</v>
      </c>
      <c r="M131" s="21">
        <v>0</v>
      </c>
      <c r="N131" s="21">
        <f t="shared" ref="N131" si="583">SUM(O131:P131)</f>
        <v>1241.5953274399999</v>
      </c>
      <c r="O131" s="21">
        <v>898.74000061999993</v>
      </c>
      <c r="P131" s="21">
        <f t="shared" ref="P131" si="584">SUM(Q131:S131)</f>
        <v>342.85532682000002</v>
      </c>
      <c r="Q131" s="21">
        <v>337.18566132000001</v>
      </c>
      <c r="R131" s="21">
        <v>5.6696654999999998</v>
      </c>
      <c r="S131" s="21">
        <v>0</v>
      </c>
      <c r="T131" s="21"/>
      <c r="U131" s="21"/>
      <c r="V131" s="21"/>
      <c r="W131" s="21"/>
      <c r="X131" s="21"/>
    </row>
    <row r="132" spans="1:24" hidden="1" outlineLevel="1" collapsed="1">
      <c r="A132" s="9">
        <v>44228</v>
      </c>
      <c r="B132" s="21">
        <v>5147.0436400899998</v>
      </c>
      <c r="C132" s="21">
        <f t="shared" ref="C132" si="585">I132+O132</f>
        <v>3088.3618791200001</v>
      </c>
      <c r="D132" s="21">
        <f t="shared" ref="D132" si="586">J132+P132</f>
        <v>2058.6817609700001</v>
      </c>
      <c r="E132" s="21">
        <f t="shared" ref="E132" si="587">K132+Q132</f>
        <v>1823.94708683</v>
      </c>
      <c r="F132" s="21">
        <f t="shared" ref="F132" si="588">L132+R132</f>
        <v>234.73467414000001</v>
      </c>
      <c r="G132" s="21">
        <f t="shared" ref="G132" si="589">M132+S132</f>
        <v>0</v>
      </c>
      <c r="H132" s="21">
        <f t="shared" ref="H132" si="590">SUM(I132:J132)</f>
        <v>3914.3882292400003</v>
      </c>
      <c r="I132" s="21">
        <v>2230.86562301</v>
      </c>
      <c r="J132" s="21">
        <f t="shared" ref="J132" si="591">SUM(K132:M132)</f>
        <v>1683.5226062300001</v>
      </c>
      <c r="K132" s="21">
        <v>1454.42080149</v>
      </c>
      <c r="L132" s="21">
        <v>229.10180474000001</v>
      </c>
      <c r="M132" s="21">
        <v>0</v>
      </c>
      <c r="N132" s="21">
        <f t="shared" ref="N132" si="592">SUM(O132:P132)</f>
        <v>1232.65541085</v>
      </c>
      <c r="O132" s="21">
        <v>857.49625610999999</v>
      </c>
      <c r="P132" s="21">
        <f t="shared" ref="P132" si="593">SUM(Q132:S132)</f>
        <v>375.15915474000002</v>
      </c>
      <c r="Q132" s="21">
        <v>369.52628534000002</v>
      </c>
      <c r="R132" s="21">
        <v>5.6328693999999997</v>
      </c>
      <c r="S132" s="21">
        <v>0</v>
      </c>
      <c r="T132" s="21"/>
      <c r="U132" s="21"/>
      <c r="V132" s="21"/>
      <c r="W132" s="21"/>
      <c r="X132" s="21"/>
    </row>
    <row r="133" spans="1:24" hidden="1" outlineLevel="1" collapsed="1">
      <c r="A133" s="9">
        <v>44256</v>
      </c>
      <c r="B133" s="21">
        <v>5140.8097186399991</v>
      </c>
      <c r="C133" s="21">
        <f t="shared" ref="C133" si="594">I133+O133</f>
        <v>3128.2376953999997</v>
      </c>
      <c r="D133" s="21">
        <f t="shared" ref="D133" si="595">J133+P133</f>
        <v>2012.5720232399999</v>
      </c>
      <c r="E133" s="21">
        <f t="shared" ref="E133" si="596">K133+Q133</f>
        <v>1801.1732348400001</v>
      </c>
      <c r="F133" s="21">
        <f t="shared" ref="F133" si="597">L133+R133</f>
        <v>211.3987884</v>
      </c>
      <c r="G133" s="21">
        <f t="shared" ref="G133" si="598">M133+S133</f>
        <v>0</v>
      </c>
      <c r="H133" s="21">
        <f t="shared" ref="H133" si="599">SUM(I133:J133)</f>
        <v>4006.1409191099997</v>
      </c>
      <c r="I133" s="21">
        <v>2279.3057729399998</v>
      </c>
      <c r="J133" s="21">
        <f t="shared" ref="J133" si="600">SUM(K133:M133)</f>
        <v>1726.8351461699999</v>
      </c>
      <c r="K133" s="21">
        <v>1521.07797041</v>
      </c>
      <c r="L133" s="21">
        <v>205.75717576</v>
      </c>
      <c r="M133" s="21">
        <v>0</v>
      </c>
      <c r="N133" s="21">
        <f t="shared" ref="N133" si="601">SUM(O133:P133)</f>
        <v>1134.6687995299999</v>
      </c>
      <c r="O133" s="21">
        <v>848.93192246000001</v>
      </c>
      <c r="P133" s="21">
        <f t="shared" ref="P133" si="602">SUM(Q133:S133)</f>
        <v>285.73687706999999</v>
      </c>
      <c r="Q133" s="21">
        <v>280.09526442999999</v>
      </c>
      <c r="R133" s="21">
        <v>5.64161264</v>
      </c>
      <c r="S133" s="21">
        <v>0</v>
      </c>
      <c r="T133" s="21"/>
      <c r="U133" s="21"/>
      <c r="V133" s="21"/>
      <c r="W133" s="21"/>
      <c r="X133" s="21"/>
    </row>
    <row r="134" spans="1:24" hidden="1" outlineLevel="1" collapsed="1">
      <c r="A134" s="9">
        <v>44287</v>
      </c>
      <c r="B134" s="21">
        <v>5160.3582116600001</v>
      </c>
      <c r="C134" s="21">
        <f t="shared" ref="C134" si="603">I134+O134</f>
        <v>2932.8067675800003</v>
      </c>
      <c r="D134" s="21">
        <f t="shared" ref="D134" si="604">J134+P134</f>
        <v>2227.5514440800002</v>
      </c>
      <c r="E134" s="21">
        <f t="shared" ref="E134" si="605">K134+Q134</f>
        <v>2011.7252545400002</v>
      </c>
      <c r="F134" s="21">
        <f t="shared" ref="F134" si="606">L134+R134</f>
        <v>215.81003076000002</v>
      </c>
      <c r="G134" s="21">
        <f t="shared" ref="G134" si="607">M134+S134</f>
        <v>1.6158780000000001E-2</v>
      </c>
      <c r="H134" s="21">
        <f t="shared" ref="H134" si="608">SUM(I134:J134)</f>
        <v>4052.4806937200001</v>
      </c>
      <c r="I134" s="21">
        <v>2051.8883819600001</v>
      </c>
      <c r="J134" s="21">
        <f t="shared" ref="J134" si="609">SUM(K134:M134)</f>
        <v>2000.59231176</v>
      </c>
      <c r="K134" s="21">
        <v>1790.39757624</v>
      </c>
      <c r="L134" s="21">
        <v>210.17857674000001</v>
      </c>
      <c r="M134" s="21">
        <v>1.6158780000000001E-2</v>
      </c>
      <c r="N134" s="21">
        <f t="shared" ref="N134" si="610">SUM(O134:P134)</f>
        <v>1107.87751794</v>
      </c>
      <c r="O134" s="21">
        <v>880.91838561999998</v>
      </c>
      <c r="P134" s="21">
        <f t="shared" ref="P134" si="611">SUM(Q134:S134)</f>
        <v>226.95913232000001</v>
      </c>
      <c r="Q134" s="21">
        <v>221.3276783</v>
      </c>
      <c r="R134" s="21">
        <v>5.6314540199999996</v>
      </c>
      <c r="S134" s="21">
        <v>0</v>
      </c>
      <c r="T134" s="21"/>
      <c r="U134" s="21"/>
      <c r="V134" s="21"/>
      <c r="W134" s="21"/>
      <c r="X134" s="21"/>
    </row>
    <row r="135" spans="1:24" hidden="1" outlineLevel="1" collapsed="1">
      <c r="A135" s="9">
        <v>44317</v>
      </c>
      <c r="B135" s="21">
        <v>5688.7583912200007</v>
      </c>
      <c r="C135" s="21">
        <f t="shared" ref="C135" si="612">I135+O135</f>
        <v>3568.6577877199998</v>
      </c>
      <c r="D135" s="21">
        <f t="shared" ref="D135" si="613">J135+P135</f>
        <v>2120.1006035</v>
      </c>
      <c r="E135" s="21">
        <f t="shared" ref="E135" si="614">K135+Q135</f>
        <v>1886.0500569999999</v>
      </c>
      <c r="F135" s="21">
        <f t="shared" ref="F135" si="615">L135+R135</f>
        <v>234.03438772000001</v>
      </c>
      <c r="G135" s="21">
        <f t="shared" ref="G135" si="616">M135+S135</f>
        <v>1.6158780000000001E-2</v>
      </c>
      <c r="H135" s="21">
        <f t="shared" ref="H135" si="617">SUM(I135:J135)</f>
        <v>4199.7612808900003</v>
      </c>
      <c r="I135" s="21">
        <v>2323.8946279199999</v>
      </c>
      <c r="J135" s="21">
        <f t="shared" ref="J135" si="618">SUM(K135:M135)</f>
        <v>1875.8666529700001</v>
      </c>
      <c r="K135" s="21">
        <v>1657.43395915</v>
      </c>
      <c r="L135" s="21">
        <v>218.41653504000001</v>
      </c>
      <c r="M135" s="21">
        <v>1.6158780000000001E-2</v>
      </c>
      <c r="N135" s="21">
        <f t="shared" ref="N135" si="619">SUM(O135:P135)</f>
        <v>1488.9971103299999</v>
      </c>
      <c r="O135" s="21">
        <v>1244.7631598</v>
      </c>
      <c r="P135" s="21">
        <f t="shared" ref="P135" si="620">SUM(Q135:S135)</f>
        <v>244.23395052999999</v>
      </c>
      <c r="Q135" s="21">
        <v>228.61609784999999</v>
      </c>
      <c r="R135" s="21">
        <v>15.61785268</v>
      </c>
      <c r="S135" s="21">
        <v>0</v>
      </c>
      <c r="T135" s="21"/>
      <c r="U135" s="21"/>
      <c r="V135" s="21"/>
      <c r="W135" s="21"/>
      <c r="X135" s="21"/>
    </row>
    <row r="136" spans="1:24" hidden="1" outlineLevel="1" collapsed="1">
      <c r="A136" s="9">
        <v>44348</v>
      </c>
      <c r="B136" s="21">
        <v>5426.7324396000004</v>
      </c>
      <c r="C136" s="21">
        <f t="shared" ref="C136" si="621">I136+O136</f>
        <v>3331.4675362999997</v>
      </c>
      <c r="D136" s="21">
        <f t="shared" ref="D136" si="622">J136+P136</f>
        <v>2095.2649032999998</v>
      </c>
      <c r="E136" s="21">
        <f t="shared" ref="E136" si="623">K136+Q136</f>
        <v>1784.8983046399999</v>
      </c>
      <c r="F136" s="21">
        <f t="shared" ref="F136" si="624">L136+R136</f>
        <v>310.35043988999996</v>
      </c>
      <c r="G136" s="21">
        <f t="shared" ref="G136" si="625">M136+S136</f>
        <v>1.6158769999999999E-2</v>
      </c>
      <c r="H136" s="21">
        <f t="shared" ref="H136" si="626">SUM(I136:J136)</f>
        <v>4106.024644269999</v>
      </c>
      <c r="I136" s="21">
        <v>2242.1883303699997</v>
      </c>
      <c r="J136" s="21">
        <f t="shared" ref="J136" si="627">SUM(K136:M136)</f>
        <v>1863.8363138999998</v>
      </c>
      <c r="K136" s="21">
        <v>1640.7456577899998</v>
      </c>
      <c r="L136" s="21">
        <v>223.07449733999999</v>
      </c>
      <c r="M136" s="21">
        <v>1.6158769999999999E-2</v>
      </c>
      <c r="N136" s="21">
        <f t="shared" ref="N136" si="628">SUM(O136:P136)</f>
        <v>1320.70779533</v>
      </c>
      <c r="O136" s="21">
        <v>1089.27920593</v>
      </c>
      <c r="P136" s="21">
        <f t="shared" ref="P136" si="629">SUM(Q136:S136)</f>
        <v>231.42858939999999</v>
      </c>
      <c r="Q136" s="21">
        <v>144.15264685</v>
      </c>
      <c r="R136" s="21">
        <v>87.275942549999996</v>
      </c>
      <c r="S136" s="21">
        <v>0</v>
      </c>
      <c r="T136" s="21"/>
      <c r="U136" s="21"/>
      <c r="V136" s="21"/>
      <c r="W136" s="21"/>
      <c r="X136" s="21"/>
    </row>
    <row r="137" spans="1:24" hidden="1" outlineLevel="1" collapsed="1">
      <c r="A137" s="9">
        <v>44378</v>
      </c>
      <c r="B137" s="21">
        <v>5349.0665497200007</v>
      </c>
      <c r="C137" s="21">
        <f t="shared" ref="C137" si="630">I137+O137</f>
        <v>3233.3695512300001</v>
      </c>
      <c r="D137" s="21">
        <f t="shared" ref="D137" si="631">J137+P137</f>
        <v>2115.6969984899997</v>
      </c>
      <c r="E137" s="21">
        <f t="shared" ref="E137" si="632">K137+Q137</f>
        <v>1742.63996404</v>
      </c>
      <c r="F137" s="21">
        <f t="shared" ref="F137" si="633">L137+R137</f>
        <v>373.04087568</v>
      </c>
      <c r="G137" s="21">
        <f t="shared" ref="G137" si="634">M137+S137</f>
        <v>1.6158769999999999E-2</v>
      </c>
      <c r="H137" s="21">
        <f t="shared" ref="H137" si="635">SUM(I137:J137)</f>
        <v>4133.8345765600006</v>
      </c>
      <c r="I137" s="21">
        <v>2268.9328697700003</v>
      </c>
      <c r="J137" s="21">
        <f t="shared" ref="J137" si="636">SUM(K137:M137)</f>
        <v>1864.9017067899999</v>
      </c>
      <c r="K137" s="21">
        <v>1618.5982414699999</v>
      </c>
      <c r="L137" s="21">
        <v>246.28730654999998</v>
      </c>
      <c r="M137" s="21">
        <v>1.6158769999999999E-2</v>
      </c>
      <c r="N137" s="21">
        <f t="shared" ref="N137" si="637">SUM(O137:P137)</f>
        <v>1215.2319731600001</v>
      </c>
      <c r="O137" s="21">
        <v>964.43668145999993</v>
      </c>
      <c r="P137" s="21">
        <f t="shared" ref="P137" si="638">SUM(Q137:S137)</f>
        <v>250.79529170000001</v>
      </c>
      <c r="Q137" s="21">
        <v>124.04172257</v>
      </c>
      <c r="R137" s="21">
        <v>126.75356913</v>
      </c>
      <c r="S137" s="21">
        <v>0</v>
      </c>
      <c r="T137" s="21"/>
      <c r="U137" s="21"/>
      <c r="V137" s="21"/>
      <c r="W137" s="21"/>
      <c r="X137" s="21"/>
    </row>
    <row r="138" spans="1:24" hidden="1" outlineLevel="1" collapsed="1">
      <c r="A138" s="9">
        <v>44409</v>
      </c>
      <c r="B138" s="21">
        <v>5494.8175336200002</v>
      </c>
      <c r="C138" s="21">
        <f t="shared" ref="C138" si="639">I138+O138</f>
        <v>3436.45554623</v>
      </c>
      <c r="D138" s="21">
        <f t="shared" ref="D138" si="640">J138+P138</f>
        <v>2058.3619873900002</v>
      </c>
      <c r="E138" s="21">
        <f t="shared" ref="E138" si="641">K138+Q138</f>
        <v>1648.2936948100003</v>
      </c>
      <c r="F138" s="21">
        <f t="shared" ref="F138" si="642">L138+R138</f>
        <v>410.05085523999998</v>
      </c>
      <c r="G138" s="21">
        <f t="shared" ref="G138" si="643">M138+S138</f>
        <v>1.7437339999999999E-2</v>
      </c>
      <c r="H138" s="21">
        <f t="shared" ref="H138" si="644">SUM(I138:J138)</f>
        <v>4380.2019985700008</v>
      </c>
      <c r="I138" s="21">
        <v>2597.65580963</v>
      </c>
      <c r="J138" s="21">
        <f t="shared" ref="J138" si="645">SUM(K138:M138)</f>
        <v>1782.5461889400003</v>
      </c>
      <c r="K138" s="21">
        <v>1499.1645087400002</v>
      </c>
      <c r="L138" s="21">
        <v>283.36424285999999</v>
      </c>
      <c r="M138" s="21">
        <v>1.7437339999999999E-2</v>
      </c>
      <c r="N138" s="21">
        <f t="shared" ref="N138" si="646">SUM(O138:P138)</f>
        <v>1114.6155350499998</v>
      </c>
      <c r="O138" s="21">
        <v>838.79973659999996</v>
      </c>
      <c r="P138" s="21">
        <f t="shared" ref="P138" si="647">SUM(Q138:S138)</f>
        <v>275.81579844999999</v>
      </c>
      <c r="Q138" s="21">
        <v>149.12918607</v>
      </c>
      <c r="R138" s="21">
        <v>126.68661238</v>
      </c>
      <c r="S138" s="21">
        <v>0</v>
      </c>
      <c r="T138" s="21"/>
      <c r="U138" s="21"/>
      <c r="V138" s="21"/>
      <c r="W138" s="21"/>
      <c r="X138" s="21"/>
    </row>
    <row r="139" spans="1:24" hidden="1" outlineLevel="1" collapsed="1">
      <c r="A139" s="9">
        <v>44440</v>
      </c>
      <c r="B139" s="21">
        <v>5450.1256596100002</v>
      </c>
      <c r="C139" s="21">
        <f t="shared" ref="C139" si="648">I139+O139</f>
        <v>3527.2133379400002</v>
      </c>
      <c r="D139" s="21">
        <f t="shared" ref="D139" si="649">J139+P139</f>
        <v>1922.91232167</v>
      </c>
      <c r="E139" s="21">
        <f t="shared" ref="E139" si="650">K139+Q139</f>
        <v>1618.8002353100001</v>
      </c>
      <c r="F139" s="21">
        <f t="shared" ref="F139" si="651">L139+R139</f>
        <v>295.59290244000005</v>
      </c>
      <c r="G139" s="21">
        <f t="shared" ref="G139" si="652">M139+S139</f>
        <v>8.5191839200000015</v>
      </c>
      <c r="H139" s="21">
        <f t="shared" ref="H139" si="653">SUM(I139:J139)</f>
        <v>4316.8400969200002</v>
      </c>
      <c r="I139" s="21">
        <v>2524.4754249100001</v>
      </c>
      <c r="J139" s="21">
        <f t="shared" ref="J139" si="654">SUM(K139:M139)</f>
        <v>1792.36467201</v>
      </c>
      <c r="K139" s="21">
        <v>1503.08417452</v>
      </c>
      <c r="L139" s="21">
        <v>280.76131357000003</v>
      </c>
      <c r="M139" s="21">
        <v>8.5191839200000015</v>
      </c>
      <c r="N139" s="21">
        <f t="shared" ref="N139" si="655">SUM(O139:P139)</f>
        <v>1133.28556269</v>
      </c>
      <c r="O139" s="21">
        <v>1002.73791303</v>
      </c>
      <c r="P139" s="21">
        <f t="shared" ref="P139" si="656">SUM(Q139:S139)</f>
        <v>130.54764965999999</v>
      </c>
      <c r="Q139" s="21">
        <v>115.71606079</v>
      </c>
      <c r="R139" s="21">
        <v>14.831588869999999</v>
      </c>
      <c r="S139" s="21">
        <v>0</v>
      </c>
      <c r="T139" s="21"/>
      <c r="U139" s="21"/>
      <c r="V139" s="21"/>
      <c r="W139" s="21"/>
      <c r="X139" s="21"/>
    </row>
    <row r="140" spans="1:24" hidden="1" outlineLevel="1" collapsed="1">
      <c r="A140" s="9">
        <v>44470</v>
      </c>
      <c r="B140" s="21">
        <v>5379.81495946</v>
      </c>
      <c r="C140" s="21">
        <f t="shared" ref="C140" si="657">I140+O140</f>
        <v>3400.0254129199998</v>
      </c>
      <c r="D140" s="21">
        <f t="shared" ref="D140" si="658">J140+P140</f>
        <v>1979.7895465399997</v>
      </c>
      <c r="E140" s="21">
        <f t="shared" ref="E140" si="659">K140+Q140</f>
        <v>1655.83389631</v>
      </c>
      <c r="F140" s="21">
        <f t="shared" ref="F140" si="660">L140+R140</f>
        <v>315.38406906</v>
      </c>
      <c r="G140" s="21">
        <f t="shared" ref="G140" si="661">M140+S140</f>
        <v>8.57158117</v>
      </c>
      <c r="H140" s="21">
        <f t="shared" ref="H140" si="662">SUM(I140:J140)</f>
        <v>4286.1147519999995</v>
      </c>
      <c r="I140" s="21">
        <v>2431.3963800199999</v>
      </c>
      <c r="J140" s="21">
        <f t="shared" ref="J140" si="663">SUM(K140:M140)</f>
        <v>1854.7183719799998</v>
      </c>
      <c r="K140" s="21">
        <v>1545.43011325</v>
      </c>
      <c r="L140" s="21">
        <v>300.71667755999999</v>
      </c>
      <c r="M140" s="21">
        <v>8.57158117</v>
      </c>
      <c r="N140" s="21">
        <f t="shared" ref="N140" si="664">SUM(O140:P140)</f>
        <v>1093.70020746</v>
      </c>
      <c r="O140" s="21">
        <v>968.62903289999997</v>
      </c>
      <c r="P140" s="21">
        <f t="shared" ref="P140" si="665">SUM(Q140:S140)</f>
        <v>125.07117456</v>
      </c>
      <c r="Q140" s="21">
        <v>110.40378305999999</v>
      </c>
      <c r="R140" s="21">
        <v>14.667391500000001</v>
      </c>
      <c r="S140" s="21">
        <v>0</v>
      </c>
      <c r="T140" s="21"/>
      <c r="U140" s="21"/>
      <c r="V140" s="21"/>
      <c r="W140" s="21"/>
      <c r="X140" s="21"/>
    </row>
    <row r="141" spans="1:24" hidden="1" outlineLevel="1" collapsed="1">
      <c r="A141" s="9">
        <v>44501</v>
      </c>
      <c r="B141" s="21">
        <v>5786.9898981100005</v>
      </c>
      <c r="C141" s="21">
        <f t="shared" ref="C141" si="666">I141+O141</f>
        <v>3917.2517380700001</v>
      </c>
      <c r="D141" s="21">
        <f t="shared" ref="D141" si="667">J141+P141</f>
        <v>1869.7381600399999</v>
      </c>
      <c r="E141" s="21">
        <f t="shared" ref="E141" si="668">K141+Q141</f>
        <v>1583.9285029299999</v>
      </c>
      <c r="F141" s="21">
        <f t="shared" ref="F141" si="669">L141+R141</f>
        <v>277.23768222000001</v>
      </c>
      <c r="G141" s="21">
        <f t="shared" ref="G141" si="670">M141+S141</f>
        <v>8.5719748899999999</v>
      </c>
      <c r="H141" s="21">
        <f t="shared" ref="H141" si="671">SUM(I141:J141)</f>
        <v>4545.6883658100005</v>
      </c>
      <c r="I141" s="21">
        <v>2824.2069055800002</v>
      </c>
      <c r="J141" s="21">
        <f t="shared" ref="J141" si="672">SUM(K141:M141)</f>
        <v>1721.48146023</v>
      </c>
      <c r="K141" s="21">
        <v>1450.58937782</v>
      </c>
      <c r="L141" s="21">
        <v>262.32010752000002</v>
      </c>
      <c r="M141" s="21">
        <v>8.5719748899999999</v>
      </c>
      <c r="N141" s="21">
        <f t="shared" ref="N141" si="673">SUM(O141:P141)</f>
        <v>1241.3015323</v>
      </c>
      <c r="O141" s="21">
        <v>1093.0448324899999</v>
      </c>
      <c r="P141" s="21">
        <f t="shared" ref="P141" si="674">SUM(Q141:S141)</f>
        <v>148.25669980999999</v>
      </c>
      <c r="Q141" s="21">
        <v>133.33912511</v>
      </c>
      <c r="R141" s="21">
        <v>14.917574699999999</v>
      </c>
      <c r="S141" s="21">
        <v>0</v>
      </c>
      <c r="T141" s="21"/>
      <c r="U141" s="21"/>
      <c r="V141" s="21"/>
      <c r="W141" s="21"/>
      <c r="X141" s="21"/>
    </row>
    <row r="142" spans="1:24" hidden="1" outlineLevel="1" collapsed="1">
      <c r="A142" s="9">
        <v>44531</v>
      </c>
      <c r="B142" s="21">
        <v>6846.43861681</v>
      </c>
      <c r="C142" s="21">
        <f t="shared" ref="C142" si="675">I142+O142</f>
        <v>4176.6644401399999</v>
      </c>
      <c r="D142" s="21">
        <f t="shared" ref="D142" si="676">J142+P142</f>
        <v>2669.7741766700001</v>
      </c>
      <c r="E142" s="21">
        <f t="shared" ref="E142" si="677">K142+Q142</f>
        <v>2378.3904380399999</v>
      </c>
      <c r="F142" s="21">
        <f t="shared" ref="F142" si="678">L142+R142</f>
        <v>282.81001715999997</v>
      </c>
      <c r="G142" s="21">
        <f t="shared" ref="G142" si="679">M142+S142</f>
        <v>8.5737214700000006</v>
      </c>
      <c r="H142" s="21">
        <f t="shared" ref="H142" si="680">SUM(I142:J142)</f>
        <v>5740.7518091999991</v>
      </c>
      <c r="I142" s="21">
        <v>3347.6913037199997</v>
      </c>
      <c r="J142" s="21">
        <f t="shared" ref="J142" si="681">SUM(K142:M142)</f>
        <v>2393.0605054799998</v>
      </c>
      <c r="K142" s="21">
        <v>2111.0558685000001</v>
      </c>
      <c r="L142" s="21">
        <v>273.43091550999998</v>
      </c>
      <c r="M142" s="21">
        <v>8.5737214700000006</v>
      </c>
      <c r="N142" s="21">
        <f t="shared" ref="N142" si="682">SUM(O142:P142)</f>
        <v>1105.68680761</v>
      </c>
      <c r="O142" s="21">
        <v>828.97313641999995</v>
      </c>
      <c r="P142" s="21">
        <f t="shared" ref="P142" si="683">SUM(Q142:S142)</f>
        <v>276.71367119000001</v>
      </c>
      <c r="Q142" s="21">
        <v>267.33456954000002</v>
      </c>
      <c r="R142" s="21">
        <v>9.3791016500000008</v>
      </c>
      <c r="S142" s="21">
        <v>0</v>
      </c>
      <c r="T142" s="21"/>
      <c r="U142" s="21"/>
      <c r="V142" s="21"/>
      <c r="W142" s="21"/>
      <c r="X142" s="21"/>
    </row>
    <row r="143" spans="1:24" hidden="1" outlineLevel="1" collapsed="1">
      <c r="A143" s="9">
        <v>44562</v>
      </c>
      <c r="B143" s="21">
        <v>5584.7582785800005</v>
      </c>
      <c r="C143" s="21">
        <f t="shared" ref="C143" si="684">I143+O143</f>
        <v>3756.1247998299996</v>
      </c>
      <c r="D143" s="21">
        <f t="shared" ref="D143" si="685">J143+P143</f>
        <v>1828.63347875</v>
      </c>
      <c r="E143" s="21">
        <f t="shared" ref="E143" si="686">K143+Q143</f>
        <v>1559.3690162600001</v>
      </c>
      <c r="F143" s="21">
        <f t="shared" ref="F143" si="687">L143+R143</f>
        <v>260.68688054</v>
      </c>
      <c r="G143" s="21">
        <f t="shared" ref="G143" si="688">M143+S143</f>
        <v>8.577581949999999</v>
      </c>
      <c r="H143" s="21">
        <f t="shared" ref="H143" si="689">SUM(I143:J143)</f>
        <v>4296.0340080799997</v>
      </c>
      <c r="I143" s="21">
        <v>2628.7100164899998</v>
      </c>
      <c r="J143" s="21">
        <f t="shared" ref="J143" si="690">SUM(K143:M143)</f>
        <v>1667.3239915900001</v>
      </c>
      <c r="K143" s="21">
        <v>1407.7893991400001</v>
      </c>
      <c r="L143" s="21">
        <v>250.9570105</v>
      </c>
      <c r="M143" s="21">
        <v>8.577581949999999</v>
      </c>
      <c r="N143" s="21">
        <f t="shared" ref="N143" si="691">SUM(O143:P143)</f>
        <v>1288.7242704999999</v>
      </c>
      <c r="O143" s="21">
        <v>1127.41478334</v>
      </c>
      <c r="P143" s="21">
        <f t="shared" ref="P143" si="692">SUM(Q143:S143)</f>
        <v>161.30948716</v>
      </c>
      <c r="Q143" s="21">
        <v>151.57961711999999</v>
      </c>
      <c r="R143" s="21">
        <v>9.7298700399999998</v>
      </c>
      <c r="S143" s="21">
        <v>0</v>
      </c>
      <c r="T143" s="21"/>
      <c r="U143" s="21"/>
      <c r="V143" s="21"/>
      <c r="W143" s="21"/>
      <c r="X143" s="21"/>
    </row>
    <row r="144" spans="1:24" hidden="1" outlineLevel="1" collapsed="1">
      <c r="A144" s="9">
        <v>44593</v>
      </c>
      <c r="B144" s="21">
        <v>6374.7983846600009</v>
      </c>
      <c r="C144" s="21">
        <f t="shared" ref="C144" si="693">I144+O144</f>
        <v>4529.7785542700003</v>
      </c>
      <c r="D144" s="21">
        <f t="shared" ref="D144" si="694">J144+P144</f>
        <v>1845.0198303899999</v>
      </c>
      <c r="E144" s="21">
        <f t="shared" ref="E144" si="695">K144+Q144</f>
        <v>1537.8840615699999</v>
      </c>
      <c r="F144" s="21">
        <f t="shared" ref="F144" si="696">L144+R144</f>
        <v>297.74362979999995</v>
      </c>
      <c r="G144" s="21">
        <f t="shared" ref="G144" si="697">M144+S144</f>
        <v>9.3921390200000001</v>
      </c>
      <c r="H144" s="21">
        <f t="shared" ref="H144" si="698">SUM(I144:J144)</f>
        <v>4819.7834532500001</v>
      </c>
      <c r="I144" s="21">
        <v>3118.4330019600002</v>
      </c>
      <c r="J144" s="21">
        <f t="shared" ref="J144" si="699">SUM(K144:M144)</f>
        <v>1701.3504512899999</v>
      </c>
      <c r="K144" s="21">
        <v>1404.3054296599998</v>
      </c>
      <c r="L144" s="21">
        <v>287.65288260999995</v>
      </c>
      <c r="M144" s="21">
        <v>9.3921390200000001</v>
      </c>
      <c r="N144" s="21">
        <f t="shared" ref="N144" si="700">SUM(O144:P144)</f>
        <v>1555.0149314100001</v>
      </c>
      <c r="O144" s="21">
        <v>1411.3455523100001</v>
      </c>
      <c r="P144" s="21">
        <f t="shared" ref="P144" si="701">SUM(Q144:S144)</f>
        <v>143.66937909999999</v>
      </c>
      <c r="Q144" s="21">
        <v>133.57863190999998</v>
      </c>
      <c r="R144" s="21">
        <v>10.09074719</v>
      </c>
      <c r="S144" s="21">
        <v>0</v>
      </c>
      <c r="T144" s="21"/>
      <c r="U144" s="21"/>
      <c r="V144" s="21"/>
      <c r="W144" s="21"/>
      <c r="X144" s="21"/>
    </row>
    <row r="145" spans="1:24" hidden="1" outlineLevel="1" collapsed="1">
      <c r="A145" s="9">
        <v>44621</v>
      </c>
      <c r="B145" s="21">
        <v>6419.0388115300011</v>
      </c>
      <c r="C145" s="21">
        <f t="shared" ref="C145" si="702">I145+O145</f>
        <v>4633.5131341599999</v>
      </c>
      <c r="D145" s="21">
        <f t="shared" ref="D145" si="703">J145+P145</f>
        <v>1785.52567737</v>
      </c>
      <c r="E145" s="21">
        <f t="shared" ref="E145" si="704">K145+Q145</f>
        <v>1509.5967611100002</v>
      </c>
      <c r="F145" s="21">
        <f t="shared" ref="F145" si="705">L145+R145</f>
        <v>266.53153749999996</v>
      </c>
      <c r="G145" s="21">
        <f t="shared" ref="G145" si="706">M145+S145</f>
        <v>9.3973787600000005</v>
      </c>
      <c r="H145" s="21">
        <f t="shared" ref="H145" si="707">SUM(I145:J145)</f>
        <v>4794.5200603800004</v>
      </c>
      <c r="I145" s="21">
        <v>3126.8287149600001</v>
      </c>
      <c r="J145" s="21">
        <f t="shared" ref="J145" si="708">SUM(K145:M145)</f>
        <v>1667.6913454200001</v>
      </c>
      <c r="K145" s="21">
        <v>1401.6905892300001</v>
      </c>
      <c r="L145" s="21">
        <v>256.60337742999997</v>
      </c>
      <c r="M145" s="21">
        <v>9.3973787600000005</v>
      </c>
      <c r="N145" s="21">
        <f t="shared" ref="N145" si="709">SUM(O145:P145)</f>
        <v>1624.5187511500001</v>
      </c>
      <c r="O145" s="21">
        <v>1506.6844192000001</v>
      </c>
      <c r="P145" s="21">
        <f t="shared" ref="P145" si="710">SUM(Q145:S145)</f>
        <v>117.83433195000001</v>
      </c>
      <c r="Q145" s="21">
        <v>107.90617188</v>
      </c>
      <c r="R145" s="21">
        <v>9.9281600700000006</v>
      </c>
      <c r="S145" s="21">
        <v>0</v>
      </c>
      <c r="T145" s="21"/>
      <c r="U145" s="21"/>
      <c r="V145" s="21"/>
      <c r="W145" s="21"/>
      <c r="X145" s="21"/>
    </row>
    <row r="146" spans="1:24" hidden="1" outlineLevel="1" collapsed="1">
      <c r="A146" s="9">
        <v>44652</v>
      </c>
      <c r="B146" s="21">
        <v>6632.3787369400006</v>
      </c>
      <c r="C146" s="21">
        <f t="shared" ref="C146" si="711">I146+O146</f>
        <v>4599.9108503500001</v>
      </c>
      <c r="D146" s="21">
        <f t="shared" ref="D146" si="712">J146+P146</f>
        <v>2032.46788659</v>
      </c>
      <c r="E146" s="21">
        <f t="shared" ref="E146" si="713">K146+Q146</f>
        <v>1736.98545618</v>
      </c>
      <c r="F146" s="21">
        <f t="shared" ref="F146" si="714">L146+R146</f>
        <v>286.08679820999998</v>
      </c>
      <c r="G146" s="21">
        <f t="shared" ref="G146" si="715">M146+S146</f>
        <v>9.3956321999999997</v>
      </c>
      <c r="H146" s="21">
        <f t="shared" ref="H146" si="716">SUM(I146:J146)</f>
        <v>5190.1181613099998</v>
      </c>
      <c r="I146" s="21">
        <v>3273.04443356</v>
      </c>
      <c r="J146" s="21">
        <f t="shared" ref="J146" si="717">SUM(K146:M146)</f>
        <v>1917.07372775</v>
      </c>
      <c r="K146" s="21">
        <v>1630.9550225200001</v>
      </c>
      <c r="L146" s="21">
        <v>276.72307302999997</v>
      </c>
      <c r="M146" s="21">
        <v>9.3956321999999997</v>
      </c>
      <c r="N146" s="21">
        <f t="shared" ref="N146" si="718">SUM(O146:P146)</f>
        <v>1442.2605756300002</v>
      </c>
      <c r="O146" s="21">
        <v>1326.8664167900001</v>
      </c>
      <c r="P146" s="21">
        <f t="shared" ref="P146" si="719">SUM(Q146:S146)</f>
        <v>115.39415884</v>
      </c>
      <c r="Q146" s="21">
        <v>106.03043366</v>
      </c>
      <c r="R146" s="21">
        <v>9.3637251799999994</v>
      </c>
      <c r="S146" s="21">
        <v>0</v>
      </c>
      <c r="T146" s="21"/>
      <c r="U146" s="21"/>
      <c r="V146" s="21"/>
      <c r="W146" s="21"/>
      <c r="X146" s="21"/>
    </row>
    <row r="147" spans="1:24" hidden="1" outlineLevel="1" collapsed="1">
      <c r="A147" s="9">
        <v>44682</v>
      </c>
      <c r="B147" s="21">
        <v>6806.5683053399998</v>
      </c>
      <c r="C147" s="21">
        <f t="shared" ref="C147" si="720">I147+O147</f>
        <v>4726.9792745600007</v>
      </c>
      <c r="D147" s="21">
        <f t="shared" ref="D147" si="721">J147+P147</f>
        <v>2079.58903078</v>
      </c>
      <c r="E147" s="21">
        <f t="shared" ref="E147" si="722">K147+Q147</f>
        <v>1744.3766318100002</v>
      </c>
      <c r="F147" s="21">
        <f t="shared" ref="F147" si="723">L147+R147</f>
        <v>325.81502021</v>
      </c>
      <c r="G147" s="21">
        <f t="shared" ref="G147" si="724">M147+S147</f>
        <v>9.3973787600000005</v>
      </c>
      <c r="H147" s="21">
        <f t="shared" ref="H147" si="725">SUM(I147:J147)</f>
        <v>5221.4867950200005</v>
      </c>
      <c r="I147" s="21">
        <v>3278.1211640800002</v>
      </c>
      <c r="J147" s="21">
        <f t="shared" ref="J147" si="726">SUM(K147:M147)</f>
        <v>1943.3656309400001</v>
      </c>
      <c r="K147" s="21">
        <v>1637.4081808200001</v>
      </c>
      <c r="L147" s="21">
        <v>296.56007135999999</v>
      </c>
      <c r="M147" s="21">
        <v>9.3973787600000005</v>
      </c>
      <c r="N147" s="21">
        <f t="shared" ref="N147" si="727">SUM(O147:P147)</f>
        <v>1585.08151032</v>
      </c>
      <c r="O147" s="21">
        <v>1448.8581104800001</v>
      </c>
      <c r="P147" s="21">
        <f t="shared" ref="P147" si="728">SUM(Q147:S147)</f>
        <v>136.22339984000001</v>
      </c>
      <c r="Q147" s="21">
        <v>106.96845099000001</v>
      </c>
      <c r="R147" s="21">
        <v>29.254948850000002</v>
      </c>
      <c r="S147" s="21">
        <v>0</v>
      </c>
      <c r="T147" s="21"/>
      <c r="U147" s="21"/>
      <c r="V147" s="21"/>
      <c r="W147" s="21"/>
      <c r="X147" s="21"/>
    </row>
    <row r="148" spans="1:24" hidden="1" outlineLevel="1" collapsed="1">
      <c r="A148" s="9">
        <v>44713</v>
      </c>
      <c r="B148" s="21">
        <v>6607.7358264900013</v>
      </c>
      <c r="C148" s="21">
        <f t="shared" ref="C148" si="729">I148+O148</f>
        <v>4792.9076455600007</v>
      </c>
      <c r="D148" s="21">
        <f t="shared" ref="D148" si="730">J148+P148</f>
        <v>1814.8281809299999</v>
      </c>
      <c r="E148" s="21">
        <f t="shared" ref="E148" si="731">K148+Q148</f>
        <v>1549.2313430700001</v>
      </c>
      <c r="F148" s="21">
        <f t="shared" ref="F148" si="732">L148+R148</f>
        <v>257.02100246999998</v>
      </c>
      <c r="G148" s="21">
        <f t="shared" ref="G148" si="733">M148+S148</f>
        <v>8.5758353899999999</v>
      </c>
      <c r="H148" s="21">
        <f t="shared" ref="H148" si="734">SUM(I148:J148)</f>
        <v>4882.8116898799999</v>
      </c>
      <c r="I148" s="21">
        <v>3166.6285836700004</v>
      </c>
      <c r="J148" s="21">
        <f t="shared" ref="J148" si="735">SUM(K148:M148)</f>
        <v>1716.18310621</v>
      </c>
      <c r="K148" s="21">
        <v>1479.84146119</v>
      </c>
      <c r="L148" s="21">
        <v>227.76580963000001</v>
      </c>
      <c r="M148" s="21">
        <v>8.5758353899999999</v>
      </c>
      <c r="N148" s="21">
        <f t="shared" ref="N148" si="736">SUM(O148:P148)</f>
        <v>1724.92413661</v>
      </c>
      <c r="O148" s="21">
        <v>1626.2790618900001</v>
      </c>
      <c r="P148" s="21">
        <f t="shared" ref="P148" si="737">SUM(Q148:S148)</f>
        <v>98.645074719999997</v>
      </c>
      <c r="Q148" s="21">
        <v>69.389881880000004</v>
      </c>
      <c r="R148" s="21">
        <v>29.255192839999999</v>
      </c>
      <c r="S148" s="21">
        <v>0</v>
      </c>
      <c r="T148" s="21"/>
      <c r="U148" s="21"/>
      <c r="V148" s="21"/>
      <c r="W148" s="21"/>
      <c r="X148" s="21"/>
    </row>
    <row r="149" spans="1:24" hidden="1" outlineLevel="1" collapsed="1">
      <c r="A149" s="9">
        <v>44743</v>
      </c>
      <c r="B149" s="21">
        <v>6549.1480888200003</v>
      </c>
      <c r="C149" s="21">
        <f t="shared" ref="C149" si="738">I149+O149</f>
        <v>4567.0397276100002</v>
      </c>
      <c r="D149" s="21">
        <f t="shared" ref="D149" si="739">J149+P149</f>
        <v>1982.1083612100001</v>
      </c>
      <c r="E149" s="21">
        <f t="shared" ref="E149" si="740">K149+Q149</f>
        <v>1801.3258796800001</v>
      </c>
      <c r="F149" s="21">
        <f t="shared" ref="F149" si="741">L149+R149</f>
        <v>172.20489958000002</v>
      </c>
      <c r="G149" s="21">
        <f t="shared" ref="G149" si="742">M149+S149</f>
        <v>8.577581949999999</v>
      </c>
      <c r="H149" s="21">
        <f t="shared" ref="H149" si="743">SUM(I149:J149)</f>
        <v>4536.5769895499998</v>
      </c>
      <c r="I149" s="21">
        <v>2727.6081314100002</v>
      </c>
      <c r="J149" s="21">
        <f t="shared" ref="J149" si="744">SUM(K149:M149)</f>
        <v>1808.9688581400001</v>
      </c>
      <c r="K149" s="21">
        <v>1628.18637661</v>
      </c>
      <c r="L149" s="21">
        <v>172.20489958000002</v>
      </c>
      <c r="M149" s="21">
        <v>8.577581949999999</v>
      </c>
      <c r="N149" s="21">
        <f t="shared" ref="N149" si="745">SUM(O149:P149)</f>
        <v>2012.5710992700001</v>
      </c>
      <c r="O149" s="21">
        <v>1839.4315962000001</v>
      </c>
      <c r="P149" s="21">
        <f t="shared" ref="P149" si="746">SUM(Q149:S149)</f>
        <v>173.13950306999999</v>
      </c>
      <c r="Q149" s="21">
        <v>173.13950306999999</v>
      </c>
      <c r="R149" s="21">
        <v>0</v>
      </c>
      <c r="S149" s="21">
        <v>0</v>
      </c>
      <c r="T149" s="21"/>
      <c r="U149" s="21"/>
      <c r="V149" s="21"/>
      <c r="W149" s="21"/>
      <c r="X149" s="21"/>
    </row>
    <row r="150" spans="1:24" hidden="1" outlineLevel="1" collapsed="1">
      <c r="A150" s="9">
        <v>44774</v>
      </c>
      <c r="B150" s="21">
        <v>6418.8003648299991</v>
      </c>
      <c r="C150" s="21">
        <f t="shared" ref="C150" si="747">I150+O150</f>
        <v>4412.5123565200001</v>
      </c>
      <c r="D150" s="21">
        <f t="shared" ref="D150" si="748">J150+P150</f>
        <v>2006.2880083100004</v>
      </c>
      <c r="E150" s="21">
        <f t="shared" ref="E150" si="749">K150+Q150</f>
        <v>1822.7984837800002</v>
      </c>
      <c r="F150" s="21">
        <f t="shared" ref="F150" si="750">L150+R150</f>
        <v>174.91194259</v>
      </c>
      <c r="G150" s="21">
        <f t="shared" ref="G150" si="751">M150+S150</f>
        <v>8.57758194</v>
      </c>
      <c r="H150" s="21">
        <f t="shared" ref="H150" si="752">SUM(I150:J150)</f>
        <v>4413.1803672300002</v>
      </c>
      <c r="I150" s="21">
        <v>2694.7910956300002</v>
      </c>
      <c r="J150" s="21">
        <f t="shared" ref="J150" si="753">SUM(K150:M150)</f>
        <v>1718.3892716000003</v>
      </c>
      <c r="K150" s="21">
        <v>1534.8997470700001</v>
      </c>
      <c r="L150" s="21">
        <v>174.91194259</v>
      </c>
      <c r="M150" s="21">
        <v>8.57758194</v>
      </c>
      <c r="N150" s="21">
        <f t="shared" ref="N150" si="754">SUM(O150:P150)</f>
        <v>2005.6199976</v>
      </c>
      <c r="O150" s="21">
        <v>1717.7212608899999</v>
      </c>
      <c r="P150" s="21">
        <f t="shared" ref="P150" si="755">SUM(Q150:S150)</f>
        <v>287.89873671000004</v>
      </c>
      <c r="Q150" s="21">
        <v>287.89873671000004</v>
      </c>
      <c r="R150" s="21">
        <v>0</v>
      </c>
      <c r="S150" s="21">
        <v>0</v>
      </c>
      <c r="T150" s="21"/>
      <c r="U150" s="21"/>
      <c r="V150" s="21"/>
      <c r="W150" s="21"/>
      <c r="X150" s="21"/>
    </row>
    <row r="151" spans="1:24" hidden="1" outlineLevel="1" collapsed="1">
      <c r="A151" s="9">
        <v>44805</v>
      </c>
      <c r="B151" s="21">
        <v>6702.3876585999988</v>
      </c>
      <c r="C151" s="21">
        <f t="shared" ref="C151" si="756">I151+O151</f>
        <v>4648.7023829600003</v>
      </c>
      <c r="D151" s="21">
        <f t="shared" ref="D151" si="757">J151+P151</f>
        <v>2053.6852756399999</v>
      </c>
      <c r="E151" s="21">
        <f t="shared" ref="E151" si="758">K151+Q151</f>
        <v>1865.5497857400001</v>
      </c>
      <c r="F151" s="21">
        <f t="shared" ref="F151" si="759">L151+R151</f>
        <v>188.11205178</v>
      </c>
      <c r="G151" s="21">
        <f t="shared" ref="G151" si="760">M151+S151</f>
        <v>2.343812E-2</v>
      </c>
      <c r="H151" s="21">
        <f t="shared" ref="H151" si="761">SUM(I151:J151)</f>
        <v>4724.2357588799996</v>
      </c>
      <c r="I151" s="21">
        <v>3005.9059272899999</v>
      </c>
      <c r="J151" s="21">
        <f t="shared" ref="J151" si="762">SUM(K151:M151)</f>
        <v>1718.3298315899999</v>
      </c>
      <c r="K151" s="21">
        <v>1530.29852895</v>
      </c>
      <c r="L151" s="21">
        <v>188.00786452</v>
      </c>
      <c r="M151" s="21">
        <v>2.343812E-2</v>
      </c>
      <c r="N151" s="21">
        <f t="shared" ref="N151" si="763">SUM(O151:P151)</f>
        <v>1978.1518997199998</v>
      </c>
      <c r="O151" s="21">
        <v>1642.7964556699999</v>
      </c>
      <c r="P151" s="21">
        <f t="shared" ref="P151" si="764">SUM(Q151:S151)</f>
        <v>335.35544404999996</v>
      </c>
      <c r="Q151" s="21">
        <v>335.25125678999996</v>
      </c>
      <c r="R151" s="21">
        <v>0.10418726</v>
      </c>
      <c r="S151" s="21">
        <v>0</v>
      </c>
      <c r="T151" s="21"/>
      <c r="U151" s="21"/>
      <c r="V151" s="21"/>
      <c r="W151" s="21"/>
      <c r="X151" s="21"/>
    </row>
    <row r="152" spans="1:24" hidden="1" outlineLevel="1" collapsed="1">
      <c r="A152" s="9">
        <v>44835</v>
      </c>
      <c r="B152" s="21">
        <v>7235.0905570300001</v>
      </c>
      <c r="C152" s="21">
        <f t="shared" ref="C152" si="765">I152+O152</f>
        <v>5117.1111556400001</v>
      </c>
      <c r="D152" s="21">
        <f t="shared" ref="D152" si="766">J152+P152</f>
        <v>2117.97940139</v>
      </c>
      <c r="E152" s="21">
        <f t="shared" ref="E152" si="767">K152+Q152</f>
        <v>1897.4775407299999</v>
      </c>
      <c r="F152" s="21">
        <f t="shared" ref="F152" si="768">L152+R152</f>
        <v>220.47842255</v>
      </c>
      <c r="G152" s="21">
        <f t="shared" ref="G152" si="769">M152+S152</f>
        <v>2.3438110000000002E-2</v>
      </c>
      <c r="H152" s="21">
        <f t="shared" ref="H152" si="770">SUM(I152:J152)</f>
        <v>4998.0322750899995</v>
      </c>
      <c r="I152" s="21">
        <v>3291.8503037599999</v>
      </c>
      <c r="J152" s="21">
        <f t="shared" ref="J152" si="771">SUM(K152:M152)</f>
        <v>1706.1819713299999</v>
      </c>
      <c r="K152" s="21">
        <v>1485.78693651</v>
      </c>
      <c r="L152" s="21">
        <v>220.37159671000001</v>
      </c>
      <c r="M152" s="21">
        <v>2.3438110000000002E-2</v>
      </c>
      <c r="N152" s="21">
        <f t="shared" ref="N152" si="772">SUM(O152:P152)</f>
        <v>2237.0582819400001</v>
      </c>
      <c r="O152" s="21">
        <v>1825.26085188</v>
      </c>
      <c r="P152" s="21">
        <f t="shared" ref="P152" si="773">SUM(Q152:S152)</f>
        <v>411.79743005999995</v>
      </c>
      <c r="Q152" s="21">
        <v>411.69060421999995</v>
      </c>
      <c r="R152" s="21">
        <v>0.10682584000000001</v>
      </c>
      <c r="S152" s="21">
        <v>0</v>
      </c>
      <c r="T152" s="21"/>
      <c r="U152" s="21"/>
      <c r="V152" s="21"/>
      <c r="W152" s="21"/>
      <c r="X152" s="21"/>
    </row>
    <row r="153" spans="1:24" hidden="1" outlineLevel="1" collapsed="1">
      <c r="A153" s="9">
        <v>44866</v>
      </c>
      <c r="B153" s="21">
        <v>6872.4656393299992</v>
      </c>
      <c r="C153" s="21">
        <f t="shared" ref="C153" si="774">I153+O153</f>
        <v>4891.8728881899997</v>
      </c>
      <c r="D153" s="21">
        <f t="shared" ref="D153" si="775">J153+P153</f>
        <v>1980.5927511399998</v>
      </c>
      <c r="E153" s="21">
        <f t="shared" ref="E153" si="776">K153+Q153</f>
        <v>1797.14485491</v>
      </c>
      <c r="F153" s="21">
        <f t="shared" ref="F153" si="777">L153+R153</f>
        <v>183.42445812</v>
      </c>
      <c r="G153" s="21">
        <f t="shared" ref="G153" si="778">M153+S153</f>
        <v>2.3438110000000002E-2</v>
      </c>
      <c r="H153" s="21">
        <f t="shared" ref="H153" si="779">SUM(I153:J153)</f>
        <v>4758.8601881300001</v>
      </c>
      <c r="I153" s="21">
        <v>3082.3277343099999</v>
      </c>
      <c r="J153" s="21">
        <f t="shared" ref="J153" si="780">SUM(K153:M153)</f>
        <v>1676.5324538199998</v>
      </c>
      <c r="K153" s="21">
        <v>1493.1960118899999</v>
      </c>
      <c r="L153" s="21">
        <v>183.31300382000001</v>
      </c>
      <c r="M153" s="21">
        <v>2.3438110000000002E-2</v>
      </c>
      <c r="N153" s="21">
        <f t="shared" ref="N153" si="781">SUM(O153:P153)</f>
        <v>2113.6054512000001</v>
      </c>
      <c r="O153" s="21">
        <v>1809.5451538799998</v>
      </c>
      <c r="P153" s="21">
        <f t="shared" ref="P153" si="782">SUM(Q153:S153)</f>
        <v>304.06029732000002</v>
      </c>
      <c r="Q153" s="21">
        <v>303.94884302000003</v>
      </c>
      <c r="R153" s="21">
        <v>0.11145430000000001</v>
      </c>
      <c r="S153" s="21">
        <v>0</v>
      </c>
      <c r="T153" s="21"/>
      <c r="U153" s="21"/>
      <c r="V153" s="21"/>
      <c r="W153" s="21"/>
      <c r="X153" s="21"/>
    </row>
    <row r="154" spans="1:24" hidden="1" outlineLevel="1" collapsed="1">
      <c r="A154" s="9">
        <v>44896</v>
      </c>
      <c r="B154" s="21">
        <v>7541.3768679000004</v>
      </c>
      <c r="C154" s="21">
        <f t="shared" ref="C154" si="783">I154+O154</f>
        <v>5322.7206845000001</v>
      </c>
      <c r="D154" s="21">
        <f t="shared" ref="D154" si="784">J154+P154</f>
        <v>2218.6561833999999</v>
      </c>
      <c r="E154" s="21">
        <f t="shared" ref="E154" si="785">K154+Q154</f>
        <v>2026.7508392100001</v>
      </c>
      <c r="F154" s="21">
        <f t="shared" ref="F154" si="786">L154+R154</f>
        <v>191.88181152999999</v>
      </c>
      <c r="G154" s="21">
        <f t="shared" ref="G154" si="787">M154+S154</f>
        <v>2.353266E-2</v>
      </c>
      <c r="H154" s="21">
        <f t="shared" ref="H154" si="788">SUM(I154:J154)</f>
        <v>5321.0935151100002</v>
      </c>
      <c r="I154" s="21">
        <v>3357.4294809800003</v>
      </c>
      <c r="J154" s="21">
        <f t="shared" ref="J154" si="789">SUM(K154:M154)</f>
        <v>1963.6640341300001</v>
      </c>
      <c r="K154" s="21">
        <v>1771.8732950800002</v>
      </c>
      <c r="L154" s="21">
        <v>191.76720638999998</v>
      </c>
      <c r="M154" s="21">
        <v>2.353266E-2</v>
      </c>
      <c r="N154" s="21">
        <f t="shared" ref="N154" si="790">SUM(O154:P154)</f>
        <v>2220.2833527899998</v>
      </c>
      <c r="O154" s="21">
        <v>1965.29120352</v>
      </c>
      <c r="P154" s="21">
        <f t="shared" ref="P154" si="791">SUM(Q154:S154)</f>
        <v>254.99214927</v>
      </c>
      <c r="Q154" s="21">
        <v>254.87754412999999</v>
      </c>
      <c r="R154" s="21">
        <v>0.11460513999999999</v>
      </c>
      <c r="S154" s="21">
        <v>0</v>
      </c>
      <c r="T154" s="21"/>
      <c r="U154" s="21"/>
      <c r="V154" s="21"/>
      <c r="W154" s="21"/>
      <c r="X154" s="21"/>
    </row>
    <row r="155" spans="1:24" hidden="1" outlineLevel="1" collapsed="1">
      <c r="A155" s="9">
        <v>44927</v>
      </c>
      <c r="B155" s="21">
        <v>7383.837827450001</v>
      </c>
      <c r="C155" s="21">
        <f t="shared" ref="C155" si="792">I155+O155</f>
        <v>5312.2206414400007</v>
      </c>
      <c r="D155" s="21">
        <f t="shared" ref="D155" si="793">J155+P155</f>
        <v>2071.6171860099998</v>
      </c>
      <c r="E155" s="21">
        <f t="shared" ref="E155" si="794">K155+Q155</f>
        <v>1919.9898086799999</v>
      </c>
      <c r="F155" s="21">
        <f t="shared" ref="F155" si="795">L155+R155</f>
        <v>151.60393920999999</v>
      </c>
      <c r="G155" s="21">
        <f t="shared" ref="G155" si="796">M155+S155</f>
        <v>2.343812E-2</v>
      </c>
      <c r="H155" s="21">
        <f t="shared" ref="H155" si="797">SUM(I155:J155)</f>
        <v>4929.12115662</v>
      </c>
      <c r="I155" s="21">
        <v>3123.4389497800003</v>
      </c>
      <c r="J155" s="21">
        <f t="shared" ref="J155" si="798">SUM(K155:M155)</f>
        <v>1805.6822068399999</v>
      </c>
      <c r="K155" s="21">
        <v>1654.17232474</v>
      </c>
      <c r="L155" s="21">
        <v>151.48644397999999</v>
      </c>
      <c r="M155" s="21">
        <v>2.343812E-2</v>
      </c>
      <c r="N155" s="21">
        <f t="shared" ref="N155" si="799">SUM(O155:P155)</f>
        <v>2454.7166708300001</v>
      </c>
      <c r="O155" s="21">
        <v>2188.78169166</v>
      </c>
      <c r="P155" s="21">
        <f t="shared" ref="P155" si="800">SUM(Q155:S155)</f>
        <v>265.93497916999996</v>
      </c>
      <c r="Q155" s="21">
        <v>265.81748393999999</v>
      </c>
      <c r="R155" s="21">
        <v>0.11749523000000001</v>
      </c>
      <c r="S155" s="21">
        <v>0</v>
      </c>
      <c r="T155" s="21"/>
      <c r="U155" s="21"/>
      <c r="V155" s="21"/>
      <c r="W155" s="21"/>
      <c r="X155" s="21"/>
    </row>
    <row r="156" spans="1:24" hidden="1" outlineLevel="1" collapsed="1">
      <c r="A156" s="9">
        <v>44958</v>
      </c>
      <c r="B156" s="21">
        <v>7649.9278372600002</v>
      </c>
      <c r="C156" s="21">
        <f t="shared" ref="C156" si="801">I156+O156</f>
        <v>5221.8537064299999</v>
      </c>
      <c r="D156" s="21">
        <f t="shared" ref="D156" si="802">J156+P156</f>
        <v>2428.0741308299998</v>
      </c>
      <c r="E156" s="21">
        <f t="shared" ref="E156" si="803">K156+Q156</f>
        <v>2283.9688178599999</v>
      </c>
      <c r="F156" s="21">
        <f t="shared" ref="F156" si="804">L156+R156</f>
        <v>144.08187484999999</v>
      </c>
      <c r="G156" s="21">
        <f t="shared" ref="G156" si="805">M156+S156</f>
        <v>2.343812E-2</v>
      </c>
      <c r="H156" s="21">
        <f t="shared" ref="H156" si="806">SUM(I156:J156)</f>
        <v>5495.9260848099993</v>
      </c>
      <c r="I156" s="21">
        <v>3316.8079510099997</v>
      </c>
      <c r="J156" s="21">
        <f t="shared" ref="J156" si="807">SUM(K156:M156)</f>
        <v>2179.1181337999997</v>
      </c>
      <c r="K156" s="21">
        <v>2035.12673563</v>
      </c>
      <c r="L156" s="21">
        <v>143.96796004999999</v>
      </c>
      <c r="M156" s="21">
        <v>2.343812E-2</v>
      </c>
      <c r="N156" s="21">
        <f t="shared" ref="N156" si="808">SUM(O156:P156)</f>
        <v>2154.0017524499999</v>
      </c>
      <c r="O156" s="21">
        <v>1905.04575542</v>
      </c>
      <c r="P156" s="21">
        <f t="shared" ref="P156" si="809">SUM(Q156:S156)</f>
        <v>248.95599703000002</v>
      </c>
      <c r="Q156" s="21">
        <v>248.84208223000002</v>
      </c>
      <c r="R156" s="21">
        <v>0.1139148</v>
      </c>
      <c r="S156" s="21">
        <v>0</v>
      </c>
      <c r="T156" s="21"/>
      <c r="U156" s="21"/>
      <c r="V156" s="21"/>
      <c r="W156" s="21"/>
      <c r="X156" s="21"/>
    </row>
    <row r="157" spans="1:24" hidden="1" outlineLevel="1" collapsed="1">
      <c r="A157" s="9">
        <v>44986</v>
      </c>
      <c r="B157" s="21">
        <v>7860.9115636200004</v>
      </c>
      <c r="C157" s="21">
        <f t="shared" ref="C157" si="810">I157+O157</f>
        <v>5112.66560777</v>
      </c>
      <c r="D157" s="21">
        <f t="shared" ref="D157" si="811">J157+P157</f>
        <v>2748.2459558500004</v>
      </c>
      <c r="E157" s="21">
        <f t="shared" ref="E157" si="812">K157+Q157</f>
        <v>2603.6098633700003</v>
      </c>
      <c r="F157" s="21">
        <f t="shared" ref="F157" si="813">L157+R157</f>
        <v>144.61651488000001</v>
      </c>
      <c r="G157" s="21">
        <f t="shared" ref="G157" si="814">M157+S157</f>
        <v>1.9577600000000001E-2</v>
      </c>
      <c r="H157" s="21">
        <f t="shared" ref="H157" si="815">SUM(I157:J157)</f>
        <v>5797.6854261700009</v>
      </c>
      <c r="I157" s="21">
        <v>3441.3108677700002</v>
      </c>
      <c r="J157" s="21">
        <f t="shared" ref="J157" si="816">SUM(K157:M157)</f>
        <v>2356.3745584000003</v>
      </c>
      <c r="K157" s="21">
        <v>2211.8560014700001</v>
      </c>
      <c r="L157" s="21">
        <v>144.49897933</v>
      </c>
      <c r="M157" s="21">
        <v>1.9577600000000001E-2</v>
      </c>
      <c r="N157" s="21">
        <f t="shared" ref="N157" si="817">SUM(O157:P157)</f>
        <v>2063.2261374499999</v>
      </c>
      <c r="O157" s="21">
        <v>1671.35474</v>
      </c>
      <c r="P157" s="21">
        <f t="shared" ref="P157" si="818">SUM(Q157:S157)</f>
        <v>391.87139745000002</v>
      </c>
      <c r="Q157" s="21">
        <v>391.7538619</v>
      </c>
      <c r="R157" s="21">
        <v>0.11753555</v>
      </c>
      <c r="S157" s="21">
        <v>0</v>
      </c>
      <c r="T157" s="21"/>
      <c r="U157" s="21"/>
      <c r="V157" s="21"/>
      <c r="W157" s="21"/>
      <c r="X157" s="21"/>
    </row>
    <row r="158" spans="1:24" collapsed="1">
      <c r="A158" s="9">
        <v>45017</v>
      </c>
      <c r="B158" s="21">
        <v>8417.0710440900002</v>
      </c>
      <c r="C158" s="21">
        <f t="shared" ref="C158" si="819">I158+O158</f>
        <v>5589.7317173299998</v>
      </c>
      <c r="D158" s="21">
        <f t="shared" ref="D158" si="820">J158+P158</f>
        <v>2827.3393267599999</v>
      </c>
      <c r="E158" s="21">
        <f t="shared" ref="E158" si="821">K158+Q158</f>
        <v>2687.9935618999998</v>
      </c>
      <c r="F158" s="21">
        <f t="shared" ref="F158" si="822">L158+R158</f>
        <v>139.32618725</v>
      </c>
      <c r="G158" s="21">
        <f t="shared" ref="G158" si="823">M158+S158</f>
        <v>1.9577609999999999E-2</v>
      </c>
      <c r="H158" s="21">
        <f t="shared" ref="H158" si="824">SUM(I158:J158)</f>
        <v>6047.5761613499999</v>
      </c>
      <c r="I158" s="21">
        <v>3519.9501206000004</v>
      </c>
      <c r="J158" s="21">
        <f t="shared" ref="J158" si="825">SUM(K158:M158)</f>
        <v>2527.6260407499999</v>
      </c>
      <c r="K158" s="21">
        <v>2388.3996454799999</v>
      </c>
      <c r="L158" s="21">
        <v>139.20681766000001</v>
      </c>
      <c r="M158" s="21">
        <v>1.9577609999999999E-2</v>
      </c>
      <c r="N158" s="21">
        <f t="shared" ref="N158" si="826">SUM(O158:P158)</f>
        <v>2369.4948827399999</v>
      </c>
      <c r="O158" s="21">
        <v>2069.7815967299998</v>
      </c>
      <c r="P158" s="21">
        <f t="shared" ref="P158" si="827">SUM(Q158:S158)</f>
        <v>299.71328601000005</v>
      </c>
      <c r="Q158" s="21">
        <v>299.59391642000003</v>
      </c>
      <c r="R158" s="21">
        <v>0.11936959</v>
      </c>
      <c r="S158" s="21">
        <v>0</v>
      </c>
      <c r="T158" s="21"/>
      <c r="U158" s="21"/>
      <c r="V158" s="21"/>
      <c r="W158" s="21"/>
      <c r="X158" s="21"/>
    </row>
    <row r="159" spans="1:24">
      <c r="A159" s="9">
        <v>45047</v>
      </c>
      <c r="B159" s="21">
        <v>8692.3902742600003</v>
      </c>
      <c r="C159" s="21">
        <f t="shared" ref="C159" si="828">I159+O159</f>
        <v>5675.7364702599998</v>
      </c>
      <c r="D159" s="21">
        <f t="shared" ref="D159" si="829">J159+P159</f>
        <v>3016.653804</v>
      </c>
      <c r="E159" s="21">
        <f t="shared" ref="E159" si="830">K159+Q159</f>
        <v>2892.9105619799998</v>
      </c>
      <c r="F159" s="21">
        <f t="shared" ref="F159" si="831">L159+R159</f>
        <v>123.72366441</v>
      </c>
      <c r="G159" s="21">
        <f t="shared" ref="G159" si="832">M159+S159</f>
        <v>1.9577609999999999E-2</v>
      </c>
      <c r="H159" s="21">
        <f t="shared" ref="H159" si="833">SUM(I159:J159)</f>
        <v>6217.4827434099998</v>
      </c>
      <c r="I159" s="21">
        <v>3637.6872521999999</v>
      </c>
      <c r="J159" s="21">
        <f t="shared" ref="J159" si="834">SUM(K159:M159)</f>
        <v>2579.7954912099999</v>
      </c>
      <c r="K159" s="21">
        <v>2456.1686317099998</v>
      </c>
      <c r="L159" s="21">
        <v>123.60728189</v>
      </c>
      <c r="M159" s="21">
        <v>1.9577609999999999E-2</v>
      </c>
      <c r="N159" s="21">
        <f t="shared" ref="N159" si="835">SUM(O159:P159)</f>
        <v>2474.9075308500001</v>
      </c>
      <c r="O159" s="21">
        <v>2038.0492180599999</v>
      </c>
      <c r="P159" s="21">
        <f t="shared" ref="P159" si="836">SUM(Q159:S159)</f>
        <v>436.85831279000001</v>
      </c>
      <c r="Q159" s="21">
        <v>436.74193027000001</v>
      </c>
      <c r="R159" s="21">
        <v>0.11638252</v>
      </c>
      <c r="S159" s="21">
        <v>0</v>
      </c>
      <c r="T159" s="21"/>
      <c r="U159" s="21"/>
      <c r="V159" s="21"/>
      <c r="W159" s="21"/>
      <c r="X159" s="21"/>
    </row>
    <row r="160" spans="1:24">
      <c r="A160" s="9">
        <v>45078</v>
      </c>
      <c r="B160" s="21">
        <v>8694.9876200500003</v>
      </c>
      <c r="C160" s="21">
        <f t="shared" ref="C160" si="837">I160+O160</f>
        <v>5428.7359409999999</v>
      </c>
      <c r="D160" s="21">
        <f t="shared" ref="D160" si="838">J160+P160</f>
        <v>3266.2516790500003</v>
      </c>
      <c r="E160" s="21">
        <f t="shared" ref="E160" si="839">K160+Q160</f>
        <v>3139.2523745300005</v>
      </c>
      <c r="F160" s="21">
        <f t="shared" ref="F160" si="840">L160+R160</f>
        <v>126.85456382000001</v>
      </c>
      <c r="G160" s="21">
        <f t="shared" ref="G160" si="841">M160+S160</f>
        <v>0.1447407</v>
      </c>
      <c r="H160" s="21">
        <f t="shared" ref="H160" si="842">SUM(I160:J160)</f>
        <v>6370.5813374400004</v>
      </c>
      <c r="I160" s="21">
        <v>3576.9299295000001</v>
      </c>
      <c r="J160" s="21">
        <f t="shared" ref="J160" si="843">SUM(K160:M160)</f>
        <v>2793.6514079400004</v>
      </c>
      <c r="K160" s="21">
        <v>2666.7707852000003</v>
      </c>
      <c r="L160" s="21">
        <v>126.73588204000001</v>
      </c>
      <c r="M160" s="21">
        <v>0.1447407</v>
      </c>
      <c r="N160" s="21">
        <f t="shared" ref="N160" si="844">SUM(O160:P160)</f>
        <v>2324.4062826099998</v>
      </c>
      <c r="O160" s="21">
        <v>1851.8060115000001</v>
      </c>
      <c r="P160" s="21">
        <f t="shared" ref="P160" si="845">SUM(Q160:S160)</f>
        <v>472.60027110999999</v>
      </c>
      <c r="Q160" s="21">
        <v>472.48158933000002</v>
      </c>
      <c r="R160" s="21">
        <v>0.11868178</v>
      </c>
      <c r="S160" s="21">
        <v>0</v>
      </c>
      <c r="T160" s="21"/>
      <c r="U160" s="21"/>
      <c r="V160" s="21"/>
      <c r="W160" s="21"/>
      <c r="X160" s="21"/>
    </row>
    <row r="161" spans="1:24">
      <c r="A161" s="9">
        <v>45108</v>
      </c>
      <c r="B161" s="21">
        <v>9157.3594047099996</v>
      </c>
      <c r="C161" s="21">
        <f t="shared" ref="C161" si="846">I161+O161</f>
        <v>5796.8870904699997</v>
      </c>
      <c r="D161" s="21">
        <f t="shared" ref="D161" si="847">J161+P161</f>
        <v>3360.4723142400003</v>
      </c>
      <c r="E161" s="21">
        <f t="shared" ref="E161" si="848">K161+Q161</f>
        <v>3249.6066731400001</v>
      </c>
      <c r="F161" s="21">
        <f t="shared" ref="F161" si="849">L161+R161</f>
        <v>110.77514002000001</v>
      </c>
      <c r="G161" s="21">
        <f t="shared" ref="G161" si="850">M161+S161</f>
        <v>9.0501079999999998E-2</v>
      </c>
      <c r="H161" s="21">
        <f t="shared" ref="H161" si="851">SUM(I161:J161)</f>
        <v>6774.8582633500009</v>
      </c>
      <c r="I161" s="21">
        <v>3837.3954821400002</v>
      </c>
      <c r="J161" s="21">
        <f t="shared" ref="J161" si="852">SUM(K161:M161)</f>
        <v>2937.4627812100002</v>
      </c>
      <c r="K161" s="21">
        <v>2826.7167578799999</v>
      </c>
      <c r="L161" s="21">
        <v>110.65552225</v>
      </c>
      <c r="M161" s="21">
        <v>9.0501079999999998E-2</v>
      </c>
      <c r="N161" s="21">
        <f t="shared" ref="N161" si="853">SUM(O161:P161)</f>
        <v>2382.50114136</v>
      </c>
      <c r="O161" s="21">
        <v>1959.49160833</v>
      </c>
      <c r="P161" s="21">
        <f t="shared" ref="P161" si="854">SUM(Q161:S161)</f>
        <v>423.00953303</v>
      </c>
      <c r="Q161" s="21">
        <v>422.88991526000001</v>
      </c>
      <c r="R161" s="21">
        <v>0.11961777</v>
      </c>
      <c r="S161" s="21">
        <v>0</v>
      </c>
      <c r="T161" s="21"/>
      <c r="U161" s="21"/>
      <c r="V161" s="21"/>
      <c r="W161" s="21"/>
      <c r="X161" s="21"/>
    </row>
    <row r="162" spans="1:24">
      <c r="A162" s="9">
        <v>45139</v>
      </c>
      <c r="B162" s="21">
        <v>9354.4267859899992</v>
      </c>
      <c r="C162" s="21">
        <f t="shared" ref="C162" si="855">I162+O162</f>
        <v>6035.1885002099998</v>
      </c>
      <c r="D162" s="21">
        <f t="shared" ref="D162" si="856">J162+P162</f>
        <v>3319.2382857799998</v>
      </c>
      <c r="E162" s="21">
        <f t="shared" ref="E162" si="857">K162+Q162</f>
        <v>3195.5471022599995</v>
      </c>
      <c r="F162" s="21">
        <f t="shared" ref="F162" si="858">L162+R162</f>
        <v>123.52781479000001</v>
      </c>
      <c r="G162" s="21">
        <f t="shared" ref="G162" si="859">M162+S162</f>
        <v>0.16336872999999999</v>
      </c>
      <c r="H162" s="21">
        <f t="shared" ref="H162" si="860">SUM(I162:J162)</f>
        <v>7157.9829461699992</v>
      </c>
      <c r="I162" s="21">
        <v>4034.5097323499999</v>
      </c>
      <c r="J162" s="21">
        <f t="shared" ref="J162" si="861">SUM(K162:M162)</f>
        <v>3123.4732138199997</v>
      </c>
      <c r="K162" s="21">
        <v>2999.9004263499996</v>
      </c>
      <c r="L162" s="21">
        <v>123.40941874000001</v>
      </c>
      <c r="M162" s="21">
        <v>0.16336872999999999</v>
      </c>
      <c r="N162" s="21">
        <f t="shared" ref="N162" si="862">SUM(O162:P162)</f>
        <v>2196.44383982</v>
      </c>
      <c r="O162" s="21">
        <v>2000.6787678599999</v>
      </c>
      <c r="P162" s="21">
        <f t="shared" ref="P162" si="863">SUM(Q162:S162)</f>
        <v>195.76507196</v>
      </c>
      <c r="Q162" s="21">
        <v>195.64667591</v>
      </c>
      <c r="R162" s="21">
        <v>0.11839605</v>
      </c>
      <c r="S162" s="21">
        <v>0</v>
      </c>
      <c r="T162" s="21"/>
      <c r="U162" s="21"/>
      <c r="V162" s="21"/>
      <c r="W162" s="21"/>
      <c r="X162" s="21"/>
    </row>
    <row r="163" spans="1:24">
      <c r="A163" s="9">
        <v>45170</v>
      </c>
      <c r="B163" s="21">
        <v>9351.3469510799987</v>
      </c>
      <c r="C163" s="21">
        <f t="shared" ref="C163" si="864">I163+O163</f>
        <v>5990.3562911199997</v>
      </c>
      <c r="D163" s="21">
        <f t="shared" ref="D163" si="865">J163+P163</f>
        <v>3360.9906599600004</v>
      </c>
      <c r="E163" s="21">
        <f t="shared" ref="E163" si="866">K163+Q163</f>
        <v>3264.8742274000001</v>
      </c>
      <c r="F163" s="21">
        <f t="shared" ref="F163" si="867">L163+R163</f>
        <v>95.973852120000004</v>
      </c>
      <c r="G163" s="21">
        <f t="shared" ref="G163" si="868">M163+S163</f>
        <v>0.14258044</v>
      </c>
      <c r="H163" s="21">
        <f t="shared" ref="H163" si="869">SUM(I163:J163)</f>
        <v>7143.7288300399996</v>
      </c>
      <c r="I163" s="21">
        <v>3979.6252756099998</v>
      </c>
      <c r="J163" s="21">
        <f t="shared" ref="J163" si="870">SUM(K163:M163)</f>
        <v>3164.1035544300003</v>
      </c>
      <c r="K163" s="21">
        <v>3068.1019990300001</v>
      </c>
      <c r="L163" s="21">
        <v>95.858974959999998</v>
      </c>
      <c r="M163" s="21">
        <v>0.14258044</v>
      </c>
      <c r="N163" s="21">
        <f t="shared" ref="N163" si="871">SUM(O163:P163)</f>
        <v>2207.61812104</v>
      </c>
      <c r="O163" s="21">
        <v>2010.7310155099999</v>
      </c>
      <c r="P163" s="21">
        <f t="shared" ref="P163" si="872">SUM(Q163:S163)</f>
        <v>196.88710552999999</v>
      </c>
      <c r="Q163" s="21">
        <v>196.77222836999999</v>
      </c>
      <c r="R163" s="21">
        <v>0.11487716000000001</v>
      </c>
      <c r="S163" s="21">
        <v>0</v>
      </c>
      <c r="T163" s="21"/>
      <c r="U163" s="21"/>
      <c r="V163" s="21"/>
      <c r="W163" s="21"/>
      <c r="X163" s="21"/>
    </row>
    <row r="164" spans="1:24">
      <c r="A164" s="9">
        <v>45200</v>
      </c>
      <c r="B164" s="21">
        <v>9018.8385615499992</v>
      </c>
      <c r="C164" s="21">
        <f t="shared" ref="C164" si="873">I164+O164</f>
        <v>5630.6265112599995</v>
      </c>
      <c r="D164" s="21">
        <f t="shared" ref="D164" si="874">J164+P164</f>
        <v>3388.2120502900002</v>
      </c>
      <c r="E164" s="21">
        <f t="shared" ref="E164" si="875">K164+Q164</f>
        <v>3297.6888754000001</v>
      </c>
      <c r="F164" s="21">
        <f t="shared" ref="F164" si="876">L164+R164</f>
        <v>89.67692679000001</v>
      </c>
      <c r="G164" s="21">
        <f t="shared" ref="G164" si="877">M164+S164</f>
        <v>0.84624809999999995</v>
      </c>
      <c r="H164" s="21">
        <f t="shared" ref="H164" si="878">SUM(I164:J164)</f>
        <v>6828.8893912700005</v>
      </c>
      <c r="I164" s="21">
        <v>3614.2224563899999</v>
      </c>
      <c r="J164" s="21">
        <f t="shared" ref="J164" si="879">SUM(K164:M164)</f>
        <v>3214.6669348800001</v>
      </c>
      <c r="K164" s="21">
        <v>3124.2568920399999</v>
      </c>
      <c r="L164" s="21">
        <v>89.563794740000006</v>
      </c>
      <c r="M164" s="21">
        <v>0.84624809999999995</v>
      </c>
      <c r="N164" s="21">
        <f t="shared" ref="N164" si="880">SUM(O164:P164)</f>
        <v>2189.9491702800001</v>
      </c>
      <c r="O164" s="21">
        <v>2016.40405487</v>
      </c>
      <c r="P164" s="21">
        <f t="shared" ref="P164" si="881">SUM(Q164:S164)</f>
        <v>173.54511540999999</v>
      </c>
      <c r="Q164" s="21">
        <v>173.43198336</v>
      </c>
      <c r="R164" s="21">
        <v>0.11313205</v>
      </c>
      <c r="S164" s="21">
        <v>0</v>
      </c>
      <c r="T164" s="21"/>
      <c r="U164" s="21"/>
      <c r="V164" s="21"/>
      <c r="W164" s="21"/>
      <c r="X164" s="21"/>
    </row>
    <row r="165" spans="1:24">
      <c r="A165" s="9">
        <v>45231</v>
      </c>
      <c r="B165" s="21">
        <v>9180.0167365699999</v>
      </c>
      <c r="C165" s="21">
        <f t="shared" ref="C165" si="882">I165+O165</f>
        <v>5831.6354099599994</v>
      </c>
      <c r="D165" s="21">
        <f t="shared" ref="D165" si="883">J165+P165</f>
        <v>3348.3813266100001</v>
      </c>
      <c r="E165" s="21">
        <f t="shared" ref="E165" si="884">K165+Q165</f>
        <v>3261.13885394</v>
      </c>
      <c r="F165" s="21">
        <f t="shared" ref="F165" si="885">L165+R165</f>
        <v>86.453788799999998</v>
      </c>
      <c r="G165" s="21">
        <f t="shared" ref="G165" si="886">M165+S165</f>
        <v>0.78868386999999995</v>
      </c>
      <c r="H165" s="21">
        <f t="shared" ref="H165" si="887">SUM(I165:J165)</f>
        <v>6917.5268738699997</v>
      </c>
      <c r="I165" s="21">
        <v>3764.4143968899998</v>
      </c>
      <c r="J165" s="21">
        <f t="shared" ref="J165" si="888">SUM(K165:M165)</f>
        <v>3153.1124769799999</v>
      </c>
      <c r="K165" s="21">
        <v>3065.9873939099998</v>
      </c>
      <c r="L165" s="21">
        <v>86.336399200000002</v>
      </c>
      <c r="M165" s="21">
        <v>0.78868386999999995</v>
      </c>
      <c r="N165" s="21">
        <f t="shared" ref="N165" si="889">SUM(O165:P165)</f>
        <v>2262.4898627000002</v>
      </c>
      <c r="O165" s="21">
        <v>2067.22101307</v>
      </c>
      <c r="P165" s="21">
        <f t="shared" ref="P165" si="890">SUM(Q165:S165)</f>
        <v>195.26884963000001</v>
      </c>
      <c r="Q165" s="21">
        <v>195.15146003000001</v>
      </c>
      <c r="R165" s="21">
        <v>0.1173896</v>
      </c>
      <c r="S165" s="21">
        <v>0</v>
      </c>
      <c r="T165" s="21"/>
      <c r="U165" s="21"/>
      <c r="V165" s="21"/>
      <c r="W165" s="21"/>
      <c r="X165" s="21"/>
    </row>
    <row r="166" spans="1:24">
      <c r="A166" s="9">
        <v>45261</v>
      </c>
      <c r="B166" s="21">
        <v>9360.5744263800007</v>
      </c>
      <c r="C166" s="21">
        <f t="shared" ref="C166" si="891">I166+O166</f>
        <v>5364.3689014399997</v>
      </c>
      <c r="D166" s="21">
        <f t="shared" ref="D166" si="892">J166+P166</f>
        <v>3996.20552494</v>
      </c>
      <c r="E166" s="21">
        <f t="shared" ref="E166" si="893">K166+Q166</f>
        <v>3896.0851137599998</v>
      </c>
      <c r="F166" s="21">
        <f t="shared" ref="F166" si="894">L166+R166</f>
        <v>93.184573909999997</v>
      </c>
      <c r="G166" s="21">
        <f t="shared" ref="G166" si="895">M166+S166</f>
        <v>6.9358372700000004</v>
      </c>
      <c r="H166" s="21">
        <f t="shared" ref="H166" si="896">SUM(I166:J166)</f>
        <v>7217.5997225199999</v>
      </c>
      <c r="I166" s="21">
        <v>3950.5356895899999</v>
      </c>
      <c r="J166" s="21">
        <f t="shared" ref="J166" si="897">SUM(K166:M166)</f>
        <v>3267.0640329299999</v>
      </c>
      <c r="K166" s="21">
        <v>3167.0677982299999</v>
      </c>
      <c r="L166" s="21">
        <v>93.060397429999995</v>
      </c>
      <c r="M166" s="21">
        <v>6.9358372700000004</v>
      </c>
      <c r="N166" s="21">
        <f t="shared" ref="N166" si="898">SUM(O166:P166)</f>
        <v>2142.9747038599999</v>
      </c>
      <c r="O166" s="21">
        <v>1413.83321185</v>
      </c>
      <c r="P166" s="21">
        <f t="shared" ref="P166" si="899">SUM(Q166:S166)</f>
        <v>729.14149200999998</v>
      </c>
      <c r="Q166" s="21">
        <v>729.01731553000002</v>
      </c>
      <c r="R166" s="21">
        <v>0.12417648000000001</v>
      </c>
      <c r="S166" s="21">
        <v>0</v>
      </c>
      <c r="T166" s="21"/>
      <c r="U166" s="21"/>
      <c r="V166" s="21"/>
      <c r="W166" s="21"/>
      <c r="X166" s="21"/>
    </row>
    <row r="167" spans="1:24">
      <c r="A167" s="9">
        <v>45292</v>
      </c>
      <c r="B167" s="21">
        <v>9830.2026085500001</v>
      </c>
      <c r="C167" s="21">
        <f t="shared" ref="C167" si="900">I167+O167</f>
        <v>6063.72203747</v>
      </c>
      <c r="D167" s="21">
        <f t="shared" ref="D167" si="901">J167+P167</f>
        <v>3766.4805710800001</v>
      </c>
      <c r="E167" s="21">
        <f t="shared" ref="E167" si="902">K167+Q167</f>
        <v>3679.2403173900002</v>
      </c>
      <c r="F167" s="21">
        <f t="shared" ref="F167" si="903">L167+R167</f>
        <v>80.393969639999995</v>
      </c>
      <c r="G167" s="21">
        <f t="shared" ref="G167" si="904">M167+S167</f>
        <v>6.8462840500000004</v>
      </c>
      <c r="H167" s="21">
        <f t="shared" ref="H167" si="905">SUM(I167:J167)</f>
        <v>7476.8391691199995</v>
      </c>
      <c r="I167" s="21">
        <v>4438.2093581199997</v>
      </c>
      <c r="J167" s="21">
        <f t="shared" ref="J167" si="906">SUM(K167:M167)</f>
        <v>3038.6298110000002</v>
      </c>
      <c r="K167" s="21">
        <v>2951.5106012900001</v>
      </c>
      <c r="L167" s="21">
        <v>80.272925659999999</v>
      </c>
      <c r="M167" s="21">
        <v>6.8462840500000004</v>
      </c>
      <c r="N167" s="21">
        <f t="shared" ref="N167" si="907">SUM(O167:P167)</f>
        <v>2353.3634394300002</v>
      </c>
      <c r="O167" s="21">
        <v>1625.5126793500001</v>
      </c>
      <c r="P167" s="21">
        <f t="shared" ref="P167" si="908">SUM(Q167:S167)</f>
        <v>727.85076007999999</v>
      </c>
      <c r="Q167" s="21">
        <v>727.72971610000002</v>
      </c>
      <c r="R167" s="21">
        <v>0.12104398</v>
      </c>
      <c r="S167" s="21">
        <v>0</v>
      </c>
      <c r="T167" s="21"/>
      <c r="U167" s="21"/>
      <c r="V167" s="21"/>
      <c r="W167" s="21"/>
      <c r="X167" s="21"/>
    </row>
    <row r="168" spans="1:24">
      <c r="A168" s="9">
        <v>45323</v>
      </c>
      <c r="B168" s="21">
        <v>10521.89880486</v>
      </c>
      <c r="C168" s="21">
        <f t="shared" ref="C168" si="909">I168+O168</f>
        <v>6796.6730761199997</v>
      </c>
      <c r="D168" s="21">
        <f t="shared" ref="D168" si="910">J168+P168</f>
        <v>3725.2257287399998</v>
      </c>
      <c r="E168" s="21">
        <f t="shared" ref="E168" si="911">K168+Q168</f>
        <v>3633.9434537400002</v>
      </c>
      <c r="F168" s="21">
        <f t="shared" ref="F168" si="912">L168+R168</f>
        <v>84.472301740000006</v>
      </c>
      <c r="G168" s="21">
        <f t="shared" ref="G168" si="913">M168+S168</f>
        <v>6.8099732599999996</v>
      </c>
      <c r="H168" s="21">
        <f t="shared" ref="H168" si="914">SUM(I168:J168)</f>
        <v>8306.5080591299993</v>
      </c>
      <c r="I168" s="21">
        <v>5313.8496217100001</v>
      </c>
      <c r="J168" s="21">
        <f t="shared" ref="J168" si="915">SUM(K168:M168)</f>
        <v>2992.6584374199997</v>
      </c>
      <c r="K168" s="21">
        <v>2901.49799459</v>
      </c>
      <c r="L168" s="21">
        <v>84.350469570000001</v>
      </c>
      <c r="M168" s="21">
        <v>6.8099732599999996</v>
      </c>
      <c r="N168" s="21">
        <f t="shared" ref="N168" si="916">SUM(O168:P168)</f>
        <v>2215.3907457300002</v>
      </c>
      <c r="O168" s="21">
        <v>1482.8234544100001</v>
      </c>
      <c r="P168" s="21">
        <f t="shared" ref="P168" si="917">SUM(Q168:S168)</f>
        <v>732.56729131999998</v>
      </c>
      <c r="Q168" s="21">
        <v>732.44545915000003</v>
      </c>
      <c r="R168" s="21">
        <v>0.12183217</v>
      </c>
      <c r="S168" s="21">
        <v>0</v>
      </c>
      <c r="T168" s="21"/>
      <c r="U168" s="21"/>
      <c r="V168" s="21"/>
      <c r="W168" s="21"/>
      <c r="X168" s="21"/>
    </row>
    <row r="169" spans="1:24">
      <c r="A169" s="9">
        <v>45352</v>
      </c>
      <c r="B169" s="21">
        <v>10841.3673518</v>
      </c>
      <c r="C169" s="21">
        <f t="shared" ref="C169" si="918">I169+O169</f>
        <v>7364.0086661799996</v>
      </c>
      <c r="D169" s="21">
        <f t="shared" ref="D169" si="919">J169+P169</f>
        <v>3477.3586856199995</v>
      </c>
      <c r="E169" s="21">
        <f t="shared" ref="E169" si="920">K169+Q169</f>
        <v>3402.8121972199997</v>
      </c>
      <c r="F169" s="21">
        <f t="shared" ref="F169" si="921">L169+R169</f>
        <v>67.768015180000006</v>
      </c>
      <c r="G169" s="21">
        <f t="shared" ref="G169" si="922">M169+S169</f>
        <v>6.7784732200000004</v>
      </c>
      <c r="H169" s="21">
        <f t="shared" ref="H169" si="923">SUM(I169:J169)</f>
        <v>8422.8284110599998</v>
      </c>
      <c r="I169" s="21">
        <v>5342.4096222899998</v>
      </c>
      <c r="J169" s="21">
        <f t="shared" ref="J169" si="924">SUM(K169:M169)</f>
        <v>3080.4187887699995</v>
      </c>
      <c r="K169" s="21">
        <v>3005.9974681599997</v>
      </c>
      <c r="L169" s="21">
        <v>67.64284739</v>
      </c>
      <c r="M169" s="21">
        <v>6.7784732200000004</v>
      </c>
      <c r="N169" s="21">
        <f t="shared" ref="N169" si="925">SUM(O169:P169)</f>
        <v>2418.5389407399998</v>
      </c>
      <c r="O169" s="21">
        <v>2021.5990438899998</v>
      </c>
      <c r="P169" s="21">
        <f t="shared" ref="P169" si="926">SUM(Q169:S169)</f>
        <v>396.93989684999997</v>
      </c>
      <c r="Q169" s="21">
        <v>396.81472905999999</v>
      </c>
      <c r="R169" s="21">
        <v>0.12516779</v>
      </c>
      <c r="S169" s="21">
        <v>0</v>
      </c>
      <c r="T169" s="21"/>
      <c r="U169" s="21"/>
      <c r="V169" s="21"/>
      <c r="W169" s="21"/>
      <c r="X169" s="21"/>
    </row>
    <row r="170" spans="1:24">
      <c r="A170" s="9">
        <v>45383</v>
      </c>
      <c r="B170" s="21">
        <v>10623.991192609999</v>
      </c>
      <c r="C170" s="21">
        <f t="shared" ref="C170" si="927">I170+O170</f>
        <v>7432.5818023399997</v>
      </c>
      <c r="D170" s="21">
        <f t="shared" ref="D170" si="928">J170+P170</f>
        <v>3191.4093902700001</v>
      </c>
      <c r="E170" s="21">
        <f t="shared" ref="E170" si="929">K170+Q170</f>
        <v>3110.2981540800001</v>
      </c>
      <c r="F170" s="21">
        <f t="shared" ref="F170" si="930">L170+R170</f>
        <v>74.332762190000011</v>
      </c>
      <c r="G170" s="21">
        <f t="shared" ref="G170" si="931">M170+S170</f>
        <v>6.7784740000000001</v>
      </c>
      <c r="H170" s="21">
        <f t="shared" ref="H170" si="932">SUM(I170:J170)</f>
        <v>8145.3772161500001</v>
      </c>
      <c r="I170" s="21">
        <v>5353.1785493799998</v>
      </c>
      <c r="J170" s="21">
        <f t="shared" ref="J170" si="933">SUM(K170:M170)</f>
        <v>2792.1986667700003</v>
      </c>
      <c r="K170" s="21">
        <v>2711.2131568499999</v>
      </c>
      <c r="L170" s="21">
        <v>74.20703592000001</v>
      </c>
      <c r="M170" s="21">
        <v>6.7784740000000001</v>
      </c>
      <c r="N170" s="21">
        <f t="shared" ref="N170" si="934">SUM(O170:P170)</f>
        <v>2478.6139764599998</v>
      </c>
      <c r="O170" s="21">
        <v>2079.4032529599999</v>
      </c>
      <c r="P170" s="21">
        <f t="shared" ref="P170" si="935">SUM(Q170:S170)</f>
        <v>399.21072349999997</v>
      </c>
      <c r="Q170" s="21">
        <v>399.08499723</v>
      </c>
      <c r="R170" s="21">
        <v>0.12572627</v>
      </c>
      <c r="S170" s="21">
        <v>0</v>
      </c>
      <c r="T170" s="21"/>
      <c r="U170" s="21"/>
      <c r="V170" s="21"/>
      <c r="W170" s="21"/>
      <c r="X170" s="21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86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7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3" customWidth="1"/>
    <col min="2" max="2" width="9.6640625" style="13" customWidth="1"/>
    <col min="3" max="3" width="7.33203125" style="13" customWidth="1"/>
    <col min="4" max="4" width="8" style="13" customWidth="1"/>
    <col min="5" max="9" width="7.33203125" style="13" customWidth="1"/>
    <col min="10" max="10" width="8" style="13" customWidth="1"/>
    <col min="11" max="15" width="7.33203125" style="13" customWidth="1"/>
    <col min="16" max="16" width="8" style="13" customWidth="1"/>
    <col min="17" max="19" width="7.33203125" style="13" customWidth="1"/>
    <col min="20" max="16384" width="9.109375" style="13"/>
  </cols>
  <sheetData>
    <row r="1" spans="1:25" s="27" customFormat="1" ht="14.4">
      <c r="A1" s="4" t="s">
        <v>128</v>
      </c>
    </row>
    <row r="2" spans="1:25" s="27" customFormat="1" ht="5.25" customHeight="1">
      <c r="A2" s="51"/>
    </row>
    <row r="3" spans="1:25" ht="27" customHeight="1">
      <c r="A3" s="226" t="s">
        <v>80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25" ht="12.75" customHeight="1">
      <c r="A4" s="212" t="s">
        <v>127</v>
      </c>
      <c r="B4" s="224"/>
      <c r="C4" s="224"/>
      <c r="D4" s="224"/>
      <c r="E4" s="224"/>
      <c r="F4" s="224"/>
    </row>
    <row r="5" spans="1:25" ht="12.75" customHeight="1">
      <c r="A5" s="19" t="s">
        <v>228</v>
      </c>
      <c r="B5" s="19"/>
      <c r="C5" s="19"/>
      <c r="D5" s="22"/>
      <c r="E5" s="22"/>
      <c r="F5" s="22"/>
    </row>
    <row r="6" spans="1:25" s="29" customFormat="1" ht="12.75" customHeight="1">
      <c r="A6" s="196" t="s">
        <v>0</v>
      </c>
      <c r="B6" s="185" t="s">
        <v>16</v>
      </c>
      <c r="C6" s="199" t="s">
        <v>7</v>
      </c>
      <c r="D6" s="199"/>
      <c r="E6" s="199"/>
      <c r="F6" s="199"/>
      <c r="G6" s="199"/>
      <c r="H6" s="201" t="s">
        <v>2</v>
      </c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3"/>
    </row>
    <row r="7" spans="1:25" s="29" customFormat="1" ht="12.75" customHeight="1">
      <c r="A7" s="197"/>
      <c r="B7" s="185"/>
      <c r="C7" s="199"/>
      <c r="D7" s="199"/>
      <c r="E7" s="199"/>
      <c r="F7" s="199"/>
      <c r="G7" s="199"/>
      <c r="H7" s="227" t="s">
        <v>13</v>
      </c>
      <c r="I7" s="201" t="s">
        <v>17</v>
      </c>
      <c r="J7" s="202"/>
      <c r="K7" s="202"/>
      <c r="L7" s="202"/>
      <c r="M7" s="203"/>
      <c r="N7" s="227" t="s">
        <v>13</v>
      </c>
      <c r="O7" s="201" t="s">
        <v>9</v>
      </c>
      <c r="P7" s="202"/>
      <c r="Q7" s="202"/>
      <c r="R7" s="202"/>
      <c r="S7" s="203"/>
    </row>
    <row r="8" spans="1:25" s="29" customFormat="1" ht="88.5" customHeight="1">
      <c r="A8" s="198"/>
      <c r="B8" s="185"/>
      <c r="C8" s="20" t="s">
        <v>18</v>
      </c>
      <c r="D8" s="20" t="s">
        <v>19</v>
      </c>
      <c r="E8" s="26" t="s">
        <v>10</v>
      </c>
      <c r="F8" s="26" t="s">
        <v>20</v>
      </c>
      <c r="G8" s="26" t="s">
        <v>21</v>
      </c>
      <c r="H8" s="228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28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5" s="29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5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</row>
    <row r="11" spans="1:25" ht="12.75" hidden="1" customHeight="1" outlineLevel="1">
      <c r="A11" s="9">
        <v>40544</v>
      </c>
      <c r="B11" s="21">
        <v>4308.1781668000003</v>
      </c>
      <c r="C11" s="21">
        <f>I11+O11</f>
        <v>800.85947469000007</v>
      </c>
      <c r="D11" s="21">
        <f>J11+P11</f>
        <v>3507.31869211</v>
      </c>
      <c r="E11" s="21">
        <f>K11+Q11</f>
        <v>1853.92160042</v>
      </c>
      <c r="F11" s="21">
        <f>L11+R11</f>
        <v>1517.9250291399999</v>
      </c>
      <c r="G11" s="21">
        <f>M11+S11</f>
        <v>135.47206255</v>
      </c>
      <c r="H11" s="21">
        <f>SUM(I11:J11)</f>
        <v>2541.7503300900003</v>
      </c>
      <c r="I11" s="21">
        <v>603.44289990000004</v>
      </c>
      <c r="J11" s="21">
        <f>SUM(K11:M11)</f>
        <v>1938.3074301900001</v>
      </c>
      <c r="K11" s="21">
        <v>945.91034346000004</v>
      </c>
      <c r="L11" s="21">
        <v>901.29273021999995</v>
      </c>
      <c r="M11" s="21">
        <v>91.104356510000002</v>
      </c>
      <c r="N11" s="21">
        <f>SUM(O11:P11)</f>
        <v>1766.4278367099998</v>
      </c>
      <c r="O11" s="21">
        <v>197.41657479</v>
      </c>
      <c r="P11" s="21">
        <f>SUM(Q11:S11)</f>
        <v>1569.0112619199999</v>
      </c>
      <c r="Q11" s="21">
        <v>908.01125695999997</v>
      </c>
      <c r="R11" s="21">
        <v>616.63229892000004</v>
      </c>
      <c r="S11" s="21">
        <v>44.367706040000002</v>
      </c>
    </row>
    <row r="12" spans="1:25" ht="12.75" hidden="1" customHeight="1" outlineLevel="1">
      <c r="A12" s="9">
        <v>40575</v>
      </c>
      <c r="B12" s="21">
        <v>4390.5989625000002</v>
      </c>
      <c r="C12" s="21">
        <f t="shared" ref="C12:C67" si="0">I12+O12</f>
        <v>841.21595502000002</v>
      </c>
      <c r="D12" s="21">
        <f t="shared" ref="D12:D67" si="1">J12+P12</f>
        <v>3549.3830074799998</v>
      </c>
      <c r="E12" s="21">
        <f t="shared" ref="E12:E67" si="2">K12+Q12</f>
        <v>1860.8013738899999</v>
      </c>
      <c r="F12" s="21">
        <f t="shared" ref="F12:F67" si="3">L12+R12</f>
        <v>1556.03070342</v>
      </c>
      <c r="G12" s="21">
        <f t="shared" ref="G12:G67" si="4">M12+S12</f>
        <v>132.55093017000002</v>
      </c>
      <c r="H12" s="21">
        <f t="shared" ref="H12:H67" si="5">SUM(I12:J12)</f>
        <v>2612.4771487500002</v>
      </c>
      <c r="I12" s="21">
        <v>634.71757474000003</v>
      </c>
      <c r="J12" s="21">
        <f t="shared" ref="J12:J67" si="6">SUM(K12:M12)</f>
        <v>1977.7595740100001</v>
      </c>
      <c r="K12" s="21">
        <v>948.30313779999994</v>
      </c>
      <c r="L12" s="21">
        <v>938.48881531999996</v>
      </c>
      <c r="M12" s="21">
        <v>90.967620890000006</v>
      </c>
      <c r="N12" s="21">
        <f t="shared" ref="N12:N67" si="7">SUM(O12:P12)</f>
        <v>1778.12181375</v>
      </c>
      <c r="O12" s="21">
        <v>206.49838027999999</v>
      </c>
      <c r="P12" s="21">
        <f t="shared" ref="P12:P67" si="8">SUM(Q12:S12)</f>
        <v>1571.62343347</v>
      </c>
      <c r="Q12" s="21">
        <v>912.49823608999998</v>
      </c>
      <c r="R12" s="21">
        <v>617.54188810000005</v>
      </c>
      <c r="S12" s="21">
        <v>41.583309280000002</v>
      </c>
      <c r="T12" s="21"/>
      <c r="U12" s="21"/>
      <c r="V12" s="21"/>
      <c r="W12" s="21"/>
      <c r="X12" s="21"/>
      <c r="Y12" s="21"/>
    </row>
    <row r="13" spans="1:25" ht="12.75" hidden="1" customHeight="1" outlineLevel="1">
      <c r="A13" s="9">
        <v>40603</v>
      </c>
      <c r="B13" s="21">
        <v>4444.7063558899999</v>
      </c>
      <c r="C13" s="21">
        <f t="shared" si="0"/>
        <v>859.08863221000001</v>
      </c>
      <c r="D13" s="21">
        <f t="shared" si="1"/>
        <v>3585.6177236799999</v>
      </c>
      <c r="E13" s="21">
        <f t="shared" si="2"/>
        <v>1826.21148176</v>
      </c>
      <c r="F13" s="21">
        <f t="shared" si="3"/>
        <v>1623.9244360600001</v>
      </c>
      <c r="G13" s="21">
        <f t="shared" si="4"/>
        <v>135.48180586000001</v>
      </c>
      <c r="H13" s="21">
        <f t="shared" si="5"/>
        <v>2646.2620364300001</v>
      </c>
      <c r="I13" s="21">
        <v>642.40395495999996</v>
      </c>
      <c r="J13" s="21">
        <f t="shared" si="6"/>
        <v>2003.8580814699999</v>
      </c>
      <c r="K13" s="21">
        <v>925.01125578999995</v>
      </c>
      <c r="L13" s="21">
        <v>986.21056428999998</v>
      </c>
      <c r="M13" s="21">
        <v>92.636261390000001</v>
      </c>
      <c r="N13" s="21">
        <f t="shared" si="7"/>
        <v>1798.4443194600001</v>
      </c>
      <c r="O13" s="21">
        <v>216.68467724999999</v>
      </c>
      <c r="P13" s="21">
        <f t="shared" si="8"/>
        <v>1581.75964221</v>
      </c>
      <c r="Q13" s="21">
        <v>901.20022597000002</v>
      </c>
      <c r="R13" s="21">
        <v>637.71387176999997</v>
      </c>
      <c r="S13" s="21">
        <v>42.84554447</v>
      </c>
      <c r="T13" s="21"/>
      <c r="U13" s="21"/>
      <c r="V13" s="21"/>
      <c r="W13" s="21"/>
      <c r="X13" s="21"/>
      <c r="Y13" s="21"/>
    </row>
    <row r="14" spans="1:25" ht="12.75" hidden="1" customHeight="1" outlineLevel="1">
      <c r="A14" s="9">
        <v>40634</v>
      </c>
      <c r="B14" s="21">
        <v>4455.2006410399999</v>
      </c>
      <c r="C14" s="21">
        <f t="shared" si="0"/>
        <v>873.40508308000005</v>
      </c>
      <c r="D14" s="21">
        <f t="shared" si="1"/>
        <v>3581.7955579600002</v>
      </c>
      <c r="E14" s="21">
        <f t="shared" si="2"/>
        <v>1787.17844973</v>
      </c>
      <c r="F14" s="21">
        <f t="shared" si="3"/>
        <v>1658.8881131200001</v>
      </c>
      <c r="G14" s="21">
        <f t="shared" si="4"/>
        <v>135.72899511</v>
      </c>
      <c r="H14" s="21">
        <f t="shared" si="5"/>
        <v>2639.8826707799999</v>
      </c>
      <c r="I14" s="21">
        <v>658.30430778000004</v>
      </c>
      <c r="J14" s="21">
        <f t="shared" si="6"/>
        <v>1981.5783630000001</v>
      </c>
      <c r="K14" s="21">
        <v>885.85211036999999</v>
      </c>
      <c r="L14" s="21">
        <v>1002.84805398</v>
      </c>
      <c r="M14" s="21">
        <v>92.878198650000002</v>
      </c>
      <c r="N14" s="21">
        <f t="shared" si="7"/>
        <v>1815.31797026</v>
      </c>
      <c r="O14" s="21">
        <v>215.10077530000001</v>
      </c>
      <c r="P14" s="21">
        <f t="shared" si="8"/>
        <v>1600.2171949600001</v>
      </c>
      <c r="Q14" s="21">
        <v>901.32633936000002</v>
      </c>
      <c r="R14" s="21">
        <v>656.04005914000004</v>
      </c>
      <c r="S14" s="21">
        <v>42.850796459999998</v>
      </c>
      <c r="T14" s="21"/>
      <c r="U14" s="21"/>
      <c r="V14" s="21"/>
      <c r="W14" s="21"/>
      <c r="X14" s="21"/>
      <c r="Y14" s="21"/>
    </row>
    <row r="15" spans="1:25" ht="12.75" hidden="1" customHeight="1" outlineLevel="1">
      <c r="A15" s="9">
        <v>40664</v>
      </c>
      <c r="B15" s="21">
        <v>4523.8552490900001</v>
      </c>
      <c r="C15" s="21">
        <f t="shared" si="0"/>
        <v>892.40816593</v>
      </c>
      <c r="D15" s="21">
        <f t="shared" si="1"/>
        <v>3631.4470831599997</v>
      </c>
      <c r="E15" s="21">
        <f t="shared" si="2"/>
        <v>1776.8628757900001</v>
      </c>
      <c r="F15" s="21">
        <f t="shared" si="3"/>
        <v>1714.64687708</v>
      </c>
      <c r="G15" s="21">
        <f t="shared" si="4"/>
        <v>139.93733029000001</v>
      </c>
      <c r="H15" s="21">
        <f t="shared" si="5"/>
        <v>2697.6479991799997</v>
      </c>
      <c r="I15" s="21">
        <v>674.17062967000004</v>
      </c>
      <c r="J15" s="21">
        <f t="shared" si="6"/>
        <v>2023.4773695099998</v>
      </c>
      <c r="K15" s="21">
        <v>886.46920752999995</v>
      </c>
      <c r="L15" s="21">
        <v>1041.8682639799999</v>
      </c>
      <c r="M15" s="21">
        <v>95.139898000000002</v>
      </c>
      <c r="N15" s="21">
        <f t="shared" si="7"/>
        <v>1826.20724991</v>
      </c>
      <c r="O15" s="21">
        <v>218.23753626000001</v>
      </c>
      <c r="P15" s="21">
        <f t="shared" si="8"/>
        <v>1607.9697136499999</v>
      </c>
      <c r="Q15" s="21">
        <v>890.39366826000003</v>
      </c>
      <c r="R15" s="21">
        <v>672.77861310000003</v>
      </c>
      <c r="S15" s="21">
        <v>44.797432290000003</v>
      </c>
      <c r="T15" s="21"/>
      <c r="U15" s="21"/>
      <c r="V15" s="21"/>
      <c r="W15" s="21"/>
      <c r="X15" s="21"/>
      <c r="Y15" s="21"/>
    </row>
    <row r="16" spans="1:25" ht="12.75" hidden="1" customHeight="1" outlineLevel="1">
      <c r="A16" s="9">
        <v>40695</v>
      </c>
      <c r="B16" s="21">
        <v>4599.4423277599999</v>
      </c>
      <c r="C16" s="21">
        <f t="shared" si="0"/>
        <v>948.99079877999998</v>
      </c>
      <c r="D16" s="21">
        <f t="shared" si="1"/>
        <v>3650.4515289800001</v>
      </c>
      <c r="E16" s="21">
        <f t="shared" si="2"/>
        <v>1763.21832739</v>
      </c>
      <c r="F16" s="21">
        <f t="shared" si="3"/>
        <v>1744.9091478599998</v>
      </c>
      <c r="G16" s="21">
        <f t="shared" si="4"/>
        <v>142.32405373</v>
      </c>
      <c r="H16" s="21">
        <f t="shared" si="5"/>
        <v>2740.1603855499998</v>
      </c>
      <c r="I16" s="21">
        <v>722.49853773999996</v>
      </c>
      <c r="J16" s="21">
        <f t="shared" si="6"/>
        <v>2017.6618478099999</v>
      </c>
      <c r="K16" s="21">
        <v>853.37656425</v>
      </c>
      <c r="L16" s="21">
        <v>1067.92434886</v>
      </c>
      <c r="M16" s="21">
        <v>96.360934700000001</v>
      </c>
      <c r="N16" s="21">
        <f t="shared" si="7"/>
        <v>1859.2819422099999</v>
      </c>
      <c r="O16" s="21">
        <v>226.49226103999999</v>
      </c>
      <c r="P16" s="21">
        <f t="shared" si="8"/>
        <v>1632.78968117</v>
      </c>
      <c r="Q16" s="21">
        <v>909.84176314000001</v>
      </c>
      <c r="R16" s="21">
        <v>676.98479899999995</v>
      </c>
      <c r="S16" s="21">
        <v>45.963119030000001</v>
      </c>
      <c r="T16" s="21"/>
      <c r="U16" s="21"/>
      <c r="V16" s="21"/>
      <c r="W16" s="21"/>
      <c r="X16" s="21"/>
      <c r="Y16" s="21"/>
    </row>
    <row r="17" spans="1:25" ht="12.75" hidden="1" customHeight="1" outlineLevel="1">
      <c r="A17" s="9">
        <v>40725</v>
      </c>
      <c r="B17" s="21">
        <v>4609.4171204799995</v>
      </c>
      <c r="C17" s="21">
        <f t="shared" si="0"/>
        <v>928.75009845</v>
      </c>
      <c r="D17" s="21">
        <f t="shared" si="1"/>
        <v>3680.6670220300002</v>
      </c>
      <c r="E17" s="21">
        <f t="shared" si="2"/>
        <v>1752.4503071499998</v>
      </c>
      <c r="F17" s="21">
        <f t="shared" si="3"/>
        <v>1797.23700439</v>
      </c>
      <c r="G17" s="21">
        <f t="shared" si="4"/>
        <v>130.97971049</v>
      </c>
      <c r="H17" s="21">
        <f t="shared" si="5"/>
        <v>2723.2776859199998</v>
      </c>
      <c r="I17" s="21">
        <v>720.93523146999996</v>
      </c>
      <c r="J17" s="21">
        <f t="shared" si="6"/>
        <v>2002.3424544499999</v>
      </c>
      <c r="K17" s="21">
        <v>836.56037067</v>
      </c>
      <c r="L17" s="21">
        <v>1078.6882071499999</v>
      </c>
      <c r="M17" s="21">
        <v>87.093876629999997</v>
      </c>
      <c r="N17" s="21">
        <f t="shared" si="7"/>
        <v>1886.1394345600002</v>
      </c>
      <c r="O17" s="21">
        <v>207.81486698000001</v>
      </c>
      <c r="P17" s="21">
        <f t="shared" si="8"/>
        <v>1678.3245675800001</v>
      </c>
      <c r="Q17" s="21">
        <v>915.88993647999996</v>
      </c>
      <c r="R17" s="21">
        <v>718.54879724</v>
      </c>
      <c r="S17" s="21">
        <v>43.885833859999998</v>
      </c>
      <c r="T17" s="21"/>
      <c r="U17" s="21"/>
      <c r="V17" s="21"/>
      <c r="W17" s="21"/>
      <c r="X17" s="21"/>
      <c r="Y17" s="21"/>
    </row>
    <row r="18" spans="1:25" ht="12.75" hidden="1" customHeight="1" outlineLevel="1">
      <c r="A18" s="9">
        <v>40756</v>
      </c>
      <c r="B18" s="21">
        <v>4602.9071841900004</v>
      </c>
      <c r="C18" s="21">
        <f t="shared" si="0"/>
        <v>931.69947850000005</v>
      </c>
      <c r="D18" s="21">
        <f t="shared" si="1"/>
        <v>3671.2077056899998</v>
      </c>
      <c r="E18" s="21">
        <f t="shared" si="2"/>
        <v>1713.3467007700001</v>
      </c>
      <c r="F18" s="21">
        <f t="shared" si="3"/>
        <v>1834.7679151</v>
      </c>
      <c r="G18" s="21">
        <f t="shared" si="4"/>
        <v>123.09308982</v>
      </c>
      <c r="H18" s="21">
        <f t="shared" si="5"/>
        <v>2693.38327579</v>
      </c>
      <c r="I18" s="21">
        <v>705.69615178000004</v>
      </c>
      <c r="J18" s="21">
        <f t="shared" si="6"/>
        <v>1987.6871240099999</v>
      </c>
      <c r="K18" s="21">
        <v>799.43122268000002</v>
      </c>
      <c r="L18" s="21">
        <v>1105.38844094</v>
      </c>
      <c r="M18" s="21">
        <v>82.867460390000005</v>
      </c>
      <c r="N18" s="21">
        <f t="shared" si="7"/>
        <v>1909.5239083999998</v>
      </c>
      <c r="O18" s="21">
        <v>226.00332671999999</v>
      </c>
      <c r="P18" s="21">
        <f t="shared" si="8"/>
        <v>1683.5205816799999</v>
      </c>
      <c r="Q18" s="21">
        <v>913.91547808999997</v>
      </c>
      <c r="R18" s="21">
        <v>729.37947415999997</v>
      </c>
      <c r="S18" s="21">
        <v>40.225629429999998</v>
      </c>
      <c r="T18" s="21"/>
      <c r="U18" s="21"/>
      <c r="V18" s="21"/>
      <c r="W18" s="21"/>
      <c r="X18" s="21"/>
      <c r="Y18" s="21"/>
    </row>
    <row r="19" spans="1:25" ht="12.75" hidden="1" customHeight="1" outlineLevel="1">
      <c r="A19" s="9">
        <v>40787</v>
      </c>
      <c r="B19" s="21">
        <v>4536.1136101900001</v>
      </c>
      <c r="C19" s="21">
        <f t="shared" si="0"/>
        <v>889.06125909000002</v>
      </c>
      <c r="D19" s="21">
        <f t="shared" si="1"/>
        <v>3647.0523511000001</v>
      </c>
      <c r="E19" s="21">
        <f t="shared" si="2"/>
        <v>1690.03016123</v>
      </c>
      <c r="F19" s="21">
        <f t="shared" si="3"/>
        <v>1831.0139299000002</v>
      </c>
      <c r="G19" s="21">
        <f t="shared" si="4"/>
        <v>126.00825997</v>
      </c>
      <c r="H19" s="21">
        <f t="shared" si="5"/>
        <v>2617.27878431</v>
      </c>
      <c r="I19" s="21">
        <v>665.08499240000003</v>
      </c>
      <c r="J19" s="21">
        <f t="shared" si="6"/>
        <v>1952.1937919100001</v>
      </c>
      <c r="K19" s="21">
        <v>768.32617117999996</v>
      </c>
      <c r="L19" s="21">
        <v>1099.1441500400001</v>
      </c>
      <c r="M19" s="21">
        <v>84.723470689999999</v>
      </c>
      <c r="N19" s="21">
        <f t="shared" si="7"/>
        <v>1918.8348258800002</v>
      </c>
      <c r="O19" s="21">
        <v>223.97626668999999</v>
      </c>
      <c r="P19" s="21">
        <f t="shared" si="8"/>
        <v>1694.8585591900001</v>
      </c>
      <c r="Q19" s="21">
        <v>921.70399005000002</v>
      </c>
      <c r="R19" s="21">
        <v>731.86977985999999</v>
      </c>
      <c r="S19" s="21">
        <v>41.284789279999998</v>
      </c>
      <c r="T19" s="21"/>
      <c r="U19" s="21"/>
      <c r="V19" s="21"/>
      <c r="W19" s="21"/>
      <c r="X19" s="21"/>
      <c r="Y19" s="21"/>
    </row>
    <row r="20" spans="1:25" ht="12.75" hidden="1" customHeight="1" outlineLevel="1">
      <c r="A20" s="9">
        <v>40817</v>
      </c>
      <c r="B20" s="21">
        <v>4534.3305563899994</v>
      </c>
      <c r="C20" s="21">
        <f t="shared" si="0"/>
        <v>901.23503620999998</v>
      </c>
      <c r="D20" s="21">
        <f t="shared" si="1"/>
        <v>3633.0955201799998</v>
      </c>
      <c r="E20" s="21">
        <f t="shared" si="2"/>
        <v>1675.0295304799999</v>
      </c>
      <c r="F20" s="21">
        <f t="shared" si="3"/>
        <v>1818.58928337</v>
      </c>
      <c r="G20" s="21">
        <f t="shared" si="4"/>
        <v>139.47670633000001</v>
      </c>
      <c r="H20" s="21">
        <f t="shared" si="5"/>
        <v>2584.5728824199996</v>
      </c>
      <c r="I20" s="21">
        <v>676.09357326999998</v>
      </c>
      <c r="J20" s="21">
        <f t="shared" si="6"/>
        <v>1908.4793091499998</v>
      </c>
      <c r="K20" s="21">
        <v>746.00249399999996</v>
      </c>
      <c r="L20" s="21">
        <v>1068.2993849300001</v>
      </c>
      <c r="M20" s="21">
        <v>94.177430220000005</v>
      </c>
      <c r="N20" s="21">
        <f t="shared" si="7"/>
        <v>1949.7576739699998</v>
      </c>
      <c r="O20" s="21">
        <v>225.14146294</v>
      </c>
      <c r="P20" s="21">
        <f t="shared" si="8"/>
        <v>1724.6162110299999</v>
      </c>
      <c r="Q20" s="21">
        <v>929.02703647999999</v>
      </c>
      <c r="R20" s="21">
        <v>750.28989844</v>
      </c>
      <c r="S20" s="21">
        <v>45.299276110000001</v>
      </c>
      <c r="T20" s="21"/>
      <c r="U20" s="21"/>
      <c r="V20" s="21"/>
      <c r="W20" s="21"/>
      <c r="X20" s="21"/>
      <c r="Y20" s="21"/>
    </row>
    <row r="21" spans="1:25" ht="12.75" hidden="1" customHeight="1" outlineLevel="1">
      <c r="A21" s="9">
        <v>40848</v>
      </c>
      <c r="B21" s="21">
        <v>4549.6287415299994</v>
      </c>
      <c r="C21" s="21">
        <f t="shared" si="0"/>
        <v>879.53674206999995</v>
      </c>
      <c r="D21" s="21">
        <f t="shared" si="1"/>
        <v>3670.0919994599999</v>
      </c>
      <c r="E21" s="21">
        <f t="shared" si="2"/>
        <v>1745.3234822999998</v>
      </c>
      <c r="F21" s="21">
        <f t="shared" si="3"/>
        <v>1750.0382181599998</v>
      </c>
      <c r="G21" s="21">
        <f t="shared" si="4"/>
        <v>174.730299</v>
      </c>
      <c r="H21" s="21">
        <f t="shared" si="5"/>
        <v>2627.4510482199998</v>
      </c>
      <c r="I21" s="21">
        <v>682.06906638999999</v>
      </c>
      <c r="J21" s="21">
        <f t="shared" si="6"/>
        <v>1945.3819818299999</v>
      </c>
      <c r="K21" s="21">
        <v>793.33724057999996</v>
      </c>
      <c r="L21" s="21">
        <v>1032.7524704499999</v>
      </c>
      <c r="M21" s="21">
        <v>119.2922708</v>
      </c>
      <c r="N21" s="21">
        <f t="shared" si="7"/>
        <v>1922.1776933099998</v>
      </c>
      <c r="O21" s="21">
        <v>197.46767568000001</v>
      </c>
      <c r="P21" s="21">
        <f t="shared" si="8"/>
        <v>1724.7100176299998</v>
      </c>
      <c r="Q21" s="21">
        <v>951.98624171999995</v>
      </c>
      <c r="R21" s="21">
        <v>717.28574771000001</v>
      </c>
      <c r="S21" s="21">
        <v>55.438028199999998</v>
      </c>
      <c r="T21" s="21"/>
      <c r="U21" s="21"/>
      <c r="V21" s="21"/>
      <c r="W21" s="21"/>
      <c r="X21" s="21"/>
      <c r="Y21" s="21"/>
    </row>
    <row r="22" spans="1:25" ht="12.75" hidden="1" customHeight="1" outlineLevel="1">
      <c r="A22" s="9">
        <v>40878</v>
      </c>
      <c r="B22" s="21">
        <v>4610.8642242400001</v>
      </c>
      <c r="C22" s="21">
        <f t="shared" si="0"/>
        <v>828.84784834000004</v>
      </c>
      <c r="D22" s="21">
        <f t="shared" si="1"/>
        <v>3782.0163758999997</v>
      </c>
      <c r="E22" s="21">
        <f t="shared" si="2"/>
        <v>1906.5779048499999</v>
      </c>
      <c r="F22" s="21">
        <f t="shared" si="3"/>
        <v>1734.6752027399998</v>
      </c>
      <c r="G22" s="21">
        <f t="shared" si="4"/>
        <v>140.76326831</v>
      </c>
      <c r="H22" s="21">
        <f t="shared" si="5"/>
        <v>2683.4218888699997</v>
      </c>
      <c r="I22" s="21">
        <v>649.20187880000003</v>
      </c>
      <c r="J22" s="21">
        <f t="shared" si="6"/>
        <v>2034.2200100699999</v>
      </c>
      <c r="K22" s="21">
        <v>923.26869386999999</v>
      </c>
      <c r="L22" s="21">
        <v>1011.53993108</v>
      </c>
      <c r="M22" s="21">
        <v>99.411385120000006</v>
      </c>
      <c r="N22" s="21">
        <f t="shared" si="7"/>
        <v>1927.4423353699999</v>
      </c>
      <c r="O22" s="21">
        <v>179.64596954000001</v>
      </c>
      <c r="P22" s="21">
        <f t="shared" si="8"/>
        <v>1747.79636583</v>
      </c>
      <c r="Q22" s="21">
        <v>983.30921097999999</v>
      </c>
      <c r="R22" s="21">
        <v>723.13527165999994</v>
      </c>
      <c r="S22" s="21">
        <v>41.351883190000002</v>
      </c>
      <c r="T22" s="21"/>
      <c r="U22" s="21"/>
      <c r="V22" s="21"/>
      <c r="W22" s="21"/>
      <c r="X22" s="21"/>
      <c r="Y22" s="21"/>
    </row>
    <row r="23" spans="1:25" ht="12.75" hidden="1" customHeight="1" outlineLevel="1">
      <c r="A23" s="9">
        <v>40909</v>
      </c>
      <c r="B23" s="21">
        <v>4758.2924018499998</v>
      </c>
      <c r="C23" s="21">
        <f t="shared" si="0"/>
        <v>861.26288110999997</v>
      </c>
      <c r="D23" s="21">
        <f t="shared" si="1"/>
        <v>3897.02952074</v>
      </c>
      <c r="E23" s="21">
        <f t="shared" si="2"/>
        <v>2000.5664048200001</v>
      </c>
      <c r="F23" s="21">
        <f t="shared" si="3"/>
        <v>1752.3693566699999</v>
      </c>
      <c r="G23" s="21">
        <f t="shared" si="4"/>
        <v>144.09375925000001</v>
      </c>
      <c r="H23" s="21">
        <f t="shared" si="5"/>
        <v>2792.4477882900001</v>
      </c>
      <c r="I23" s="21">
        <v>691.10340244999998</v>
      </c>
      <c r="J23" s="21">
        <f t="shared" si="6"/>
        <v>2101.3443858400001</v>
      </c>
      <c r="K23" s="21">
        <v>993.91016073000003</v>
      </c>
      <c r="L23" s="21">
        <v>1005.59197781</v>
      </c>
      <c r="M23" s="21">
        <v>101.8422473</v>
      </c>
      <c r="N23" s="21">
        <f t="shared" si="7"/>
        <v>1965.8446135599997</v>
      </c>
      <c r="O23" s="21">
        <v>170.15947865999999</v>
      </c>
      <c r="P23" s="21">
        <f t="shared" si="8"/>
        <v>1795.6851348999999</v>
      </c>
      <c r="Q23" s="21">
        <v>1006.65624409</v>
      </c>
      <c r="R23" s="21">
        <v>746.77737886</v>
      </c>
      <c r="S23" s="21">
        <v>42.251511950000001</v>
      </c>
      <c r="T23" s="21"/>
      <c r="U23" s="21"/>
      <c r="V23" s="21"/>
      <c r="W23" s="21"/>
      <c r="X23" s="21"/>
      <c r="Y23" s="21"/>
    </row>
    <row r="24" spans="1:25" ht="12.75" hidden="1" customHeight="1" outlineLevel="1">
      <c r="A24" s="9">
        <v>40940</v>
      </c>
      <c r="B24" s="21">
        <v>4868.1012270800002</v>
      </c>
      <c r="C24" s="21">
        <f t="shared" si="0"/>
        <v>873.48289284999998</v>
      </c>
      <c r="D24" s="21">
        <f t="shared" si="1"/>
        <v>3994.6183342300001</v>
      </c>
      <c r="E24" s="21">
        <f t="shared" si="2"/>
        <v>2058.0980082900001</v>
      </c>
      <c r="F24" s="21">
        <f t="shared" si="3"/>
        <v>1792.9254166999999</v>
      </c>
      <c r="G24" s="21">
        <f t="shared" si="4"/>
        <v>143.59490923999999</v>
      </c>
      <c r="H24" s="21">
        <f t="shared" si="5"/>
        <v>2864.8810417500003</v>
      </c>
      <c r="I24" s="21">
        <v>701.68725425000002</v>
      </c>
      <c r="J24" s="21">
        <f t="shared" si="6"/>
        <v>2163.1937875000003</v>
      </c>
      <c r="K24" s="21">
        <v>1037.71411502</v>
      </c>
      <c r="L24" s="21">
        <v>1023.04914249</v>
      </c>
      <c r="M24" s="21">
        <v>102.43052999</v>
      </c>
      <c r="N24" s="21">
        <f t="shared" si="7"/>
        <v>2003.22018533</v>
      </c>
      <c r="O24" s="21">
        <v>171.79563859999999</v>
      </c>
      <c r="P24" s="21">
        <f t="shared" si="8"/>
        <v>1831.42454673</v>
      </c>
      <c r="Q24" s="21">
        <v>1020.38389327</v>
      </c>
      <c r="R24" s="21">
        <v>769.87627421000002</v>
      </c>
      <c r="S24" s="21">
        <v>41.164379250000003</v>
      </c>
      <c r="T24" s="21"/>
      <c r="U24" s="21"/>
      <c r="V24" s="21"/>
      <c r="W24" s="21"/>
      <c r="X24" s="21"/>
      <c r="Y24" s="21"/>
    </row>
    <row r="25" spans="1:25" ht="12.75" hidden="1" customHeight="1" outlineLevel="1">
      <c r="A25" s="9">
        <v>40969</v>
      </c>
      <c r="B25" s="21">
        <v>4920.9173903299998</v>
      </c>
      <c r="C25" s="21">
        <f t="shared" si="0"/>
        <v>946.75591338000004</v>
      </c>
      <c r="D25" s="21">
        <f t="shared" si="1"/>
        <v>3974.1614769500002</v>
      </c>
      <c r="E25" s="21">
        <f t="shared" si="2"/>
        <v>2000.3126237000001</v>
      </c>
      <c r="F25" s="21">
        <f t="shared" si="3"/>
        <v>1828.3436368100001</v>
      </c>
      <c r="G25" s="21">
        <f t="shared" si="4"/>
        <v>145.50521644</v>
      </c>
      <c r="H25" s="21">
        <f t="shared" si="5"/>
        <v>2934.4930234399999</v>
      </c>
      <c r="I25" s="21">
        <v>742.39858624999999</v>
      </c>
      <c r="J25" s="21">
        <f t="shared" si="6"/>
        <v>2192.09443719</v>
      </c>
      <c r="K25" s="21">
        <v>1047.6474277100001</v>
      </c>
      <c r="L25" s="21">
        <v>1040.42084815</v>
      </c>
      <c r="M25" s="21">
        <v>104.02616132999999</v>
      </c>
      <c r="N25" s="21">
        <f t="shared" si="7"/>
        <v>1986.4243668900001</v>
      </c>
      <c r="O25" s="21">
        <v>204.35732712999999</v>
      </c>
      <c r="P25" s="21">
        <f t="shared" si="8"/>
        <v>1782.0670397600002</v>
      </c>
      <c r="Q25" s="21">
        <v>952.66519599000003</v>
      </c>
      <c r="R25" s="21">
        <v>787.92278866000004</v>
      </c>
      <c r="S25" s="21">
        <v>41.479055109999997</v>
      </c>
      <c r="T25" s="21"/>
      <c r="U25" s="21"/>
      <c r="V25" s="21"/>
      <c r="W25" s="21"/>
      <c r="X25" s="21"/>
      <c r="Y25" s="21"/>
    </row>
    <row r="26" spans="1:25" ht="12.75" hidden="1" customHeight="1" outlineLevel="1">
      <c r="A26" s="9">
        <v>41000</v>
      </c>
      <c r="B26" s="21">
        <v>5062.4278226699998</v>
      </c>
      <c r="C26" s="21">
        <f t="shared" si="0"/>
        <v>963.16504448000001</v>
      </c>
      <c r="D26" s="21">
        <f t="shared" si="1"/>
        <v>4099.2627781900001</v>
      </c>
      <c r="E26" s="21">
        <f t="shared" si="2"/>
        <v>2082.8788276800001</v>
      </c>
      <c r="F26" s="21">
        <f t="shared" si="3"/>
        <v>1870.9483462600001</v>
      </c>
      <c r="G26" s="21">
        <f t="shared" si="4"/>
        <v>145.43560425000001</v>
      </c>
      <c r="H26" s="21">
        <f t="shared" si="5"/>
        <v>3082.9924246299997</v>
      </c>
      <c r="I26" s="21">
        <v>791.26419357999998</v>
      </c>
      <c r="J26" s="21">
        <f t="shared" si="6"/>
        <v>2291.72823105</v>
      </c>
      <c r="K26" s="21">
        <v>1111.5326228399999</v>
      </c>
      <c r="L26" s="21">
        <v>1075.4497397800001</v>
      </c>
      <c r="M26" s="21">
        <v>104.74586843</v>
      </c>
      <c r="N26" s="21">
        <f t="shared" si="7"/>
        <v>1979.4353980400001</v>
      </c>
      <c r="O26" s="21">
        <v>171.90085089999999</v>
      </c>
      <c r="P26" s="21">
        <f t="shared" si="8"/>
        <v>1807.5345471400001</v>
      </c>
      <c r="Q26" s="21">
        <v>971.34620484000004</v>
      </c>
      <c r="R26" s="21">
        <v>795.49860648000003</v>
      </c>
      <c r="S26" s="21">
        <v>40.689735820000003</v>
      </c>
      <c r="T26" s="21"/>
      <c r="U26" s="21"/>
      <c r="V26" s="21"/>
      <c r="W26" s="21"/>
      <c r="X26" s="21"/>
      <c r="Y26" s="21"/>
    </row>
    <row r="27" spans="1:25" ht="12.75" hidden="1" customHeight="1" outlineLevel="1">
      <c r="A27" s="9">
        <v>41030</v>
      </c>
      <c r="B27" s="21">
        <v>5057.4570421400003</v>
      </c>
      <c r="C27" s="21">
        <f t="shared" si="0"/>
        <v>941.29833071000007</v>
      </c>
      <c r="D27" s="21">
        <f t="shared" si="1"/>
        <v>4116.15871143</v>
      </c>
      <c r="E27" s="21">
        <f t="shared" si="2"/>
        <v>2081.88533332</v>
      </c>
      <c r="F27" s="21">
        <f t="shared" si="3"/>
        <v>1885.0926253800001</v>
      </c>
      <c r="G27" s="21">
        <f t="shared" si="4"/>
        <v>149.18075272999999</v>
      </c>
      <c r="H27" s="21">
        <f t="shared" si="5"/>
        <v>3064.6180246599997</v>
      </c>
      <c r="I27" s="21">
        <v>770.92660120000005</v>
      </c>
      <c r="J27" s="21">
        <f t="shared" si="6"/>
        <v>2293.6914234599999</v>
      </c>
      <c r="K27" s="21">
        <v>1096.98071519</v>
      </c>
      <c r="L27" s="21">
        <v>1087.79940994</v>
      </c>
      <c r="M27" s="21">
        <v>108.91129832999999</v>
      </c>
      <c r="N27" s="21">
        <f t="shared" si="7"/>
        <v>1992.8390174800002</v>
      </c>
      <c r="O27" s="21">
        <v>170.37172950999999</v>
      </c>
      <c r="P27" s="21">
        <f t="shared" si="8"/>
        <v>1822.4672879700001</v>
      </c>
      <c r="Q27" s="21">
        <v>984.90461813000002</v>
      </c>
      <c r="R27" s="21">
        <v>797.29321544000004</v>
      </c>
      <c r="S27" s="21">
        <v>40.269454400000001</v>
      </c>
      <c r="T27" s="21"/>
      <c r="U27" s="21"/>
      <c r="V27" s="21"/>
      <c r="W27" s="21"/>
      <c r="X27" s="21"/>
      <c r="Y27" s="21"/>
    </row>
    <row r="28" spans="1:25" ht="12.75" hidden="1" customHeight="1" outlineLevel="1">
      <c r="A28" s="9">
        <v>41061</v>
      </c>
      <c r="B28" s="21">
        <v>5139.3036460599997</v>
      </c>
      <c r="C28" s="21">
        <f t="shared" si="0"/>
        <v>991.19764089</v>
      </c>
      <c r="D28" s="21">
        <f t="shared" si="1"/>
        <v>4148.1060051699997</v>
      </c>
      <c r="E28" s="21">
        <f t="shared" si="2"/>
        <v>2088.9439770099998</v>
      </c>
      <c r="F28" s="21">
        <f t="shared" si="3"/>
        <v>1919.1106201100001</v>
      </c>
      <c r="G28" s="21">
        <f t="shared" si="4"/>
        <v>140.05140804999999</v>
      </c>
      <c r="H28" s="21">
        <f t="shared" si="5"/>
        <v>3101.0104188199998</v>
      </c>
      <c r="I28" s="21">
        <v>825.69396624000001</v>
      </c>
      <c r="J28" s="21">
        <f t="shared" si="6"/>
        <v>2275.3164525799998</v>
      </c>
      <c r="K28" s="21">
        <v>1083.97726665</v>
      </c>
      <c r="L28" s="21">
        <v>1092.08198631</v>
      </c>
      <c r="M28" s="21">
        <v>99.257199619999994</v>
      </c>
      <c r="N28" s="21">
        <f t="shared" si="7"/>
        <v>2038.2932272400001</v>
      </c>
      <c r="O28" s="21">
        <v>165.50367464999999</v>
      </c>
      <c r="P28" s="21">
        <f t="shared" si="8"/>
        <v>1872.7895525900001</v>
      </c>
      <c r="Q28" s="21">
        <v>1004.96671036</v>
      </c>
      <c r="R28" s="21">
        <v>827.02863379999997</v>
      </c>
      <c r="S28" s="21">
        <v>40.794208429999998</v>
      </c>
      <c r="T28" s="21"/>
      <c r="U28" s="21"/>
      <c r="V28" s="21"/>
      <c r="W28" s="21"/>
      <c r="X28" s="21"/>
      <c r="Y28" s="21"/>
    </row>
    <row r="29" spans="1:25" ht="12.75" hidden="1" customHeight="1" outlineLevel="1">
      <c r="A29" s="9">
        <v>41091</v>
      </c>
      <c r="B29" s="21">
        <v>5152.4191777799997</v>
      </c>
      <c r="C29" s="21">
        <f t="shared" si="0"/>
        <v>966.14812924</v>
      </c>
      <c r="D29" s="21">
        <f t="shared" si="1"/>
        <v>4186.2710485400003</v>
      </c>
      <c r="E29" s="21">
        <f t="shared" si="2"/>
        <v>2066.4813848700001</v>
      </c>
      <c r="F29" s="21">
        <f t="shared" si="3"/>
        <v>1966.2537433299999</v>
      </c>
      <c r="G29" s="21">
        <f t="shared" si="4"/>
        <v>153.53592033999999</v>
      </c>
      <c r="H29" s="21">
        <f t="shared" si="5"/>
        <v>3067.1397388400001</v>
      </c>
      <c r="I29" s="21">
        <v>795.98153110999999</v>
      </c>
      <c r="J29" s="21">
        <f t="shared" si="6"/>
        <v>2271.15820773</v>
      </c>
      <c r="K29" s="21">
        <v>1086.49919944</v>
      </c>
      <c r="L29" s="21">
        <v>1085.7119080699999</v>
      </c>
      <c r="M29" s="21">
        <v>98.947100219999996</v>
      </c>
      <c r="N29" s="21">
        <f t="shared" si="7"/>
        <v>2085.2794389399996</v>
      </c>
      <c r="O29" s="21">
        <v>170.16659813000001</v>
      </c>
      <c r="P29" s="21">
        <f t="shared" si="8"/>
        <v>1915.1128408099999</v>
      </c>
      <c r="Q29" s="21">
        <v>979.98218542999996</v>
      </c>
      <c r="R29" s="21">
        <v>880.54183525999997</v>
      </c>
      <c r="S29" s="21">
        <v>54.588820120000001</v>
      </c>
      <c r="T29" s="21"/>
      <c r="U29" s="21"/>
      <c r="V29" s="21"/>
      <c r="W29" s="21"/>
      <c r="X29" s="21"/>
      <c r="Y29" s="21"/>
    </row>
    <row r="30" spans="1:25" ht="12.75" hidden="1" customHeight="1" outlineLevel="1">
      <c r="A30" s="9">
        <v>41122</v>
      </c>
      <c r="B30" s="21">
        <v>5261.4343019999997</v>
      </c>
      <c r="C30" s="21">
        <f t="shared" si="0"/>
        <v>956.28734816999997</v>
      </c>
      <c r="D30" s="21">
        <f t="shared" si="1"/>
        <v>4305.1469538300007</v>
      </c>
      <c r="E30" s="21">
        <f t="shared" si="2"/>
        <v>2089.09001158</v>
      </c>
      <c r="F30" s="21">
        <f t="shared" si="3"/>
        <v>2054.1018960199999</v>
      </c>
      <c r="G30" s="21">
        <f t="shared" si="4"/>
        <v>161.95504622999999</v>
      </c>
      <c r="H30" s="21">
        <f t="shared" si="5"/>
        <v>3113.34410647</v>
      </c>
      <c r="I30" s="21">
        <v>787.17494137999995</v>
      </c>
      <c r="J30" s="21">
        <f t="shared" si="6"/>
        <v>2326.1691650900002</v>
      </c>
      <c r="K30" s="21">
        <v>1112.63557902</v>
      </c>
      <c r="L30" s="21">
        <v>1112.70377573</v>
      </c>
      <c r="M30" s="21">
        <v>100.82981033999999</v>
      </c>
      <c r="N30" s="21">
        <f t="shared" si="7"/>
        <v>2148.0901955300001</v>
      </c>
      <c r="O30" s="21">
        <v>169.11240678999999</v>
      </c>
      <c r="P30" s="21">
        <f t="shared" si="8"/>
        <v>1978.9777887400001</v>
      </c>
      <c r="Q30" s="21">
        <v>976.45443255999999</v>
      </c>
      <c r="R30" s="21">
        <v>941.39812028999995</v>
      </c>
      <c r="S30" s="21">
        <v>61.125235889999999</v>
      </c>
      <c r="T30" s="21"/>
      <c r="U30" s="21"/>
      <c r="V30" s="21"/>
      <c r="W30" s="21"/>
      <c r="X30" s="21"/>
      <c r="Y30" s="21"/>
    </row>
    <row r="31" spans="1:25" ht="12.75" hidden="1" customHeight="1" outlineLevel="1">
      <c r="A31" s="9">
        <v>41153</v>
      </c>
      <c r="B31" s="21">
        <v>5327.1799926999993</v>
      </c>
      <c r="C31" s="21">
        <f t="shared" si="0"/>
        <v>949.97332423</v>
      </c>
      <c r="D31" s="21">
        <f t="shared" si="1"/>
        <v>4377.2066684700003</v>
      </c>
      <c r="E31" s="21">
        <f t="shared" si="2"/>
        <v>2048.1348388699998</v>
      </c>
      <c r="F31" s="21">
        <f t="shared" si="3"/>
        <v>2149.4773539099997</v>
      </c>
      <c r="G31" s="21">
        <f t="shared" si="4"/>
        <v>179.59447569</v>
      </c>
      <c r="H31" s="21">
        <f t="shared" si="5"/>
        <v>3081.7304377099999</v>
      </c>
      <c r="I31" s="21">
        <v>775.99797850000004</v>
      </c>
      <c r="J31" s="21">
        <f t="shared" si="6"/>
        <v>2305.7324592099999</v>
      </c>
      <c r="K31" s="21">
        <v>1104.0303108600001</v>
      </c>
      <c r="L31" s="21">
        <v>1096.20963992</v>
      </c>
      <c r="M31" s="21">
        <v>105.49250843</v>
      </c>
      <c r="N31" s="21">
        <f t="shared" si="7"/>
        <v>2245.4495549899998</v>
      </c>
      <c r="O31" s="21">
        <v>173.97534572999999</v>
      </c>
      <c r="P31" s="21">
        <f t="shared" si="8"/>
        <v>2071.47420926</v>
      </c>
      <c r="Q31" s="21">
        <v>944.10452800999997</v>
      </c>
      <c r="R31" s="21">
        <v>1053.2677139899999</v>
      </c>
      <c r="S31" s="21">
        <v>74.101967259999995</v>
      </c>
      <c r="T31" s="21"/>
      <c r="U31" s="21"/>
      <c r="V31" s="21"/>
      <c r="W31" s="21"/>
      <c r="X31" s="21"/>
      <c r="Y31" s="21"/>
    </row>
    <row r="32" spans="1:25" ht="12.75" hidden="1" customHeight="1" outlineLevel="1">
      <c r="A32" s="9">
        <v>41183</v>
      </c>
      <c r="B32" s="21">
        <v>5402.4554389200002</v>
      </c>
      <c r="C32" s="21">
        <f t="shared" si="0"/>
        <v>977.47357912000007</v>
      </c>
      <c r="D32" s="21">
        <f t="shared" si="1"/>
        <v>4424.9818598000002</v>
      </c>
      <c r="E32" s="21">
        <f t="shared" si="2"/>
        <v>2039.0119616800002</v>
      </c>
      <c r="F32" s="21">
        <f t="shared" si="3"/>
        <v>2204.5928770600003</v>
      </c>
      <c r="G32" s="21">
        <f t="shared" si="4"/>
        <v>181.37702106</v>
      </c>
      <c r="H32" s="21">
        <f t="shared" si="5"/>
        <v>3083.4542423000003</v>
      </c>
      <c r="I32" s="21">
        <v>790.69313547000002</v>
      </c>
      <c r="J32" s="21">
        <f t="shared" si="6"/>
        <v>2292.7611068300002</v>
      </c>
      <c r="K32" s="21">
        <v>1114.7628064400001</v>
      </c>
      <c r="L32" s="21">
        <v>1079.03993044</v>
      </c>
      <c r="M32" s="21">
        <v>98.958369950000005</v>
      </c>
      <c r="N32" s="21">
        <f t="shared" si="7"/>
        <v>2319.0011966200004</v>
      </c>
      <c r="O32" s="21">
        <v>186.78044365</v>
      </c>
      <c r="P32" s="21">
        <f t="shared" si="8"/>
        <v>2132.2207529700004</v>
      </c>
      <c r="Q32" s="21">
        <v>924.24915524000005</v>
      </c>
      <c r="R32" s="21">
        <v>1125.5529466200001</v>
      </c>
      <c r="S32" s="21">
        <v>82.418651109999999</v>
      </c>
      <c r="T32" s="21"/>
      <c r="U32" s="21"/>
      <c r="V32" s="21"/>
      <c r="W32" s="21"/>
      <c r="X32" s="21"/>
      <c r="Y32" s="21"/>
    </row>
    <row r="33" spans="1:25" ht="12.75" hidden="1" customHeight="1" outlineLevel="1">
      <c r="A33" s="9">
        <v>41214</v>
      </c>
      <c r="B33" s="21">
        <v>5514.7588792999995</v>
      </c>
      <c r="C33" s="21">
        <f t="shared" si="0"/>
        <v>961.00023639999995</v>
      </c>
      <c r="D33" s="21">
        <f t="shared" si="1"/>
        <v>4553.7586429000003</v>
      </c>
      <c r="E33" s="21">
        <f t="shared" si="2"/>
        <v>2127.1317585699999</v>
      </c>
      <c r="F33" s="21">
        <f t="shared" si="3"/>
        <v>2239.0360810699999</v>
      </c>
      <c r="G33" s="21">
        <f t="shared" si="4"/>
        <v>187.59080326</v>
      </c>
      <c r="H33" s="21">
        <f t="shared" si="5"/>
        <v>3107.6035129399997</v>
      </c>
      <c r="I33" s="21">
        <v>776.24282390999997</v>
      </c>
      <c r="J33" s="21">
        <f t="shared" si="6"/>
        <v>2331.3606890299998</v>
      </c>
      <c r="K33" s="21">
        <v>1174.17239993</v>
      </c>
      <c r="L33" s="21">
        <v>1059.17469233</v>
      </c>
      <c r="M33" s="21">
        <v>98.013596770000007</v>
      </c>
      <c r="N33" s="21">
        <f t="shared" si="7"/>
        <v>2407.1553663600002</v>
      </c>
      <c r="O33" s="21">
        <v>184.75741249000001</v>
      </c>
      <c r="P33" s="21">
        <f t="shared" si="8"/>
        <v>2222.39795387</v>
      </c>
      <c r="Q33" s="21">
        <v>952.95935864</v>
      </c>
      <c r="R33" s="21">
        <v>1179.8613887399999</v>
      </c>
      <c r="S33" s="21">
        <v>89.577206489999995</v>
      </c>
      <c r="T33" s="21"/>
      <c r="U33" s="21"/>
      <c r="V33" s="21"/>
      <c r="W33" s="21"/>
      <c r="X33" s="21"/>
      <c r="Y33" s="21"/>
    </row>
    <row r="34" spans="1:25" ht="12.75" hidden="1" customHeight="1" outlineLevel="1">
      <c r="A34" s="9">
        <v>41244</v>
      </c>
      <c r="B34" s="21">
        <v>5680.69553146</v>
      </c>
      <c r="C34" s="21">
        <f t="shared" si="0"/>
        <v>973.93662369000003</v>
      </c>
      <c r="D34" s="21">
        <f t="shared" si="1"/>
        <v>4706.7589077699995</v>
      </c>
      <c r="E34" s="21">
        <f t="shared" si="2"/>
        <v>2226.06907701</v>
      </c>
      <c r="F34" s="21">
        <f t="shared" si="3"/>
        <v>2285.0352168199997</v>
      </c>
      <c r="G34" s="21">
        <f t="shared" si="4"/>
        <v>195.65461393999999</v>
      </c>
      <c r="H34" s="21">
        <f t="shared" si="5"/>
        <v>3241.72594523</v>
      </c>
      <c r="I34" s="21">
        <v>791.13017764000006</v>
      </c>
      <c r="J34" s="21">
        <f t="shared" si="6"/>
        <v>2450.5957675899999</v>
      </c>
      <c r="K34" s="21">
        <v>1292.36888671</v>
      </c>
      <c r="L34" s="21">
        <v>1057.70900499</v>
      </c>
      <c r="M34" s="21">
        <v>100.51787589</v>
      </c>
      <c r="N34" s="21">
        <f t="shared" si="7"/>
        <v>2438.96958623</v>
      </c>
      <c r="O34" s="21">
        <v>182.80644605000001</v>
      </c>
      <c r="P34" s="21">
        <f t="shared" si="8"/>
        <v>2256.16314018</v>
      </c>
      <c r="Q34" s="21">
        <v>933.70019030000003</v>
      </c>
      <c r="R34" s="21">
        <v>1227.3262118299999</v>
      </c>
      <c r="S34" s="21">
        <v>95.136738050000005</v>
      </c>
      <c r="T34" s="21"/>
      <c r="U34" s="21"/>
      <c r="V34" s="21"/>
      <c r="W34" s="21"/>
      <c r="X34" s="21"/>
      <c r="Y34" s="21"/>
    </row>
    <row r="35" spans="1:25" ht="12.75" hidden="1" customHeight="1" outlineLevel="1">
      <c r="A35" s="9">
        <v>41275</v>
      </c>
      <c r="B35" s="21">
        <v>5886.3801774399999</v>
      </c>
      <c r="C35" s="21">
        <f t="shared" si="0"/>
        <v>992.83992569999998</v>
      </c>
      <c r="D35" s="21">
        <f t="shared" si="1"/>
        <v>4893.5402517399998</v>
      </c>
      <c r="E35" s="21">
        <f t="shared" si="2"/>
        <v>2347.8480986</v>
      </c>
      <c r="F35" s="21">
        <f t="shared" si="3"/>
        <v>2341.24836809</v>
      </c>
      <c r="G35" s="21">
        <f t="shared" si="4"/>
        <v>204.44378504999997</v>
      </c>
      <c r="H35" s="21">
        <f t="shared" si="5"/>
        <v>3392.3978960099998</v>
      </c>
      <c r="I35" s="21">
        <v>800.25052926000001</v>
      </c>
      <c r="J35" s="21">
        <f t="shared" si="6"/>
        <v>2592.1473667499999</v>
      </c>
      <c r="K35" s="21">
        <v>1400.9890487600001</v>
      </c>
      <c r="L35" s="21">
        <v>1084.6187387699999</v>
      </c>
      <c r="M35" s="21">
        <v>106.53957921999999</v>
      </c>
      <c r="N35" s="21">
        <f t="shared" si="7"/>
        <v>2493.9822814300005</v>
      </c>
      <c r="O35" s="21">
        <v>192.58939644</v>
      </c>
      <c r="P35" s="21">
        <f t="shared" si="8"/>
        <v>2301.3928849900003</v>
      </c>
      <c r="Q35" s="21">
        <v>946.85904984000001</v>
      </c>
      <c r="R35" s="21">
        <v>1256.62962932</v>
      </c>
      <c r="S35" s="21">
        <v>97.904205829999995</v>
      </c>
      <c r="T35" s="21"/>
      <c r="U35" s="21"/>
      <c r="V35" s="21"/>
      <c r="W35" s="21"/>
      <c r="X35" s="21"/>
      <c r="Y35" s="21"/>
    </row>
    <row r="36" spans="1:25" ht="12.75" hidden="1" customHeight="1" outlineLevel="1">
      <c r="A36" s="9">
        <v>41306</v>
      </c>
      <c r="B36" s="21">
        <v>5957.7023148900007</v>
      </c>
      <c r="C36" s="21">
        <f t="shared" si="0"/>
        <v>1050.2031359999999</v>
      </c>
      <c r="D36" s="21">
        <f t="shared" si="1"/>
        <v>4907.4991788900006</v>
      </c>
      <c r="E36" s="21">
        <f t="shared" si="2"/>
        <v>2329.6166799299999</v>
      </c>
      <c r="F36" s="21">
        <f t="shared" si="3"/>
        <v>2523.77442281</v>
      </c>
      <c r="G36" s="21">
        <f t="shared" si="4"/>
        <v>54.108076150000002</v>
      </c>
      <c r="H36" s="21">
        <f t="shared" si="5"/>
        <v>3506.2032999200001</v>
      </c>
      <c r="I36" s="21">
        <v>861.77172986999994</v>
      </c>
      <c r="J36" s="21">
        <f t="shared" si="6"/>
        <v>2644.4315700500001</v>
      </c>
      <c r="K36" s="21">
        <v>1413.7066874100001</v>
      </c>
      <c r="L36" s="21">
        <v>1193.00398808</v>
      </c>
      <c r="M36" s="21">
        <v>37.720894559999998</v>
      </c>
      <c r="N36" s="21">
        <f t="shared" si="7"/>
        <v>2451.4990149700002</v>
      </c>
      <c r="O36" s="21">
        <v>188.43140613</v>
      </c>
      <c r="P36" s="21">
        <f t="shared" si="8"/>
        <v>2263.06760884</v>
      </c>
      <c r="Q36" s="21">
        <v>915.90999251999995</v>
      </c>
      <c r="R36" s="21">
        <v>1330.77043473</v>
      </c>
      <c r="S36" s="21">
        <v>16.387181590000001</v>
      </c>
      <c r="T36" s="21"/>
      <c r="U36" s="21"/>
      <c r="V36" s="21"/>
      <c r="W36" s="21"/>
      <c r="X36" s="21"/>
      <c r="Y36" s="21"/>
    </row>
    <row r="37" spans="1:25" ht="12.75" hidden="1" customHeight="1" outlineLevel="1">
      <c r="A37" s="9">
        <v>41334</v>
      </c>
      <c r="B37" s="21">
        <v>6044.507606969999</v>
      </c>
      <c r="C37" s="21">
        <f t="shared" si="0"/>
        <v>1073.9965657400001</v>
      </c>
      <c r="D37" s="21">
        <f t="shared" si="1"/>
        <v>4970.51104123</v>
      </c>
      <c r="E37" s="21">
        <f t="shared" si="2"/>
        <v>2307.0891335799997</v>
      </c>
      <c r="F37" s="21">
        <f t="shared" si="3"/>
        <v>2597.6189493500001</v>
      </c>
      <c r="G37" s="21">
        <f t="shared" si="4"/>
        <v>65.8029583</v>
      </c>
      <c r="H37" s="21">
        <f t="shared" si="5"/>
        <v>3630.7951979199997</v>
      </c>
      <c r="I37" s="21">
        <v>891.47340958999996</v>
      </c>
      <c r="J37" s="21">
        <f t="shared" si="6"/>
        <v>2739.3217883299999</v>
      </c>
      <c r="K37" s="21">
        <v>1455.2451083599999</v>
      </c>
      <c r="L37" s="21">
        <v>1233.6003107500001</v>
      </c>
      <c r="M37" s="21">
        <v>50.476369220000002</v>
      </c>
      <c r="N37" s="21">
        <f t="shared" si="7"/>
        <v>2413.7124090500001</v>
      </c>
      <c r="O37" s="21">
        <v>182.52315615000001</v>
      </c>
      <c r="P37" s="21">
        <f t="shared" si="8"/>
        <v>2231.1892529000002</v>
      </c>
      <c r="Q37" s="21">
        <v>851.84402522000005</v>
      </c>
      <c r="R37" s="21">
        <v>1364.0186386</v>
      </c>
      <c r="S37" s="21">
        <v>15.32658908</v>
      </c>
      <c r="T37" s="21"/>
      <c r="U37" s="21"/>
      <c r="V37" s="21"/>
      <c r="W37" s="21"/>
      <c r="X37" s="21"/>
      <c r="Y37" s="21"/>
    </row>
    <row r="38" spans="1:25" ht="12.75" hidden="1" customHeight="1" outlineLevel="1">
      <c r="A38" s="9">
        <v>41365</v>
      </c>
      <c r="B38" s="21">
        <v>6143.8183547400004</v>
      </c>
      <c r="C38" s="21">
        <f t="shared" si="0"/>
        <v>1109.69058597</v>
      </c>
      <c r="D38" s="21">
        <f t="shared" si="1"/>
        <v>5034.1277687700003</v>
      </c>
      <c r="E38" s="21">
        <f t="shared" si="2"/>
        <v>2282.2727370100001</v>
      </c>
      <c r="F38" s="21">
        <f t="shared" si="3"/>
        <v>2682.09706534</v>
      </c>
      <c r="G38" s="21">
        <f t="shared" si="4"/>
        <v>69.757966420000002</v>
      </c>
      <c r="H38" s="21">
        <f t="shared" si="5"/>
        <v>3742.0430402000002</v>
      </c>
      <c r="I38" s="21">
        <v>925.59855263999998</v>
      </c>
      <c r="J38" s="21">
        <f t="shared" si="6"/>
        <v>2816.4444875600002</v>
      </c>
      <c r="K38" s="21">
        <v>1468.51570769</v>
      </c>
      <c r="L38" s="21">
        <v>1293.30936754</v>
      </c>
      <c r="M38" s="21">
        <v>54.619412330000003</v>
      </c>
      <c r="N38" s="21">
        <f t="shared" si="7"/>
        <v>2401.7753145400002</v>
      </c>
      <c r="O38" s="21">
        <v>184.09203332999999</v>
      </c>
      <c r="P38" s="21">
        <f t="shared" si="8"/>
        <v>2217.6832812100001</v>
      </c>
      <c r="Q38" s="21">
        <v>813.75702932000002</v>
      </c>
      <c r="R38" s="21">
        <v>1388.7876977999999</v>
      </c>
      <c r="S38" s="21">
        <v>15.13855409</v>
      </c>
      <c r="T38" s="21"/>
      <c r="U38" s="21"/>
      <c r="V38" s="21"/>
      <c r="W38" s="21"/>
      <c r="X38" s="21"/>
      <c r="Y38" s="21"/>
    </row>
    <row r="39" spans="1:25" ht="12.75" hidden="1" customHeight="1" outlineLevel="1">
      <c r="A39" s="9">
        <v>41395</v>
      </c>
      <c r="B39" s="21">
        <v>6202.2747808000004</v>
      </c>
      <c r="C39" s="21">
        <f t="shared" si="0"/>
        <v>1087.93674631</v>
      </c>
      <c r="D39" s="21">
        <f t="shared" si="1"/>
        <v>5114.3380344899997</v>
      </c>
      <c r="E39" s="21">
        <f t="shared" si="2"/>
        <v>2283.34831132</v>
      </c>
      <c r="F39" s="21">
        <f t="shared" si="3"/>
        <v>2758.1047881200002</v>
      </c>
      <c r="G39" s="21">
        <f t="shared" si="4"/>
        <v>72.884935049999996</v>
      </c>
      <c r="H39" s="21">
        <f t="shared" si="5"/>
        <v>3826.5069759999997</v>
      </c>
      <c r="I39" s="21">
        <v>909.61481276999996</v>
      </c>
      <c r="J39" s="21">
        <f t="shared" si="6"/>
        <v>2916.8921632299998</v>
      </c>
      <c r="K39" s="21">
        <v>1515.0783944899999</v>
      </c>
      <c r="L39" s="21">
        <v>1343.1275689700001</v>
      </c>
      <c r="M39" s="21">
        <v>58.686199770000002</v>
      </c>
      <c r="N39" s="21">
        <f t="shared" si="7"/>
        <v>2375.7678048000002</v>
      </c>
      <c r="O39" s="21">
        <v>178.32193354</v>
      </c>
      <c r="P39" s="21">
        <f t="shared" si="8"/>
        <v>2197.4458712600003</v>
      </c>
      <c r="Q39" s="21">
        <v>768.26991683000006</v>
      </c>
      <c r="R39" s="21">
        <v>1414.9772191500001</v>
      </c>
      <c r="S39" s="21">
        <v>14.198735279999999</v>
      </c>
      <c r="T39" s="21"/>
      <c r="U39" s="21"/>
      <c r="V39" s="21"/>
      <c r="W39" s="21"/>
      <c r="X39" s="21"/>
      <c r="Y39" s="21"/>
    </row>
    <row r="40" spans="1:25" ht="12.75" hidden="1" customHeight="1" outlineLevel="1">
      <c r="A40" s="9">
        <v>41426</v>
      </c>
      <c r="B40" s="21">
        <v>6401.6832191100002</v>
      </c>
      <c r="C40" s="21">
        <f t="shared" si="0"/>
        <v>1224.90992581</v>
      </c>
      <c r="D40" s="21">
        <f t="shared" si="1"/>
        <v>5176.7732933000007</v>
      </c>
      <c r="E40" s="21">
        <f t="shared" si="2"/>
        <v>2267.0827828699998</v>
      </c>
      <c r="F40" s="21">
        <f t="shared" si="3"/>
        <v>2835.4309753099997</v>
      </c>
      <c r="G40" s="21">
        <f t="shared" si="4"/>
        <v>74.259535119999995</v>
      </c>
      <c r="H40" s="21">
        <f t="shared" si="5"/>
        <v>4030.3923826800001</v>
      </c>
      <c r="I40" s="21">
        <v>1039.1089037900001</v>
      </c>
      <c r="J40" s="21">
        <f t="shared" si="6"/>
        <v>2991.28347889</v>
      </c>
      <c r="K40" s="21">
        <v>1530.5733036399999</v>
      </c>
      <c r="L40" s="21">
        <v>1399.83116434</v>
      </c>
      <c r="M40" s="21">
        <v>60.879010909999998</v>
      </c>
      <c r="N40" s="21">
        <f t="shared" si="7"/>
        <v>2371.2908364300001</v>
      </c>
      <c r="O40" s="21">
        <v>185.80102202</v>
      </c>
      <c r="P40" s="21">
        <f t="shared" si="8"/>
        <v>2185.4898144100002</v>
      </c>
      <c r="Q40" s="21">
        <v>736.50947923000001</v>
      </c>
      <c r="R40" s="21">
        <v>1435.5998109699999</v>
      </c>
      <c r="S40" s="21">
        <v>13.380524210000001</v>
      </c>
      <c r="T40" s="21"/>
      <c r="U40" s="21"/>
      <c r="V40" s="21"/>
      <c r="W40" s="21"/>
      <c r="X40" s="21"/>
      <c r="Y40" s="21"/>
    </row>
    <row r="41" spans="1:25" ht="12.75" hidden="1" customHeight="1" outlineLevel="1">
      <c r="A41" s="9">
        <v>41456</v>
      </c>
      <c r="B41" s="21">
        <v>6433.2646906299997</v>
      </c>
      <c r="C41" s="21">
        <f t="shared" si="0"/>
        <v>1165.10018685</v>
      </c>
      <c r="D41" s="21">
        <f t="shared" si="1"/>
        <v>5268.1645037799999</v>
      </c>
      <c r="E41" s="21">
        <f t="shared" si="2"/>
        <v>2074.8150503500001</v>
      </c>
      <c r="F41" s="21">
        <f t="shared" si="3"/>
        <v>3118.7306651399999</v>
      </c>
      <c r="G41" s="21">
        <f t="shared" si="4"/>
        <v>74.618788289999998</v>
      </c>
      <c r="H41" s="21">
        <f t="shared" si="5"/>
        <v>4043.5977308799997</v>
      </c>
      <c r="I41" s="21">
        <v>988.46994976999997</v>
      </c>
      <c r="J41" s="21">
        <f t="shared" si="6"/>
        <v>3055.1277811099999</v>
      </c>
      <c r="K41" s="21">
        <v>1526.49752298</v>
      </c>
      <c r="L41" s="21">
        <v>1465.3722573299999</v>
      </c>
      <c r="M41" s="21">
        <v>63.258000799999998</v>
      </c>
      <c r="N41" s="21">
        <f t="shared" si="7"/>
        <v>2389.6669597499999</v>
      </c>
      <c r="O41" s="21">
        <v>176.63023708</v>
      </c>
      <c r="P41" s="21">
        <f t="shared" si="8"/>
        <v>2213.03672267</v>
      </c>
      <c r="Q41" s="21">
        <v>548.31752736999999</v>
      </c>
      <c r="R41" s="21">
        <v>1653.35840781</v>
      </c>
      <c r="S41" s="21">
        <v>11.36078749</v>
      </c>
      <c r="T41" s="21"/>
      <c r="U41" s="21"/>
      <c r="V41" s="21"/>
      <c r="W41" s="21"/>
      <c r="X41" s="21"/>
      <c r="Y41" s="21"/>
    </row>
    <row r="42" spans="1:25" ht="12.75" hidden="1" customHeight="1" outlineLevel="1">
      <c r="A42" s="9">
        <v>41487</v>
      </c>
      <c r="B42" s="21">
        <v>6528.8199869999999</v>
      </c>
      <c r="C42" s="21">
        <f t="shared" si="0"/>
        <v>1157.60677986</v>
      </c>
      <c r="D42" s="21">
        <f t="shared" si="1"/>
        <v>5371.2132071399992</v>
      </c>
      <c r="E42" s="21">
        <f t="shared" si="2"/>
        <v>2066.08712844</v>
      </c>
      <c r="F42" s="21">
        <f t="shared" si="3"/>
        <v>3223.7212954000001</v>
      </c>
      <c r="G42" s="21">
        <f t="shared" si="4"/>
        <v>81.404783300000005</v>
      </c>
      <c r="H42" s="21">
        <f t="shared" si="5"/>
        <v>4099.4518153099998</v>
      </c>
      <c r="I42" s="21">
        <v>982.41994770999997</v>
      </c>
      <c r="J42" s="21">
        <f t="shared" si="6"/>
        <v>3117.0318675999997</v>
      </c>
      <c r="K42" s="21">
        <v>1518.48414103</v>
      </c>
      <c r="L42" s="21">
        <v>1528.5720627600001</v>
      </c>
      <c r="M42" s="21">
        <v>69.97566381</v>
      </c>
      <c r="N42" s="21">
        <f t="shared" si="7"/>
        <v>2429.3681716900001</v>
      </c>
      <c r="O42" s="21">
        <v>175.18683214999999</v>
      </c>
      <c r="P42" s="21">
        <f t="shared" si="8"/>
        <v>2254.18133954</v>
      </c>
      <c r="Q42" s="21">
        <v>547.60298740999997</v>
      </c>
      <c r="R42" s="21">
        <v>1695.14923264</v>
      </c>
      <c r="S42" s="21">
        <v>11.42911949</v>
      </c>
      <c r="T42" s="21"/>
      <c r="U42" s="21"/>
      <c r="V42" s="21"/>
      <c r="W42" s="21"/>
      <c r="X42" s="21"/>
      <c r="Y42" s="21"/>
    </row>
    <row r="43" spans="1:25" ht="12.75" hidden="1" customHeight="1" outlineLevel="1">
      <c r="A43" s="9">
        <v>41518</v>
      </c>
      <c r="B43" s="21">
        <v>6663.7408345899994</v>
      </c>
      <c r="C43" s="21">
        <f t="shared" si="0"/>
        <v>1166.40293524</v>
      </c>
      <c r="D43" s="21">
        <f t="shared" si="1"/>
        <v>5497.33789935</v>
      </c>
      <c r="E43" s="21">
        <f t="shared" si="2"/>
        <v>2096.0610872000002</v>
      </c>
      <c r="F43" s="21">
        <f t="shared" si="3"/>
        <v>3310.6499461499998</v>
      </c>
      <c r="G43" s="21">
        <f t="shared" si="4"/>
        <v>90.626865999999993</v>
      </c>
      <c r="H43" s="21">
        <f t="shared" si="5"/>
        <v>4195.8636848100004</v>
      </c>
      <c r="I43" s="21">
        <v>983.31880082999999</v>
      </c>
      <c r="J43" s="21">
        <f t="shared" si="6"/>
        <v>3212.5448839800001</v>
      </c>
      <c r="K43" s="21">
        <v>1555.05135814</v>
      </c>
      <c r="L43" s="21">
        <v>1577.18945235</v>
      </c>
      <c r="M43" s="21">
        <v>80.304073489999993</v>
      </c>
      <c r="N43" s="21">
        <f t="shared" si="7"/>
        <v>2467.8771497799999</v>
      </c>
      <c r="O43" s="21">
        <v>183.08413440999999</v>
      </c>
      <c r="P43" s="21">
        <f t="shared" si="8"/>
        <v>2284.7930153699999</v>
      </c>
      <c r="Q43" s="21">
        <v>541.00972906000004</v>
      </c>
      <c r="R43" s="21">
        <v>1733.4604938</v>
      </c>
      <c r="S43" s="21">
        <v>10.322792509999999</v>
      </c>
      <c r="T43" s="21"/>
      <c r="U43" s="21"/>
      <c r="V43" s="21"/>
      <c r="W43" s="21"/>
      <c r="X43" s="21"/>
      <c r="Y43" s="21"/>
    </row>
    <row r="44" spans="1:25" ht="12.75" hidden="1" customHeight="1" outlineLevel="1">
      <c r="A44" s="9">
        <v>41548</v>
      </c>
      <c r="B44" s="21">
        <v>6759.7400879899997</v>
      </c>
      <c r="C44" s="21">
        <f t="shared" si="0"/>
        <v>1113.57139506</v>
      </c>
      <c r="D44" s="21">
        <f t="shared" si="1"/>
        <v>5646.1686929299995</v>
      </c>
      <c r="E44" s="21">
        <f t="shared" si="2"/>
        <v>2176.0599516900002</v>
      </c>
      <c r="F44" s="21">
        <f t="shared" si="3"/>
        <v>3382.6281150100003</v>
      </c>
      <c r="G44" s="21">
        <f t="shared" si="4"/>
        <v>87.480626229999999</v>
      </c>
      <c r="H44" s="21">
        <f t="shared" si="5"/>
        <v>4324.9565094599993</v>
      </c>
      <c r="I44" s="21">
        <v>940.42767605999995</v>
      </c>
      <c r="J44" s="21">
        <f t="shared" si="6"/>
        <v>3384.5288333999997</v>
      </c>
      <c r="K44" s="21">
        <v>1660.04262017</v>
      </c>
      <c r="L44" s="21">
        <v>1646.6822717800001</v>
      </c>
      <c r="M44" s="21">
        <v>77.803941449999996</v>
      </c>
      <c r="N44" s="21">
        <f t="shared" si="7"/>
        <v>2434.7835785299999</v>
      </c>
      <c r="O44" s="21">
        <v>173.143719</v>
      </c>
      <c r="P44" s="21">
        <f t="shared" si="8"/>
        <v>2261.6398595299997</v>
      </c>
      <c r="Q44" s="21">
        <v>516.01733151999997</v>
      </c>
      <c r="R44" s="21">
        <v>1735.94584323</v>
      </c>
      <c r="S44" s="21">
        <v>9.6766847800000004</v>
      </c>
      <c r="T44" s="21"/>
      <c r="U44" s="21"/>
      <c r="V44" s="21"/>
      <c r="W44" s="21"/>
      <c r="X44" s="21"/>
      <c r="Y44" s="21"/>
    </row>
    <row r="45" spans="1:25" ht="12.75" hidden="1" customHeight="1" outlineLevel="1">
      <c r="A45" s="9">
        <v>41579</v>
      </c>
      <c r="B45" s="21">
        <v>6917.9045867799996</v>
      </c>
      <c r="C45" s="21">
        <f t="shared" si="0"/>
        <v>1167.91276896</v>
      </c>
      <c r="D45" s="21">
        <f t="shared" si="1"/>
        <v>5749.9918178200005</v>
      </c>
      <c r="E45" s="21">
        <f t="shared" si="2"/>
        <v>2196.9335682999999</v>
      </c>
      <c r="F45" s="21">
        <f t="shared" si="3"/>
        <v>3443.3931708199998</v>
      </c>
      <c r="G45" s="21">
        <f t="shared" si="4"/>
        <v>109.6650787</v>
      </c>
      <c r="H45" s="21">
        <f t="shared" si="5"/>
        <v>4469.0943735800001</v>
      </c>
      <c r="I45" s="21">
        <v>982.47751154000002</v>
      </c>
      <c r="J45" s="21">
        <f t="shared" si="6"/>
        <v>3486.6168620399999</v>
      </c>
      <c r="K45" s="21">
        <v>1693.19859471</v>
      </c>
      <c r="L45" s="21">
        <v>1693.1951342</v>
      </c>
      <c r="M45" s="21">
        <v>100.22313312999999</v>
      </c>
      <c r="N45" s="21">
        <f t="shared" si="7"/>
        <v>2448.8102132000004</v>
      </c>
      <c r="O45" s="21">
        <v>185.43525742</v>
      </c>
      <c r="P45" s="21">
        <f t="shared" si="8"/>
        <v>2263.3749557800002</v>
      </c>
      <c r="Q45" s="21">
        <v>503.73497358999998</v>
      </c>
      <c r="R45" s="21">
        <v>1750.19803662</v>
      </c>
      <c r="S45" s="21">
        <v>9.4419455699999997</v>
      </c>
      <c r="T45" s="21"/>
      <c r="U45" s="21"/>
      <c r="V45" s="21"/>
      <c r="W45" s="21"/>
      <c r="X45" s="21"/>
      <c r="Y45" s="21"/>
    </row>
    <row r="46" spans="1:25" ht="12.75" hidden="1" customHeight="1" outlineLevel="1">
      <c r="A46" s="9">
        <v>41609</v>
      </c>
      <c r="B46" s="21">
        <v>6969.3695941699998</v>
      </c>
      <c r="C46" s="21">
        <f t="shared" si="0"/>
        <v>1080.4967177999999</v>
      </c>
      <c r="D46" s="21">
        <f t="shared" si="1"/>
        <v>5888.8728763700001</v>
      </c>
      <c r="E46" s="21">
        <f t="shared" si="2"/>
        <v>2215.13415235</v>
      </c>
      <c r="F46" s="21">
        <f t="shared" si="3"/>
        <v>3550.8070465400001</v>
      </c>
      <c r="G46" s="21">
        <f t="shared" si="4"/>
        <v>122.93167748</v>
      </c>
      <c r="H46" s="21">
        <f t="shared" si="5"/>
        <v>4522.68106266</v>
      </c>
      <c r="I46" s="21">
        <v>929.30332493000003</v>
      </c>
      <c r="J46" s="21">
        <f t="shared" si="6"/>
        <v>3593.3777377300003</v>
      </c>
      <c r="K46" s="21">
        <v>1706.58629165</v>
      </c>
      <c r="L46" s="21">
        <v>1772.29648152</v>
      </c>
      <c r="M46" s="21">
        <v>114.49496456</v>
      </c>
      <c r="N46" s="21">
        <f t="shared" si="7"/>
        <v>2446.6885315099998</v>
      </c>
      <c r="O46" s="21">
        <v>151.19339287</v>
      </c>
      <c r="P46" s="21">
        <f t="shared" si="8"/>
        <v>2295.4951386399998</v>
      </c>
      <c r="Q46" s="21">
        <v>508.5478607</v>
      </c>
      <c r="R46" s="21">
        <v>1778.5105650200001</v>
      </c>
      <c r="S46" s="21">
        <v>8.4367129199999997</v>
      </c>
      <c r="T46" s="21"/>
      <c r="U46" s="21"/>
      <c r="V46" s="21"/>
      <c r="W46" s="21"/>
      <c r="X46" s="21"/>
      <c r="Y46" s="21"/>
    </row>
    <row r="47" spans="1:25" ht="12.75" hidden="1" customHeight="1" outlineLevel="1">
      <c r="A47" s="9">
        <v>41640</v>
      </c>
      <c r="B47" s="21">
        <v>6951.0240184499999</v>
      </c>
      <c r="C47" s="21">
        <f t="shared" si="0"/>
        <v>1012.9546348600001</v>
      </c>
      <c r="D47" s="21">
        <f t="shared" si="1"/>
        <v>5938.0693835900001</v>
      </c>
      <c r="E47" s="21">
        <f t="shared" si="2"/>
        <v>2213.0662100700001</v>
      </c>
      <c r="F47" s="21">
        <f t="shared" si="3"/>
        <v>3594.0578333399999</v>
      </c>
      <c r="G47" s="21">
        <f t="shared" si="4"/>
        <v>130.94534017999999</v>
      </c>
      <c r="H47" s="21">
        <f t="shared" si="5"/>
        <v>4526.4112063500006</v>
      </c>
      <c r="I47" s="21">
        <v>871.11039801000004</v>
      </c>
      <c r="J47" s="21">
        <f t="shared" si="6"/>
        <v>3655.3008083400005</v>
      </c>
      <c r="K47" s="21">
        <v>1714.5626295100001</v>
      </c>
      <c r="L47" s="21">
        <v>1818.0763209300001</v>
      </c>
      <c r="M47" s="21">
        <v>122.6618579</v>
      </c>
      <c r="N47" s="21">
        <f t="shared" si="7"/>
        <v>2424.6128121000002</v>
      </c>
      <c r="O47" s="21">
        <v>141.84423684999999</v>
      </c>
      <c r="P47" s="21">
        <f t="shared" si="8"/>
        <v>2282.7685752500001</v>
      </c>
      <c r="Q47" s="21">
        <v>498.50358055999999</v>
      </c>
      <c r="R47" s="21">
        <v>1775.9815124100001</v>
      </c>
      <c r="S47" s="21">
        <v>8.2834822799999994</v>
      </c>
      <c r="T47" s="21"/>
      <c r="U47" s="21"/>
      <c r="V47" s="21"/>
      <c r="W47" s="21"/>
      <c r="X47" s="21"/>
      <c r="Y47" s="21"/>
    </row>
    <row r="48" spans="1:25" ht="12.75" hidden="1" customHeight="1" outlineLevel="1">
      <c r="A48" s="9">
        <v>41671</v>
      </c>
      <c r="B48" s="21">
        <v>6996.5231151600001</v>
      </c>
      <c r="C48" s="21">
        <f t="shared" si="0"/>
        <v>904.27031899999997</v>
      </c>
      <c r="D48" s="21">
        <f t="shared" si="1"/>
        <v>6092.2527961599999</v>
      </c>
      <c r="E48" s="21">
        <f t="shared" si="2"/>
        <v>2115.4255124900001</v>
      </c>
      <c r="F48" s="21">
        <f t="shared" si="3"/>
        <v>3779.02894956</v>
      </c>
      <c r="G48" s="21">
        <f t="shared" si="4"/>
        <v>197.79833411000001</v>
      </c>
      <c r="H48" s="21">
        <f t="shared" si="5"/>
        <v>4189.0110991299998</v>
      </c>
      <c r="I48" s="21">
        <v>745.54680186999997</v>
      </c>
      <c r="J48" s="21">
        <f t="shared" si="6"/>
        <v>3443.46429726</v>
      </c>
      <c r="K48" s="21">
        <v>1564.86046418</v>
      </c>
      <c r="L48" s="21">
        <v>1689.44643096</v>
      </c>
      <c r="M48" s="21">
        <v>189.15740212</v>
      </c>
      <c r="N48" s="21">
        <f t="shared" si="7"/>
        <v>2807.5120160299998</v>
      </c>
      <c r="O48" s="21">
        <v>158.72351713</v>
      </c>
      <c r="P48" s="21">
        <f t="shared" si="8"/>
        <v>2648.7884988999999</v>
      </c>
      <c r="Q48" s="21">
        <v>550.56504830999995</v>
      </c>
      <c r="R48" s="21">
        <v>2089.5825186000002</v>
      </c>
      <c r="S48" s="21">
        <v>8.6409319900000003</v>
      </c>
      <c r="T48" s="21"/>
      <c r="U48" s="21"/>
      <c r="V48" s="21"/>
      <c r="W48" s="21"/>
      <c r="X48" s="21"/>
      <c r="Y48" s="21"/>
    </row>
    <row r="49" spans="1:25" ht="12.75" hidden="1" customHeight="1" outlineLevel="1">
      <c r="A49" s="9">
        <v>41699</v>
      </c>
      <c r="B49" s="21">
        <v>6854.9611005100005</v>
      </c>
      <c r="C49" s="21">
        <f t="shared" si="0"/>
        <v>992.93090741000003</v>
      </c>
      <c r="D49" s="21">
        <f t="shared" si="1"/>
        <v>5862.0301930999995</v>
      </c>
      <c r="E49" s="21">
        <f t="shared" si="2"/>
        <v>2008.9935723599999</v>
      </c>
      <c r="F49" s="21">
        <f t="shared" si="3"/>
        <v>3660.9989397999998</v>
      </c>
      <c r="G49" s="21">
        <f t="shared" si="4"/>
        <v>192.03768094</v>
      </c>
      <c r="H49" s="21">
        <f t="shared" si="5"/>
        <v>4012.1130007000002</v>
      </c>
      <c r="I49" s="21">
        <v>742.42102447000002</v>
      </c>
      <c r="J49" s="21">
        <f t="shared" si="6"/>
        <v>3269.6919762299999</v>
      </c>
      <c r="K49" s="21">
        <v>1493.6125839199999</v>
      </c>
      <c r="L49" s="21">
        <v>1593.3398585100001</v>
      </c>
      <c r="M49" s="21">
        <v>182.7395338</v>
      </c>
      <c r="N49" s="21">
        <f t="shared" si="7"/>
        <v>2842.8480998099999</v>
      </c>
      <c r="O49" s="21">
        <v>250.50988294000001</v>
      </c>
      <c r="P49" s="21">
        <f t="shared" si="8"/>
        <v>2592.33821687</v>
      </c>
      <c r="Q49" s="21">
        <v>515.38098844000001</v>
      </c>
      <c r="R49" s="21">
        <v>2067.6590812899999</v>
      </c>
      <c r="S49" s="21">
        <v>9.2981471399999993</v>
      </c>
      <c r="T49" s="21"/>
      <c r="U49" s="21"/>
      <c r="V49" s="21"/>
      <c r="W49" s="21"/>
      <c r="X49" s="21"/>
      <c r="Y49" s="21"/>
    </row>
    <row r="50" spans="1:25" ht="12.75" hidden="1" customHeight="1" outlineLevel="1">
      <c r="A50" s="9">
        <v>41730</v>
      </c>
      <c r="B50" s="21">
        <v>6946.7864871299998</v>
      </c>
      <c r="C50" s="21">
        <f t="shared" si="0"/>
        <v>1072.7369583899999</v>
      </c>
      <c r="D50" s="21">
        <f t="shared" si="1"/>
        <v>5874.0495287400008</v>
      </c>
      <c r="E50" s="21">
        <f t="shared" si="2"/>
        <v>2084.6643154600001</v>
      </c>
      <c r="F50" s="21">
        <f t="shared" si="3"/>
        <v>3599.1738484400003</v>
      </c>
      <c r="G50" s="21">
        <f t="shared" si="4"/>
        <v>190.21136484000002</v>
      </c>
      <c r="H50" s="21">
        <f t="shared" si="5"/>
        <v>4156.9132481500001</v>
      </c>
      <c r="I50" s="21">
        <v>855.83784645000003</v>
      </c>
      <c r="J50" s="21">
        <f t="shared" si="6"/>
        <v>3301.0754017000004</v>
      </c>
      <c r="K50" s="21">
        <v>1566.52546575</v>
      </c>
      <c r="L50" s="21">
        <v>1553.51944987</v>
      </c>
      <c r="M50" s="21">
        <v>181.03048608</v>
      </c>
      <c r="N50" s="21">
        <f t="shared" si="7"/>
        <v>2789.8732389799998</v>
      </c>
      <c r="O50" s="21">
        <v>216.89911194000001</v>
      </c>
      <c r="P50" s="21">
        <f t="shared" si="8"/>
        <v>2572.97412704</v>
      </c>
      <c r="Q50" s="21">
        <v>518.13884971000004</v>
      </c>
      <c r="R50" s="21">
        <v>2045.65439857</v>
      </c>
      <c r="S50" s="21">
        <v>9.1808787600000006</v>
      </c>
      <c r="T50" s="21"/>
      <c r="U50" s="21"/>
      <c r="V50" s="21"/>
      <c r="W50" s="21"/>
      <c r="X50" s="21"/>
      <c r="Y50" s="21"/>
    </row>
    <row r="51" spans="1:25" ht="12.75" hidden="1" customHeight="1" outlineLevel="1">
      <c r="A51" s="9">
        <v>41760</v>
      </c>
      <c r="B51" s="21">
        <v>6975.0369629000006</v>
      </c>
      <c r="C51" s="21">
        <f t="shared" si="0"/>
        <v>1050.8083632400001</v>
      </c>
      <c r="D51" s="21">
        <f t="shared" si="1"/>
        <v>5924.2285996599994</v>
      </c>
      <c r="E51" s="21">
        <f t="shared" si="2"/>
        <v>2175.7972400999997</v>
      </c>
      <c r="F51" s="21">
        <f t="shared" si="3"/>
        <v>3558.91074669</v>
      </c>
      <c r="G51" s="21">
        <f t="shared" si="4"/>
        <v>189.52061287000001</v>
      </c>
      <c r="H51" s="21">
        <f t="shared" si="5"/>
        <v>4213.1541552299996</v>
      </c>
      <c r="I51" s="21">
        <v>843.51979039000003</v>
      </c>
      <c r="J51" s="21">
        <f t="shared" si="6"/>
        <v>3369.6343648399998</v>
      </c>
      <c r="K51" s="21">
        <v>1650.3618198199999</v>
      </c>
      <c r="L51" s="21">
        <v>1535.44007287</v>
      </c>
      <c r="M51" s="21">
        <v>183.83247215</v>
      </c>
      <c r="N51" s="21">
        <f t="shared" si="7"/>
        <v>2761.8828076699997</v>
      </c>
      <c r="O51" s="21">
        <v>207.28857285000001</v>
      </c>
      <c r="P51" s="21">
        <f t="shared" si="8"/>
        <v>2554.5942348199997</v>
      </c>
      <c r="Q51" s="21">
        <v>525.43542028000002</v>
      </c>
      <c r="R51" s="21">
        <v>2023.47067382</v>
      </c>
      <c r="S51" s="21">
        <v>5.6881407199999998</v>
      </c>
      <c r="T51" s="21"/>
      <c r="U51" s="21"/>
      <c r="V51" s="21"/>
      <c r="W51" s="21"/>
      <c r="X51" s="21"/>
      <c r="Y51" s="21"/>
    </row>
    <row r="52" spans="1:25" ht="12.75" hidden="1" customHeight="1" outlineLevel="1">
      <c r="A52" s="9">
        <v>41791</v>
      </c>
      <c r="B52" s="21">
        <v>7166.1073170400005</v>
      </c>
      <c r="C52" s="21">
        <f t="shared" si="0"/>
        <v>1367.57024613</v>
      </c>
      <c r="D52" s="21">
        <f t="shared" si="1"/>
        <v>5798.5370709100007</v>
      </c>
      <c r="E52" s="21">
        <f t="shared" si="2"/>
        <v>2082.3922513299999</v>
      </c>
      <c r="F52" s="21">
        <f t="shared" si="3"/>
        <v>3551.8293660500003</v>
      </c>
      <c r="G52" s="21">
        <f t="shared" si="4"/>
        <v>164.31545353000001</v>
      </c>
      <c r="H52" s="21">
        <f t="shared" si="5"/>
        <v>4467.7295775800003</v>
      </c>
      <c r="I52" s="21">
        <v>1159.45163368</v>
      </c>
      <c r="J52" s="21">
        <f t="shared" si="6"/>
        <v>3308.2779439000001</v>
      </c>
      <c r="K52" s="21">
        <v>1593.61104043</v>
      </c>
      <c r="L52" s="21">
        <v>1556.04166448</v>
      </c>
      <c r="M52" s="21">
        <v>158.62523899000001</v>
      </c>
      <c r="N52" s="21">
        <f t="shared" si="7"/>
        <v>2698.3777394600002</v>
      </c>
      <c r="O52" s="21">
        <v>208.11861245</v>
      </c>
      <c r="P52" s="21">
        <f t="shared" si="8"/>
        <v>2490.2591270100002</v>
      </c>
      <c r="Q52" s="21">
        <v>488.78121090000002</v>
      </c>
      <c r="R52" s="21">
        <v>1995.7877015700001</v>
      </c>
      <c r="S52" s="21">
        <v>5.6902145400000004</v>
      </c>
      <c r="T52" s="21"/>
      <c r="U52" s="21"/>
      <c r="V52" s="21"/>
      <c r="W52" s="21"/>
      <c r="X52" s="21"/>
      <c r="Y52" s="21"/>
    </row>
    <row r="53" spans="1:25" ht="12.75" hidden="1" customHeight="1" outlineLevel="1">
      <c r="A53" s="9">
        <v>41821</v>
      </c>
      <c r="B53" s="21">
        <v>7136.8953635199996</v>
      </c>
      <c r="C53" s="21">
        <f t="shared" si="0"/>
        <v>1154.03670771</v>
      </c>
      <c r="D53" s="21">
        <f t="shared" si="1"/>
        <v>5982.8586558099996</v>
      </c>
      <c r="E53" s="21">
        <f t="shared" si="2"/>
        <v>2262.84096103</v>
      </c>
      <c r="F53" s="21">
        <f t="shared" si="3"/>
        <v>3551.1132536300001</v>
      </c>
      <c r="G53" s="21">
        <f t="shared" si="4"/>
        <v>168.90444115</v>
      </c>
      <c r="H53" s="21">
        <f t="shared" si="5"/>
        <v>4430.6569577400005</v>
      </c>
      <c r="I53" s="21">
        <v>938.40359092999995</v>
      </c>
      <c r="J53" s="21">
        <f t="shared" si="6"/>
        <v>3492.2533668100004</v>
      </c>
      <c r="K53" s="21">
        <v>1764.8685446500001</v>
      </c>
      <c r="L53" s="21">
        <v>1563.98370557</v>
      </c>
      <c r="M53" s="21">
        <v>163.40111658999999</v>
      </c>
      <c r="N53" s="21">
        <f t="shared" si="7"/>
        <v>2706.2384057799995</v>
      </c>
      <c r="O53" s="21">
        <v>215.63311677999999</v>
      </c>
      <c r="P53" s="21">
        <f t="shared" si="8"/>
        <v>2490.6052889999996</v>
      </c>
      <c r="Q53" s="21">
        <v>497.97241638000003</v>
      </c>
      <c r="R53" s="21">
        <v>1987.1295480599999</v>
      </c>
      <c r="S53" s="21">
        <v>5.5033245600000003</v>
      </c>
      <c r="T53" s="21"/>
      <c r="U53" s="21"/>
      <c r="V53" s="21"/>
      <c r="W53" s="21"/>
      <c r="X53" s="21"/>
      <c r="Y53" s="21"/>
    </row>
    <row r="54" spans="1:25" hidden="1" outlineLevel="1">
      <c r="A54" s="9">
        <v>41852</v>
      </c>
      <c r="B54" s="21">
        <v>7327.2296817400002</v>
      </c>
      <c r="C54" s="21">
        <f t="shared" si="0"/>
        <v>1218.6267519600001</v>
      </c>
      <c r="D54" s="21">
        <f t="shared" si="1"/>
        <v>6108.6029297799996</v>
      </c>
      <c r="E54" s="21">
        <f t="shared" si="2"/>
        <v>2289.0867581100001</v>
      </c>
      <c r="F54" s="21">
        <f t="shared" si="3"/>
        <v>3635.8505379300004</v>
      </c>
      <c r="G54" s="21">
        <f t="shared" si="4"/>
        <v>183.66563374</v>
      </c>
      <c r="H54" s="21">
        <f t="shared" si="5"/>
        <v>4369.8391721099997</v>
      </c>
      <c r="I54" s="21">
        <v>966.21520994000002</v>
      </c>
      <c r="J54" s="21">
        <f t="shared" si="6"/>
        <v>3403.6239621699997</v>
      </c>
      <c r="K54" s="21">
        <v>1740.9063171299999</v>
      </c>
      <c r="L54" s="21">
        <v>1484.07847053</v>
      </c>
      <c r="M54" s="21">
        <v>178.63917451</v>
      </c>
      <c r="N54" s="21">
        <f t="shared" si="7"/>
        <v>2957.39050963</v>
      </c>
      <c r="O54" s="21">
        <v>252.41154202000001</v>
      </c>
      <c r="P54" s="21">
        <f t="shared" si="8"/>
        <v>2704.9789676099999</v>
      </c>
      <c r="Q54" s="21">
        <v>548.18044097999996</v>
      </c>
      <c r="R54" s="21">
        <v>2151.7720674000002</v>
      </c>
      <c r="S54" s="21">
        <v>5.0264592300000004</v>
      </c>
      <c r="T54" s="21"/>
      <c r="U54" s="21"/>
      <c r="V54" s="21"/>
      <c r="W54" s="21"/>
      <c r="X54" s="21"/>
      <c r="Y54" s="21"/>
    </row>
    <row r="55" spans="1:25" hidden="1" outlineLevel="1" collapsed="1">
      <c r="A55" s="9">
        <v>41883</v>
      </c>
      <c r="B55" s="21">
        <v>6943.4351299600003</v>
      </c>
      <c r="C55" s="21">
        <f t="shared" si="0"/>
        <v>1194.50224987</v>
      </c>
      <c r="D55" s="21">
        <f t="shared" si="1"/>
        <v>5748.9328800900003</v>
      </c>
      <c r="E55" s="21">
        <f t="shared" si="2"/>
        <v>2222.5935137199999</v>
      </c>
      <c r="F55" s="21">
        <f t="shared" si="3"/>
        <v>3351.4782553499999</v>
      </c>
      <c r="G55" s="21">
        <f t="shared" si="4"/>
        <v>174.86111102000001</v>
      </c>
      <c r="H55" s="21">
        <f t="shared" si="5"/>
        <v>4258.6300019800001</v>
      </c>
      <c r="I55" s="21">
        <v>969.83748476000005</v>
      </c>
      <c r="J55" s="21">
        <f t="shared" si="6"/>
        <v>3288.7925172199998</v>
      </c>
      <c r="K55" s="21">
        <v>1699.0781129100001</v>
      </c>
      <c r="L55" s="21">
        <v>1419.0214367799999</v>
      </c>
      <c r="M55" s="21">
        <v>170.69296753</v>
      </c>
      <c r="N55" s="21">
        <f t="shared" si="7"/>
        <v>2684.8051279800002</v>
      </c>
      <c r="O55" s="21">
        <v>224.66476510999999</v>
      </c>
      <c r="P55" s="21">
        <f t="shared" si="8"/>
        <v>2460.14036287</v>
      </c>
      <c r="Q55" s="21">
        <v>523.51540080999996</v>
      </c>
      <c r="R55" s="21">
        <v>1932.45681857</v>
      </c>
      <c r="S55" s="21">
        <v>4.1681434900000003</v>
      </c>
      <c r="T55" s="21"/>
      <c r="U55" s="21"/>
      <c r="V55" s="21"/>
      <c r="W55" s="21"/>
      <c r="X55" s="21"/>
      <c r="Y55" s="21"/>
    </row>
    <row r="56" spans="1:25" hidden="1" outlineLevel="1" collapsed="1">
      <c r="A56" s="9">
        <v>41913</v>
      </c>
      <c r="B56" s="21">
        <v>6834.248872709999</v>
      </c>
      <c r="C56" s="21">
        <f t="shared" si="0"/>
        <v>1179.8507463399999</v>
      </c>
      <c r="D56" s="21">
        <f t="shared" si="1"/>
        <v>5654.3981263699989</v>
      </c>
      <c r="E56" s="21">
        <f t="shared" si="2"/>
        <v>2249.64715854</v>
      </c>
      <c r="F56" s="21">
        <f t="shared" si="3"/>
        <v>3228.5206298200001</v>
      </c>
      <c r="G56" s="21">
        <f t="shared" si="4"/>
        <v>176.23033801</v>
      </c>
      <c r="H56" s="21">
        <f t="shared" si="5"/>
        <v>4233.3947815499996</v>
      </c>
      <c r="I56" s="21">
        <v>977.57774660999996</v>
      </c>
      <c r="J56" s="21">
        <f t="shared" si="6"/>
        <v>3255.8170349399998</v>
      </c>
      <c r="K56" s="21">
        <v>1699.18587751</v>
      </c>
      <c r="L56" s="21">
        <v>1384.0036723400001</v>
      </c>
      <c r="M56" s="21">
        <v>172.62748508999999</v>
      </c>
      <c r="N56" s="21">
        <f t="shared" si="7"/>
        <v>2600.8540911599994</v>
      </c>
      <c r="O56" s="21">
        <v>202.27299973000001</v>
      </c>
      <c r="P56" s="21">
        <f t="shared" si="8"/>
        <v>2398.5810914299996</v>
      </c>
      <c r="Q56" s="21">
        <v>550.46128103000001</v>
      </c>
      <c r="R56" s="21">
        <v>1844.51695748</v>
      </c>
      <c r="S56" s="21">
        <v>3.6028529200000001</v>
      </c>
      <c r="T56" s="21"/>
      <c r="U56" s="21"/>
      <c r="V56" s="21"/>
      <c r="W56" s="21"/>
      <c r="X56" s="21"/>
      <c r="Y56" s="21"/>
    </row>
    <row r="57" spans="1:25" hidden="1" outlineLevel="1" collapsed="1">
      <c r="A57" s="9">
        <v>41944</v>
      </c>
      <c r="B57" s="21">
        <v>7174.5980835700002</v>
      </c>
      <c r="C57" s="21">
        <f t="shared" si="0"/>
        <v>1264.9204452899999</v>
      </c>
      <c r="D57" s="21">
        <f t="shared" si="1"/>
        <v>5909.6776382799999</v>
      </c>
      <c r="E57" s="21">
        <f t="shared" si="2"/>
        <v>2329.5939053100001</v>
      </c>
      <c r="F57" s="21">
        <f t="shared" si="3"/>
        <v>3389.2888986100002</v>
      </c>
      <c r="G57" s="21">
        <f t="shared" si="4"/>
        <v>190.79483436000001</v>
      </c>
      <c r="H57" s="21">
        <f t="shared" si="5"/>
        <v>4232.1314867199999</v>
      </c>
      <c r="I57" s="21">
        <v>1026.6970771399999</v>
      </c>
      <c r="J57" s="21">
        <f t="shared" si="6"/>
        <v>3205.4344095800002</v>
      </c>
      <c r="K57" s="21">
        <v>1696.3540251300001</v>
      </c>
      <c r="L57" s="21">
        <v>1322.25205899</v>
      </c>
      <c r="M57" s="21">
        <v>186.82832546</v>
      </c>
      <c r="N57" s="21">
        <f t="shared" si="7"/>
        <v>2942.4665968500003</v>
      </c>
      <c r="O57" s="21">
        <v>238.22336815</v>
      </c>
      <c r="P57" s="21">
        <f t="shared" si="8"/>
        <v>2704.2432287000001</v>
      </c>
      <c r="Q57" s="21">
        <v>633.23988018</v>
      </c>
      <c r="R57" s="21">
        <v>2067.0368396200001</v>
      </c>
      <c r="S57" s="21">
        <v>3.9665089</v>
      </c>
      <c r="T57" s="21"/>
      <c r="U57" s="21"/>
      <c r="V57" s="21"/>
      <c r="W57" s="21"/>
      <c r="X57" s="21"/>
      <c r="Y57" s="21"/>
    </row>
    <row r="58" spans="1:25" hidden="1" outlineLevel="1" collapsed="1">
      <c r="A58" s="9">
        <v>41974</v>
      </c>
      <c r="B58" s="21">
        <v>7034.4904103200006</v>
      </c>
      <c r="C58" s="21">
        <f t="shared" si="0"/>
        <v>1224.65728248</v>
      </c>
      <c r="D58" s="21">
        <f t="shared" si="1"/>
        <v>5809.8331278400001</v>
      </c>
      <c r="E58" s="21">
        <f t="shared" si="2"/>
        <v>2392.8405129600001</v>
      </c>
      <c r="F58" s="21">
        <f t="shared" si="3"/>
        <v>3242.0447272800002</v>
      </c>
      <c r="G58" s="21">
        <f t="shared" si="4"/>
        <v>174.9478876</v>
      </c>
      <c r="H58" s="21">
        <f t="shared" si="5"/>
        <v>4048.4388799900003</v>
      </c>
      <c r="I58" s="21">
        <v>959.28700237999999</v>
      </c>
      <c r="J58" s="21">
        <f t="shared" si="6"/>
        <v>3089.1518776100002</v>
      </c>
      <c r="K58" s="21">
        <v>1694.71618547</v>
      </c>
      <c r="L58" s="21">
        <v>1223.2343192200001</v>
      </c>
      <c r="M58" s="21">
        <v>171.20137292000001</v>
      </c>
      <c r="N58" s="21">
        <f t="shared" si="7"/>
        <v>2986.0515303300003</v>
      </c>
      <c r="O58" s="21">
        <v>265.3702801</v>
      </c>
      <c r="P58" s="21">
        <f t="shared" si="8"/>
        <v>2720.6812502300004</v>
      </c>
      <c r="Q58" s="21">
        <v>698.12432749000004</v>
      </c>
      <c r="R58" s="21">
        <v>2018.8104080600001</v>
      </c>
      <c r="S58" s="21">
        <v>3.7465146800000002</v>
      </c>
      <c r="T58" s="21"/>
      <c r="U58" s="21"/>
      <c r="V58" s="21"/>
      <c r="W58" s="21"/>
      <c r="X58" s="21"/>
      <c r="Y58" s="21"/>
    </row>
    <row r="59" spans="1:25" hidden="1" outlineLevel="1" collapsed="1">
      <c r="A59" s="9">
        <v>42005</v>
      </c>
      <c r="B59" s="21">
        <v>6912.8569208500012</v>
      </c>
      <c r="C59" s="21">
        <f t="shared" si="0"/>
        <v>1243.63308198</v>
      </c>
      <c r="D59" s="21">
        <f t="shared" si="1"/>
        <v>5669.2238388700007</v>
      </c>
      <c r="E59" s="21">
        <f t="shared" si="2"/>
        <v>2404.26716506</v>
      </c>
      <c r="F59" s="21">
        <f t="shared" si="3"/>
        <v>3099.5361961799999</v>
      </c>
      <c r="G59" s="21">
        <f t="shared" si="4"/>
        <v>165.42047762999999</v>
      </c>
      <c r="H59" s="21">
        <f t="shared" si="5"/>
        <v>4008.9168128800002</v>
      </c>
      <c r="I59" s="21">
        <v>988.39416924</v>
      </c>
      <c r="J59" s="21">
        <f t="shared" si="6"/>
        <v>3020.5226436400003</v>
      </c>
      <c r="K59" s="21">
        <v>1683.2102276400001</v>
      </c>
      <c r="L59" s="21">
        <v>1175.1973332600001</v>
      </c>
      <c r="M59" s="21">
        <v>162.11508273999999</v>
      </c>
      <c r="N59" s="21">
        <f t="shared" si="7"/>
        <v>2903.9401079700006</v>
      </c>
      <c r="O59" s="21">
        <v>255.23891273999999</v>
      </c>
      <c r="P59" s="21">
        <f t="shared" si="8"/>
        <v>2648.7011952300004</v>
      </c>
      <c r="Q59" s="21">
        <v>721.05693742000005</v>
      </c>
      <c r="R59" s="21">
        <v>1924.3388629200001</v>
      </c>
      <c r="S59" s="21">
        <v>3.3053948900000001</v>
      </c>
      <c r="T59" s="21"/>
      <c r="U59" s="21"/>
      <c r="V59" s="21"/>
      <c r="W59" s="21"/>
      <c r="X59" s="21"/>
      <c r="Y59" s="21"/>
    </row>
    <row r="60" spans="1:25" hidden="1" outlineLevel="1" collapsed="1">
      <c r="A60" s="9">
        <v>42036</v>
      </c>
      <c r="B60" s="21">
        <v>8331.9588465899997</v>
      </c>
      <c r="C60" s="21">
        <f t="shared" si="0"/>
        <v>1435.4860041500001</v>
      </c>
      <c r="D60" s="21">
        <f t="shared" si="1"/>
        <v>6896.47284244</v>
      </c>
      <c r="E60" s="21">
        <f t="shared" si="2"/>
        <v>2727.1909695499999</v>
      </c>
      <c r="F60" s="21">
        <f t="shared" si="3"/>
        <v>3909.4295160900001</v>
      </c>
      <c r="G60" s="21">
        <f t="shared" si="4"/>
        <v>259.8523568</v>
      </c>
      <c r="H60" s="21">
        <f t="shared" si="5"/>
        <v>3720.5312128400001</v>
      </c>
      <c r="I60" s="21">
        <v>919.60063725999998</v>
      </c>
      <c r="J60" s="21">
        <f t="shared" si="6"/>
        <v>2800.9305755800001</v>
      </c>
      <c r="K60" s="21">
        <v>1572.1816640500001</v>
      </c>
      <c r="L60" s="21">
        <v>973.89032855000005</v>
      </c>
      <c r="M60" s="21">
        <v>254.85858297999999</v>
      </c>
      <c r="N60" s="21">
        <f t="shared" si="7"/>
        <v>4611.4276337499996</v>
      </c>
      <c r="O60" s="21">
        <v>515.88536689</v>
      </c>
      <c r="P60" s="21">
        <f t="shared" si="8"/>
        <v>4095.5422668599999</v>
      </c>
      <c r="Q60" s="21">
        <v>1155.0093055</v>
      </c>
      <c r="R60" s="21">
        <v>2935.5391875400001</v>
      </c>
      <c r="S60" s="21">
        <v>4.9937738200000004</v>
      </c>
      <c r="T60" s="21"/>
      <c r="U60" s="21"/>
      <c r="V60" s="21"/>
      <c r="W60" s="21"/>
      <c r="X60" s="21"/>
      <c r="Y60" s="21"/>
    </row>
    <row r="61" spans="1:25" hidden="1" outlineLevel="1" collapsed="1">
      <c r="A61" s="9">
        <v>42064</v>
      </c>
      <c r="B61" s="21">
        <v>7290.3594704099996</v>
      </c>
      <c r="C61" s="21">
        <f t="shared" si="0"/>
        <v>1238.15839164</v>
      </c>
      <c r="D61" s="21">
        <f t="shared" si="1"/>
        <v>6052.2010787700001</v>
      </c>
      <c r="E61" s="21">
        <f t="shared" si="2"/>
        <v>2540.99166057</v>
      </c>
      <c r="F61" s="21">
        <f t="shared" si="3"/>
        <v>3261.6894963099999</v>
      </c>
      <c r="G61" s="21">
        <f t="shared" si="4"/>
        <v>249.51992189000001</v>
      </c>
      <c r="H61" s="21">
        <f t="shared" si="5"/>
        <v>3657.2575690200001</v>
      </c>
      <c r="I61" s="21">
        <v>886.15486237000005</v>
      </c>
      <c r="J61" s="21">
        <f t="shared" si="6"/>
        <v>2771.1027066500001</v>
      </c>
      <c r="K61" s="21">
        <v>1593.6282134600001</v>
      </c>
      <c r="L61" s="21">
        <v>932.09638330999996</v>
      </c>
      <c r="M61" s="21">
        <v>245.37810988000001</v>
      </c>
      <c r="N61" s="21">
        <f t="shared" si="7"/>
        <v>3633.10190139</v>
      </c>
      <c r="O61" s="21">
        <v>352.00352927</v>
      </c>
      <c r="P61" s="21">
        <f t="shared" si="8"/>
        <v>3281.09837212</v>
      </c>
      <c r="Q61" s="21">
        <v>947.36344711000004</v>
      </c>
      <c r="R61" s="21">
        <v>2329.5931129999999</v>
      </c>
      <c r="S61" s="21">
        <v>4.1418120099999998</v>
      </c>
      <c r="T61" s="21"/>
      <c r="U61" s="21"/>
      <c r="V61" s="21"/>
      <c r="W61" s="21"/>
      <c r="X61" s="21"/>
      <c r="Y61" s="21"/>
    </row>
    <row r="62" spans="1:25" hidden="1" outlineLevel="1" collapsed="1">
      <c r="A62" s="9">
        <v>42095</v>
      </c>
      <c r="B62" s="21">
        <v>6895.00844039</v>
      </c>
      <c r="C62" s="21">
        <f t="shared" si="0"/>
        <v>1176.09069402</v>
      </c>
      <c r="D62" s="21">
        <f t="shared" si="1"/>
        <v>5718.9177463699998</v>
      </c>
      <c r="E62" s="21">
        <f t="shared" si="2"/>
        <v>2482.8492188299997</v>
      </c>
      <c r="F62" s="21">
        <f t="shared" si="3"/>
        <v>2979.2314836699998</v>
      </c>
      <c r="G62" s="21">
        <f t="shared" si="4"/>
        <v>256.83704387</v>
      </c>
      <c r="H62" s="21">
        <f t="shared" si="5"/>
        <v>3689.9621003400002</v>
      </c>
      <c r="I62" s="21">
        <v>890.91798589999996</v>
      </c>
      <c r="J62" s="21">
        <f t="shared" si="6"/>
        <v>2799.0441144400002</v>
      </c>
      <c r="K62" s="21">
        <v>1629.95774805</v>
      </c>
      <c r="L62" s="21">
        <v>915.97667251999997</v>
      </c>
      <c r="M62" s="21">
        <v>253.10969387</v>
      </c>
      <c r="N62" s="21">
        <f t="shared" si="7"/>
        <v>3205.0463400500003</v>
      </c>
      <c r="O62" s="21">
        <v>285.17270811999998</v>
      </c>
      <c r="P62" s="21">
        <f t="shared" si="8"/>
        <v>2919.8736319300001</v>
      </c>
      <c r="Q62" s="21">
        <v>852.89147077999996</v>
      </c>
      <c r="R62" s="21">
        <v>2063.25481115</v>
      </c>
      <c r="S62" s="21">
        <v>3.7273499999999999</v>
      </c>
      <c r="T62" s="21"/>
      <c r="U62" s="21"/>
      <c r="V62" s="21"/>
      <c r="W62" s="21"/>
      <c r="X62" s="21"/>
      <c r="Y62" s="21"/>
    </row>
    <row r="63" spans="1:25" hidden="1" outlineLevel="1" collapsed="1">
      <c r="A63" s="9">
        <v>42125</v>
      </c>
      <c r="B63" s="21">
        <v>6733.4914528299996</v>
      </c>
      <c r="C63" s="21">
        <f t="shared" si="0"/>
        <v>1296.6911228600002</v>
      </c>
      <c r="D63" s="21">
        <f t="shared" si="1"/>
        <v>5436.8003299699994</v>
      </c>
      <c r="E63" s="21">
        <f t="shared" si="2"/>
        <v>2333.0691196499997</v>
      </c>
      <c r="F63" s="21">
        <f t="shared" si="3"/>
        <v>2841.3146483700002</v>
      </c>
      <c r="G63" s="21">
        <f t="shared" si="4"/>
        <v>262.41656194999996</v>
      </c>
      <c r="H63" s="21">
        <f t="shared" si="5"/>
        <v>3694.07938083</v>
      </c>
      <c r="I63" s="21">
        <v>970.70378587000005</v>
      </c>
      <c r="J63" s="21">
        <f t="shared" si="6"/>
        <v>2723.3755949599999</v>
      </c>
      <c r="K63" s="21">
        <v>1612.7636329699999</v>
      </c>
      <c r="L63" s="21">
        <v>851.94398459000001</v>
      </c>
      <c r="M63" s="21">
        <v>258.66797739999998</v>
      </c>
      <c r="N63" s="21">
        <f t="shared" si="7"/>
        <v>3039.4120720000001</v>
      </c>
      <c r="O63" s="21">
        <v>325.98733699000002</v>
      </c>
      <c r="P63" s="21">
        <f t="shared" si="8"/>
        <v>2713.4247350099999</v>
      </c>
      <c r="Q63" s="21">
        <v>720.30548667999994</v>
      </c>
      <c r="R63" s="21">
        <v>1989.3706637800001</v>
      </c>
      <c r="S63" s="21">
        <v>3.7485845499999999</v>
      </c>
      <c r="T63" s="21"/>
      <c r="U63" s="21"/>
      <c r="V63" s="21"/>
      <c r="W63" s="21"/>
      <c r="X63" s="21"/>
      <c r="Y63" s="21"/>
    </row>
    <row r="64" spans="1:25" hidden="1" outlineLevel="1" collapsed="1">
      <c r="A64" s="9">
        <v>42156</v>
      </c>
      <c r="B64" s="21">
        <v>6814.3265070499992</v>
      </c>
      <c r="C64" s="21">
        <f t="shared" si="0"/>
        <v>1385.6832226399999</v>
      </c>
      <c r="D64" s="21">
        <f t="shared" si="1"/>
        <v>5428.64328441</v>
      </c>
      <c r="E64" s="21">
        <f t="shared" si="2"/>
        <v>2407.2760436799999</v>
      </c>
      <c r="F64" s="21">
        <f t="shared" si="3"/>
        <v>2756.3336083099998</v>
      </c>
      <c r="G64" s="21">
        <f t="shared" si="4"/>
        <v>265.03363242</v>
      </c>
      <c r="H64" s="21">
        <f t="shared" si="5"/>
        <v>3780.2888815699998</v>
      </c>
      <c r="I64" s="21">
        <v>1031.5555455199999</v>
      </c>
      <c r="J64" s="21">
        <f t="shared" si="6"/>
        <v>2748.7333360499997</v>
      </c>
      <c r="K64" s="21">
        <v>1672.44836111</v>
      </c>
      <c r="L64" s="21">
        <v>814.82104923999998</v>
      </c>
      <c r="M64" s="21">
        <v>261.4639257</v>
      </c>
      <c r="N64" s="21">
        <f t="shared" si="7"/>
        <v>3034.0376254799999</v>
      </c>
      <c r="O64" s="21">
        <v>354.12767711999999</v>
      </c>
      <c r="P64" s="21">
        <f t="shared" si="8"/>
        <v>2679.9099483599998</v>
      </c>
      <c r="Q64" s="21">
        <v>734.82768256999998</v>
      </c>
      <c r="R64" s="21">
        <v>1941.51255907</v>
      </c>
      <c r="S64" s="21">
        <v>3.5697067200000001</v>
      </c>
      <c r="T64" s="21"/>
      <c r="U64" s="21"/>
      <c r="V64" s="21"/>
      <c r="W64" s="21"/>
      <c r="X64" s="21"/>
      <c r="Y64" s="21"/>
    </row>
    <row r="65" spans="1:25" hidden="1" outlineLevel="1" collapsed="1">
      <c r="A65" s="9">
        <v>42186</v>
      </c>
      <c r="B65" s="21">
        <v>6680.8148587800006</v>
      </c>
      <c r="C65" s="21">
        <f t="shared" si="0"/>
        <v>1312.0660062699999</v>
      </c>
      <c r="D65" s="21">
        <f t="shared" si="1"/>
        <v>5368.7488525099998</v>
      </c>
      <c r="E65" s="21">
        <f t="shared" si="2"/>
        <v>2413.78784111</v>
      </c>
      <c r="F65" s="21">
        <f t="shared" si="3"/>
        <v>2695.0341283299999</v>
      </c>
      <c r="G65" s="21">
        <f t="shared" si="4"/>
        <v>259.92688306999997</v>
      </c>
      <c r="H65" s="21">
        <f t="shared" si="5"/>
        <v>3644.9825559899996</v>
      </c>
      <c r="I65" s="21">
        <v>976.12707422999995</v>
      </c>
      <c r="J65" s="21">
        <f t="shared" si="6"/>
        <v>2668.8554817599997</v>
      </c>
      <c r="K65" s="21">
        <v>1634.3949989099999</v>
      </c>
      <c r="L65" s="21">
        <v>778.00824182999997</v>
      </c>
      <c r="M65" s="21">
        <v>256.45224101999997</v>
      </c>
      <c r="N65" s="21">
        <f t="shared" si="7"/>
        <v>3035.8323027900001</v>
      </c>
      <c r="O65" s="21">
        <v>335.93893204</v>
      </c>
      <c r="P65" s="21">
        <f t="shared" si="8"/>
        <v>2699.89337075</v>
      </c>
      <c r="Q65" s="21">
        <v>779.39284220000002</v>
      </c>
      <c r="R65" s="21">
        <v>1917.0258865000001</v>
      </c>
      <c r="S65" s="21">
        <v>3.4746420499999999</v>
      </c>
      <c r="T65" s="21"/>
      <c r="U65" s="21"/>
      <c r="V65" s="21"/>
      <c r="W65" s="21"/>
      <c r="X65" s="21"/>
      <c r="Y65" s="21"/>
    </row>
    <row r="66" spans="1:25" ht="12.75" hidden="1" customHeight="1" outlineLevel="1" collapsed="1">
      <c r="A66" s="9">
        <v>42217</v>
      </c>
      <c r="B66" s="21">
        <v>6620.0421711300005</v>
      </c>
      <c r="C66" s="21">
        <f t="shared" si="0"/>
        <v>1312.4507074999999</v>
      </c>
      <c r="D66" s="21">
        <f t="shared" si="1"/>
        <v>5307.5914636300004</v>
      </c>
      <c r="E66" s="21">
        <f t="shared" si="2"/>
        <v>3087.62678925</v>
      </c>
      <c r="F66" s="21">
        <f t="shared" si="3"/>
        <v>1937.6928917099999</v>
      </c>
      <c r="G66" s="21">
        <f t="shared" si="4"/>
        <v>282.27178266999999</v>
      </c>
      <c r="H66" s="21">
        <f t="shared" si="5"/>
        <v>3646.5076687799997</v>
      </c>
      <c r="I66" s="21">
        <v>991.97108552999998</v>
      </c>
      <c r="J66" s="21">
        <f t="shared" si="6"/>
        <v>2654.5365832499997</v>
      </c>
      <c r="K66" s="21">
        <v>1635.6449690699999</v>
      </c>
      <c r="L66" s="21">
        <v>746.28651509999997</v>
      </c>
      <c r="M66" s="21">
        <v>272.60509908</v>
      </c>
      <c r="N66" s="21">
        <f t="shared" si="7"/>
        <v>2973.5345023500004</v>
      </c>
      <c r="O66" s="21">
        <v>320.47962196999998</v>
      </c>
      <c r="P66" s="21">
        <f t="shared" si="8"/>
        <v>2653.0548803800002</v>
      </c>
      <c r="Q66" s="21">
        <v>1451.9818201800001</v>
      </c>
      <c r="R66" s="21">
        <v>1191.4063766100001</v>
      </c>
      <c r="S66" s="21">
        <v>9.6666835899999999</v>
      </c>
      <c r="T66" s="21"/>
      <c r="U66" s="21"/>
      <c r="V66" s="21"/>
      <c r="W66" s="21"/>
      <c r="X66" s="21"/>
      <c r="Y66" s="21"/>
    </row>
    <row r="67" spans="1:25" ht="12.75" hidden="1" customHeight="1" outlineLevel="1" collapsed="1">
      <c r="A67" s="9">
        <v>42248</v>
      </c>
      <c r="B67" s="21">
        <v>6524.2577874399994</v>
      </c>
      <c r="C67" s="21">
        <f t="shared" si="0"/>
        <v>1275.18494179</v>
      </c>
      <c r="D67" s="21">
        <f t="shared" si="1"/>
        <v>5249.0728456500001</v>
      </c>
      <c r="E67" s="21">
        <f t="shared" si="2"/>
        <v>3097.3938906399999</v>
      </c>
      <c r="F67" s="21">
        <f t="shared" si="3"/>
        <v>1848.39519913</v>
      </c>
      <c r="G67" s="21">
        <f t="shared" si="4"/>
        <v>303.28375588</v>
      </c>
      <c r="H67" s="21">
        <f t="shared" si="5"/>
        <v>3606.8190115900002</v>
      </c>
      <c r="I67" s="21">
        <v>995.59358509000003</v>
      </c>
      <c r="J67" s="21">
        <f t="shared" si="6"/>
        <v>2611.2254265000001</v>
      </c>
      <c r="K67" s="21">
        <v>1636.46637678</v>
      </c>
      <c r="L67" s="21">
        <v>686.16948386000001</v>
      </c>
      <c r="M67" s="21">
        <v>288.58956585999999</v>
      </c>
      <c r="N67" s="21">
        <f t="shared" si="7"/>
        <v>2917.4387758499997</v>
      </c>
      <c r="O67" s="21">
        <v>279.59135670000001</v>
      </c>
      <c r="P67" s="21">
        <f t="shared" si="8"/>
        <v>2637.84741915</v>
      </c>
      <c r="Q67" s="21">
        <v>1460.9275138600001</v>
      </c>
      <c r="R67" s="21">
        <v>1162.2257152699999</v>
      </c>
      <c r="S67" s="21">
        <v>14.694190020000001</v>
      </c>
      <c r="T67" s="21"/>
      <c r="U67" s="21"/>
      <c r="V67" s="21"/>
      <c r="W67" s="21"/>
      <c r="X67" s="21"/>
      <c r="Y67" s="21"/>
    </row>
    <row r="68" spans="1:25" hidden="1" outlineLevel="1" collapsed="1">
      <c r="A68" s="9">
        <v>42278</v>
      </c>
      <c r="B68" s="21">
        <v>6818.3331541299995</v>
      </c>
      <c r="C68" s="21">
        <f t="shared" ref="C68" si="9">I68+O68</f>
        <v>1356.1587958</v>
      </c>
      <c r="D68" s="21">
        <f t="shared" ref="D68" si="10">J68+P68</f>
        <v>5462.1743583299994</v>
      </c>
      <c r="E68" s="21">
        <f t="shared" ref="E68" si="11">K68+Q68</f>
        <v>3244.98672351</v>
      </c>
      <c r="F68" s="21">
        <f t="shared" ref="F68" si="12">L68+R68</f>
        <v>1875.2823246599999</v>
      </c>
      <c r="G68" s="21">
        <f t="shared" ref="G68" si="13">M68+S68</f>
        <v>341.90531016</v>
      </c>
      <c r="H68" s="21">
        <f t="shared" ref="H68" si="14">SUM(I68:J68)</f>
        <v>3699.8299696899999</v>
      </c>
      <c r="I68" s="21">
        <v>1039.6688481900001</v>
      </c>
      <c r="J68" s="21">
        <f t="shared" ref="J68" si="15">SUM(K68:M68)</f>
        <v>2660.1611214999998</v>
      </c>
      <c r="K68" s="21">
        <v>1679.96006797</v>
      </c>
      <c r="L68" s="21">
        <v>653.95590577999997</v>
      </c>
      <c r="M68" s="21">
        <v>326.24514775</v>
      </c>
      <c r="N68" s="21">
        <f t="shared" ref="N68" si="16">SUM(O68:P68)</f>
        <v>3118.5031844399996</v>
      </c>
      <c r="O68" s="21">
        <v>316.48994761</v>
      </c>
      <c r="P68" s="21">
        <f t="shared" ref="P68" si="17">SUM(Q68:S68)</f>
        <v>2802.0132368299996</v>
      </c>
      <c r="Q68" s="21">
        <v>1565.0266555400001</v>
      </c>
      <c r="R68" s="21">
        <v>1221.3264188799999</v>
      </c>
      <c r="S68" s="21">
        <v>15.66016241</v>
      </c>
      <c r="T68" s="21"/>
      <c r="U68" s="21"/>
      <c r="V68" s="21"/>
      <c r="W68" s="21"/>
      <c r="X68" s="21"/>
      <c r="Y68" s="21"/>
    </row>
    <row r="69" spans="1:25" hidden="1" outlineLevel="1" collapsed="1">
      <c r="A69" s="9">
        <v>42309</v>
      </c>
      <c r="B69" s="21">
        <v>6832.7407596499997</v>
      </c>
      <c r="C69" s="21">
        <f t="shared" ref="C69" si="18">I69+O69</f>
        <v>1277.3453573199999</v>
      </c>
      <c r="D69" s="21">
        <f t="shared" ref="D69" si="19">J69+P69</f>
        <v>5555.3954023300003</v>
      </c>
      <c r="E69" s="21">
        <f t="shared" ref="E69" si="20">K69+Q69</f>
        <v>3352.3321042899997</v>
      </c>
      <c r="F69" s="21">
        <f t="shared" ref="F69" si="21">L69+R69</f>
        <v>1856.8928891</v>
      </c>
      <c r="G69" s="21">
        <f t="shared" ref="G69" si="22">M69+S69</f>
        <v>346.17040894000002</v>
      </c>
      <c r="H69" s="21">
        <f t="shared" ref="H69" si="23">SUM(I69:J69)</f>
        <v>3684.1420648499998</v>
      </c>
      <c r="I69" s="21">
        <v>1014.4299324900001</v>
      </c>
      <c r="J69" s="21">
        <f t="shared" ref="J69" si="24">SUM(K69:M69)</f>
        <v>2669.7121323599999</v>
      </c>
      <c r="K69" s="21">
        <v>1704.22656925</v>
      </c>
      <c r="L69" s="21">
        <v>635.69144662999997</v>
      </c>
      <c r="M69" s="21">
        <v>329.79411648000001</v>
      </c>
      <c r="N69" s="21">
        <f t="shared" ref="N69" si="25">SUM(O69:P69)</f>
        <v>3148.5986948000004</v>
      </c>
      <c r="O69" s="21">
        <v>262.91542483000001</v>
      </c>
      <c r="P69" s="21">
        <f t="shared" ref="P69" si="26">SUM(Q69:S69)</f>
        <v>2885.6832699700003</v>
      </c>
      <c r="Q69" s="21">
        <v>1648.1055350399999</v>
      </c>
      <c r="R69" s="21">
        <v>1221.2014424700001</v>
      </c>
      <c r="S69" s="21">
        <v>16.376292459999998</v>
      </c>
      <c r="T69" s="21"/>
      <c r="U69" s="21"/>
      <c r="V69" s="21"/>
      <c r="W69" s="21"/>
      <c r="X69" s="21"/>
      <c r="Y69" s="21"/>
    </row>
    <row r="70" spans="1:25" hidden="1" outlineLevel="1" collapsed="1">
      <c r="A70" s="9">
        <v>42339</v>
      </c>
      <c r="B70" s="21">
        <v>7155.0418064200003</v>
      </c>
      <c r="C70" s="21">
        <f t="shared" ref="C70" si="27">I70+O70</f>
        <v>1554.05527891</v>
      </c>
      <c r="D70" s="21">
        <f t="shared" ref="D70" si="28">J70+P70</f>
        <v>5600.9865275100001</v>
      </c>
      <c r="E70" s="21">
        <f t="shared" ref="E70" si="29">K70+Q70</f>
        <v>3440.8557696900002</v>
      </c>
      <c r="F70" s="21">
        <f t="shared" ref="F70" si="30">L70+R70</f>
        <v>1806.7516497300001</v>
      </c>
      <c r="G70" s="21">
        <f t="shared" ref="G70" si="31">M70+S70</f>
        <v>353.37910808999999</v>
      </c>
      <c r="H70" s="21">
        <f t="shared" ref="H70" si="32">SUM(I70:J70)</f>
        <v>3994.5678454399999</v>
      </c>
      <c r="I70" s="21">
        <v>1306.01428966</v>
      </c>
      <c r="J70" s="21">
        <f t="shared" ref="J70" si="33">SUM(K70:M70)</f>
        <v>2688.5535557799999</v>
      </c>
      <c r="K70" s="21">
        <v>1750.8717598600001</v>
      </c>
      <c r="L70" s="21">
        <v>600.21974363000004</v>
      </c>
      <c r="M70" s="21">
        <v>337.46205228999997</v>
      </c>
      <c r="N70" s="21">
        <f t="shared" ref="N70" si="34">SUM(O70:P70)</f>
        <v>3160.4739609800004</v>
      </c>
      <c r="O70" s="21">
        <v>248.04098925</v>
      </c>
      <c r="P70" s="21">
        <f t="shared" ref="P70" si="35">SUM(Q70:S70)</f>
        <v>2912.4329717300002</v>
      </c>
      <c r="Q70" s="21">
        <v>1689.9840098300001</v>
      </c>
      <c r="R70" s="21">
        <v>1206.5319061</v>
      </c>
      <c r="S70" s="21">
        <v>15.9170558</v>
      </c>
      <c r="T70" s="21"/>
      <c r="U70" s="21"/>
      <c r="V70" s="21"/>
      <c r="W70" s="21"/>
      <c r="X70" s="21"/>
      <c r="Y70" s="21"/>
    </row>
    <row r="71" spans="1:25" hidden="1" outlineLevel="1" collapsed="1">
      <c r="A71" s="9">
        <v>42370</v>
      </c>
      <c r="B71" s="21">
        <v>7204.2697155499991</v>
      </c>
      <c r="C71" s="21">
        <f t="shared" ref="C71" si="36">I71+O71</f>
        <v>1346.12410043</v>
      </c>
      <c r="D71" s="21">
        <f t="shared" ref="D71" si="37">J71+P71</f>
        <v>5858.14561512</v>
      </c>
      <c r="E71" s="21">
        <f t="shared" ref="E71" si="38">K71+Q71</f>
        <v>3635.2176319499999</v>
      </c>
      <c r="F71" s="21">
        <f t="shared" ref="F71" si="39">L71+R71</f>
        <v>1854.3465847500001</v>
      </c>
      <c r="G71" s="21">
        <f t="shared" ref="G71" si="40">M71+S71</f>
        <v>368.58139842000003</v>
      </c>
      <c r="H71" s="21">
        <f t="shared" ref="H71" si="41">SUM(I71:J71)</f>
        <v>3851.5706655399999</v>
      </c>
      <c r="I71" s="21">
        <v>1095.9574127599999</v>
      </c>
      <c r="J71" s="21">
        <f t="shared" ref="J71" si="42">SUM(K71:M71)</f>
        <v>2755.61325278</v>
      </c>
      <c r="K71" s="21">
        <v>1819.6209884899999</v>
      </c>
      <c r="L71" s="21">
        <v>591.54327096000009</v>
      </c>
      <c r="M71" s="21">
        <v>344.44899333000001</v>
      </c>
      <c r="N71" s="21">
        <f t="shared" ref="N71" si="43">SUM(O71:P71)</f>
        <v>3352.6990500099996</v>
      </c>
      <c r="O71" s="21">
        <v>250.16668766999999</v>
      </c>
      <c r="P71" s="21">
        <f t="shared" ref="P71" si="44">SUM(Q71:S71)</f>
        <v>3102.5323623399995</v>
      </c>
      <c r="Q71" s="21">
        <v>1815.59664346</v>
      </c>
      <c r="R71" s="21">
        <v>1262.8033137899999</v>
      </c>
      <c r="S71" s="21">
        <v>24.132405089999999</v>
      </c>
      <c r="T71" s="21"/>
      <c r="U71" s="21"/>
      <c r="V71" s="21"/>
      <c r="W71" s="21"/>
      <c r="X71" s="21"/>
      <c r="Y71" s="21"/>
    </row>
    <row r="72" spans="1:25" hidden="1" outlineLevel="1" collapsed="1">
      <c r="A72" s="9">
        <v>42401</v>
      </c>
      <c r="B72" s="21">
        <v>7438.8519549399998</v>
      </c>
      <c r="C72" s="21">
        <f t="shared" ref="C72" si="45">I72+O72</f>
        <v>1343.8308773899998</v>
      </c>
      <c r="D72" s="21">
        <f t="shared" ref="D72" si="46">J72+P72</f>
        <v>6095.02107755</v>
      </c>
      <c r="E72" s="21">
        <f t="shared" ref="E72" si="47">K72+Q72</f>
        <v>3764.2264883500002</v>
      </c>
      <c r="F72" s="21">
        <f t="shared" ref="F72" si="48">L72+R72</f>
        <v>1933.7588348499999</v>
      </c>
      <c r="G72" s="21">
        <f t="shared" ref="G72" si="49">M72+S72</f>
        <v>397.03575434999999</v>
      </c>
      <c r="H72" s="21">
        <f t="shared" ref="H72" si="50">SUM(I72:J72)</f>
        <v>3804.4116135200002</v>
      </c>
      <c r="I72" s="21">
        <v>1060.3046402299999</v>
      </c>
      <c r="J72" s="21">
        <f t="shared" ref="J72" si="51">SUM(K72:M72)</f>
        <v>2744.10697329</v>
      </c>
      <c r="K72" s="21">
        <v>1804.6661215199999</v>
      </c>
      <c r="L72" s="21">
        <v>568.40716433</v>
      </c>
      <c r="M72" s="21">
        <v>371.03368743999999</v>
      </c>
      <c r="N72" s="21">
        <f t="shared" ref="N72" si="52">SUM(O72:P72)</f>
        <v>3634.4403414200001</v>
      </c>
      <c r="O72" s="21">
        <v>283.52623715999999</v>
      </c>
      <c r="P72" s="21">
        <f t="shared" ref="P72" si="53">SUM(Q72:S72)</f>
        <v>3350.9141042599999</v>
      </c>
      <c r="Q72" s="21">
        <v>1959.56036683</v>
      </c>
      <c r="R72" s="21">
        <v>1365.35167052</v>
      </c>
      <c r="S72" s="21">
        <v>26.00206691</v>
      </c>
      <c r="T72" s="21"/>
      <c r="U72" s="21"/>
      <c r="V72" s="21"/>
      <c r="W72" s="21"/>
      <c r="X72" s="21"/>
      <c r="Y72" s="21"/>
    </row>
    <row r="73" spans="1:25" hidden="1" outlineLevel="1" collapsed="1">
      <c r="A73" s="9">
        <v>42430</v>
      </c>
      <c r="B73" s="21">
        <v>7413.06941181</v>
      </c>
      <c r="C73" s="21">
        <f t="shared" ref="C73" si="54">I73+O73</f>
        <v>1368.7882975500002</v>
      </c>
      <c r="D73" s="21">
        <f t="shared" ref="D73" si="55">J73+P73</f>
        <v>6044.2811142600003</v>
      </c>
      <c r="E73" s="21">
        <f t="shared" ref="E73" si="56">K73+Q73</f>
        <v>3716.45485689</v>
      </c>
      <c r="F73" s="21">
        <f t="shared" ref="F73" si="57">L73+R73</f>
        <v>1927.2377731000001</v>
      </c>
      <c r="G73" s="21">
        <f t="shared" ref="G73" si="58">M73+S73</f>
        <v>400.58848427000004</v>
      </c>
      <c r="H73" s="21">
        <f t="shared" ref="H73" si="59">SUM(I73:J73)</f>
        <v>3834.6548795499998</v>
      </c>
      <c r="I73" s="21">
        <v>1084.46686206</v>
      </c>
      <c r="J73" s="21">
        <f t="shared" ref="J73" si="60">SUM(K73:M73)</f>
        <v>2750.1880174899998</v>
      </c>
      <c r="K73" s="21">
        <v>1801.9632604200001</v>
      </c>
      <c r="L73" s="21">
        <v>572.96997479999993</v>
      </c>
      <c r="M73" s="21">
        <v>375.25478227000002</v>
      </c>
      <c r="N73" s="21">
        <f t="shared" ref="N73" si="61">SUM(O73:P73)</f>
        <v>3578.4145322600002</v>
      </c>
      <c r="O73" s="21">
        <v>284.32143549</v>
      </c>
      <c r="P73" s="21">
        <f t="shared" ref="P73" si="62">SUM(Q73:S73)</f>
        <v>3294.0930967700001</v>
      </c>
      <c r="Q73" s="21">
        <v>1914.4915964700001</v>
      </c>
      <c r="R73" s="21">
        <v>1354.2677983000001</v>
      </c>
      <c r="S73" s="21">
        <v>25.333701999999999</v>
      </c>
      <c r="T73" s="21"/>
      <c r="U73" s="21"/>
      <c r="V73" s="21"/>
      <c r="W73" s="21"/>
      <c r="X73" s="21"/>
      <c r="Y73" s="21"/>
    </row>
    <row r="74" spans="1:25" hidden="1" outlineLevel="1" collapsed="1">
      <c r="A74" s="9">
        <v>42461</v>
      </c>
      <c r="B74" s="21">
        <v>7391.1450235600005</v>
      </c>
      <c r="C74" s="21">
        <f t="shared" ref="C74" si="63">I74+O74</f>
        <v>1456.8287749199999</v>
      </c>
      <c r="D74" s="21">
        <f t="shared" ref="D74" si="64">J74+P74</f>
        <v>5934.3162486400015</v>
      </c>
      <c r="E74" s="21">
        <f t="shared" ref="E74" si="65">K74+Q74</f>
        <v>3716.5470054699999</v>
      </c>
      <c r="F74" s="21">
        <f t="shared" ref="F74" si="66">L74+R74</f>
        <v>1928.9025946300001</v>
      </c>
      <c r="G74" s="21">
        <f t="shared" ref="G74" si="67">M74+S74</f>
        <v>288.86664854000003</v>
      </c>
      <c r="H74" s="21">
        <f t="shared" ref="H74" si="68">SUM(I74:J74)</f>
        <v>3909.8110983800007</v>
      </c>
      <c r="I74" s="21">
        <v>1184.21421068</v>
      </c>
      <c r="J74" s="21">
        <f t="shared" ref="J74" si="69">SUM(K74:M74)</f>
        <v>2725.5968877000005</v>
      </c>
      <c r="K74" s="21">
        <v>1819.4964409500001</v>
      </c>
      <c r="L74" s="21">
        <v>641.45762384</v>
      </c>
      <c r="M74" s="21">
        <v>264.64282291000001</v>
      </c>
      <c r="N74" s="21">
        <f t="shared" ref="N74" si="70">SUM(O74:P74)</f>
        <v>3481.3339251800007</v>
      </c>
      <c r="O74" s="21">
        <v>272.61456423999999</v>
      </c>
      <c r="P74" s="21">
        <f t="shared" ref="P74" si="71">SUM(Q74:S74)</f>
        <v>3208.7193609400006</v>
      </c>
      <c r="Q74" s="21">
        <v>1897.0505645200001</v>
      </c>
      <c r="R74" s="21">
        <v>1287.4449707900001</v>
      </c>
      <c r="S74" s="21">
        <v>24.22382563</v>
      </c>
      <c r="T74" s="21"/>
      <c r="U74" s="21"/>
      <c r="V74" s="21"/>
      <c r="W74" s="21"/>
      <c r="X74" s="21"/>
      <c r="Y74" s="21"/>
    </row>
    <row r="75" spans="1:25" hidden="1" outlineLevel="1" collapsed="1">
      <c r="A75" s="9">
        <v>42491</v>
      </c>
      <c r="B75" s="21">
        <v>7504.1661486699995</v>
      </c>
      <c r="C75" s="21">
        <f t="shared" ref="C75" si="72">I75+O75</f>
        <v>1519.9915593999999</v>
      </c>
      <c r="D75" s="21">
        <f t="shared" ref="D75" si="73">J75+P75</f>
        <v>5984.1745892700001</v>
      </c>
      <c r="E75" s="21">
        <f t="shared" ref="E75" si="74">K75+Q75</f>
        <v>3781.7674599900001</v>
      </c>
      <c r="F75" s="21">
        <f t="shared" ref="F75" si="75">L75+R75</f>
        <v>1956.7490695900001</v>
      </c>
      <c r="G75" s="21">
        <f t="shared" ref="G75" si="76">M75+S75</f>
        <v>245.65805969000002</v>
      </c>
      <c r="H75" s="21">
        <f t="shared" ref="H75" si="77">SUM(I75:J75)</f>
        <v>3979.4691108500001</v>
      </c>
      <c r="I75" s="21">
        <v>1225.32636714</v>
      </c>
      <c r="J75" s="21">
        <f t="shared" ref="J75" si="78">SUM(K75:M75)</f>
        <v>2754.1427437100001</v>
      </c>
      <c r="K75" s="21">
        <v>1859.17011888</v>
      </c>
      <c r="L75" s="21">
        <v>681.30418254000006</v>
      </c>
      <c r="M75" s="21">
        <v>213.66844229</v>
      </c>
      <c r="N75" s="21">
        <f t="shared" ref="N75" si="79">SUM(O75:P75)</f>
        <v>3524.6970378199999</v>
      </c>
      <c r="O75" s="21">
        <v>294.66519226000003</v>
      </c>
      <c r="P75" s="21">
        <f t="shared" ref="P75" si="80">SUM(Q75:S75)</f>
        <v>3230.03184556</v>
      </c>
      <c r="Q75" s="21">
        <v>1922.5973411099999</v>
      </c>
      <c r="R75" s="21">
        <v>1275.44488705</v>
      </c>
      <c r="S75" s="21">
        <v>31.9896174</v>
      </c>
      <c r="T75" s="21"/>
      <c r="U75" s="21"/>
      <c r="V75" s="21"/>
      <c r="W75" s="21"/>
      <c r="X75" s="21"/>
      <c r="Y75" s="21"/>
    </row>
    <row r="76" spans="1:25" hidden="1" outlineLevel="1" collapsed="1">
      <c r="A76" s="9">
        <v>42522</v>
      </c>
      <c r="B76" s="21">
        <v>7642.2118864100003</v>
      </c>
      <c r="C76" s="21">
        <f t="shared" ref="C76" si="81">I76+O76</f>
        <v>1709.7124748199999</v>
      </c>
      <c r="D76" s="21">
        <f t="shared" ref="D76" si="82">J76+P76</f>
        <v>5932.4994115899999</v>
      </c>
      <c r="E76" s="21">
        <f t="shared" ref="E76" si="83">K76+Q76</f>
        <v>3713.1221608999999</v>
      </c>
      <c r="F76" s="21">
        <f t="shared" ref="F76" si="84">L76+R76</f>
        <v>1991.5200704200001</v>
      </c>
      <c r="G76" s="21">
        <f t="shared" ref="G76" si="85">M76+S76</f>
        <v>227.85718027000001</v>
      </c>
      <c r="H76" s="21">
        <f t="shared" ref="H76" si="86">SUM(I76:J76)</f>
        <v>4137.8594860399999</v>
      </c>
      <c r="I76" s="21">
        <v>1403.01207095</v>
      </c>
      <c r="J76" s="21">
        <f t="shared" ref="J76" si="87">SUM(K76:M76)</f>
        <v>2734.8474150900001</v>
      </c>
      <c r="K76" s="21">
        <v>1823.16561172</v>
      </c>
      <c r="L76" s="21">
        <v>715.72780466000006</v>
      </c>
      <c r="M76" s="21">
        <v>195.95399871000001</v>
      </c>
      <c r="N76" s="21">
        <f t="shared" ref="N76" si="88">SUM(O76:P76)</f>
        <v>3504.3524003699999</v>
      </c>
      <c r="O76" s="21">
        <v>306.70040387</v>
      </c>
      <c r="P76" s="21">
        <f t="shared" ref="P76" si="89">SUM(Q76:S76)</f>
        <v>3197.6519964999998</v>
      </c>
      <c r="Q76" s="21">
        <v>1889.9565491799999</v>
      </c>
      <c r="R76" s="21">
        <v>1275.79226576</v>
      </c>
      <c r="S76" s="21">
        <v>31.90318156</v>
      </c>
      <c r="T76" s="21"/>
      <c r="U76" s="21"/>
      <c r="V76" s="21"/>
      <c r="W76" s="21"/>
      <c r="X76" s="21"/>
      <c r="Y76" s="21"/>
    </row>
    <row r="77" spans="1:25" hidden="1" outlineLevel="1" collapsed="1">
      <c r="A77" s="9">
        <v>42552</v>
      </c>
      <c r="B77" s="21">
        <v>7582.4049096899998</v>
      </c>
      <c r="C77" s="21">
        <f t="shared" ref="C77" si="90">I77+O77</f>
        <v>1676.20309623</v>
      </c>
      <c r="D77" s="21">
        <f t="shared" ref="D77" si="91">J77+P77</f>
        <v>5906.2018134600003</v>
      </c>
      <c r="E77" s="21">
        <f t="shared" ref="E77" si="92">K77+Q77</f>
        <v>3630.4147608500002</v>
      </c>
      <c r="F77" s="21">
        <f t="shared" ref="F77" si="93">L77+R77</f>
        <v>2044.3119556199999</v>
      </c>
      <c r="G77" s="21">
        <f t="shared" ref="G77" si="94">M77+S77</f>
        <v>231.47509699</v>
      </c>
      <c r="H77" s="21">
        <f t="shared" ref="H77" si="95">SUM(I77:J77)</f>
        <v>4096.2545862400002</v>
      </c>
      <c r="I77" s="21">
        <v>1365.1530776899999</v>
      </c>
      <c r="J77" s="21">
        <f t="shared" ref="J77" si="96">SUM(K77:M77)</f>
        <v>2731.1015085500003</v>
      </c>
      <c r="K77" s="21">
        <v>1794.4390502000001</v>
      </c>
      <c r="L77" s="21">
        <v>739.37523256999998</v>
      </c>
      <c r="M77" s="21">
        <v>197.28722578</v>
      </c>
      <c r="N77" s="21">
        <f t="shared" ref="N77" si="97">SUM(O77:P77)</f>
        <v>3486.1503234500005</v>
      </c>
      <c r="O77" s="21">
        <v>311.05001854</v>
      </c>
      <c r="P77" s="21">
        <f t="shared" ref="P77" si="98">SUM(Q77:S77)</f>
        <v>3175.1003049100004</v>
      </c>
      <c r="Q77" s="21">
        <v>1835.9757106500001</v>
      </c>
      <c r="R77" s="21">
        <v>1304.93672305</v>
      </c>
      <c r="S77" s="21">
        <v>34.187871209999997</v>
      </c>
      <c r="T77" s="21"/>
      <c r="U77" s="21"/>
      <c r="V77" s="21"/>
      <c r="W77" s="21"/>
      <c r="X77" s="21"/>
      <c r="Y77" s="21"/>
    </row>
    <row r="78" spans="1:25" hidden="1" outlineLevel="1" collapsed="1">
      <c r="A78" s="9">
        <v>42583</v>
      </c>
      <c r="B78" s="21">
        <v>7633.4089912000009</v>
      </c>
      <c r="C78" s="21">
        <f t="shared" ref="C78" si="99">I78+O78</f>
        <v>1602.93539401</v>
      </c>
      <c r="D78" s="21">
        <f t="shared" ref="D78" si="100">J78+P78</f>
        <v>6030.4735971900009</v>
      </c>
      <c r="E78" s="21">
        <f t="shared" ref="E78" si="101">K78+Q78</f>
        <v>3628.0170681099999</v>
      </c>
      <c r="F78" s="21">
        <f t="shared" ref="F78" si="102">L78+R78</f>
        <v>2163.7322303000001</v>
      </c>
      <c r="G78" s="21">
        <f t="shared" ref="G78" si="103">M78+S78</f>
        <v>238.72429878</v>
      </c>
      <c r="H78" s="21">
        <f t="shared" ref="H78" si="104">SUM(I78:J78)</f>
        <v>4009.3364544000001</v>
      </c>
      <c r="I78" s="21">
        <v>1284.1543628899999</v>
      </c>
      <c r="J78" s="21">
        <f t="shared" ref="J78" si="105">SUM(K78:M78)</f>
        <v>2725.1820915100002</v>
      </c>
      <c r="K78" s="21">
        <v>1756.34286907</v>
      </c>
      <c r="L78" s="21">
        <v>768.09504635000008</v>
      </c>
      <c r="M78" s="21">
        <v>200.74417609</v>
      </c>
      <c r="N78" s="21">
        <f t="shared" ref="N78" si="106">SUM(O78:P78)</f>
        <v>3624.0725368000003</v>
      </c>
      <c r="O78" s="21">
        <v>318.78103112000002</v>
      </c>
      <c r="P78" s="21">
        <f t="shared" ref="P78" si="107">SUM(Q78:S78)</f>
        <v>3305.2915056800002</v>
      </c>
      <c r="Q78" s="21">
        <v>1871.6741990400001</v>
      </c>
      <c r="R78" s="21">
        <v>1395.63718395</v>
      </c>
      <c r="S78" s="21">
        <v>37.980122690000009</v>
      </c>
      <c r="T78" s="21"/>
      <c r="U78" s="21"/>
      <c r="V78" s="21"/>
      <c r="W78" s="21"/>
      <c r="X78" s="21"/>
      <c r="Y78" s="21"/>
    </row>
    <row r="79" spans="1:25" hidden="1" outlineLevel="1" collapsed="1">
      <c r="A79" s="9">
        <v>42614</v>
      </c>
      <c r="B79" s="21">
        <v>7824.2384811000002</v>
      </c>
      <c r="C79" s="21">
        <f t="shared" ref="C79" si="108">I79+O79</f>
        <v>1674.5606080699999</v>
      </c>
      <c r="D79" s="21">
        <f t="shared" ref="D79" si="109">J79+P79</f>
        <v>6149.6778730300002</v>
      </c>
      <c r="E79" s="21">
        <f t="shared" ref="E79" si="110">K79+Q79</f>
        <v>3677.3992787900002</v>
      </c>
      <c r="F79" s="21">
        <f t="shared" ref="F79" si="111">L79+R79</f>
        <v>2223.6074748400001</v>
      </c>
      <c r="G79" s="21">
        <f t="shared" ref="G79" si="112">M79+S79</f>
        <v>248.67111940000001</v>
      </c>
      <c r="H79" s="21">
        <f t="shared" ref="H79" si="113">SUM(I79:J79)</f>
        <v>4141.1641366499998</v>
      </c>
      <c r="I79" s="21">
        <v>1366.04061348</v>
      </c>
      <c r="J79" s="21">
        <f t="shared" ref="J79" si="114">SUM(K79:M79)</f>
        <v>2775.1235231699998</v>
      </c>
      <c r="K79" s="21">
        <v>1784.3608996800001</v>
      </c>
      <c r="L79" s="21">
        <v>787.76361536999991</v>
      </c>
      <c r="M79" s="21">
        <v>202.99900812000001</v>
      </c>
      <c r="N79" s="21">
        <f t="shared" ref="N79" si="115">SUM(O79:P79)</f>
        <v>3683.0743444500004</v>
      </c>
      <c r="O79" s="21">
        <v>308.51999459000001</v>
      </c>
      <c r="P79" s="21">
        <f t="shared" ref="P79" si="116">SUM(Q79:S79)</f>
        <v>3374.5543498600005</v>
      </c>
      <c r="Q79" s="21">
        <v>1893.0383791100001</v>
      </c>
      <c r="R79" s="21">
        <v>1435.8438594700001</v>
      </c>
      <c r="S79" s="21">
        <v>45.672111280000003</v>
      </c>
      <c r="T79" s="21"/>
      <c r="U79" s="21"/>
      <c r="V79" s="21"/>
      <c r="W79" s="21"/>
      <c r="X79" s="21"/>
      <c r="Y79" s="21"/>
    </row>
    <row r="80" spans="1:25" hidden="1" outlineLevel="1" collapsed="1">
      <c r="A80" s="9">
        <v>42644</v>
      </c>
      <c r="B80" s="21">
        <v>7798.2586197999999</v>
      </c>
      <c r="C80" s="21">
        <f t="shared" ref="C80" si="117">I80+O80</f>
        <v>1696.94677237</v>
      </c>
      <c r="D80" s="21">
        <f t="shared" ref="D80" si="118">J80+P80</f>
        <v>6101.3118474299999</v>
      </c>
      <c r="E80" s="21">
        <f t="shared" ref="E80" si="119">K80+Q80</f>
        <v>3609.5921003799999</v>
      </c>
      <c r="F80" s="21">
        <f t="shared" ref="F80" si="120">L80+R80</f>
        <v>2424.4697570200001</v>
      </c>
      <c r="G80" s="21">
        <f t="shared" ref="G80" si="121">M80+S80</f>
        <v>67.249990029999992</v>
      </c>
      <c r="H80" s="21">
        <f t="shared" ref="H80" si="122">SUM(I80:J80)</f>
        <v>4127.1303456899996</v>
      </c>
      <c r="I80" s="21">
        <v>1360.4187863699999</v>
      </c>
      <c r="J80" s="21">
        <f t="shared" ref="J80" si="123">SUM(K80:M80)</f>
        <v>2766.7115593199997</v>
      </c>
      <c r="K80" s="21">
        <v>1756.83846894</v>
      </c>
      <c r="L80" s="21">
        <v>998.27673049999999</v>
      </c>
      <c r="M80" s="21">
        <v>11.59635988</v>
      </c>
      <c r="N80" s="21">
        <f t="shared" ref="N80" si="124">SUM(O80:P80)</f>
        <v>3671.1282741100003</v>
      </c>
      <c r="O80" s="21">
        <v>336.527986</v>
      </c>
      <c r="P80" s="21">
        <f t="shared" ref="P80" si="125">SUM(Q80:S80)</f>
        <v>3334.6002881100003</v>
      </c>
      <c r="Q80" s="21">
        <v>1852.7536314399999</v>
      </c>
      <c r="R80" s="21">
        <v>1426.1930265200001</v>
      </c>
      <c r="S80" s="21">
        <v>55.653630149999998</v>
      </c>
      <c r="T80" s="21"/>
      <c r="U80" s="21"/>
      <c r="V80" s="21"/>
      <c r="W80" s="21"/>
      <c r="X80" s="21"/>
      <c r="Y80" s="21"/>
    </row>
    <row r="81" spans="1:25" hidden="1" outlineLevel="1" collapsed="1">
      <c r="A81" s="9">
        <v>42675</v>
      </c>
      <c r="B81" s="21">
        <v>7820.2265991799995</v>
      </c>
      <c r="C81" s="21">
        <f t="shared" ref="C81" si="126">I81+O81</f>
        <v>1807.25530217</v>
      </c>
      <c r="D81" s="21">
        <f t="shared" ref="D81" si="127">J81+P81</f>
        <v>6012.971297009999</v>
      </c>
      <c r="E81" s="21">
        <f t="shared" ref="E81" si="128">K81+Q81</f>
        <v>3529.8866231699999</v>
      </c>
      <c r="F81" s="21">
        <f t="shared" ref="F81" si="129">L81+R81</f>
        <v>2416.45298766</v>
      </c>
      <c r="G81" s="21">
        <f t="shared" ref="G81" si="130">M81+S81</f>
        <v>66.631686180000003</v>
      </c>
      <c r="H81" s="21">
        <f t="shared" ref="H81" si="131">SUM(I81:J81)</f>
        <v>4156.4428453599994</v>
      </c>
      <c r="I81" s="21">
        <v>1451.3400840500001</v>
      </c>
      <c r="J81" s="21">
        <f t="shared" ref="J81" si="132">SUM(K81:M81)</f>
        <v>2705.1027613099996</v>
      </c>
      <c r="K81" s="21">
        <v>1682.3845945099999</v>
      </c>
      <c r="L81" s="21">
        <v>1011.04856109</v>
      </c>
      <c r="M81" s="21">
        <v>11.669605710000001</v>
      </c>
      <c r="N81" s="21">
        <f t="shared" ref="N81" si="133">SUM(O81:P81)</f>
        <v>3663.7837538199997</v>
      </c>
      <c r="O81" s="21">
        <v>355.91521812000002</v>
      </c>
      <c r="P81" s="21">
        <f t="shared" ref="P81" si="134">SUM(Q81:S81)</f>
        <v>3307.8685356999995</v>
      </c>
      <c r="Q81" s="21">
        <v>1847.50202866</v>
      </c>
      <c r="R81" s="21">
        <v>1405.4044265699999</v>
      </c>
      <c r="S81" s="21">
        <v>54.962080469999997</v>
      </c>
      <c r="T81" s="21"/>
      <c r="U81" s="21"/>
      <c r="V81" s="21"/>
      <c r="W81" s="21"/>
      <c r="X81" s="21"/>
      <c r="Y81" s="21"/>
    </row>
    <row r="82" spans="1:25" hidden="1" outlineLevel="1" collapsed="1">
      <c r="A82" s="9">
        <v>42705</v>
      </c>
      <c r="B82" s="21">
        <v>7946.9648876600004</v>
      </c>
      <c r="C82" s="21">
        <f t="shared" ref="C82" si="135">I82+O82</f>
        <v>1778.10994854</v>
      </c>
      <c r="D82" s="21">
        <f t="shared" ref="D82" si="136">J82+P82</f>
        <v>6168.8549391199995</v>
      </c>
      <c r="E82" s="21">
        <f t="shared" ref="E82" si="137">K82+Q82</f>
        <v>3564.0813575500001</v>
      </c>
      <c r="F82" s="21">
        <f t="shared" ref="F82" si="138">L82+R82</f>
        <v>2532.18384599</v>
      </c>
      <c r="G82" s="21">
        <f t="shared" ref="G82" si="139">M82+S82</f>
        <v>72.589735579999996</v>
      </c>
      <c r="H82" s="21">
        <f t="shared" ref="H82" si="140">SUM(I82:J82)</f>
        <v>4118.5773020099996</v>
      </c>
      <c r="I82" s="21">
        <v>1423.56748507</v>
      </c>
      <c r="J82" s="21">
        <f t="shared" ref="J82" si="141">SUM(K82:M82)</f>
        <v>2695.0098169399998</v>
      </c>
      <c r="K82" s="21">
        <v>1674.7147713100001</v>
      </c>
      <c r="L82" s="21">
        <v>1007.70157273</v>
      </c>
      <c r="M82" s="21">
        <v>12.5934729</v>
      </c>
      <c r="N82" s="21">
        <f t="shared" ref="N82" si="142">SUM(O82:P82)</f>
        <v>3828.3875856499999</v>
      </c>
      <c r="O82" s="21">
        <v>354.54246346999997</v>
      </c>
      <c r="P82" s="21">
        <f t="shared" ref="P82" si="143">SUM(Q82:S82)</f>
        <v>3473.8451221800001</v>
      </c>
      <c r="Q82" s="21">
        <v>1889.3665862400001</v>
      </c>
      <c r="R82" s="21">
        <v>1524.4822732600001</v>
      </c>
      <c r="S82" s="21">
        <v>59.996262680000001</v>
      </c>
      <c r="T82" s="21"/>
      <c r="U82" s="21"/>
      <c r="V82" s="21"/>
      <c r="W82" s="21"/>
      <c r="X82" s="21"/>
      <c r="Y82" s="21"/>
    </row>
    <row r="83" spans="1:25" hidden="1" outlineLevel="1" collapsed="1">
      <c r="A83" s="9">
        <v>42736</v>
      </c>
      <c r="B83" s="21">
        <v>7854.2479616000001</v>
      </c>
      <c r="C83" s="21">
        <f t="shared" ref="C83" si="144">I83+O83</f>
        <v>1660.96920656</v>
      </c>
      <c r="D83" s="21">
        <f t="shared" ref="D83" si="145">J83+P83</f>
        <v>6193.2787550400008</v>
      </c>
      <c r="E83" s="21">
        <f t="shared" ref="E83" si="146">K83+Q83</f>
        <v>3549.2580794300002</v>
      </c>
      <c r="F83" s="21">
        <f t="shared" ref="F83" si="147">L83+R83</f>
        <v>2571.5303405700001</v>
      </c>
      <c r="G83" s="21">
        <f t="shared" ref="G83" si="148">M83+S83</f>
        <v>72.490335040000005</v>
      </c>
      <c r="H83" s="21">
        <f t="shared" ref="H83" si="149">SUM(I83:J83)</f>
        <v>4076.2570109399999</v>
      </c>
      <c r="I83" s="21">
        <v>1328.8633586599999</v>
      </c>
      <c r="J83" s="21">
        <f t="shared" ref="J83" si="150">SUM(K83:M83)</f>
        <v>2747.39365228</v>
      </c>
      <c r="K83" s="21">
        <v>1694.02016172</v>
      </c>
      <c r="L83" s="21">
        <v>1040.7106924300001</v>
      </c>
      <c r="M83" s="21">
        <v>12.662798130000001</v>
      </c>
      <c r="N83" s="21">
        <f t="shared" ref="N83" si="151">SUM(O83:P83)</f>
        <v>3777.9909506600002</v>
      </c>
      <c r="O83" s="21">
        <v>332.10584790000001</v>
      </c>
      <c r="P83" s="21">
        <f t="shared" ref="P83" si="152">SUM(Q83:S83)</f>
        <v>3445.8851027600003</v>
      </c>
      <c r="Q83" s="21">
        <v>1855.2379177099999</v>
      </c>
      <c r="R83" s="21">
        <v>1530.81964814</v>
      </c>
      <c r="S83" s="21">
        <v>59.827536909999999</v>
      </c>
      <c r="T83" s="21"/>
      <c r="U83" s="21"/>
      <c r="V83" s="21"/>
      <c r="W83" s="21"/>
      <c r="X83" s="21"/>
      <c r="Y83" s="21"/>
    </row>
    <row r="84" spans="1:25" hidden="1" outlineLevel="1" collapsed="1">
      <c r="A84" s="9">
        <v>42767</v>
      </c>
      <c r="B84" s="21">
        <v>7952.1946498100006</v>
      </c>
      <c r="C84" s="21">
        <f t="shared" ref="C84" si="153">I84+O84</f>
        <v>1751.5682804199998</v>
      </c>
      <c r="D84" s="21">
        <f t="shared" ref="D84" si="154">J84+P84</f>
        <v>6200.62636939</v>
      </c>
      <c r="E84" s="21">
        <f t="shared" ref="E84" si="155">K84+Q84</f>
        <v>3497.0439578</v>
      </c>
      <c r="F84" s="21">
        <f t="shared" ref="F84" si="156">L84+R84</f>
        <v>2631.3933305</v>
      </c>
      <c r="G84" s="21">
        <f t="shared" ref="G84" si="157">M84+S84</f>
        <v>72.189081090000002</v>
      </c>
      <c r="H84" s="21">
        <f t="shared" ref="H84" si="158">SUM(I84:J84)</f>
        <v>4188.9951005200001</v>
      </c>
      <c r="I84" s="21">
        <v>1415.8623927399999</v>
      </c>
      <c r="J84" s="21">
        <f t="shared" ref="J84" si="159">SUM(K84:M84)</f>
        <v>2773.1327077800001</v>
      </c>
      <c r="K84" s="21">
        <v>1683.7084114100001</v>
      </c>
      <c r="L84" s="21">
        <v>1076.8291316899999</v>
      </c>
      <c r="M84" s="21">
        <v>12.59516468</v>
      </c>
      <c r="N84" s="21">
        <f t="shared" ref="N84" si="160">SUM(O84:P84)</f>
        <v>3763.1995492900005</v>
      </c>
      <c r="O84" s="21">
        <v>335.70588767999999</v>
      </c>
      <c r="P84" s="21">
        <f t="shared" ref="P84" si="161">SUM(Q84:S84)</f>
        <v>3427.4936616100003</v>
      </c>
      <c r="Q84" s="21">
        <v>1813.33554639</v>
      </c>
      <c r="R84" s="21">
        <v>1554.5641988100001</v>
      </c>
      <c r="S84" s="21">
        <v>59.593916409999999</v>
      </c>
      <c r="T84" s="21"/>
      <c r="U84" s="21"/>
      <c r="V84" s="21"/>
      <c r="W84" s="21"/>
      <c r="X84" s="21"/>
      <c r="Y84" s="21"/>
    </row>
    <row r="85" spans="1:25" hidden="1" outlineLevel="1" collapsed="1">
      <c r="A85" s="9">
        <v>42795</v>
      </c>
      <c r="B85" s="21">
        <v>8027.5922780100009</v>
      </c>
      <c r="C85" s="21">
        <f t="shared" ref="C85" si="162">I85+O85</f>
        <v>1777.8856150300001</v>
      </c>
      <c r="D85" s="21">
        <f t="shared" ref="D85" si="163">J85+P85</f>
        <v>6249.7066629800001</v>
      </c>
      <c r="E85" s="21">
        <f t="shared" ref="E85" si="164">K85+Q85</f>
        <v>3484.2120232699999</v>
      </c>
      <c r="F85" s="21">
        <f t="shared" ref="F85" si="165">L85+R85</f>
        <v>2692.9867649300004</v>
      </c>
      <c r="G85" s="21">
        <f t="shared" ref="G85" si="166">M85+S85</f>
        <v>72.507874780000009</v>
      </c>
      <c r="H85" s="21">
        <f t="shared" ref="H85" si="167">SUM(I85:J85)</f>
        <v>4281.5466284899994</v>
      </c>
      <c r="I85" s="21">
        <v>1436.55418018</v>
      </c>
      <c r="J85" s="21">
        <f t="shared" ref="J85" si="168">SUM(K85:M85)</f>
        <v>2844.9924483099999</v>
      </c>
      <c r="K85" s="21">
        <v>1684.44405706</v>
      </c>
      <c r="L85" s="21">
        <v>1148.0234629500001</v>
      </c>
      <c r="M85" s="21">
        <v>12.524928299999999</v>
      </c>
      <c r="N85" s="21">
        <f t="shared" ref="N85" si="169">SUM(O85:P85)</f>
        <v>3746.0456495200001</v>
      </c>
      <c r="O85" s="21">
        <v>341.33143484999999</v>
      </c>
      <c r="P85" s="21">
        <f t="shared" ref="P85" si="170">SUM(Q85:S85)</f>
        <v>3404.7142146700003</v>
      </c>
      <c r="Q85" s="21">
        <v>1799.7679662099999</v>
      </c>
      <c r="R85" s="21">
        <v>1544.9633019800001</v>
      </c>
      <c r="S85" s="21">
        <v>59.982946480000003</v>
      </c>
      <c r="T85" s="21"/>
      <c r="U85" s="21"/>
      <c r="V85" s="21"/>
      <c r="W85" s="21"/>
      <c r="X85" s="21"/>
      <c r="Y85" s="21"/>
    </row>
    <row r="86" spans="1:25" hidden="1" outlineLevel="1" collapsed="1">
      <c r="A86" s="9">
        <v>42826</v>
      </c>
      <c r="B86" s="21">
        <v>8153.4994464400006</v>
      </c>
      <c r="C86" s="21">
        <f t="shared" ref="C86" si="171">I86+O86</f>
        <v>1911.7984665699998</v>
      </c>
      <c r="D86" s="21">
        <f t="shared" ref="D86" si="172">J86+P86</f>
        <v>6241.7009798700001</v>
      </c>
      <c r="E86" s="21">
        <f t="shared" ref="E86" si="173">K86+Q86</f>
        <v>3472.1933593000003</v>
      </c>
      <c r="F86" s="21">
        <f t="shared" ref="F86" si="174">L86+R86</f>
        <v>2698.4527479399999</v>
      </c>
      <c r="G86" s="21">
        <f t="shared" ref="G86" si="175">M86+S86</f>
        <v>71.054872629999991</v>
      </c>
      <c r="H86" s="21">
        <f t="shared" ref="H86" si="176">SUM(I86:J86)</f>
        <v>4456.7474328200005</v>
      </c>
      <c r="I86" s="21">
        <v>1571.0433429499999</v>
      </c>
      <c r="J86" s="21">
        <f t="shared" ref="J86" si="177">SUM(K86:M86)</f>
        <v>2885.7040898700002</v>
      </c>
      <c r="K86" s="21">
        <v>1706.1711816100001</v>
      </c>
      <c r="L86" s="21">
        <v>1167.0981058699999</v>
      </c>
      <c r="M86" s="21">
        <v>12.43480239</v>
      </c>
      <c r="N86" s="21">
        <f t="shared" ref="N86" si="178">SUM(O86:P86)</f>
        <v>3696.7520136200005</v>
      </c>
      <c r="O86" s="21">
        <v>340.75512362000001</v>
      </c>
      <c r="P86" s="21">
        <f t="shared" ref="P86" si="179">SUM(Q86:S86)</f>
        <v>3355.9968900000003</v>
      </c>
      <c r="Q86" s="21">
        <v>1766.02217769</v>
      </c>
      <c r="R86" s="21">
        <v>1531.35464207</v>
      </c>
      <c r="S86" s="21">
        <v>58.620070239999997</v>
      </c>
      <c r="T86" s="21"/>
      <c r="U86" s="21"/>
      <c r="V86" s="21"/>
      <c r="W86" s="21"/>
      <c r="X86" s="21"/>
      <c r="Y86" s="21"/>
    </row>
    <row r="87" spans="1:25" hidden="1" outlineLevel="1" collapsed="1">
      <c r="A87" s="9">
        <v>42856</v>
      </c>
      <c r="B87" s="21">
        <v>8155.3970378499998</v>
      </c>
      <c r="C87" s="21">
        <f t="shared" ref="C87" si="180">I87+O87</f>
        <v>1928.6347158799999</v>
      </c>
      <c r="D87" s="21">
        <f t="shared" ref="D87" si="181">J87+P87</f>
        <v>6226.7623219699999</v>
      </c>
      <c r="E87" s="21">
        <f t="shared" ref="E87" si="182">K87+Q87</f>
        <v>3466.6977024299999</v>
      </c>
      <c r="F87" s="21">
        <f t="shared" ref="F87" si="183">L87+R87</f>
        <v>2688.87645625</v>
      </c>
      <c r="G87" s="21">
        <f t="shared" ref="G87" si="184">M87+S87</f>
        <v>71.188163290000006</v>
      </c>
      <c r="H87" s="21">
        <f t="shared" ref="H87" si="185">SUM(I87:J87)</f>
        <v>4471.5316068399998</v>
      </c>
      <c r="I87" s="21">
        <v>1565.2707795700001</v>
      </c>
      <c r="J87" s="21">
        <f t="shared" ref="J87" si="186">SUM(K87:M87)</f>
        <v>2906.2608272699999</v>
      </c>
      <c r="K87" s="21">
        <v>1716.12924716</v>
      </c>
      <c r="L87" s="21">
        <v>1177.18797537</v>
      </c>
      <c r="M87" s="21">
        <v>12.94360474</v>
      </c>
      <c r="N87" s="21">
        <f t="shared" ref="N87" si="187">SUM(O87:P87)</f>
        <v>3683.8654310100001</v>
      </c>
      <c r="O87" s="21">
        <v>363.36393630999999</v>
      </c>
      <c r="P87" s="21">
        <f t="shared" ref="P87" si="188">SUM(Q87:S87)</f>
        <v>3320.5014947</v>
      </c>
      <c r="Q87" s="21">
        <v>1750.56845527</v>
      </c>
      <c r="R87" s="21">
        <v>1511.68848088</v>
      </c>
      <c r="S87" s="21">
        <v>58.244558550000001</v>
      </c>
      <c r="T87" s="21"/>
      <c r="U87" s="21"/>
      <c r="V87" s="21"/>
      <c r="W87" s="21"/>
      <c r="X87" s="21"/>
      <c r="Y87" s="21"/>
    </row>
    <row r="88" spans="1:25" hidden="1" outlineLevel="1" collapsed="1">
      <c r="A88" s="9">
        <v>42887</v>
      </c>
      <c r="B88" s="21">
        <v>8318.4603118199993</v>
      </c>
      <c r="C88" s="21">
        <f t="shared" ref="C88" si="189">I88+O88</f>
        <v>2125.6399686700001</v>
      </c>
      <c r="D88" s="21">
        <f t="shared" ref="D88" si="190">J88+P88</f>
        <v>6192.8203431500006</v>
      </c>
      <c r="E88" s="21">
        <f t="shared" ref="E88" si="191">K88+Q88</f>
        <v>3436.35877613</v>
      </c>
      <c r="F88" s="21">
        <f t="shared" ref="F88" si="192">L88+R88</f>
        <v>2685.6000583100003</v>
      </c>
      <c r="G88" s="21">
        <f t="shared" ref="G88" si="193">M88+S88</f>
        <v>70.861508709999995</v>
      </c>
      <c r="H88" s="21">
        <f t="shared" ref="H88" si="194">SUM(I88:J88)</f>
        <v>4653.5711749800003</v>
      </c>
      <c r="I88" s="21">
        <v>1748.1944954200001</v>
      </c>
      <c r="J88" s="21">
        <f t="shared" ref="J88" si="195">SUM(K88:M88)</f>
        <v>2905.37667956</v>
      </c>
      <c r="K88" s="21">
        <v>1700.9594924800001</v>
      </c>
      <c r="L88" s="21">
        <v>1191.43511964</v>
      </c>
      <c r="M88" s="21">
        <v>12.98206744</v>
      </c>
      <c r="N88" s="21">
        <f t="shared" ref="N88" si="196">SUM(O88:P88)</f>
        <v>3664.88913684</v>
      </c>
      <c r="O88" s="21">
        <v>377.44547325000002</v>
      </c>
      <c r="P88" s="21">
        <f t="shared" ref="P88" si="197">SUM(Q88:S88)</f>
        <v>3287.4436635900001</v>
      </c>
      <c r="Q88" s="21">
        <v>1735.3992836499999</v>
      </c>
      <c r="R88" s="21">
        <v>1494.1649386700001</v>
      </c>
      <c r="S88" s="21">
        <v>57.879441270000001</v>
      </c>
      <c r="T88" s="21"/>
      <c r="U88" s="21"/>
      <c r="V88" s="21"/>
      <c r="W88" s="21"/>
      <c r="X88" s="21"/>
      <c r="Y88" s="21"/>
    </row>
    <row r="89" spans="1:25" hidden="1" outlineLevel="1" collapsed="1">
      <c r="A89" s="9">
        <v>42917</v>
      </c>
      <c r="B89" s="21">
        <v>8216.1647635099998</v>
      </c>
      <c r="C89" s="21">
        <f t="shared" ref="C89" si="198">I89+O89</f>
        <v>2021.29829554</v>
      </c>
      <c r="D89" s="21">
        <f t="shared" ref="D89" si="199">J89+P89</f>
        <v>6194.8664679700005</v>
      </c>
      <c r="E89" s="21">
        <f t="shared" ref="E89" si="200">K89+Q89</f>
        <v>3429.2963092500004</v>
      </c>
      <c r="F89" s="21">
        <f t="shared" ref="F89" si="201">L89+R89</f>
        <v>2695.1928118800001</v>
      </c>
      <c r="G89" s="21">
        <f t="shared" ref="G89" si="202">M89+S89</f>
        <v>70.377346840000001</v>
      </c>
      <c r="H89" s="21">
        <f t="shared" ref="H89" si="203">SUM(I89:J89)</f>
        <v>4542.3827176000004</v>
      </c>
      <c r="I89" s="21">
        <v>1641.0221026199999</v>
      </c>
      <c r="J89" s="21">
        <f t="shared" ref="J89" si="204">SUM(K89:M89)</f>
        <v>2901.3606149800003</v>
      </c>
      <c r="K89" s="21">
        <v>1689.4387136800001</v>
      </c>
      <c r="L89" s="21">
        <v>1198.98283274</v>
      </c>
      <c r="M89" s="21">
        <v>12.939068560000001</v>
      </c>
      <c r="N89" s="21">
        <f t="shared" ref="N89" si="205">SUM(O89:P89)</f>
        <v>3673.7820459100003</v>
      </c>
      <c r="O89" s="21">
        <v>380.27619292000003</v>
      </c>
      <c r="P89" s="21">
        <f t="shared" ref="P89" si="206">SUM(Q89:S89)</f>
        <v>3293.5058529900002</v>
      </c>
      <c r="Q89" s="21">
        <v>1739.8575955700001</v>
      </c>
      <c r="R89" s="21">
        <v>1496.2099791400001</v>
      </c>
      <c r="S89" s="21">
        <v>57.438278279999999</v>
      </c>
      <c r="T89" s="21"/>
      <c r="U89" s="21"/>
      <c r="V89" s="21"/>
      <c r="W89" s="21"/>
      <c r="X89" s="21"/>
      <c r="Y89" s="21"/>
    </row>
    <row r="90" spans="1:25" hidden="1" outlineLevel="1" collapsed="1">
      <c r="A90" s="9">
        <v>42948</v>
      </c>
      <c r="B90" s="21">
        <v>8280.0829066100014</v>
      </c>
      <c r="C90" s="21">
        <f t="shared" ref="C90" si="207">I90+O90</f>
        <v>2064.6960299400002</v>
      </c>
      <c r="D90" s="21">
        <f t="shared" ref="D90" si="208">J90+P90</f>
        <v>6215.3868766699998</v>
      </c>
      <c r="E90" s="21">
        <f t="shared" ref="E90" si="209">K90+Q90</f>
        <v>3309.8791060000003</v>
      </c>
      <c r="F90" s="21">
        <f t="shared" ref="F90" si="210">L90+R90</f>
        <v>2836.0778643599997</v>
      </c>
      <c r="G90" s="21">
        <f t="shared" ref="G90" si="211">M90+S90</f>
        <v>69.429906309999993</v>
      </c>
      <c r="H90" s="21">
        <f t="shared" ref="H90" si="212">SUM(I90:J90)</f>
        <v>4604.1256414399995</v>
      </c>
      <c r="I90" s="21">
        <v>1669.6267675300001</v>
      </c>
      <c r="J90" s="21">
        <f t="shared" ref="J90" si="213">SUM(K90:M90)</f>
        <v>2934.4988739099999</v>
      </c>
      <c r="K90" s="21">
        <v>1579.09902463</v>
      </c>
      <c r="L90" s="21">
        <v>1342.49036918</v>
      </c>
      <c r="M90" s="21">
        <v>12.9094801</v>
      </c>
      <c r="N90" s="21">
        <f t="shared" ref="N90" si="214">SUM(O90:P90)</f>
        <v>3675.9572651700005</v>
      </c>
      <c r="O90" s="21">
        <v>395.06926241000002</v>
      </c>
      <c r="P90" s="21">
        <f t="shared" ref="P90" si="215">SUM(Q90:S90)</f>
        <v>3280.8880027600003</v>
      </c>
      <c r="Q90" s="21">
        <v>1730.7800813700001</v>
      </c>
      <c r="R90" s="21">
        <v>1493.5874951799999</v>
      </c>
      <c r="S90" s="21">
        <v>56.520426209999997</v>
      </c>
      <c r="T90" s="21"/>
      <c r="U90" s="21"/>
      <c r="V90" s="21"/>
      <c r="W90" s="21"/>
      <c r="X90" s="21"/>
      <c r="Y90" s="21"/>
    </row>
    <row r="91" spans="1:25" hidden="1" outlineLevel="1" collapsed="1">
      <c r="A91" s="9">
        <v>42979</v>
      </c>
      <c r="B91" s="21">
        <v>8507.3275148399989</v>
      </c>
      <c r="C91" s="21">
        <f t="shared" ref="C91" si="216">I91+O91</f>
        <v>2161.3071904499998</v>
      </c>
      <c r="D91" s="21">
        <f t="shared" ref="D91" si="217">J91+P91</f>
        <v>6346.0203243899996</v>
      </c>
      <c r="E91" s="21">
        <f t="shared" ref="E91" si="218">K91+Q91</f>
        <v>3356.70831193</v>
      </c>
      <c r="F91" s="21">
        <f t="shared" ref="F91" si="219">L91+R91</f>
        <v>2917.2547310499999</v>
      </c>
      <c r="G91" s="21">
        <f t="shared" ref="G91" si="220">M91+S91</f>
        <v>72.057281410000002</v>
      </c>
      <c r="H91" s="21">
        <f t="shared" ref="H91" si="221">SUM(I91:J91)</f>
        <v>4659.7591299799997</v>
      </c>
      <c r="I91" s="21">
        <v>1731.7966165099999</v>
      </c>
      <c r="J91" s="21">
        <f t="shared" ref="J91" si="222">SUM(K91:M91)</f>
        <v>2927.96251347</v>
      </c>
      <c r="K91" s="21">
        <v>1564.1415697</v>
      </c>
      <c r="L91" s="21">
        <v>1350.3947567</v>
      </c>
      <c r="M91" s="21">
        <v>13.426187069999999</v>
      </c>
      <c r="N91" s="21">
        <f t="shared" ref="N91" si="223">SUM(O91:P91)</f>
        <v>3847.5683848600002</v>
      </c>
      <c r="O91" s="21">
        <v>429.51057393999997</v>
      </c>
      <c r="P91" s="21">
        <f t="shared" ref="P91" si="224">SUM(Q91:S91)</f>
        <v>3418.0578109200001</v>
      </c>
      <c r="Q91" s="21">
        <v>1792.56674223</v>
      </c>
      <c r="R91" s="21">
        <v>1566.8599743499999</v>
      </c>
      <c r="S91" s="21">
        <v>58.631094339999997</v>
      </c>
      <c r="T91" s="21"/>
      <c r="U91" s="21"/>
      <c r="V91" s="21"/>
      <c r="W91" s="21"/>
      <c r="X91" s="21"/>
      <c r="Y91" s="21"/>
    </row>
    <row r="92" spans="1:25" hidden="1" outlineLevel="1" collapsed="1">
      <c r="A92" s="9">
        <v>43009</v>
      </c>
      <c r="B92" s="21">
        <v>8557.9633801499986</v>
      </c>
      <c r="C92" s="21">
        <f t="shared" ref="C92" si="225">I92+O92</f>
        <v>2155.5819036900002</v>
      </c>
      <c r="D92" s="21">
        <f t="shared" ref="D92" si="226">J92+P92</f>
        <v>6402.3814764600002</v>
      </c>
      <c r="E92" s="21">
        <f t="shared" ref="E92" si="227">K92+Q92</f>
        <v>3380.00634674</v>
      </c>
      <c r="F92" s="21">
        <f t="shared" ref="F92" si="228">L92+R92</f>
        <v>2949.5094338500003</v>
      </c>
      <c r="G92" s="21">
        <f t="shared" ref="G92" si="229">M92+S92</f>
        <v>72.865695869999996</v>
      </c>
      <c r="H92" s="21">
        <f t="shared" ref="H92" si="230">SUM(I92:J92)</f>
        <v>4668.2002654999997</v>
      </c>
      <c r="I92" s="21">
        <v>1738.66367184</v>
      </c>
      <c r="J92" s="21">
        <f t="shared" ref="J92" si="231">SUM(K92:M92)</f>
        <v>2929.5365936600001</v>
      </c>
      <c r="K92" s="21">
        <v>1560.4510207200001</v>
      </c>
      <c r="L92" s="21">
        <v>1355.55584125</v>
      </c>
      <c r="M92" s="21">
        <v>13.52973169</v>
      </c>
      <c r="N92" s="21">
        <f t="shared" ref="N92" si="232">SUM(O92:P92)</f>
        <v>3889.7631146499998</v>
      </c>
      <c r="O92" s="21">
        <v>416.91823184999998</v>
      </c>
      <c r="P92" s="21">
        <f t="shared" ref="P92" si="233">SUM(Q92:S92)</f>
        <v>3472.8448828000001</v>
      </c>
      <c r="Q92" s="21">
        <v>1819.5553260199999</v>
      </c>
      <c r="R92" s="21">
        <v>1593.9535926000001</v>
      </c>
      <c r="S92" s="21">
        <v>59.335964179999998</v>
      </c>
      <c r="T92" s="21"/>
      <c r="U92" s="21"/>
      <c r="V92" s="21"/>
      <c r="W92" s="21"/>
      <c r="X92" s="21"/>
      <c r="Y92" s="21"/>
    </row>
    <row r="93" spans="1:25" hidden="1" outlineLevel="1" collapsed="1">
      <c r="A93" s="9">
        <v>43040</v>
      </c>
      <c r="B93" s="21">
        <v>8705.4367343699996</v>
      </c>
      <c r="C93" s="21">
        <f t="shared" ref="C93" si="234">I93+O93</f>
        <v>2248.9153347500001</v>
      </c>
      <c r="D93" s="21">
        <f t="shared" ref="D93" si="235">J93+P93</f>
        <v>6456.5213996200009</v>
      </c>
      <c r="E93" s="21">
        <f t="shared" ref="E93" si="236">K93+Q93</f>
        <v>3351.5199915500002</v>
      </c>
      <c r="F93" s="21">
        <f t="shared" ref="F93" si="237">L93+R93</f>
        <v>3031.2044833500004</v>
      </c>
      <c r="G93" s="21">
        <f t="shared" ref="G93" si="238">M93+S93</f>
        <v>73.796924720000007</v>
      </c>
      <c r="H93" s="21">
        <f t="shared" ref="H93" si="239">SUM(I93:J93)</f>
        <v>4762.7026610200001</v>
      </c>
      <c r="I93" s="21">
        <v>1817.40291366</v>
      </c>
      <c r="J93" s="21">
        <f t="shared" ref="J93" si="240">SUM(K93:M93)</f>
        <v>2945.2997473600003</v>
      </c>
      <c r="K93" s="21">
        <v>1505.5941036900001</v>
      </c>
      <c r="L93" s="21">
        <v>1425.7429884000001</v>
      </c>
      <c r="M93" s="21">
        <v>13.962655270000001</v>
      </c>
      <c r="N93" s="21">
        <f t="shared" ref="N93" si="241">SUM(O93:P93)</f>
        <v>3942.7340733500005</v>
      </c>
      <c r="O93" s="21">
        <v>431.51242108999998</v>
      </c>
      <c r="P93" s="21">
        <f t="shared" ref="P93" si="242">SUM(Q93:S93)</f>
        <v>3511.2216522600006</v>
      </c>
      <c r="Q93" s="21">
        <v>1845.9258878600001</v>
      </c>
      <c r="R93" s="21">
        <v>1605.4614949500001</v>
      </c>
      <c r="S93" s="21">
        <v>59.834269450000001</v>
      </c>
      <c r="T93" s="21"/>
      <c r="U93" s="21"/>
      <c r="V93" s="21"/>
      <c r="W93" s="21"/>
      <c r="X93" s="21"/>
      <c r="Y93" s="21"/>
    </row>
    <row r="94" spans="1:25" hidden="1" outlineLevel="1" collapsed="1">
      <c r="A94" s="9">
        <v>43070</v>
      </c>
      <c r="B94" s="21">
        <v>9088.2711609399994</v>
      </c>
      <c r="C94" s="21">
        <f t="shared" ref="C94" si="243">I94+O94</f>
        <v>2398.0762464200002</v>
      </c>
      <c r="D94" s="21">
        <f t="shared" ref="D94" si="244">J94+P94</f>
        <v>6690.1949145199997</v>
      </c>
      <c r="E94" s="21">
        <f t="shared" ref="E94" si="245">K94+Q94</f>
        <v>3807.6884111099998</v>
      </c>
      <c r="F94" s="21">
        <f t="shared" ref="F94" si="246">L94+R94</f>
        <v>2797.1846889399999</v>
      </c>
      <c r="G94" s="21">
        <f t="shared" ref="G94" si="247">M94+S94</f>
        <v>85.321814469999993</v>
      </c>
      <c r="H94" s="21">
        <f t="shared" ref="H94" si="248">SUM(I94:J94)</f>
        <v>4981.3973765700002</v>
      </c>
      <c r="I94" s="21">
        <v>1939.18839877</v>
      </c>
      <c r="J94" s="21">
        <f t="shared" ref="J94" si="249">SUM(K94:M94)</f>
        <v>3042.2089778</v>
      </c>
      <c r="K94" s="21">
        <v>1812.41928942</v>
      </c>
      <c r="L94" s="21">
        <v>1213.1251729799999</v>
      </c>
      <c r="M94" s="21">
        <v>16.664515399999999</v>
      </c>
      <c r="N94" s="21">
        <f t="shared" ref="N94" si="250">SUM(O94:P94)</f>
        <v>4106.8737843700001</v>
      </c>
      <c r="O94" s="21">
        <v>458.88784765000003</v>
      </c>
      <c r="P94" s="21">
        <f t="shared" ref="P94" si="251">SUM(Q94:S94)</f>
        <v>3647.9859367200002</v>
      </c>
      <c r="Q94" s="21">
        <v>1995.26912169</v>
      </c>
      <c r="R94" s="21">
        <v>1584.05951596</v>
      </c>
      <c r="S94" s="21">
        <v>68.657299069999993</v>
      </c>
      <c r="T94" s="21"/>
      <c r="U94" s="21"/>
      <c r="V94" s="21"/>
      <c r="W94" s="21"/>
      <c r="X94" s="21"/>
      <c r="Y94" s="21"/>
    </row>
    <row r="95" spans="1:25" hidden="1" outlineLevel="1" collapsed="1">
      <c r="A95" s="9">
        <v>43101</v>
      </c>
      <c r="B95" s="21">
        <v>9050.6174259899999</v>
      </c>
      <c r="C95" s="21">
        <f t="shared" ref="C95" si="252">I95+O95</f>
        <v>2296.6181376899999</v>
      </c>
      <c r="D95" s="21">
        <f t="shared" ref="D95" si="253">J95+P95</f>
        <v>6753.9992882999995</v>
      </c>
      <c r="E95" s="21">
        <f t="shared" ref="E95" si="254">K95+Q95</f>
        <v>3908.2669482399997</v>
      </c>
      <c r="F95" s="21">
        <f t="shared" ref="F95" si="255">L95+R95</f>
        <v>2757.0510095999998</v>
      </c>
      <c r="G95" s="21">
        <f t="shared" ref="G95" si="256">M95+S95</f>
        <v>88.681330459999998</v>
      </c>
      <c r="H95" s="21">
        <f t="shared" ref="H95" si="257">SUM(I95:J95)</f>
        <v>4943.2700972900002</v>
      </c>
      <c r="I95" s="21">
        <v>1860.6679256100001</v>
      </c>
      <c r="J95" s="21">
        <f t="shared" ref="J95" si="258">SUM(K95:M95)</f>
        <v>3082.6021716800001</v>
      </c>
      <c r="K95" s="21">
        <v>1901.7929187699999</v>
      </c>
      <c r="L95" s="21">
        <v>1162.7682654099999</v>
      </c>
      <c r="M95" s="21">
        <v>18.0409875</v>
      </c>
      <c r="N95" s="21">
        <f t="shared" ref="N95" si="259">SUM(O95:P95)</f>
        <v>4107.3473286999997</v>
      </c>
      <c r="O95" s="21">
        <v>435.95021207999997</v>
      </c>
      <c r="P95" s="21">
        <f t="shared" ref="P95" si="260">SUM(Q95:S95)</f>
        <v>3671.3971166199999</v>
      </c>
      <c r="Q95" s="21">
        <v>2006.47402947</v>
      </c>
      <c r="R95" s="21">
        <v>1594.2827441899999</v>
      </c>
      <c r="S95" s="21">
        <v>70.640342959999998</v>
      </c>
      <c r="T95" s="21"/>
      <c r="U95" s="21"/>
      <c r="V95" s="21"/>
      <c r="W95" s="21"/>
      <c r="X95" s="21"/>
      <c r="Y95" s="21"/>
    </row>
    <row r="96" spans="1:25" hidden="1" outlineLevel="1" collapsed="1">
      <c r="A96" s="9">
        <v>43132</v>
      </c>
      <c r="B96" s="21">
        <v>9014.7908636100001</v>
      </c>
      <c r="C96" s="21">
        <f t="shared" ref="C96" si="261">I96+O96</f>
        <v>2340.7615397</v>
      </c>
      <c r="D96" s="21">
        <f t="shared" ref="D96" si="262">J96+P96</f>
        <v>6674.0293239100001</v>
      </c>
      <c r="E96" s="21">
        <f t="shared" ref="E96" si="263">K96+Q96</f>
        <v>3921.22215211</v>
      </c>
      <c r="F96" s="21">
        <f t="shared" ref="F96" si="264">L96+R96</f>
        <v>2663.5121605200002</v>
      </c>
      <c r="G96" s="21">
        <f t="shared" ref="G96" si="265">M96+S96</f>
        <v>89.295011279999997</v>
      </c>
      <c r="H96" s="21">
        <f t="shared" ref="H96" si="266">SUM(I96:J96)</f>
        <v>5050.8743873900003</v>
      </c>
      <c r="I96" s="21">
        <v>1913.7303488499999</v>
      </c>
      <c r="J96" s="21">
        <f t="shared" ref="J96" si="267">SUM(K96:M96)</f>
        <v>3137.1440385400001</v>
      </c>
      <c r="K96" s="21">
        <v>1974.57093665</v>
      </c>
      <c r="L96" s="21">
        <v>1143.5339060900001</v>
      </c>
      <c r="M96" s="21">
        <v>19.039195800000002</v>
      </c>
      <c r="N96" s="21">
        <f t="shared" ref="N96" si="268">SUM(O96:P96)</f>
        <v>3963.9164762199998</v>
      </c>
      <c r="O96" s="21">
        <v>427.03119084999997</v>
      </c>
      <c r="P96" s="21">
        <f t="shared" ref="P96" si="269">SUM(Q96:S96)</f>
        <v>3536.88528537</v>
      </c>
      <c r="Q96" s="21">
        <v>1946.65121546</v>
      </c>
      <c r="R96" s="21">
        <v>1519.9782544300001</v>
      </c>
      <c r="S96" s="21">
        <v>70.255815479999995</v>
      </c>
      <c r="T96" s="21"/>
      <c r="U96" s="21"/>
      <c r="V96" s="21"/>
      <c r="W96" s="21"/>
      <c r="X96" s="21"/>
      <c r="Y96" s="21"/>
    </row>
    <row r="97" spans="1:25" hidden="1" outlineLevel="1" collapsed="1">
      <c r="A97" s="9">
        <v>43160</v>
      </c>
      <c r="B97" s="21">
        <v>8998.9837106600007</v>
      </c>
      <c r="C97" s="21">
        <f t="shared" ref="C97" si="270">I97+O97</f>
        <v>2341.4104448399999</v>
      </c>
      <c r="D97" s="21">
        <f t="shared" ref="D97" si="271">J97+P97</f>
        <v>6657.5732658199995</v>
      </c>
      <c r="E97" s="21">
        <f t="shared" ref="E97" si="272">K97+Q97</f>
        <v>3982.74400504</v>
      </c>
      <c r="F97" s="21">
        <f t="shared" ref="F97" si="273">L97+R97</f>
        <v>2583.8730735600002</v>
      </c>
      <c r="G97" s="21">
        <f t="shared" ref="G97" si="274">M97+S97</f>
        <v>90.956187220000004</v>
      </c>
      <c r="H97" s="21">
        <f t="shared" ref="H97" si="275">SUM(I97:J97)</f>
        <v>5076.5297811099999</v>
      </c>
      <c r="I97" s="21">
        <v>1911.09207348</v>
      </c>
      <c r="J97" s="21">
        <f t="shared" ref="J97" si="276">SUM(K97:M97)</f>
        <v>3165.4377076299997</v>
      </c>
      <c r="K97" s="21">
        <v>2062.4781301200001</v>
      </c>
      <c r="L97" s="21">
        <v>1082.8587390499999</v>
      </c>
      <c r="M97" s="21">
        <v>20.100838459999999</v>
      </c>
      <c r="N97" s="21">
        <f t="shared" ref="N97" si="277">SUM(O97:P97)</f>
        <v>3922.4539295500003</v>
      </c>
      <c r="O97" s="21">
        <v>430.31837136000001</v>
      </c>
      <c r="P97" s="21">
        <f t="shared" ref="P97" si="278">SUM(Q97:S97)</f>
        <v>3492.1355581900002</v>
      </c>
      <c r="Q97" s="21">
        <v>1920.26587492</v>
      </c>
      <c r="R97" s="21">
        <v>1501.01433451</v>
      </c>
      <c r="S97" s="21">
        <v>70.855348759999998</v>
      </c>
      <c r="T97" s="21"/>
      <c r="U97" s="21"/>
      <c r="V97" s="21"/>
      <c r="W97" s="21"/>
      <c r="X97" s="21"/>
      <c r="Y97" s="21"/>
    </row>
    <row r="98" spans="1:25" hidden="1" outlineLevel="1" collapsed="1">
      <c r="A98" s="9">
        <v>43191</v>
      </c>
      <c r="B98" s="21">
        <v>9164.9091754799992</v>
      </c>
      <c r="C98" s="21">
        <f t="shared" ref="C98" si="279">I98+O98</f>
        <v>2536.9505723900002</v>
      </c>
      <c r="D98" s="21">
        <f t="shared" ref="D98" si="280">J98+P98</f>
        <v>6627.95860309</v>
      </c>
      <c r="E98" s="21">
        <f t="shared" ref="E98" si="281">K98+Q98</f>
        <v>4038.8305197499999</v>
      </c>
      <c r="F98" s="21">
        <f t="shared" ref="F98" si="282">L98+R98</f>
        <v>2504.4159934899999</v>
      </c>
      <c r="G98" s="21">
        <f t="shared" ref="G98" si="283">M98+S98</f>
        <v>84.712089849999998</v>
      </c>
      <c r="H98" s="21">
        <f t="shared" ref="H98" si="284">SUM(I98:J98)</f>
        <v>5291.3206253099997</v>
      </c>
      <c r="I98" s="21">
        <v>2107.3202113000002</v>
      </c>
      <c r="J98" s="21">
        <f t="shared" ref="J98" si="285">SUM(K98:M98)</f>
        <v>3184.00041401</v>
      </c>
      <c r="K98" s="21">
        <v>2122.0417656</v>
      </c>
      <c r="L98" s="21">
        <v>1043.6260297599999</v>
      </c>
      <c r="M98" s="21">
        <v>18.332618650000001</v>
      </c>
      <c r="N98" s="21">
        <f t="shared" ref="N98" si="286">SUM(O98:P98)</f>
        <v>3873.58855017</v>
      </c>
      <c r="O98" s="21">
        <v>429.63036109000001</v>
      </c>
      <c r="P98" s="21">
        <f t="shared" ref="P98" si="287">SUM(Q98:S98)</f>
        <v>3443.95818908</v>
      </c>
      <c r="Q98" s="21">
        <v>1916.7887541499999</v>
      </c>
      <c r="R98" s="21">
        <v>1460.78996373</v>
      </c>
      <c r="S98" s="21">
        <v>66.379471199999998</v>
      </c>
      <c r="T98" s="21"/>
      <c r="U98" s="21"/>
      <c r="V98" s="21"/>
      <c r="W98" s="21"/>
      <c r="X98" s="21"/>
      <c r="Y98" s="21"/>
    </row>
    <row r="99" spans="1:25" hidden="1" outlineLevel="1" collapsed="1">
      <c r="A99" s="9">
        <v>43221</v>
      </c>
      <c r="B99" s="21">
        <v>9079.6498574300003</v>
      </c>
      <c r="C99" s="21">
        <f t="shared" ref="C99" si="288">I99+O99</f>
        <v>2513.2339052799998</v>
      </c>
      <c r="D99" s="21">
        <f t="shared" ref="D99" si="289">J99+P99</f>
        <v>6566.4159521500005</v>
      </c>
      <c r="E99" s="21">
        <f t="shared" ref="E99" si="290">K99+Q99</f>
        <v>4108.8105659499997</v>
      </c>
      <c r="F99" s="21">
        <f t="shared" ref="F99" si="291">L99+R99</f>
        <v>2372.8711390400003</v>
      </c>
      <c r="G99" s="21">
        <f t="shared" ref="G99" si="292">M99+S99</f>
        <v>84.73424716000001</v>
      </c>
      <c r="H99" s="21">
        <f t="shared" ref="H99" si="293">SUM(I99:J99)</f>
        <v>5259.9183451400004</v>
      </c>
      <c r="I99" s="21">
        <v>2077.3588140100001</v>
      </c>
      <c r="J99" s="21">
        <f t="shared" ref="J99" si="294">SUM(K99:M99)</f>
        <v>3182.5595311300003</v>
      </c>
      <c r="K99" s="21">
        <v>2190.3533610300001</v>
      </c>
      <c r="L99" s="21">
        <v>974.98482676000003</v>
      </c>
      <c r="M99" s="21">
        <v>17.221343340000001</v>
      </c>
      <c r="N99" s="21">
        <f t="shared" ref="N99" si="295">SUM(O99:P99)</f>
        <v>3819.73151229</v>
      </c>
      <c r="O99" s="21">
        <v>435.87509126999998</v>
      </c>
      <c r="P99" s="21">
        <f t="shared" ref="P99" si="296">SUM(Q99:S99)</f>
        <v>3383.8564210199997</v>
      </c>
      <c r="Q99" s="21">
        <v>1918.4572049200001</v>
      </c>
      <c r="R99" s="21">
        <v>1397.8863122800001</v>
      </c>
      <c r="S99" s="21">
        <v>67.512903820000005</v>
      </c>
      <c r="T99" s="21"/>
      <c r="U99" s="21"/>
      <c r="V99" s="21"/>
      <c r="W99" s="21"/>
      <c r="X99" s="21"/>
      <c r="Y99" s="21"/>
    </row>
    <row r="100" spans="1:25" hidden="1" outlineLevel="1" collapsed="1">
      <c r="A100" s="9">
        <v>43252</v>
      </c>
      <c r="B100" s="21">
        <v>9483.7799569399995</v>
      </c>
      <c r="C100" s="21">
        <f t="shared" ref="C100" si="297">I100+O100</f>
        <v>2887.1455960600001</v>
      </c>
      <c r="D100" s="21">
        <f t="shared" ref="D100" si="298">J100+P100</f>
        <v>6596.6343608799998</v>
      </c>
      <c r="E100" s="21">
        <f t="shared" ref="E100" si="299">K100+Q100</f>
        <v>4202.82248454</v>
      </c>
      <c r="F100" s="21">
        <f t="shared" ref="F100" si="300">L100+R100</f>
        <v>2308.1322587999998</v>
      </c>
      <c r="G100" s="21">
        <f t="shared" ref="G100" si="301">M100+S100</f>
        <v>85.67961754000001</v>
      </c>
      <c r="H100" s="21">
        <f t="shared" ref="H100" si="302">SUM(I100:J100)</f>
        <v>5631.5294494899999</v>
      </c>
      <c r="I100" s="21">
        <v>2435.32463431</v>
      </c>
      <c r="J100" s="21">
        <f t="shared" ref="J100" si="303">SUM(K100:M100)</f>
        <v>3196.20481518</v>
      </c>
      <c r="K100" s="21">
        <v>2252.4164395299999</v>
      </c>
      <c r="L100" s="21">
        <v>926.08555080999997</v>
      </c>
      <c r="M100" s="21">
        <v>17.702824840000002</v>
      </c>
      <c r="N100" s="21">
        <f t="shared" ref="N100" si="304">SUM(O100:P100)</f>
        <v>3852.25050745</v>
      </c>
      <c r="O100" s="21">
        <v>451.82096174999998</v>
      </c>
      <c r="P100" s="21">
        <f t="shared" ref="P100" si="305">SUM(Q100:S100)</f>
        <v>3400.4295456999998</v>
      </c>
      <c r="Q100" s="21">
        <v>1950.4060450100001</v>
      </c>
      <c r="R100" s="21">
        <v>1382.04670799</v>
      </c>
      <c r="S100" s="21">
        <v>67.976792700000004</v>
      </c>
      <c r="T100" s="21"/>
      <c r="U100" s="21"/>
      <c r="V100" s="21"/>
      <c r="W100" s="21"/>
      <c r="X100" s="21"/>
      <c r="Y100" s="21"/>
    </row>
    <row r="101" spans="1:25" hidden="1" outlineLevel="1" collapsed="1">
      <c r="A101" s="9">
        <v>43282</v>
      </c>
      <c r="B101" s="21">
        <v>9358.6810273299998</v>
      </c>
      <c r="C101" s="21">
        <f t="shared" ref="C101" si="306">I101+O101</f>
        <v>2715.8405962100001</v>
      </c>
      <c r="D101" s="21">
        <f t="shared" ref="D101" si="307">J101+P101</f>
        <v>6642.8404311199993</v>
      </c>
      <c r="E101" s="21">
        <f t="shared" ref="E101" si="308">K101+Q101</f>
        <v>4277.2858255599995</v>
      </c>
      <c r="F101" s="21">
        <f t="shared" ref="F101" si="309">L101+R101</f>
        <v>2276.7903226200001</v>
      </c>
      <c r="G101" s="21">
        <f t="shared" ref="G101" si="310">M101+S101</f>
        <v>88.764282940000001</v>
      </c>
      <c r="H101" s="21">
        <f t="shared" ref="H101" si="311">SUM(I101:J101)</f>
        <v>5409.7499466499994</v>
      </c>
      <c r="I101" s="21">
        <v>2252.0775798700001</v>
      </c>
      <c r="J101" s="21">
        <f t="shared" ref="J101" si="312">SUM(K101:M101)</f>
        <v>3157.6723667799997</v>
      </c>
      <c r="K101" s="21">
        <v>2262.8318389299998</v>
      </c>
      <c r="L101" s="21">
        <v>875.85037823000005</v>
      </c>
      <c r="M101" s="21">
        <v>18.99014962</v>
      </c>
      <c r="N101" s="21">
        <f t="shared" ref="N101" si="313">SUM(O101:P101)</f>
        <v>3948.9310806799999</v>
      </c>
      <c r="O101" s="21">
        <v>463.76301633999998</v>
      </c>
      <c r="P101" s="21">
        <f t="shared" ref="P101" si="314">SUM(Q101:S101)</f>
        <v>3485.16806434</v>
      </c>
      <c r="Q101" s="21">
        <v>2014.4539866299999</v>
      </c>
      <c r="R101" s="21">
        <v>1400.9399443899999</v>
      </c>
      <c r="S101" s="21">
        <v>69.774133320000004</v>
      </c>
      <c r="T101" s="21"/>
      <c r="U101" s="21"/>
      <c r="V101" s="21"/>
      <c r="W101" s="21"/>
      <c r="X101" s="21"/>
      <c r="Y101" s="21"/>
    </row>
    <row r="102" spans="1:25" hidden="1" outlineLevel="1" collapsed="1">
      <c r="A102" s="9">
        <v>43313</v>
      </c>
      <c r="B102" s="21">
        <v>9642.6512430100011</v>
      </c>
      <c r="C102" s="21">
        <f t="shared" ref="C102" si="315">I102+O102</f>
        <v>2769.5712881200002</v>
      </c>
      <c r="D102" s="21">
        <f t="shared" ref="D102" si="316">J102+P102</f>
        <v>6873.0799548900004</v>
      </c>
      <c r="E102" s="21">
        <f t="shared" ref="E102" si="317">K102+Q102</f>
        <v>4595.9243157000001</v>
      </c>
      <c r="F102" s="21">
        <f t="shared" ref="F102" si="318">L102+R102</f>
        <v>2191.3263241599998</v>
      </c>
      <c r="G102" s="21">
        <f t="shared" ref="G102" si="319">M102+S102</f>
        <v>85.829315029999989</v>
      </c>
      <c r="H102" s="21">
        <f t="shared" ref="H102" si="320">SUM(I102:J102)</f>
        <v>5396.72302339</v>
      </c>
      <c r="I102" s="21">
        <v>2248.2266807400001</v>
      </c>
      <c r="J102" s="21">
        <f t="shared" ref="J102" si="321">SUM(K102:M102)</f>
        <v>3148.4963426499999</v>
      </c>
      <c r="K102" s="21">
        <v>2351.38656064</v>
      </c>
      <c r="L102" s="21">
        <v>776.61712815999999</v>
      </c>
      <c r="M102" s="21">
        <v>20.49265385</v>
      </c>
      <c r="N102" s="21">
        <f t="shared" ref="N102" si="322">SUM(O102:P102)</f>
        <v>4245.9282196200002</v>
      </c>
      <c r="O102" s="21">
        <v>521.34460737999996</v>
      </c>
      <c r="P102" s="21">
        <f t="shared" ref="P102" si="323">SUM(Q102:S102)</f>
        <v>3724.5836122400005</v>
      </c>
      <c r="Q102" s="21">
        <v>2244.5377550600001</v>
      </c>
      <c r="R102" s="21">
        <v>1414.709196</v>
      </c>
      <c r="S102" s="21">
        <v>65.336661179999993</v>
      </c>
      <c r="T102" s="21"/>
      <c r="U102" s="21"/>
      <c r="V102" s="21"/>
      <c r="W102" s="21"/>
      <c r="X102" s="21"/>
      <c r="Y102" s="21"/>
    </row>
    <row r="103" spans="1:25" hidden="1" outlineLevel="1" collapsed="1">
      <c r="A103" s="9">
        <v>43344</v>
      </c>
      <c r="B103" s="21">
        <v>9851.4351536600007</v>
      </c>
      <c r="C103" s="21">
        <f t="shared" ref="C103" si="324">I103+O103</f>
        <v>2908.3786205900001</v>
      </c>
      <c r="D103" s="21">
        <f t="shared" ref="D103" si="325">J103+P103</f>
        <v>6943.0565330700001</v>
      </c>
      <c r="E103" s="21">
        <f t="shared" ref="E103" si="326">K103+Q103</f>
        <v>4708.1885915700004</v>
      </c>
      <c r="F103" s="21">
        <f t="shared" ref="F103" si="327">L103+R103</f>
        <v>2157.4147101400004</v>
      </c>
      <c r="G103" s="21">
        <f t="shared" ref="G103" si="328">M103+S103</f>
        <v>77.453231360000004</v>
      </c>
      <c r="H103" s="21">
        <f t="shared" ref="H103" si="329">SUM(I103:J103)</f>
        <v>5584.6282058399993</v>
      </c>
      <c r="I103" s="21">
        <v>2391.4713563099999</v>
      </c>
      <c r="J103" s="21">
        <f t="shared" ref="J103" si="330">SUM(K103:M103)</f>
        <v>3193.1568495299998</v>
      </c>
      <c r="K103" s="21">
        <v>2411.5665871199999</v>
      </c>
      <c r="L103" s="21">
        <v>761.20053710000002</v>
      </c>
      <c r="M103" s="21">
        <v>20.389725309999999</v>
      </c>
      <c r="N103" s="21">
        <f t="shared" ref="N103" si="331">SUM(O103:P103)</f>
        <v>4266.8069478200005</v>
      </c>
      <c r="O103" s="21">
        <v>516.90726428000005</v>
      </c>
      <c r="P103" s="21">
        <f t="shared" ref="P103" si="332">SUM(Q103:S103)</f>
        <v>3749.8996835400003</v>
      </c>
      <c r="Q103" s="21">
        <v>2296.6220044500001</v>
      </c>
      <c r="R103" s="21">
        <v>1396.2141730400001</v>
      </c>
      <c r="S103" s="21">
        <v>57.063506050000001</v>
      </c>
      <c r="T103" s="21"/>
      <c r="U103" s="21"/>
      <c r="V103" s="21"/>
      <c r="W103" s="21"/>
      <c r="X103" s="21"/>
      <c r="Y103" s="21"/>
    </row>
    <row r="104" spans="1:25" hidden="1" outlineLevel="1" collapsed="1">
      <c r="A104" s="9">
        <v>43374</v>
      </c>
      <c r="B104" s="21">
        <v>9845.9346265800013</v>
      </c>
      <c r="C104" s="21">
        <f t="shared" ref="C104" si="333">I104+O104</f>
        <v>2893.3158690599998</v>
      </c>
      <c r="D104" s="21">
        <f t="shared" ref="D104" si="334">J104+P104</f>
        <v>6952.6187575200001</v>
      </c>
      <c r="E104" s="21">
        <f t="shared" ref="E104" si="335">K104+Q104</f>
        <v>4774.6148415300004</v>
      </c>
      <c r="F104" s="21">
        <f t="shared" ref="F104" si="336">L104+R104</f>
        <v>2099.81934602</v>
      </c>
      <c r="G104" s="21">
        <f t="shared" ref="G104" si="337">M104+S104</f>
        <v>78.184569969999998</v>
      </c>
      <c r="H104" s="21">
        <f t="shared" ref="H104" si="338">SUM(I104:J104)</f>
        <v>5598.8054579599993</v>
      </c>
      <c r="I104" s="21">
        <v>2366.5821563099998</v>
      </c>
      <c r="J104" s="21">
        <f t="shared" ref="J104" si="339">SUM(K104:M104)</f>
        <v>3232.2233016499999</v>
      </c>
      <c r="K104" s="21">
        <v>2476.1130007400002</v>
      </c>
      <c r="L104" s="21">
        <v>734.81254331000002</v>
      </c>
      <c r="M104" s="21">
        <v>21.297757600000001</v>
      </c>
      <c r="N104" s="21">
        <f t="shared" ref="N104" si="340">SUM(O104:P104)</f>
        <v>4247.1291686200002</v>
      </c>
      <c r="O104" s="21">
        <v>526.73371275</v>
      </c>
      <c r="P104" s="21">
        <f t="shared" ref="P104" si="341">SUM(Q104:S104)</f>
        <v>3720.3954558700002</v>
      </c>
      <c r="Q104" s="21">
        <v>2298.5018407900002</v>
      </c>
      <c r="R104" s="21">
        <v>1365.0068027100001</v>
      </c>
      <c r="S104" s="21">
        <v>56.886812370000001</v>
      </c>
      <c r="T104" s="21"/>
      <c r="U104" s="21"/>
      <c r="V104" s="21"/>
      <c r="W104" s="21"/>
      <c r="X104" s="21"/>
      <c r="Y104" s="21"/>
    </row>
    <row r="105" spans="1:25" hidden="1" outlineLevel="1" collapsed="1">
      <c r="A105" s="9">
        <v>43405</v>
      </c>
      <c r="B105" s="21">
        <v>9832.5738520000014</v>
      </c>
      <c r="C105" s="21">
        <f t="shared" ref="C105" si="342">I105+O105</f>
        <v>2818.1947001400004</v>
      </c>
      <c r="D105" s="21">
        <f t="shared" ref="D105" si="343">J105+P105</f>
        <v>7014.3791518599992</v>
      </c>
      <c r="E105" s="21">
        <f t="shared" ref="E105" si="344">K105+Q105</f>
        <v>4862.3362302599999</v>
      </c>
      <c r="F105" s="21">
        <f t="shared" ref="F105" si="345">L105+R105</f>
        <v>2069.1297029400002</v>
      </c>
      <c r="G105" s="21">
        <f t="shared" ref="G105" si="346">M105+S105</f>
        <v>82.913218659999998</v>
      </c>
      <c r="H105" s="21">
        <f t="shared" ref="H105" si="347">SUM(I105:J105)</f>
        <v>5599.2713802100006</v>
      </c>
      <c r="I105" s="21">
        <v>2318.0372347900002</v>
      </c>
      <c r="J105" s="21">
        <f t="shared" ref="J105" si="348">SUM(K105:M105)</f>
        <v>3281.23414542</v>
      </c>
      <c r="K105" s="21">
        <v>2532.9449063699999</v>
      </c>
      <c r="L105" s="21">
        <v>724.05192222000005</v>
      </c>
      <c r="M105" s="21">
        <v>24.237316830000001</v>
      </c>
      <c r="N105" s="21">
        <f t="shared" ref="N105" si="349">SUM(O105:P105)</f>
        <v>4233.3024717899998</v>
      </c>
      <c r="O105" s="21">
        <v>500.15746535</v>
      </c>
      <c r="P105" s="21">
        <f t="shared" ref="P105" si="350">SUM(Q105:S105)</f>
        <v>3733.1450064399996</v>
      </c>
      <c r="Q105" s="21">
        <v>2329.39132389</v>
      </c>
      <c r="R105" s="21">
        <v>1345.07778072</v>
      </c>
      <c r="S105" s="21">
        <v>58.675901830000001</v>
      </c>
      <c r="T105" s="21"/>
      <c r="U105" s="21"/>
      <c r="V105" s="21"/>
      <c r="W105" s="21"/>
      <c r="X105" s="21"/>
      <c r="Y105" s="21"/>
    </row>
    <row r="106" spans="1:25" hidden="1" outlineLevel="1" collapsed="1">
      <c r="A106" s="9">
        <v>43435</v>
      </c>
      <c r="B106" s="21">
        <v>9870.8614841400013</v>
      </c>
      <c r="C106" s="21">
        <f t="shared" ref="C106" si="351">I106+O106</f>
        <v>2942.0137369300001</v>
      </c>
      <c r="D106" s="21">
        <f t="shared" ref="D106" si="352">J106+P106</f>
        <v>6928.8477472099994</v>
      </c>
      <c r="E106" s="21">
        <f t="shared" ref="E106" si="353">K106+Q106</f>
        <v>5009.0047172200002</v>
      </c>
      <c r="F106" s="21">
        <f t="shared" ref="F106" si="354">L106+R106</f>
        <v>1836.6630221099999</v>
      </c>
      <c r="G106" s="21">
        <f t="shared" ref="G106" si="355">M106+S106</f>
        <v>83.180007880000005</v>
      </c>
      <c r="H106" s="21">
        <f t="shared" ref="H106" si="356">SUM(I106:J106)</f>
        <v>5772.0956392400003</v>
      </c>
      <c r="I106" s="21">
        <v>2433.3405647200002</v>
      </c>
      <c r="J106" s="21">
        <f t="shared" ref="J106" si="357">SUM(K106:M106)</f>
        <v>3338.7550745199997</v>
      </c>
      <c r="K106" s="21">
        <v>2756.40023453</v>
      </c>
      <c r="L106" s="21">
        <v>557.80709301000002</v>
      </c>
      <c r="M106" s="21">
        <v>24.547746979999999</v>
      </c>
      <c r="N106" s="21">
        <f t="shared" ref="N106" si="358">SUM(O106:P106)</f>
        <v>4098.7658449</v>
      </c>
      <c r="O106" s="21">
        <v>508.67317221000002</v>
      </c>
      <c r="P106" s="21">
        <f t="shared" ref="P106" si="359">SUM(Q106:S106)</f>
        <v>3590.0926726899997</v>
      </c>
      <c r="Q106" s="21">
        <v>2252.6044826900002</v>
      </c>
      <c r="R106" s="21">
        <v>1278.8559290999999</v>
      </c>
      <c r="S106" s="21">
        <v>58.632260899999999</v>
      </c>
      <c r="T106" s="21"/>
      <c r="U106" s="21"/>
      <c r="V106" s="21"/>
      <c r="W106" s="21"/>
      <c r="X106" s="21"/>
      <c r="Y106" s="21"/>
    </row>
    <row r="107" spans="1:25" hidden="1" outlineLevel="1" collapsed="1">
      <c r="A107" s="9">
        <v>43466</v>
      </c>
      <c r="B107" s="21">
        <v>9957.5675086500014</v>
      </c>
      <c r="C107" s="21">
        <f t="shared" ref="C107" si="360">I107+O107</f>
        <v>2946.83030792</v>
      </c>
      <c r="D107" s="21">
        <f t="shared" ref="D107" si="361">J107+P107</f>
        <v>7010.73720073</v>
      </c>
      <c r="E107" s="21">
        <f t="shared" ref="E107" si="362">K107+Q107</f>
        <v>5027.7356387100008</v>
      </c>
      <c r="F107" s="21">
        <f t="shared" ref="F107" si="363">L107+R107</f>
        <v>1905.2020684399999</v>
      </c>
      <c r="G107" s="21">
        <f t="shared" ref="G107" si="364">M107+S107</f>
        <v>77.799493579999989</v>
      </c>
      <c r="H107" s="21">
        <f t="shared" ref="H107" si="365">SUM(I107:J107)</f>
        <v>5857.23987966</v>
      </c>
      <c r="I107" s="21">
        <v>2427.7416030099998</v>
      </c>
      <c r="J107" s="21">
        <f t="shared" ref="J107" si="366">SUM(K107:M107)</f>
        <v>3429.4982766500002</v>
      </c>
      <c r="K107" s="21">
        <v>2762.9145881600002</v>
      </c>
      <c r="L107" s="21">
        <v>640.67027034</v>
      </c>
      <c r="M107" s="21">
        <v>25.913418149999998</v>
      </c>
      <c r="N107" s="21">
        <f t="shared" ref="N107" si="367">SUM(O107:P107)</f>
        <v>4100.3276289899995</v>
      </c>
      <c r="O107" s="21">
        <v>519.08870491000005</v>
      </c>
      <c r="P107" s="21">
        <f t="shared" ref="P107" si="368">SUM(Q107:S107)</f>
        <v>3581.2389240799998</v>
      </c>
      <c r="Q107" s="21">
        <v>2264.8210505500001</v>
      </c>
      <c r="R107" s="21">
        <v>1264.5317981000001</v>
      </c>
      <c r="S107" s="21">
        <v>51.886075429999998</v>
      </c>
      <c r="T107" s="21"/>
      <c r="U107" s="21"/>
      <c r="V107" s="21"/>
      <c r="W107" s="21"/>
      <c r="X107" s="21"/>
      <c r="Y107" s="21"/>
    </row>
    <row r="108" spans="1:25" hidden="1" outlineLevel="1" collapsed="1">
      <c r="A108" s="9">
        <v>43497</v>
      </c>
      <c r="B108" s="21">
        <v>9920.7146142900001</v>
      </c>
      <c r="C108" s="21">
        <f t="shared" ref="C108" si="369">I108+O108</f>
        <v>2933.4595263000001</v>
      </c>
      <c r="D108" s="21">
        <f t="shared" ref="D108" si="370">J108+P108</f>
        <v>6987.25508799</v>
      </c>
      <c r="E108" s="21">
        <f t="shared" ref="E108" si="371">K108+Q108</f>
        <v>5124.0532127200004</v>
      </c>
      <c r="F108" s="21">
        <f t="shared" ref="F108" si="372">L108+R108</f>
        <v>1786.1862621</v>
      </c>
      <c r="G108" s="21">
        <f t="shared" ref="G108" si="373">M108+S108</f>
        <v>77.015613169999995</v>
      </c>
      <c r="H108" s="21">
        <f t="shared" ref="H108" si="374">SUM(I108:J108)</f>
        <v>5903.9756869899993</v>
      </c>
      <c r="I108" s="21">
        <v>2413.0337133200001</v>
      </c>
      <c r="J108" s="21">
        <f t="shared" ref="J108" si="375">SUM(K108:M108)</f>
        <v>3490.9419736699997</v>
      </c>
      <c r="K108" s="21">
        <v>2886.2947543199998</v>
      </c>
      <c r="L108" s="21">
        <v>578.46184946000005</v>
      </c>
      <c r="M108" s="21">
        <v>26.18536989</v>
      </c>
      <c r="N108" s="21">
        <f t="shared" ref="N108" si="376">SUM(O108:P108)</f>
        <v>4016.7389273000003</v>
      </c>
      <c r="O108" s="21">
        <v>520.42581298000005</v>
      </c>
      <c r="P108" s="21">
        <f t="shared" ref="P108" si="377">SUM(Q108:S108)</f>
        <v>3496.3131143200003</v>
      </c>
      <c r="Q108" s="21">
        <v>2237.7584584000001</v>
      </c>
      <c r="R108" s="21">
        <v>1207.7244126400001</v>
      </c>
      <c r="S108" s="21">
        <v>50.830243279999998</v>
      </c>
      <c r="T108" s="21"/>
      <c r="U108" s="21"/>
      <c r="V108" s="21"/>
      <c r="W108" s="21"/>
      <c r="X108" s="21"/>
      <c r="Y108" s="21"/>
    </row>
    <row r="109" spans="1:25" hidden="1" outlineLevel="1" collapsed="1">
      <c r="A109" s="9">
        <v>43525</v>
      </c>
      <c r="B109" s="21">
        <v>9983.1443961799996</v>
      </c>
      <c r="C109" s="21">
        <f t="shared" ref="C109" si="378">I109+O109</f>
        <v>3031.8071646600001</v>
      </c>
      <c r="D109" s="21">
        <f t="shared" ref="D109" si="379">J109+P109</f>
        <v>6951.3372315199995</v>
      </c>
      <c r="E109" s="21">
        <f t="shared" ref="E109" si="380">K109+Q109</f>
        <v>5139.5501448199993</v>
      </c>
      <c r="F109" s="21">
        <f t="shared" ref="F109" si="381">L109+R109</f>
        <v>1731.0795917</v>
      </c>
      <c r="G109" s="21">
        <f t="shared" ref="G109" si="382">M109+S109</f>
        <v>80.707494999999994</v>
      </c>
      <c r="H109" s="21">
        <f t="shared" ref="H109" si="383">SUM(I109:J109)</f>
        <v>5934.7210864899998</v>
      </c>
      <c r="I109" s="21">
        <v>2483.40908924</v>
      </c>
      <c r="J109" s="21">
        <f t="shared" ref="J109" si="384">SUM(K109:M109)</f>
        <v>3451.3119972499999</v>
      </c>
      <c r="K109" s="21">
        <v>2857.28554893</v>
      </c>
      <c r="L109" s="21">
        <v>567.69478866999998</v>
      </c>
      <c r="M109" s="21">
        <v>26.331659649999999</v>
      </c>
      <c r="N109" s="21">
        <f t="shared" ref="N109" si="385">SUM(O109:P109)</f>
        <v>4048.4233096900002</v>
      </c>
      <c r="O109" s="21">
        <v>548.39807542000005</v>
      </c>
      <c r="P109" s="21">
        <f t="shared" ref="P109" si="386">SUM(Q109:S109)</f>
        <v>3500.0252342700001</v>
      </c>
      <c r="Q109" s="21">
        <v>2282.2645958899998</v>
      </c>
      <c r="R109" s="21">
        <v>1163.3848030300001</v>
      </c>
      <c r="S109" s="21">
        <v>54.375835350000003</v>
      </c>
      <c r="T109" s="21"/>
      <c r="U109" s="21"/>
      <c r="V109" s="21"/>
      <c r="W109" s="21"/>
      <c r="X109" s="21"/>
      <c r="Y109" s="21"/>
    </row>
    <row r="110" spans="1:25" hidden="1" outlineLevel="1" collapsed="1">
      <c r="A110" s="9">
        <v>43556</v>
      </c>
      <c r="B110" s="21">
        <v>9971.7237225999997</v>
      </c>
      <c r="C110" s="21">
        <f t="shared" ref="C110" si="387">I110+O110</f>
        <v>3125.0150855799998</v>
      </c>
      <c r="D110" s="21">
        <f t="shared" ref="D110" si="388">J110+P110</f>
        <v>6846.7086370199995</v>
      </c>
      <c r="E110" s="21">
        <f t="shared" ref="E110" si="389">K110+Q110</f>
        <v>5118.8393475600005</v>
      </c>
      <c r="F110" s="21">
        <f t="shared" ref="F110" si="390">L110+R110</f>
        <v>1647.0044815199999</v>
      </c>
      <c r="G110" s="21">
        <f t="shared" ref="G110" si="391">M110+S110</f>
        <v>80.864807939999992</v>
      </c>
      <c r="H110" s="21">
        <f t="shared" ref="H110" si="392">SUM(I110:J110)</f>
        <v>6047.98061289</v>
      </c>
      <c r="I110" s="21">
        <v>2584.7261532299999</v>
      </c>
      <c r="J110" s="21">
        <f t="shared" ref="J110" si="393">SUM(K110:M110)</f>
        <v>3463.2544596600001</v>
      </c>
      <c r="K110" s="21">
        <v>2876.2400053900001</v>
      </c>
      <c r="L110" s="21">
        <v>559.92136647999996</v>
      </c>
      <c r="M110" s="21">
        <v>27.093087789999998</v>
      </c>
      <c r="N110" s="21">
        <f t="shared" ref="N110" si="394">SUM(O110:P110)</f>
        <v>3923.7431097099998</v>
      </c>
      <c r="O110" s="21">
        <v>540.28893234999998</v>
      </c>
      <c r="P110" s="21">
        <f t="shared" ref="P110" si="395">SUM(Q110:S110)</f>
        <v>3383.4541773599999</v>
      </c>
      <c r="Q110" s="21">
        <v>2242.59934217</v>
      </c>
      <c r="R110" s="21">
        <v>1087.0831150399999</v>
      </c>
      <c r="S110" s="21">
        <v>53.77172015</v>
      </c>
      <c r="T110" s="21"/>
      <c r="U110" s="21"/>
      <c r="V110" s="21"/>
      <c r="W110" s="21"/>
      <c r="X110" s="21"/>
      <c r="Y110" s="21"/>
    </row>
    <row r="111" spans="1:25" hidden="1" outlineLevel="1" collapsed="1">
      <c r="A111" s="9">
        <v>43586</v>
      </c>
      <c r="B111" s="21">
        <v>9850.7324818800007</v>
      </c>
      <c r="C111" s="21">
        <f t="shared" ref="C111" si="396">I111+O111</f>
        <v>3028.30681688</v>
      </c>
      <c r="D111" s="21">
        <f t="shared" ref="D111" si="397">J111+P111</f>
        <v>6822.4256650000007</v>
      </c>
      <c r="E111" s="21">
        <f t="shared" ref="E111" si="398">K111+Q111</f>
        <v>5112.0905240400007</v>
      </c>
      <c r="F111" s="21">
        <f t="shared" ref="F111" si="399">L111+R111</f>
        <v>1626.547345</v>
      </c>
      <c r="G111" s="21">
        <f t="shared" ref="G111" si="400">M111+S111</f>
        <v>83.787795959999997</v>
      </c>
      <c r="H111" s="21">
        <f t="shared" ref="H111" si="401">SUM(I111:J111)</f>
        <v>5907.2434136900001</v>
      </c>
      <c r="I111" s="21">
        <v>2480.25906833</v>
      </c>
      <c r="J111" s="21">
        <f t="shared" ref="J111" si="402">SUM(K111:M111)</f>
        <v>3426.9843453600001</v>
      </c>
      <c r="K111" s="21">
        <v>2839.6389946700001</v>
      </c>
      <c r="L111" s="21">
        <v>559.30955691999998</v>
      </c>
      <c r="M111" s="21">
        <v>28.035793770000002</v>
      </c>
      <c r="N111" s="21">
        <f t="shared" ref="N111" si="403">SUM(O111:P111)</f>
        <v>3943.4890681900001</v>
      </c>
      <c r="O111" s="21">
        <v>548.04774855000005</v>
      </c>
      <c r="P111" s="21">
        <f t="shared" ref="P111" si="404">SUM(Q111:S111)</f>
        <v>3395.4413196400001</v>
      </c>
      <c r="Q111" s="21">
        <v>2272.4515293700001</v>
      </c>
      <c r="R111" s="21">
        <v>1067.23778808</v>
      </c>
      <c r="S111" s="21">
        <v>55.752002189999999</v>
      </c>
      <c r="T111" s="21"/>
      <c r="U111" s="21"/>
      <c r="V111" s="21"/>
      <c r="W111" s="21"/>
      <c r="X111" s="21"/>
      <c r="Y111" s="21"/>
    </row>
    <row r="112" spans="1:25" hidden="1" outlineLevel="1" collapsed="1">
      <c r="A112" s="9">
        <v>43617</v>
      </c>
      <c r="B112" s="21">
        <v>10152.855433519999</v>
      </c>
      <c r="C112" s="21">
        <f t="shared" ref="C112" si="405">I112+O112</f>
        <v>3431.8500585299998</v>
      </c>
      <c r="D112" s="21">
        <f t="shared" ref="D112" si="406">J112+P112</f>
        <v>6721.0053749899998</v>
      </c>
      <c r="E112" s="21">
        <f t="shared" ref="E112" si="407">K112+Q112</f>
        <v>5154.2003738399999</v>
      </c>
      <c r="F112" s="21">
        <f t="shared" ref="F112" si="408">L112+R112</f>
        <v>1484.43704211</v>
      </c>
      <c r="G112" s="21">
        <f t="shared" ref="G112" si="409">M112+S112</f>
        <v>82.367959040000002</v>
      </c>
      <c r="H112" s="21">
        <f t="shared" ref="H112" si="410">SUM(I112:J112)</f>
        <v>6264.7224312899998</v>
      </c>
      <c r="I112" s="21">
        <v>2868.6259799099998</v>
      </c>
      <c r="J112" s="21">
        <f t="shared" ref="J112" si="411">SUM(K112:M112)</f>
        <v>3396.09645138</v>
      </c>
      <c r="K112" s="21">
        <v>2900.7195917399999</v>
      </c>
      <c r="L112" s="21">
        <v>472.76708083</v>
      </c>
      <c r="M112" s="21">
        <v>22.609778810000002</v>
      </c>
      <c r="N112" s="21">
        <f t="shared" ref="N112" si="412">SUM(O112:P112)</f>
        <v>3888.1330022299999</v>
      </c>
      <c r="O112" s="21">
        <v>563.22407862</v>
      </c>
      <c r="P112" s="21">
        <f t="shared" ref="P112" si="413">SUM(Q112:S112)</f>
        <v>3324.9089236099999</v>
      </c>
      <c r="Q112" s="21">
        <v>2253.4807820999999</v>
      </c>
      <c r="R112" s="21">
        <v>1011.6699612800001</v>
      </c>
      <c r="S112" s="21">
        <v>59.758180230000001</v>
      </c>
      <c r="T112" s="21"/>
      <c r="U112" s="21"/>
      <c r="V112" s="21"/>
      <c r="W112" s="21"/>
      <c r="X112" s="21"/>
      <c r="Y112" s="21"/>
    </row>
    <row r="113" spans="1:25" hidden="1" outlineLevel="1" collapsed="1">
      <c r="A113" s="9">
        <v>43647</v>
      </c>
      <c r="B113" s="21">
        <v>9864.7531909099998</v>
      </c>
      <c r="C113" s="21">
        <f t="shared" ref="C113" si="414">I113+O113</f>
        <v>3228.23528618</v>
      </c>
      <c r="D113" s="21">
        <f t="shared" ref="D113" si="415">J113+P113</f>
        <v>6636.5179047299998</v>
      </c>
      <c r="E113" s="21">
        <f t="shared" ref="E113" si="416">K113+Q113</f>
        <v>4983.8936622700003</v>
      </c>
      <c r="F113" s="21">
        <f t="shared" ref="F113" si="417">L113+R113</f>
        <v>1579.13741727</v>
      </c>
      <c r="G113" s="21">
        <f t="shared" ref="G113" si="418">M113+S113</f>
        <v>73.486825190000005</v>
      </c>
      <c r="H113" s="21">
        <f t="shared" ref="H113" si="419">SUM(I113:J113)</f>
        <v>6081.3489783799996</v>
      </c>
      <c r="I113" s="21">
        <v>2666.5237432700001</v>
      </c>
      <c r="J113" s="21">
        <f t="shared" ref="J113" si="420">SUM(K113:M113)</f>
        <v>3414.82523511</v>
      </c>
      <c r="K113" s="21">
        <v>2780.54770039</v>
      </c>
      <c r="L113" s="21">
        <v>614.17210078000005</v>
      </c>
      <c r="M113" s="21">
        <v>20.105433940000001</v>
      </c>
      <c r="N113" s="21">
        <f t="shared" ref="N113" si="421">SUM(O113:P113)</f>
        <v>3783.4042125299998</v>
      </c>
      <c r="O113" s="21">
        <v>561.71154291000005</v>
      </c>
      <c r="P113" s="21">
        <f t="shared" ref="P113" si="422">SUM(Q113:S113)</f>
        <v>3221.6926696199998</v>
      </c>
      <c r="Q113" s="21">
        <v>2203.3459618799998</v>
      </c>
      <c r="R113" s="21">
        <v>964.96531648999996</v>
      </c>
      <c r="S113" s="21">
        <v>53.38139125</v>
      </c>
      <c r="T113" s="21"/>
      <c r="U113" s="21"/>
      <c r="V113" s="21"/>
      <c r="W113" s="21"/>
      <c r="X113" s="21"/>
      <c r="Y113" s="21"/>
    </row>
    <row r="114" spans="1:25" hidden="1" outlineLevel="1" collapsed="1">
      <c r="A114" s="9">
        <v>43678</v>
      </c>
      <c r="B114" s="21">
        <v>10060.56666343</v>
      </c>
      <c r="C114" s="21">
        <f t="shared" ref="C114" si="423">I114+O114</f>
        <v>3313.3819776</v>
      </c>
      <c r="D114" s="21">
        <f t="shared" ref="D114" si="424">J114+P114</f>
        <v>6747.1846858299996</v>
      </c>
      <c r="E114" s="21">
        <f t="shared" ref="E114" si="425">K114+Q114</f>
        <v>5109.7417560399999</v>
      </c>
      <c r="F114" s="21">
        <f t="shared" ref="F114" si="426">L114+R114</f>
        <v>1568.92744352</v>
      </c>
      <c r="G114" s="21">
        <f t="shared" ref="G114" si="427">M114+S114</f>
        <v>68.515486269999997</v>
      </c>
      <c r="H114" s="21">
        <f t="shared" ref="H114" si="428">SUM(I114:J114)</f>
        <v>6169.8116411700003</v>
      </c>
      <c r="I114" s="21">
        <v>2715.8094460000002</v>
      </c>
      <c r="J114" s="21">
        <f t="shared" ref="J114" si="429">SUM(K114:M114)</f>
        <v>3454.00219517</v>
      </c>
      <c r="K114" s="21">
        <v>2825.2790983499999</v>
      </c>
      <c r="L114" s="21">
        <v>611.96314131999998</v>
      </c>
      <c r="M114" s="21">
        <v>16.7599555</v>
      </c>
      <c r="N114" s="21">
        <f t="shared" ref="N114" si="430">SUM(O114:P114)</f>
        <v>3890.7550222600003</v>
      </c>
      <c r="O114" s="21">
        <v>597.57253160000005</v>
      </c>
      <c r="P114" s="21">
        <f t="shared" ref="P114" si="431">SUM(Q114:S114)</f>
        <v>3293.18249066</v>
      </c>
      <c r="Q114" s="21">
        <v>2284.46265769</v>
      </c>
      <c r="R114" s="21">
        <v>956.96430220000002</v>
      </c>
      <c r="S114" s="21">
        <v>51.75553077</v>
      </c>
      <c r="T114" s="21"/>
      <c r="U114" s="21"/>
      <c r="V114" s="21"/>
      <c r="W114" s="21"/>
      <c r="X114" s="21"/>
      <c r="Y114" s="21"/>
    </row>
    <row r="115" spans="1:25" hidden="1" outlineLevel="1" collapsed="1">
      <c r="A115" s="9">
        <v>43709</v>
      </c>
      <c r="B115" s="21">
        <v>9963.3620359199995</v>
      </c>
      <c r="C115" s="21">
        <f t="shared" ref="C115" si="432">I115+O115</f>
        <v>3255.36854515</v>
      </c>
      <c r="D115" s="21">
        <f t="shared" ref="D115" si="433">J115+P115</f>
        <v>6707.993490769999</v>
      </c>
      <c r="E115" s="21">
        <f t="shared" ref="E115" si="434">K115+Q115</f>
        <v>5131.4401522099997</v>
      </c>
      <c r="F115" s="21">
        <f t="shared" ref="F115" si="435">L115+R115</f>
        <v>1521.6728881499998</v>
      </c>
      <c r="G115" s="21">
        <f t="shared" ref="G115" si="436">M115+S115</f>
        <v>54.880450410000002</v>
      </c>
      <c r="H115" s="21">
        <f t="shared" ref="H115" si="437">SUM(I115:J115)</f>
        <v>6168.2978338199991</v>
      </c>
      <c r="I115" s="21">
        <v>2682.5761757099999</v>
      </c>
      <c r="J115" s="21">
        <f t="shared" ref="J115" si="438">SUM(K115:M115)</f>
        <v>3485.7216581099997</v>
      </c>
      <c r="K115" s="21">
        <v>2860.7824911799999</v>
      </c>
      <c r="L115" s="21">
        <v>609.81500093</v>
      </c>
      <c r="M115" s="21">
        <v>15.124166000000001</v>
      </c>
      <c r="N115" s="21">
        <f t="shared" ref="N115" si="439">SUM(O115:P115)</f>
        <v>3795.0642020999999</v>
      </c>
      <c r="O115" s="21">
        <v>572.79236944000002</v>
      </c>
      <c r="P115" s="21">
        <f t="shared" ref="P115" si="440">SUM(Q115:S115)</f>
        <v>3222.2718326599997</v>
      </c>
      <c r="Q115" s="21">
        <v>2270.6576610299999</v>
      </c>
      <c r="R115" s="21">
        <v>911.85788721999995</v>
      </c>
      <c r="S115" s="21">
        <v>39.756284409999999</v>
      </c>
      <c r="T115" s="21"/>
      <c r="U115" s="21"/>
      <c r="V115" s="21"/>
      <c r="W115" s="21"/>
      <c r="X115" s="21"/>
      <c r="Y115" s="21"/>
    </row>
    <row r="116" spans="1:25" hidden="1" outlineLevel="1" collapsed="1">
      <c r="A116" s="9">
        <v>43739</v>
      </c>
      <c r="B116" s="21">
        <v>10381.47907791</v>
      </c>
      <c r="C116" s="21">
        <f t="shared" ref="C116" si="441">I116+O116</f>
        <v>3401.1963992999999</v>
      </c>
      <c r="D116" s="21">
        <f t="shared" ref="D116" si="442">J116+P116</f>
        <v>6980.2826786099995</v>
      </c>
      <c r="E116" s="21">
        <f t="shared" ref="E116" si="443">K116+Q116</f>
        <v>5380.6160916699992</v>
      </c>
      <c r="F116" s="21">
        <f t="shared" ref="F116" si="444">L116+R116</f>
        <v>1553.8883769399999</v>
      </c>
      <c r="G116" s="21">
        <f t="shared" ref="G116" si="445">M116+S116</f>
        <v>45.778210000000001</v>
      </c>
      <c r="H116" s="21">
        <f t="shared" ref="H116" si="446">SUM(I116:J116)</f>
        <v>6323.9561666899999</v>
      </c>
      <c r="I116" s="21">
        <v>2776.93348513</v>
      </c>
      <c r="J116" s="21">
        <f t="shared" ref="J116" si="447">SUM(K116:M116)</f>
        <v>3547.0226815599999</v>
      </c>
      <c r="K116" s="21">
        <v>2925.4206697999998</v>
      </c>
      <c r="L116" s="21">
        <v>607.95877026999995</v>
      </c>
      <c r="M116" s="21">
        <v>13.643241489999999</v>
      </c>
      <c r="N116" s="21">
        <f t="shared" ref="N116" si="448">SUM(O116:P116)</f>
        <v>4057.5229112199995</v>
      </c>
      <c r="O116" s="21">
        <v>624.26291417000004</v>
      </c>
      <c r="P116" s="21">
        <f t="shared" ref="P116" si="449">SUM(Q116:S116)</f>
        <v>3433.2599970499996</v>
      </c>
      <c r="Q116" s="21">
        <v>2455.1954218699998</v>
      </c>
      <c r="R116" s="21">
        <v>945.92960667</v>
      </c>
      <c r="S116" s="21">
        <v>32.13496851</v>
      </c>
      <c r="T116" s="21"/>
      <c r="U116" s="21"/>
      <c r="V116" s="21"/>
      <c r="W116" s="21"/>
      <c r="X116" s="21"/>
      <c r="Y116" s="21"/>
    </row>
    <row r="117" spans="1:25" hidden="1" outlineLevel="1" collapsed="1">
      <c r="A117" s="9">
        <v>43770</v>
      </c>
      <c r="B117" s="21">
        <v>10531.42731486</v>
      </c>
      <c r="C117" s="21">
        <f t="shared" ref="C117" si="450">I117+O117</f>
        <v>3528.0205098400002</v>
      </c>
      <c r="D117" s="21">
        <f t="shared" ref="D117" si="451">J117+P117</f>
        <v>7003.4068050200003</v>
      </c>
      <c r="E117" s="21">
        <f t="shared" ref="E117" si="452">K117+Q117</f>
        <v>5404.3777246200007</v>
      </c>
      <c r="F117" s="21">
        <f t="shared" ref="F117" si="453">L117+R117</f>
        <v>1554.2807353799999</v>
      </c>
      <c r="G117" s="21">
        <f t="shared" ref="G117" si="454">M117+S117</f>
        <v>44.748345020000002</v>
      </c>
      <c r="H117" s="21">
        <f t="shared" ref="H117" si="455">SUM(I117:J117)</f>
        <v>6540.6571477400003</v>
      </c>
      <c r="I117" s="21">
        <v>2902.05584219</v>
      </c>
      <c r="J117" s="21">
        <f t="shared" ref="J117" si="456">SUM(K117:M117)</f>
        <v>3638.6013055500002</v>
      </c>
      <c r="K117" s="21">
        <v>2986.79574353</v>
      </c>
      <c r="L117" s="21">
        <v>638.12321697000004</v>
      </c>
      <c r="M117" s="21">
        <v>13.68234505</v>
      </c>
      <c r="N117" s="21">
        <f t="shared" ref="N117" si="457">SUM(O117:P117)</f>
        <v>3990.7701671200007</v>
      </c>
      <c r="O117" s="21">
        <v>625.96466765000002</v>
      </c>
      <c r="P117" s="21">
        <f t="shared" ref="P117" si="458">SUM(Q117:S117)</f>
        <v>3364.8054994700005</v>
      </c>
      <c r="Q117" s="21">
        <v>2417.5819810900002</v>
      </c>
      <c r="R117" s="21">
        <v>916.15751840999997</v>
      </c>
      <c r="S117" s="21">
        <v>31.06599997</v>
      </c>
      <c r="T117" s="21"/>
      <c r="U117" s="21"/>
      <c r="V117" s="21"/>
      <c r="W117" s="21"/>
      <c r="X117" s="21"/>
      <c r="Y117" s="21"/>
    </row>
    <row r="118" spans="1:25" hidden="1" outlineLevel="1" collapsed="1">
      <c r="A118" s="9">
        <v>43800</v>
      </c>
      <c r="B118" s="21">
        <v>10731.666005769999</v>
      </c>
      <c r="C118" s="21">
        <f t="shared" ref="C118" si="459">I118+O118</f>
        <v>3599.6866654799996</v>
      </c>
      <c r="D118" s="21">
        <f t="shared" ref="D118" si="460">J118+P118</f>
        <v>7131.9793402899995</v>
      </c>
      <c r="E118" s="21">
        <f t="shared" ref="E118" si="461">K118+Q118</f>
        <v>5496.8765676599996</v>
      </c>
      <c r="F118" s="21">
        <f t="shared" ref="F118" si="462">L118+R118</f>
        <v>1590.44314588</v>
      </c>
      <c r="G118" s="21">
        <f t="shared" ref="G118" si="463">M118+S118</f>
        <v>44.659626750000001</v>
      </c>
      <c r="H118" s="21">
        <f t="shared" ref="H118" si="464">SUM(I118:J118)</f>
        <v>6735.2025388299999</v>
      </c>
      <c r="I118" s="21">
        <v>2970.2286012999998</v>
      </c>
      <c r="J118" s="21">
        <f t="shared" ref="J118" si="465">SUM(K118:M118)</f>
        <v>3764.9739375300001</v>
      </c>
      <c r="K118" s="21">
        <v>3060.4133788899999</v>
      </c>
      <c r="L118" s="21">
        <v>690.84618171</v>
      </c>
      <c r="M118" s="21">
        <v>13.71437693</v>
      </c>
      <c r="N118" s="21">
        <f t="shared" ref="N118" si="466">SUM(O118:P118)</f>
        <v>3996.4634669399998</v>
      </c>
      <c r="O118" s="21">
        <v>629.45806417999995</v>
      </c>
      <c r="P118" s="21">
        <f t="shared" ref="P118" si="467">SUM(Q118:S118)</f>
        <v>3367.0054027599999</v>
      </c>
      <c r="Q118" s="21">
        <v>2436.4631887700002</v>
      </c>
      <c r="R118" s="21">
        <v>899.59696416999998</v>
      </c>
      <c r="S118" s="21">
        <v>30.945249820000001</v>
      </c>
      <c r="T118" s="21"/>
      <c r="U118" s="21"/>
      <c r="V118" s="21"/>
      <c r="W118" s="21"/>
      <c r="X118" s="21"/>
      <c r="Y118" s="21"/>
    </row>
    <row r="119" spans="1:25" hidden="1" outlineLevel="1" collapsed="1">
      <c r="A119" s="9">
        <v>43831</v>
      </c>
      <c r="B119" s="21">
        <v>11136.590372120001</v>
      </c>
      <c r="C119" s="21">
        <f t="shared" ref="C119" si="468">I119+O119</f>
        <v>3703.0524641299999</v>
      </c>
      <c r="D119" s="21">
        <f t="shared" ref="D119" si="469">J119+P119</f>
        <v>7433.5379079899994</v>
      </c>
      <c r="E119" s="21">
        <f t="shared" ref="E119" si="470">K119+Q119</f>
        <v>5737.9960725299998</v>
      </c>
      <c r="F119" s="21">
        <f t="shared" ref="F119" si="471">L119+R119</f>
        <v>1631.1149156400002</v>
      </c>
      <c r="G119" s="21">
        <f t="shared" ref="G119" si="472">M119+S119</f>
        <v>64.426919819999995</v>
      </c>
      <c r="H119" s="21">
        <f t="shared" ref="H119" si="473">SUM(I119:J119)</f>
        <v>6890.4525278199999</v>
      </c>
      <c r="I119" s="21">
        <v>3017.7348078800001</v>
      </c>
      <c r="J119" s="21">
        <f t="shared" ref="J119" si="474">SUM(K119:M119)</f>
        <v>3872.7177199399998</v>
      </c>
      <c r="K119" s="21">
        <v>3149.5223271899999</v>
      </c>
      <c r="L119" s="21">
        <v>709.25613777000001</v>
      </c>
      <c r="M119" s="21">
        <v>13.939254979999999</v>
      </c>
      <c r="N119" s="21">
        <f t="shared" ref="N119" si="475">SUM(O119:P119)</f>
        <v>4246.1378442999994</v>
      </c>
      <c r="O119" s="21">
        <v>685.31765625000003</v>
      </c>
      <c r="P119" s="21">
        <f t="shared" ref="P119" si="476">SUM(Q119:S119)</f>
        <v>3560.8201880499996</v>
      </c>
      <c r="Q119" s="21">
        <v>2588.4737453399998</v>
      </c>
      <c r="R119" s="21">
        <v>921.85877787000004</v>
      </c>
      <c r="S119" s="21">
        <v>50.487664840000001</v>
      </c>
      <c r="T119" s="21"/>
      <c r="U119" s="21"/>
      <c r="V119" s="21"/>
      <c r="W119" s="21"/>
      <c r="X119" s="21"/>
      <c r="Y119" s="21"/>
    </row>
    <row r="120" spans="1:25" hidden="1" outlineLevel="1" collapsed="1">
      <c r="A120" s="9">
        <v>43862</v>
      </c>
      <c r="B120" s="21">
        <v>11228.41465624</v>
      </c>
      <c r="C120" s="21">
        <f t="shared" ref="C120" si="477">I120+O120</f>
        <v>3766.2925586599999</v>
      </c>
      <c r="D120" s="21">
        <f t="shared" ref="D120" si="478">J120+P120</f>
        <v>7462.1220975800006</v>
      </c>
      <c r="E120" s="21">
        <f t="shared" ref="E120" si="479">K120+Q120</f>
        <v>5766.6730883700002</v>
      </c>
      <c r="F120" s="21">
        <f t="shared" ref="F120" si="480">L120+R120</f>
        <v>1624.99515582</v>
      </c>
      <c r="G120" s="21">
        <f t="shared" ref="G120" si="481">M120+S120</f>
        <v>70.453853390000006</v>
      </c>
      <c r="H120" s="21">
        <f t="shared" ref="H120" si="482">SUM(I120:J120)</f>
        <v>7046.1980563100005</v>
      </c>
      <c r="I120" s="21">
        <v>3081.21789051</v>
      </c>
      <c r="J120" s="21">
        <f t="shared" ref="J120" si="483">SUM(K120:M120)</f>
        <v>3964.9801658000001</v>
      </c>
      <c r="K120" s="21">
        <v>3212.4083260900002</v>
      </c>
      <c r="L120" s="21">
        <v>738.47284434000005</v>
      </c>
      <c r="M120" s="21">
        <v>14.098995370000001</v>
      </c>
      <c r="N120" s="21">
        <f t="shared" ref="N120" si="484">SUM(O120:P120)</f>
        <v>4182.2165999299996</v>
      </c>
      <c r="O120" s="21">
        <v>685.07466814999998</v>
      </c>
      <c r="P120" s="21">
        <f t="shared" ref="P120" si="485">SUM(Q120:S120)</f>
        <v>3497.14193178</v>
      </c>
      <c r="Q120" s="21">
        <v>2554.26476228</v>
      </c>
      <c r="R120" s="21">
        <v>886.52231147999998</v>
      </c>
      <c r="S120" s="21">
        <v>56.354858020000002</v>
      </c>
      <c r="T120" s="21"/>
      <c r="U120" s="21"/>
      <c r="V120" s="21"/>
      <c r="W120" s="21"/>
      <c r="X120" s="21"/>
      <c r="Y120" s="21"/>
    </row>
    <row r="121" spans="1:25" hidden="1" outlineLevel="1" collapsed="1">
      <c r="A121" s="9">
        <v>43891</v>
      </c>
      <c r="B121" s="21">
        <v>11744.831223780002</v>
      </c>
      <c r="C121" s="21">
        <f t="shared" ref="C121" si="486">I121+O121</f>
        <v>3962.7939835000002</v>
      </c>
      <c r="D121" s="21">
        <f t="shared" ref="D121" si="487">J121+P121</f>
        <v>7782.0372402799994</v>
      </c>
      <c r="E121" s="21">
        <f t="shared" ref="E121" si="488">K121+Q121</f>
        <v>5950.6780566799998</v>
      </c>
      <c r="F121" s="21">
        <f t="shared" ref="F121" si="489">L121+R121</f>
        <v>1750.25617012</v>
      </c>
      <c r="G121" s="21">
        <f t="shared" ref="G121" si="490">M121+S121</f>
        <v>81.103013480000001</v>
      </c>
      <c r="H121" s="21">
        <f t="shared" ref="H121" si="491">SUM(I121:J121)</f>
        <v>7087.4803687299991</v>
      </c>
      <c r="I121" s="21">
        <v>3177.8517248200001</v>
      </c>
      <c r="J121" s="21">
        <f t="shared" ref="J121" si="492">SUM(K121:M121)</f>
        <v>3909.6286439099995</v>
      </c>
      <c r="K121" s="21">
        <v>3142.8073915599998</v>
      </c>
      <c r="L121" s="21">
        <v>752.19394359</v>
      </c>
      <c r="M121" s="21">
        <v>14.62730876</v>
      </c>
      <c r="N121" s="21">
        <f t="shared" ref="N121" si="493">SUM(O121:P121)</f>
        <v>4657.3508550500001</v>
      </c>
      <c r="O121" s="21">
        <v>784.94225868000001</v>
      </c>
      <c r="P121" s="21">
        <f t="shared" ref="P121" si="494">SUM(Q121:S121)</f>
        <v>3872.4085963699999</v>
      </c>
      <c r="Q121" s="21">
        <v>2807.87066512</v>
      </c>
      <c r="R121" s="21">
        <v>998.06222652999998</v>
      </c>
      <c r="S121" s="21">
        <v>66.475704719999996</v>
      </c>
      <c r="T121" s="21"/>
      <c r="U121" s="21"/>
      <c r="V121" s="21"/>
      <c r="W121" s="21"/>
      <c r="X121" s="21"/>
      <c r="Y121" s="21"/>
    </row>
    <row r="122" spans="1:25" hidden="1" outlineLevel="1" collapsed="1">
      <c r="A122" s="9">
        <v>43922</v>
      </c>
      <c r="B122" s="21">
        <v>11904.13636844</v>
      </c>
      <c r="C122" s="21">
        <f t="shared" ref="C122" si="495">I122+O122</f>
        <v>4441.8807317999999</v>
      </c>
      <c r="D122" s="21">
        <f t="shared" ref="D122" si="496">J122+P122</f>
        <v>7462.2556366399995</v>
      </c>
      <c r="E122" s="21">
        <f t="shared" ref="E122" si="497">K122+Q122</f>
        <v>5677.4208392700002</v>
      </c>
      <c r="F122" s="21">
        <f t="shared" ref="F122" si="498">L122+R122</f>
        <v>1685.8524049299999</v>
      </c>
      <c r="G122" s="21">
        <f t="shared" ref="G122" si="499">M122+S122</f>
        <v>98.982392440000012</v>
      </c>
      <c r="H122" s="21">
        <f t="shared" ref="H122" si="500">SUM(I122:J122)</f>
        <v>7586.2755237900001</v>
      </c>
      <c r="I122" s="21">
        <v>3676.7672819499999</v>
      </c>
      <c r="J122" s="21">
        <f t="shared" ref="J122" si="501">SUM(K122:M122)</f>
        <v>3909.5082418399998</v>
      </c>
      <c r="K122" s="21">
        <v>3138.5541277399998</v>
      </c>
      <c r="L122" s="21">
        <v>756.79541853000001</v>
      </c>
      <c r="M122" s="21">
        <v>14.158695570000001</v>
      </c>
      <c r="N122" s="21">
        <f t="shared" ref="N122" si="502">SUM(O122:P122)</f>
        <v>4317.8608446500002</v>
      </c>
      <c r="O122" s="21">
        <v>765.11344985000005</v>
      </c>
      <c r="P122" s="21">
        <f t="shared" ref="P122" si="503">SUM(Q122:S122)</f>
        <v>3552.7473947999997</v>
      </c>
      <c r="Q122" s="21">
        <v>2538.86671153</v>
      </c>
      <c r="R122" s="21">
        <v>929.05698640000003</v>
      </c>
      <c r="S122" s="21">
        <v>84.823696870000006</v>
      </c>
      <c r="T122" s="21"/>
      <c r="U122" s="21"/>
      <c r="V122" s="21"/>
      <c r="W122" s="21"/>
      <c r="X122" s="21"/>
      <c r="Y122" s="21"/>
    </row>
    <row r="123" spans="1:25" hidden="1" outlineLevel="1" collapsed="1">
      <c r="A123" s="9">
        <v>43952</v>
      </c>
      <c r="B123" s="21">
        <v>11947.889157739999</v>
      </c>
      <c r="C123" s="21">
        <f t="shared" ref="C123" si="504">I123+O123</f>
        <v>4539.0287227200006</v>
      </c>
      <c r="D123" s="21">
        <f t="shared" ref="D123" si="505">J123+P123</f>
        <v>7408.8604350200003</v>
      </c>
      <c r="E123" s="21">
        <f t="shared" ref="E123" si="506">K123+Q123</f>
        <v>5600.5797212500001</v>
      </c>
      <c r="F123" s="21">
        <f t="shared" ref="F123" si="507">L123+R123</f>
        <v>1705.1925314099999</v>
      </c>
      <c r="G123" s="21">
        <f t="shared" ref="G123" si="508">M123+S123</f>
        <v>103.08818235999999</v>
      </c>
      <c r="H123" s="21">
        <f t="shared" ref="H123" si="509">SUM(I123:J123)</f>
        <v>7693.1569847200008</v>
      </c>
      <c r="I123" s="21">
        <v>3744.8886287800001</v>
      </c>
      <c r="J123" s="21">
        <f t="shared" ref="J123" si="510">SUM(K123:M123)</f>
        <v>3948.2683559400002</v>
      </c>
      <c r="K123" s="21">
        <v>3165.3358405899999</v>
      </c>
      <c r="L123" s="21">
        <v>768.96792158000005</v>
      </c>
      <c r="M123" s="21">
        <v>13.96459377</v>
      </c>
      <c r="N123" s="21">
        <f t="shared" ref="N123" si="511">SUM(O123:P123)</f>
        <v>4254.7321730200001</v>
      </c>
      <c r="O123" s="21">
        <v>794.14009394000004</v>
      </c>
      <c r="P123" s="21">
        <f t="shared" ref="P123" si="512">SUM(Q123:S123)</f>
        <v>3460.5920790799996</v>
      </c>
      <c r="Q123" s="21">
        <v>2435.2438806599998</v>
      </c>
      <c r="R123" s="21">
        <v>936.22460982999996</v>
      </c>
      <c r="S123" s="21">
        <v>89.123588589999997</v>
      </c>
      <c r="T123" s="21"/>
      <c r="U123" s="21"/>
      <c r="V123" s="21"/>
      <c r="W123" s="21"/>
      <c r="X123" s="21"/>
      <c r="Y123" s="21"/>
    </row>
    <row r="124" spans="1:25" hidden="1" outlineLevel="1" collapsed="1">
      <c r="A124" s="9">
        <v>43983</v>
      </c>
      <c r="B124" s="21">
        <v>12144.692620670001</v>
      </c>
      <c r="C124" s="21">
        <f t="shared" ref="C124" si="513">I124+O124</f>
        <v>4744.9806705800002</v>
      </c>
      <c r="D124" s="21">
        <f t="shared" ref="D124" si="514">J124+P124</f>
        <v>7399.7119500900008</v>
      </c>
      <c r="E124" s="21">
        <f t="shared" ref="E124" si="515">K124+Q124</f>
        <v>5562.6114341499997</v>
      </c>
      <c r="F124" s="21">
        <f t="shared" ref="F124" si="516">L124+R124</f>
        <v>1733.6359034900001</v>
      </c>
      <c r="G124" s="21">
        <f t="shared" ref="G124" si="517">M124+S124</f>
        <v>103.46461244999999</v>
      </c>
      <c r="H124" s="21">
        <f t="shared" ref="H124" si="518">SUM(I124:J124)</f>
        <v>7930.1489305800005</v>
      </c>
      <c r="I124" s="21">
        <v>3945.8089917100001</v>
      </c>
      <c r="J124" s="21">
        <f t="shared" ref="J124" si="519">SUM(K124:M124)</f>
        <v>3984.33993887</v>
      </c>
      <c r="K124" s="21">
        <v>3169.67698991</v>
      </c>
      <c r="L124" s="21">
        <v>800.27497871000003</v>
      </c>
      <c r="M124" s="21">
        <v>14.38797025</v>
      </c>
      <c r="N124" s="21">
        <f t="shared" ref="N124" si="520">SUM(O124:P124)</f>
        <v>4214.5436900900004</v>
      </c>
      <c r="O124" s="21">
        <v>799.17167887000005</v>
      </c>
      <c r="P124" s="21">
        <f t="shared" ref="P124" si="521">SUM(Q124:S124)</f>
        <v>3415.3720112200003</v>
      </c>
      <c r="Q124" s="21">
        <v>2392.9344442400002</v>
      </c>
      <c r="R124" s="21">
        <v>933.36092478</v>
      </c>
      <c r="S124" s="21">
        <v>89.076642199999995</v>
      </c>
      <c r="T124" s="21"/>
      <c r="U124" s="21"/>
      <c r="V124" s="21"/>
      <c r="W124" s="21"/>
      <c r="X124" s="21"/>
      <c r="Y124" s="21"/>
    </row>
    <row r="125" spans="1:25" hidden="1" outlineLevel="1" collapsed="1">
      <c r="A125" s="9">
        <v>44013</v>
      </c>
      <c r="B125" s="21">
        <v>12176.29082794</v>
      </c>
      <c r="C125" s="21">
        <f t="shared" ref="C125" si="522">I125+O125</f>
        <v>4803.4095023700002</v>
      </c>
      <c r="D125" s="21">
        <f t="shared" ref="D125" si="523">J125+P125</f>
        <v>7372.8813255699997</v>
      </c>
      <c r="E125" s="21">
        <f t="shared" ref="E125" si="524">K125+Q125</f>
        <v>5465.6941839800002</v>
      </c>
      <c r="F125" s="21">
        <f t="shared" ref="F125" si="525">L125+R125</f>
        <v>1799.73566067</v>
      </c>
      <c r="G125" s="21">
        <f t="shared" ref="G125" si="526">M125+S125</f>
        <v>107.45148092000001</v>
      </c>
      <c r="H125" s="21">
        <f t="shared" ref="H125" si="527">SUM(I125:J125)</f>
        <v>7835.8172256599992</v>
      </c>
      <c r="I125" s="21">
        <v>3917.56451685</v>
      </c>
      <c r="J125" s="21">
        <f t="shared" ref="J125" si="528">SUM(K125:M125)</f>
        <v>3918.2527088099996</v>
      </c>
      <c r="K125" s="21">
        <v>3090.4961837699998</v>
      </c>
      <c r="L125" s="21">
        <v>813.44364602999997</v>
      </c>
      <c r="M125" s="21">
        <v>14.31287901</v>
      </c>
      <c r="N125" s="21">
        <f t="shared" ref="N125" si="529">SUM(O125:P125)</f>
        <v>4340.4736022799998</v>
      </c>
      <c r="O125" s="21">
        <v>885.84498552000002</v>
      </c>
      <c r="P125" s="21">
        <f t="shared" ref="P125" si="530">SUM(Q125:S125)</f>
        <v>3454.6286167600001</v>
      </c>
      <c r="Q125" s="21">
        <v>2375.1980002099999</v>
      </c>
      <c r="R125" s="21">
        <v>986.29201464000005</v>
      </c>
      <c r="S125" s="21">
        <v>93.138601910000006</v>
      </c>
      <c r="T125" s="21"/>
      <c r="U125" s="21"/>
      <c r="V125" s="21"/>
      <c r="W125" s="21"/>
      <c r="X125" s="21"/>
      <c r="Y125" s="21"/>
    </row>
    <row r="126" spans="1:25" hidden="1" outlineLevel="1" collapsed="1">
      <c r="A126" s="9">
        <v>44044</v>
      </c>
      <c r="B126" s="21">
        <v>12140.292678919999</v>
      </c>
      <c r="C126" s="21">
        <f t="shared" ref="C126" si="531">I126+O126</f>
        <v>4874.8299813899994</v>
      </c>
      <c r="D126" s="21">
        <f t="shared" ref="D126" si="532">J126+P126</f>
        <v>7265.4626975299998</v>
      </c>
      <c r="E126" s="21">
        <f t="shared" ref="E126" si="533">K126+Q126</f>
        <v>5368.0992478400003</v>
      </c>
      <c r="F126" s="21">
        <f t="shared" ref="F126" si="534">L126+R126</f>
        <v>1775.74507369</v>
      </c>
      <c r="G126" s="21">
        <f t="shared" ref="G126" si="535">M126+S126</f>
        <v>121.618376</v>
      </c>
      <c r="H126" s="21">
        <f t="shared" ref="H126" si="536">SUM(I126:J126)</f>
        <v>7827.617324339999</v>
      </c>
      <c r="I126" s="21">
        <v>3942.0751197999998</v>
      </c>
      <c r="J126" s="21">
        <f t="shared" ref="J126" si="537">SUM(K126:M126)</f>
        <v>3885.5422045399996</v>
      </c>
      <c r="K126" s="21">
        <v>3070.5133578</v>
      </c>
      <c r="L126" s="21">
        <v>800.57797545999995</v>
      </c>
      <c r="M126" s="21">
        <v>14.450871279999999</v>
      </c>
      <c r="N126" s="21">
        <f t="shared" ref="N126" si="538">SUM(O126:P126)</f>
        <v>4312.6753545800002</v>
      </c>
      <c r="O126" s="21">
        <v>932.75486159000002</v>
      </c>
      <c r="P126" s="21">
        <f t="shared" ref="P126" si="539">SUM(Q126:S126)</f>
        <v>3379.9204929900002</v>
      </c>
      <c r="Q126" s="21">
        <v>2297.5858900399999</v>
      </c>
      <c r="R126" s="21">
        <v>975.16709822999997</v>
      </c>
      <c r="S126" s="21">
        <v>107.16750472</v>
      </c>
      <c r="T126" s="21"/>
      <c r="U126" s="21"/>
      <c r="V126" s="21"/>
      <c r="W126" s="21"/>
      <c r="X126" s="21"/>
      <c r="Y126" s="21"/>
    </row>
    <row r="127" spans="1:25" hidden="1" outlineLevel="1" collapsed="1">
      <c r="A127" s="9">
        <v>44075</v>
      </c>
      <c r="B127" s="21">
        <v>12456.98722474</v>
      </c>
      <c r="C127" s="21">
        <f t="shared" ref="C127" si="540">I127+O127</f>
        <v>5140.2669205399998</v>
      </c>
      <c r="D127" s="21">
        <f t="shared" ref="D127" si="541">J127+P127</f>
        <v>7316.7203041999992</v>
      </c>
      <c r="E127" s="21">
        <f t="shared" ref="E127" si="542">K127+Q127</f>
        <v>5339.9215574099999</v>
      </c>
      <c r="F127" s="21">
        <f t="shared" ref="F127" si="543">L127+R127</f>
        <v>1851.6138490200001</v>
      </c>
      <c r="G127" s="21">
        <f t="shared" ref="G127" si="544">M127+S127</f>
        <v>125.18489776999999</v>
      </c>
      <c r="H127" s="21">
        <f t="shared" ref="H127" si="545">SUM(I127:J127)</f>
        <v>8053.43686488</v>
      </c>
      <c r="I127" s="21">
        <v>4163.1158520500003</v>
      </c>
      <c r="J127" s="21">
        <f t="shared" ref="J127" si="546">SUM(K127:M127)</f>
        <v>3890.3210128299997</v>
      </c>
      <c r="K127" s="21">
        <v>3042.60108584</v>
      </c>
      <c r="L127" s="21">
        <v>833.15832770999998</v>
      </c>
      <c r="M127" s="21">
        <v>14.561599279999999</v>
      </c>
      <c r="N127" s="21">
        <f t="shared" ref="N127" si="547">SUM(O127:P127)</f>
        <v>4403.5503598599989</v>
      </c>
      <c r="O127" s="21">
        <v>977.15106848999994</v>
      </c>
      <c r="P127" s="21">
        <f t="shared" ref="P127" si="548">SUM(Q127:S127)</f>
        <v>3426.3992913699994</v>
      </c>
      <c r="Q127" s="21">
        <v>2297.3204715699999</v>
      </c>
      <c r="R127" s="21">
        <v>1018.45552131</v>
      </c>
      <c r="S127" s="21">
        <v>110.62329849</v>
      </c>
      <c r="T127" s="21"/>
      <c r="U127" s="21"/>
      <c r="V127" s="21"/>
      <c r="W127" s="21"/>
      <c r="X127" s="21"/>
      <c r="Y127" s="21"/>
    </row>
    <row r="128" spans="1:25" hidden="1" outlineLevel="1" collapsed="1">
      <c r="A128" s="9">
        <v>44105</v>
      </c>
      <c r="B128" s="21">
        <v>12613.736293439999</v>
      </c>
      <c r="C128" s="21">
        <f t="shared" ref="C128" si="549">I128+O128</f>
        <v>5312.1816911100004</v>
      </c>
      <c r="D128" s="21">
        <f t="shared" ref="D128" si="550">J128+P128</f>
        <v>7301.5546023300003</v>
      </c>
      <c r="E128" s="21">
        <f t="shared" ref="E128" si="551">K128+Q128</f>
        <v>5304.9703676499994</v>
      </c>
      <c r="F128" s="21">
        <f t="shared" ref="F128" si="552">L128+R128</f>
        <v>1869.8281307699999</v>
      </c>
      <c r="G128" s="21">
        <f t="shared" ref="G128" si="553">M128+S128</f>
        <v>126.75610391000001</v>
      </c>
      <c r="H128" s="21">
        <f t="shared" ref="H128" si="554">SUM(I128:J128)</f>
        <v>8224.9696216199991</v>
      </c>
      <c r="I128" s="21">
        <v>4301.5628468300001</v>
      </c>
      <c r="J128" s="21">
        <f t="shared" ref="J128" si="555">SUM(K128:M128)</f>
        <v>3923.4067747899999</v>
      </c>
      <c r="K128" s="21">
        <v>3043.1926891399999</v>
      </c>
      <c r="L128" s="21">
        <v>865.15852781000001</v>
      </c>
      <c r="M128" s="21">
        <v>15.055557840000001</v>
      </c>
      <c r="N128" s="21">
        <f t="shared" ref="N128" si="556">SUM(O128:P128)</f>
        <v>4388.7666718200007</v>
      </c>
      <c r="O128" s="21">
        <v>1010.61884428</v>
      </c>
      <c r="P128" s="21">
        <f t="shared" ref="P128" si="557">SUM(Q128:S128)</f>
        <v>3378.1478275400004</v>
      </c>
      <c r="Q128" s="21">
        <v>2261.77767851</v>
      </c>
      <c r="R128" s="21">
        <v>1004.66960296</v>
      </c>
      <c r="S128" s="21">
        <v>111.70054607</v>
      </c>
      <c r="T128" s="21"/>
      <c r="U128" s="21"/>
      <c r="V128" s="21"/>
      <c r="W128" s="21"/>
      <c r="X128" s="21"/>
      <c r="Y128" s="21"/>
    </row>
    <row r="129" spans="1:25" hidden="1" outlineLevel="1" collapsed="1">
      <c r="A129" s="9">
        <v>44136</v>
      </c>
      <c r="B129" s="21">
        <v>12740.357131659999</v>
      </c>
      <c r="C129" s="21">
        <f t="shared" ref="C129" si="558">I129+O129</f>
        <v>5457.6771185100006</v>
      </c>
      <c r="D129" s="21">
        <f t="shared" ref="D129" si="559">J129+P129</f>
        <v>7282.6800131500004</v>
      </c>
      <c r="E129" s="21">
        <f t="shared" ref="E129" si="560">K129+Q129</f>
        <v>5267.8889005700003</v>
      </c>
      <c r="F129" s="21">
        <f t="shared" ref="F129" si="561">L129+R129</f>
        <v>1885.2446338899999</v>
      </c>
      <c r="G129" s="21">
        <f t="shared" ref="G129" si="562">M129+S129</f>
        <v>129.54647869000001</v>
      </c>
      <c r="H129" s="21">
        <f t="shared" ref="H129" si="563">SUM(I129:J129)</f>
        <v>8353.3253301700006</v>
      </c>
      <c r="I129" s="21">
        <v>4419.54242522</v>
      </c>
      <c r="J129" s="21">
        <f t="shared" ref="J129" si="564">SUM(K129:M129)</f>
        <v>3933.7829049500001</v>
      </c>
      <c r="K129" s="21">
        <v>3038.2143052000001</v>
      </c>
      <c r="L129" s="21">
        <v>880.45795404</v>
      </c>
      <c r="M129" s="21">
        <v>15.11064571</v>
      </c>
      <c r="N129" s="21">
        <f t="shared" ref="N129" si="565">SUM(O129:P129)</f>
        <v>4387.0318014900004</v>
      </c>
      <c r="O129" s="21">
        <v>1038.1346932900001</v>
      </c>
      <c r="P129" s="21">
        <f t="shared" ref="P129" si="566">SUM(Q129:S129)</f>
        <v>3348.8971082000003</v>
      </c>
      <c r="Q129" s="21">
        <v>2229.6745953700001</v>
      </c>
      <c r="R129" s="21">
        <v>1004.78667985</v>
      </c>
      <c r="S129" s="21">
        <v>114.43583298</v>
      </c>
      <c r="T129" s="21"/>
      <c r="U129" s="21"/>
      <c r="V129" s="21"/>
      <c r="W129" s="21"/>
      <c r="X129" s="21"/>
      <c r="Y129" s="21"/>
    </row>
    <row r="130" spans="1:25" hidden="1" outlineLevel="1" collapsed="1">
      <c r="A130" s="9">
        <v>44166</v>
      </c>
      <c r="B130" s="21">
        <v>12899.36854218</v>
      </c>
      <c r="C130" s="21">
        <f t="shared" ref="C130" si="567">I130+O130</f>
        <v>5853.7784375499996</v>
      </c>
      <c r="D130" s="21">
        <f t="shared" ref="D130" si="568">J130+P130</f>
        <v>7045.5901046300005</v>
      </c>
      <c r="E130" s="21">
        <f t="shared" ref="E130" si="569">K130+Q130</f>
        <v>5030.97154133</v>
      </c>
      <c r="F130" s="21">
        <f t="shared" ref="F130" si="570">L130+R130</f>
        <v>1885.6601516300002</v>
      </c>
      <c r="G130" s="21">
        <f t="shared" ref="G130" si="571">M130+S130</f>
        <v>128.95841167</v>
      </c>
      <c r="H130" s="21">
        <f t="shared" ref="H130" si="572">SUM(I130:J130)</f>
        <v>8528.5681483299995</v>
      </c>
      <c r="I130" s="21">
        <v>4732.9614589299999</v>
      </c>
      <c r="J130" s="21">
        <f t="shared" ref="J130" si="573">SUM(K130:M130)</f>
        <v>3795.6066894000001</v>
      </c>
      <c r="K130" s="21">
        <v>2879.8165211</v>
      </c>
      <c r="L130" s="21">
        <v>900.97167862000003</v>
      </c>
      <c r="M130" s="21">
        <v>14.818489680000001</v>
      </c>
      <c r="N130" s="21">
        <f t="shared" ref="N130" si="574">SUM(O130:P130)</f>
        <v>4370.8003938500005</v>
      </c>
      <c r="O130" s="21">
        <v>1120.8169786200001</v>
      </c>
      <c r="P130" s="21">
        <f t="shared" ref="P130" si="575">SUM(Q130:S130)</f>
        <v>3249.98341523</v>
      </c>
      <c r="Q130" s="21">
        <v>2151.15502023</v>
      </c>
      <c r="R130" s="21">
        <v>984.68847301000005</v>
      </c>
      <c r="S130" s="21">
        <v>114.13992199</v>
      </c>
      <c r="T130" s="21"/>
      <c r="U130" s="21"/>
      <c r="V130" s="21"/>
      <c r="W130" s="21"/>
      <c r="X130" s="21"/>
      <c r="Y130" s="21"/>
    </row>
    <row r="131" spans="1:25" hidden="1" outlineLevel="1" collapsed="1">
      <c r="A131" s="9">
        <v>44197</v>
      </c>
      <c r="B131" s="21">
        <v>12891.311393760003</v>
      </c>
      <c r="C131" s="21">
        <f t="shared" ref="C131" si="576">I131+O131</f>
        <v>5847.2682221300001</v>
      </c>
      <c r="D131" s="21">
        <f t="shared" ref="D131" si="577">J131+P131</f>
        <v>7044.0431716299991</v>
      </c>
      <c r="E131" s="21">
        <f t="shared" ref="E131" si="578">K131+Q131</f>
        <v>5022.6715849100001</v>
      </c>
      <c r="F131" s="21">
        <f t="shared" ref="F131" si="579">L131+R131</f>
        <v>1890.3998852999998</v>
      </c>
      <c r="G131" s="21">
        <f t="shared" ref="G131" si="580">M131+S131</f>
        <v>130.97170141999999</v>
      </c>
      <c r="H131" s="21">
        <f t="shared" ref="H131" si="581">SUM(I131:J131)</f>
        <v>8537.0362727499996</v>
      </c>
      <c r="I131" s="21">
        <v>4688.5353019200002</v>
      </c>
      <c r="J131" s="21">
        <f t="shared" ref="J131" si="582">SUM(K131:M131)</f>
        <v>3848.5009708299999</v>
      </c>
      <c r="K131" s="21">
        <v>2914.4623405799998</v>
      </c>
      <c r="L131" s="21">
        <v>918.57382847999997</v>
      </c>
      <c r="M131" s="21">
        <v>15.464801769999999</v>
      </c>
      <c r="N131" s="21">
        <f t="shared" ref="N131" si="583">SUM(O131:P131)</f>
        <v>4354.2751210099996</v>
      </c>
      <c r="O131" s="21">
        <v>1158.73292021</v>
      </c>
      <c r="P131" s="21">
        <f t="shared" ref="P131" si="584">SUM(Q131:S131)</f>
        <v>3195.5422007999996</v>
      </c>
      <c r="Q131" s="21">
        <v>2108.2092443299998</v>
      </c>
      <c r="R131" s="21">
        <v>971.82605681999996</v>
      </c>
      <c r="S131" s="21">
        <v>115.50689964999999</v>
      </c>
      <c r="T131" s="21"/>
      <c r="U131" s="21"/>
      <c r="V131" s="21"/>
      <c r="W131" s="21"/>
      <c r="X131" s="21"/>
      <c r="Y131" s="21"/>
    </row>
    <row r="132" spans="1:25" hidden="1" outlineLevel="1" collapsed="1">
      <c r="A132" s="9">
        <v>44228</v>
      </c>
      <c r="B132" s="21">
        <v>12893.104681929999</v>
      </c>
      <c r="C132" s="21">
        <f t="shared" ref="C132" si="585">I132+O132</f>
        <v>5864.2969162900008</v>
      </c>
      <c r="D132" s="21">
        <f t="shared" ref="D132" si="586">J132+P132</f>
        <v>7028.8077656400001</v>
      </c>
      <c r="E132" s="21">
        <f t="shared" ref="E132" si="587">K132+Q132</f>
        <v>5009.1556526200002</v>
      </c>
      <c r="F132" s="21">
        <f t="shared" ref="F132" si="588">L132+R132</f>
        <v>1885.26513918</v>
      </c>
      <c r="G132" s="21">
        <f t="shared" ref="G132" si="589">M132+S132</f>
        <v>134.38697384</v>
      </c>
      <c r="H132" s="21">
        <f t="shared" ref="H132" si="590">SUM(I132:J132)</f>
        <v>8583.2331316199998</v>
      </c>
      <c r="I132" s="21">
        <v>4672.5856884100003</v>
      </c>
      <c r="J132" s="21">
        <f t="shared" ref="J132" si="591">SUM(K132:M132)</f>
        <v>3910.6474432099999</v>
      </c>
      <c r="K132" s="21">
        <v>2955.61736806</v>
      </c>
      <c r="L132" s="21">
        <v>937.78780721999999</v>
      </c>
      <c r="M132" s="21">
        <v>17.242267930000001</v>
      </c>
      <c r="N132" s="21">
        <f t="shared" ref="N132" si="592">SUM(O132:P132)</f>
        <v>4309.8715503100002</v>
      </c>
      <c r="O132" s="21">
        <v>1191.71122788</v>
      </c>
      <c r="P132" s="21">
        <f t="shared" ref="P132" si="593">SUM(Q132:S132)</f>
        <v>3118.1603224300002</v>
      </c>
      <c r="Q132" s="21">
        <v>2053.5382845600002</v>
      </c>
      <c r="R132" s="21">
        <v>947.47733196000001</v>
      </c>
      <c r="S132" s="21">
        <v>117.14470591</v>
      </c>
      <c r="T132" s="21"/>
      <c r="U132" s="21"/>
      <c r="V132" s="21"/>
      <c r="W132" s="21"/>
      <c r="X132" s="21"/>
      <c r="Y132" s="21"/>
    </row>
    <row r="133" spans="1:25" hidden="1" outlineLevel="1" collapsed="1">
      <c r="A133" s="9">
        <v>44256</v>
      </c>
      <c r="B133" s="21">
        <v>12741.482683229999</v>
      </c>
      <c r="C133" s="21">
        <f t="shared" ref="C133" si="594">I133+O133</f>
        <v>5806.6872924999998</v>
      </c>
      <c r="D133" s="21">
        <f t="shared" ref="D133" si="595">J133+P133</f>
        <v>6934.7953907299998</v>
      </c>
      <c r="E133" s="21">
        <f t="shared" ref="E133" si="596">K133+Q133</f>
        <v>4964.7080913999998</v>
      </c>
      <c r="F133" s="21">
        <f t="shared" ref="F133" si="597">L133+R133</f>
        <v>1838.10049177</v>
      </c>
      <c r="G133" s="21">
        <f t="shared" ref="G133" si="598">M133+S133</f>
        <v>131.98680756000002</v>
      </c>
      <c r="H133" s="21">
        <f t="shared" ref="H133" si="599">SUM(I133:J133)</f>
        <v>8520.9316834599995</v>
      </c>
      <c r="I133" s="21">
        <v>4611.6234797099996</v>
      </c>
      <c r="J133" s="21">
        <f t="shared" ref="J133" si="600">SUM(K133:M133)</f>
        <v>3909.3082037499998</v>
      </c>
      <c r="K133" s="21">
        <v>2990.50179278</v>
      </c>
      <c r="L133" s="21">
        <v>900.92741484999999</v>
      </c>
      <c r="M133" s="21">
        <v>17.87899612</v>
      </c>
      <c r="N133" s="21">
        <f t="shared" ref="N133" si="601">SUM(O133:P133)</f>
        <v>4220.5509997700001</v>
      </c>
      <c r="O133" s="21">
        <v>1195.0638127899999</v>
      </c>
      <c r="P133" s="21">
        <f t="shared" ref="P133" si="602">SUM(Q133:S133)</f>
        <v>3025.4871869800004</v>
      </c>
      <c r="Q133" s="21">
        <v>1974.2062986200001</v>
      </c>
      <c r="R133" s="21">
        <v>937.17307691999997</v>
      </c>
      <c r="S133" s="21">
        <v>114.10781144000001</v>
      </c>
      <c r="T133" s="21"/>
      <c r="U133" s="21"/>
      <c r="V133" s="21"/>
      <c r="W133" s="21"/>
      <c r="X133" s="21"/>
      <c r="Y133" s="21"/>
    </row>
    <row r="134" spans="1:25" hidden="1" outlineLevel="1" collapsed="1">
      <c r="A134" s="9">
        <v>44287</v>
      </c>
      <c r="B134" s="21">
        <v>12958.009777159998</v>
      </c>
      <c r="C134" s="21">
        <f t="shared" ref="C134" si="603">I134+O134</f>
        <v>6114.6471162600001</v>
      </c>
      <c r="D134" s="21">
        <f t="shared" ref="D134" si="604">J134+P134</f>
        <v>6843.3626609000003</v>
      </c>
      <c r="E134" s="21">
        <f t="shared" ref="E134" si="605">K134+Q134</f>
        <v>4880.0068267300003</v>
      </c>
      <c r="F134" s="21">
        <f t="shared" ref="F134" si="606">L134+R134</f>
        <v>1831.0115507199998</v>
      </c>
      <c r="G134" s="21">
        <f t="shared" ref="G134" si="607">M134+S134</f>
        <v>132.34428345000001</v>
      </c>
      <c r="H134" s="21">
        <f t="shared" ref="H134" si="608">SUM(I134:J134)</f>
        <v>8851.3640909599999</v>
      </c>
      <c r="I134" s="21">
        <v>4938.2675272799997</v>
      </c>
      <c r="J134" s="21">
        <f t="shared" ref="J134" si="609">SUM(K134:M134)</f>
        <v>3913.0965636800001</v>
      </c>
      <c r="K134" s="21">
        <v>2974.13970032</v>
      </c>
      <c r="L134" s="21">
        <v>920.73892839999996</v>
      </c>
      <c r="M134" s="21">
        <v>18.217934960000001</v>
      </c>
      <c r="N134" s="21">
        <f t="shared" ref="N134" si="610">SUM(O134:P134)</f>
        <v>4106.6456862000005</v>
      </c>
      <c r="O134" s="21">
        <v>1176.3795889800001</v>
      </c>
      <c r="P134" s="21">
        <f t="shared" ref="P134" si="611">SUM(Q134:S134)</f>
        <v>2930.2660972200001</v>
      </c>
      <c r="Q134" s="21">
        <v>1905.8671264100001</v>
      </c>
      <c r="R134" s="21">
        <v>910.27262231999998</v>
      </c>
      <c r="S134" s="21">
        <v>114.12634849</v>
      </c>
      <c r="T134" s="21"/>
      <c r="U134" s="21"/>
      <c r="V134" s="21"/>
      <c r="W134" s="21"/>
      <c r="X134" s="21"/>
      <c r="Y134" s="21"/>
    </row>
    <row r="135" spans="1:25" hidden="1" outlineLevel="1" collapsed="1">
      <c r="A135" s="9">
        <v>44317</v>
      </c>
      <c r="B135" s="21">
        <v>12816.06490858</v>
      </c>
      <c r="C135" s="21">
        <f t="shared" ref="C135" si="612">I135+O135</f>
        <v>6103.9394799599995</v>
      </c>
      <c r="D135" s="21">
        <f t="shared" ref="D135" si="613">J135+P135</f>
        <v>6712.1254286200001</v>
      </c>
      <c r="E135" s="21">
        <f t="shared" ref="E135" si="614">K135+Q135</f>
        <v>4775.8184056499995</v>
      </c>
      <c r="F135" s="21">
        <f t="shared" ref="F135" si="615">L135+R135</f>
        <v>1804.1154649800001</v>
      </c>
      <c r="G135" s="21">
        <f t="shared" ref="G135" si="616">M135+S135</f>
        <v>132.19155799000001</v>
      </c>
      <c r="H135" s="21">
        <f t="shared" ref="H135" si="617">SUM(I135:J135)</f>
        <v>8806.9793502899993</v>
      </c>
      <c r="I135" s="21">
        <v>4908.9587214699995</v>
      </c>
      <c r="J135" s="21">
        <f t="shared" ref="J135" si="618">SUM(K135:M135)</f>
        <v>3898.0206288200002</v>
      </c>
      <c r="K135" s="21">
        <v>2938.040587</v>
      </c>
      <c r="L135" s="21">
        <v>941.39810053999997</v>
      </c>
      <c r="M135" s="21">
        <v>18.581941279999999</v>
      </c>
      <c r="N135" s="21">
        <f t="shared" ref="N135" si="619">SUM(O135:P135)</f>
        <v>4009.0855582899999</v>
      </c>
      <c r="O135" s="21">
        <v>1194.98075849</v>
      </c>
      <c r="P135" s="21">
        <f t="shared" ref="P135" si="620">SUM(Q135:S135)</f>
        <v>2814.1047997999999</v>
      </c>
      <c r="Q135" s="21">
        <v>1837.77781865</v>
      </c>
      <c r="R135" s="21">
        <v>862.71736443999998</v>
      </c>
      <c r="S135" s="21">
        <v>113.60961671</v>
      </c>
      <c r="T135" s="21"/>
      <c r="U135" s="21"/>
      <c r="V135" s="21"/>
      <c r="W135" s="21"/>
      <c r="X135" s="21"/>
      <c r="Y135" s="21"/>
    </row>
    <row r="136" spans="1:25" hidden="1" outlineLevel="1" collapsed="1">
      <c r="A136" s="9">
        <v>44348</v>
      </c>
      <c r="B136" s="21">
        <v>13163.632102969999</v>
      </c>
      <c r="C136" s="21">
        <f t="shared" ref="C136" si="621">I136+O136</f>
        <v>6589.7105242300004</v>
      </c>
      <c r="D136" s="21">
        <f t="shared" ref="D136" si="622">J136+P136</f>
        <v>6573.9215787399989</v>
      </c>
      <c r="E136" s="21">
        <f t="shared" ref="E136" si="623">K136+Q136</f>
        <v>4655.9102927799995</v>
      </c>
      <c r="F136" s="21">
        <f t="shared" ref="F136" si="624">L136+R136</f>
        <v>1785.0591919600001</v>
      </c>
      <c r="G136" s="21">
        <f t="shared" ref="G136" si="625">M136+S136</f>
        <v>132.95209399999999</v>
      </c>
      <c r="H136" s="21">
        <f t="shared" ref="H136" si="626">SUM(I136:J136)</f>
        <v>9258.7606049400001</v>
      </c>
      <c r="I136" s="21">
        <v>5333.5474136700004</v>
      </c>
      <c r="J136" s="21">
        <f t="shared" ref="J136" si="627">SUM(K136:M136)</f>
        <v>3925.2131912699997</v>
      </c>
      <c r="K136" s="21">
        <v>2943.8679440999999</v>
      </c>
      <c r="L136" s="21">
        <v>961.11204754000005</v>
      </c>
      <c r="M136" s="21">
        <v>20.233199630000001</v>
      </c>
      <c r="N136" s="21">
        <f t="shared" ref="N136" si="628">SUM(O136:P136)</f>
        <v>3904.8714980299997</v>
      </c>
      <c r="O136" s="21">
        <v>1256.16311056</v>
      </c>
      <c r="P136" s="21">
        <f t="shared" ref="P136" si="629">SUM(Q136:S136)</f>
        <v>2648.7083874699997</v>
      </c>
      <c r="Q136" s="21">
        <v>1712.04234868</v>
      </c>
      <c r="R136" s="21">
        <v>823.94714441999997</v>
      </c>
      <c r="S136" s="21">
        <v>112.71889437</v>
      </c>
      <c r="T136" s="21"/>
      <c r="U136" s="21"/>
      <c r="V136" s="21"/>
      <c r="W136" s="21"/>
      <c r="X136" s="21"/>
      <c r="Y136" s="21"/>
    </row>
    <row r="137" spans="1:25" hidden="1" outlineLevel="1" collapsed="1">
      <c r="A137" s="9">
        <v>44378</v>
      </c>
      <c r="B137" s="21">
        <v>12807.137459879999</v>
      </c>
      <c r="C137" s="21">
        <f t="shared" ref="C137" si="630">I137+O137</f>
        <v>6324.6612100000002</v>
      </c>
      <c r="D137" s="21">
        <f t="shared" ref="D137" si="631">J137+P137</f>
        <v>6482.4762498800001</v>
      </c>
      <c r="E137" s="21">
        <f t="shared" ref="E137" si="632">K137+Q137</f>
        <v>4584.2842741799996</v>
      </c>
      <c r="F137" s="21">
        <f t="shared" ref="F137" si="633">L137+R137</f>
        <v>1759.6152484700001</v>
      </c>
      <c r="G137" s="21">
        <f t="shared" ref="G137" si="634">M137+S137</f>
        <v>138.57672723000002</v>
      </c>
      <c r="H137" s="21">
        <f t="shared" ref="H137" si="635">SUM(I137:J137)</f>
        <v>8974.1532615699998</v>
      </c>
      <c r="I137" s="21">
        <v>5028.7427596400003</v>
      </c>
      <c r="J137" s="21">
        <f t="shared" ref="J137" si="636">SUM(K137:M137)</f>
        <v>3945.41050193</v>
      </c>
      <c r="K137" s="21">
        <v>2935.3940665199998</v>
      </c>
      <c r="L137" s="21">
        <v>991.31496021999999</v>
      </c>
      <c r="M137" s="21">
        <v>18.70147519</v>
      </c>
      <c r="N137" s="21">
        <f t="shared" ref="N137" si="637">SUM(O137:P137)</f>
        <v>3832.98419831</v>
      </c>
      <c r="O137" s="21">
        <v>1295.91845036</v>
      </c>
      <c r="P137" s="21">
        <f t="shared" ref="P137" si="638">SUM(Q137:S137)</f>
        <v>2537.0657479500001</v>
      </c>
      <c r="Q137" s="21">
        <v>1648.89020766</v>
      </c>
      <c r="R137" s="21">
        <v>768.30028824999999</v>
      </c>
      <c r="S137" s="21">
        <v>119.87525204000001</v>
      </c>
      <c r="T137" s="21"/>
      <c r="U137" s="21"/>
      <c r="V137" s="21"/>
      <c r="W137" s="21"/>
      <c r="X137" s="21"/>
      <c r="Y137" s="21"/>
    </row>
    <row r="138" spans="1:25" hidden="1" outlineLevel="1" collapsed="1">
      <c r="A138" s="9">
        <v>44409</v>
      </c>
      <c r="B138" s="21">
        <v>12703.916288549999</v>
      </c>
      <c r="C138" s="21">
        <f t="shared" ref="C138" si="639">I138+O138</f>
        <v>6260.1427235400006</v>
      </c>
      <c r="D138" s="21">
        <f t="shared" ref="D138" si="640">J138+P138</f>
        <v>6443.7735650100003</v>
      </c>
      <c r="E138" s="21">
        <f t="shared" ref="E138" si="641">K138+Q138</f>
        <v>4568.2582306000004</v>
      </c>
      <c r="F138" s="21">
        <f t="shared" ref="F138" si="642">L138+R138</f>
        <v>1735.8463924100001</v>
      </c>
      <c r="G138" s="21">
        <f t="shared" ref="G138" si="643">M138+S138</f>
        <v>139.66894199999999</v>
      </c>
      <c r="H138" s="21">
        <f t="shared" ref="H138" si="644">SUM(I138:J138)</f>
        <v>8910.436535320001</v>
      </c>
      <c r="I138" s="21">
        <v>4922.9479787</v>
      </c>
      <c r="J138" s="21">
        <f t="shared" ref="J138" si="645">SUM(K138:M138)</f>
        <v>3987.4885566200001</v>
      </c>
      <c r="K138" s="21">
        <v>2950.2584355600002</v>
      </c>
      <c r="L138" s="21">
        <v>1018.19035086</v>
      </c>
      <c r="M138" s="21">
        <v>19.0397702</v>
      </c>
      <c r="N138" s="21">
        <f t="shared" ref="N138" si="646">SUM(O138:P138)</f>
        <v>3793.4797532300004</v>
      </c>
      <c r="O138" s="21">
        <v>1337.1947448400001</v>
      </c>
      <c r="P138" s="21">
        <f t="shared" ref="P138" si="647">SUM(Q138:S138)</f>
        <v>2456.2850083900003</v>
      </c>
      <c r="Q138" s="21">
        <v>1617.99979504</v>
      </c>
      <c r="R138" s="21">
        <v>717.65604155000005</v>
      </c>
      <c r="S138" s="21">
        <v>120.62917179999999</v>
      </c>
      <c r="T138" s="21"/>
      <c r="U138" s="21"/>
      <c r="V138" s="21"/>
      <c r="W138" s="21"/>
      <c r="X138" s="21"/>
      <c r="Y138" s="21"/>
    </row>
    <row r="139" spans="1:25" hidden="1" outlineLevel="1" collapsed="1">
      <c r="A139" s="9">
        <v>44440</v>
      </c>
      <c r="B139" s="21">
        <v>12757.8108061</v>
      </c>
      <c r="C139" s="21">
        <f t="shared" ref="C139" si="648">I139+O139</f>
        <v>6384.8715523500005</v>
      </c>
      <c r="D139" s="21">
        <f t="shared" ref="D139" si="649">J139+P139</f>
        <v>6372.9392537499998</v>
      </c>
      <c r="E139" s="21">
        <f t="shared" ref="E139" si="650">K139+Q139</f>
        <v>4509.9890841900005</v>
      </c>
      <c r="F139" s="21">
        <f t="shared" ref="F139" si="651">L139+R139</f>
        <v>1724.7250289999999</v>
      </c>
      <c r="G139" s="21">
        <f t="shared" ref="G139" si="652">M139+S139</f>
        <v>138.22514056</v>
      </c>
      <c r="H139" s="21">
        <f t="shared" ref="H139" si="653">SUM(I139:J139)</f>
        <v>9038.0621948600001</v>
      </c>
      <c r="I139" s="21">
        <v>5029.0319222500002</v>
      </c>
      <c r="J139" s="21">
        <f t="shared" ref="J139" si="654">SUM(K139:M139)</f>
        <v>4009.0302726099999</v>
      </c>
      <c r="K139" s="21">
        <v>2954.1961995800002</v>
      </c>
      <c r="L139" s="21">
        <v>1035.92868432</v>
      </c>
      <c r="M139" s="21">
        <v>18.90538871</v>
      </c>
      <c r="N139" s="21">
        <f t="shared" ref="N139" si="655">SUM(O139:P139)</f>
        <v>3719.7486112400002</v>
      </c>
      <c r="O139" s="21">
        <v>1355.8396301</v>
      </c>
      <c r="P139" s="21">
        <f t="shared" ref="P139" si="656">SUM(Q139:S139)</f>
        <v>2363.9089811399999</v>
      </c>
      <c r="Q139" s="21">
        <v>1555.7928846100001</v>
      </c>
      <c r="R139" s="21">
        <v>688.79634467999995</v>
      </c>
      <c r="S139" s="21">
        <v>119.31975185</v>
      </c>
      <c r="T139" s="21"/>
      <c r="U139" s="21"/>
      <c r="V139" s="21"/>
      <c r="W139" s="21"/>
      <c r="X139" s="21"/>
      <c r="Y139" s="21"/>
    </row>
    <row r="140" spans="1:25" hidden="1" outlineLevel="1" collapsed="1">
      <c r="A140" s="9">
        <v>44470</v>
      </c>
      <c r="B140" s="21">
        <v>12929.21648877</v>
      </c>
      <c r="C140" s="21">
        <f t="shared" ref="C140" si="657">I140+O140</f>
        <v>6428.5907476499997</v>
      </c>
      <c r="D140" s="21">
        <f t="shared" ref="D140" si="658">J140+P140</f>
        <v>6500.6257411199995</v>
      </c>
      <c r="E140" s="21">
        <f t="shared" ref="E140" si="659">K140+Q140</f>
        <v>4639.0055074699994</v>
      </c>
      <c r="F140" s="21">
        <f t="shared" ref="F140" si="660">L140+R140</f>
        <v>1724.6234109500001</v>
      </c>
      <c r="G140" s="21">
        <f t="shared" ref="G140" si="661">M140+S140</f>
        <v>136.9968227</v>
      </c>
      <c r="H140" s="21">
        <f t="shared" ref="H140" si="662">SUM(I140:J140)</f>
        <v>9244.6200409599987</v>
      </c>
      <c r="I140" s="21">
        <v>5041.5181205700001</v>
      </c>
      <c r="J140" s="21">
        <f t="shared" ref="J140" si="663">SUM(K140:M140)</f>
        <v>4203.1019203899996</v>
      </c>
      <c r="K140" s="21">
        <v>3124.7686161699999</v>
      </c>
      <c r="L140" s="21">
        <v>1059.55509209</v>
      </c>
      <c r="M140" s="21">
        <v>18.77821213</v>
      </c>
      <c r="N140" s="21">
        <f t="shared" ref="N140" si="664">SUM(O140:P140)</f>
        <v>3684.59644781</v>
      </c>
      <c r="O140" s="21">
        <v>1387.0726270800001</v>
      </c>
      <c r="P140" s="21">
        <f t="shared" ref="P140" si="665">SUM(Q140:S140)</f>
        <v>2297.5238207299999</v>
      </c>
      <c r="Q140" s="21">
        <v>1514.2368913</v>
      </c>
      <c r="R140" s="21">
        <v>665.06831885999998</v>
      </c>
      <c r="S140" s="21">
        <v>118.21861057</v>
      </c>
      <c r="T140" s="21"/>
      <c r="U140" s="21"/>
      <c r="V140" s="21"/>
      <c r="W140" s="21"/>
      <c r="X140" s="21"/>
      <c r="Y140" s="21"/>
    </row>
    <row r="141" spans="1:25" hidden="1" outlineLevel="1" collapsed="1">
      <c r="A141" s="9">
        <v>44501</v>
      </c>
      <c r="B141" s="21">
        <v>12963.840889500001</v>
      </c>
      <c r="C141" s="21">
        <f t="shared" ref="C141" si="666">I141+O141</f>
        <v>6494.7051298599999</v>
      </c>
      <c r="D141" s="21">
        <f t="shared" ref="D141" si="667">J141+P141</f>
        <v>6469.1357596399994</v>
      </c>
      <c r="E141" s="21">
        <f t="shared" ref="E141" si="668">K141+Q141</f>
        <v>4573.63438511</v>
      </c>
      <c r="F141" s="21">
        <f t="shared" ref="F141" si="669">L141+R141</f>
        <v>1753.67766476</v>
      </c>
      <c r="G141" s="21">
        <f t="shared" ref="G141" si="670">M141+S141</f>
        <v>141.82370976999999</v>
      </c>
      <c r="H141" s="21">
        <f t="shared" ref="H141" si="671">SUM(I141:J141)</f>
        <v>9186.6103358500004</v>
      </c>
      <c r="I141" s="21">
        <v>5039.80397171</v>
      </c>
      <c r="J141" s="21">
        <f t="shared" ref="J141" si="672">SUM(K141:M141)</f>
        <v>4146.8063641399995</v>
      </c>
      <c r="K141" s="21">
        <v>3039.3797980899999</v>
      </c>
      <c r="L141" s="21">
        <v>1087.68793622</v>
      </c>
      <c r="M141" s="21">
        <v>19.738629830000001</v>
      </c>
      <c r="N141" s="21">
        <f t="shared" ref="N141" si="673">SUM(O141:P141)</f>
        <v>3777.2305536499998</v>
      </c>
      <c r="O141" s="21">
        <v>1454.9011581499999</v>
      </c>
      <c r="P141" s="21">
        <f t="shared" ref="P141" si="674">SUM(Q141:S141)</f>
        <v>2322.3293954999999</v>
      </c>
      <c r="Q141" s="21">
        <v>1534.2545870199999</v>
      </c>
      <c r="R141" s="21">
        <v>665.98972853999999</v>
      </c>
      <c r="S141" s="21">
        <v>122.08507994</v>
      </c>
      <c r="T141" s="21"/>
      <c r="U141" s="21"/>
      <c r="V141" s="21"/>
      <c r="W141" s="21"/>
      <c r="X141" s="21"/>
      <c r="Y141" s="21"/>
    </row>
    <row r="142" spans="1:25" hidden="1" outlineLevel="1" collapsed="1">
      <c r="A142" s="9">
        <v>44531</v>
      </c>
      <c r="B142" s="21">
        <v>13456.729457190002</v>
      </c>
      <c r="C142" s="21">
        <f t="shared" ref="C142" si="675">I142+O142</f>
        <v>7177.6923770100002</v>
      </c>
      <c r="D142" s="21">
        <f t="shared" ref="D142" si="676">J142+P142</f>
        <v>6279.03708018</v>
      </c>
      <c r="E142" s="21">
        <f t="shared" ref="E142" si="677">K142+Q142</f>
        <v>4409.9930894099998</v>
      </c>
      <c r="F142" s="21">
        <f t="shared" ref="F142" si="678">L142+R142</f>
        <v>1726.94157004</v>
      </c>
      <c r="G142" s="21">
        <f t="shared" ref="G142" si="679">M142+S142</f>
        <v>142.10242073000001</v>
      </c>
      <c r="H142" s="21">
        <f t="shared" ref="H142" si="680">SUM(I142:J142)</f>
        <v>9775.2556669900005</v>
      </c>
      <c r="I142" s="21">
        <v>5704.6944698500001</v>
      </c>
      <c r="J142" s="21">
        <f t="shared" ref="J142" si="681">SUM(K142:M142)</f>
        <v>4070.5611971399999</v>
      </c>
      <c r="K142" s="21">
        <v>2944.3561130100002</v>
      </c>
      <c r="L142" s="21">
        <v>1106.2432069399999</v>
      </c>
      <c r="M142" s="21">
        <v>19.961877189999999</v>
      </c>
      <c r="N142" s="21">
        <f t="shared" ref="N142" si="682">SUM(O142:P142)</f>
        <v>3681.4737902000006</v>
      </c>
      <c r="O142" s="21">
        <v>1472.9979071600001</v>
      </c>
      <c r="P142" s="21">
        <f t="shared" ref="P142" si="683">SUM(Q142:S142)</f>
        <v>2208.4758830400006</v>
      </c>
      <c r="Q142" s="21">
        <v>1465.6369764000001</v>
      </c>
      <c r="R142" s="21">
        <v>620.69836310000005</v>
      </c>
      <c r="S142" s="21">
        <v>122.14054354</v>
      </c>
      <c r="T142" s="21"/>
      <c r="U142" s="21"/>
      <c r="V142" s="21"/>
      <c r="W142" s="21"/>
      <c r="X142" s="21"/>
      <c r="Y142" s="21"/>
    </row>
    <row r="143" spans="1:25" hidden="1" outlineLevel="1" collapsed="1">
      <c r="A143" s="9">
        <v>44562</v>
      </c>
      <c r="B143" s="21">
        <v>12828.13030282</v>
      </c>
      <c r="C143" s="21">
        <f t="shared" ref="C143" si="684">I143+O143</f>
        <v>6566.9581701799998</v>
      </c>
      <c r="D143" s="21">
        <f t="shared" ref="D143" si="685">J143+P143</f>
        <v>6261.1721326400002</v>
      </c>
      <c r="E143" s="21">
        <f t="shared" ref="E143" si="686">K143+Q143</f>
        <v>4396.8350831300004</v>
      </c>
      <c r="F143" s="21">
        <f t="shared" ref="F143" si="687">L143+R143</f>
        <v>1716.6750641399999</v>
      </c>
      <c r="G143" s="21">
        <f t="shared" ref="G143" si="688">M143+S143</f>
        <v>147.66198537</v>
      </c>
      <c r="H143" s="21">
        <f t="shared" ref="H143" si="689">SUM(I143:J143)</f>
        <v>9167.3611075299996</v>
      </c>
      <c r="I143" s="21">
        <v>5104.9730605699997</v>
      </c>
      <c r="J143" s="21">
        <f t="shared" ref="J143" si="690">SUM(K143:M143)</f>
        <v>4062.3880469599999</v>
      </c>
      <c r="K143" s="21">
        <v>2932.4067197700001</v>
      </c>
      <c r="L143" s="21">
        <v>1110.2597661899999</v>
      </c>
      <c r="M143" s="21">
        <v>19.721561000000001</v>
      </c>
      <c r="N143" s="21">
        <f t="shared" ref="N143" si="691">SUM(O143:P143)</f>
        <v>3660.7691952900004</v>
      </c>
      <c r="O143" s="21">
        <v>1461.9851096100001</v>
      </c>
      <c r="P143" s="21">
        <f t="shared" ref="P143" si="692">SUM(Q143:S143)</f>
        <v>2198.7840856800003</v>
      </c>
      <c r="Q143" s="21">
        <v>1464.42836336</v>
      </c>
      <c r="R143" s="21">
        <v>606.41529794999997</v>
      </c>
      <c r="S143" s="21">
        <v>127.94042437</v>
      </c>
      <c r="T143" s="21"/>
      <c r="U143" s="21"/>
      <c r="V143" s="21"/>
      <c r="W143" s="21"/>
      <c r="X143" s="21"/>
      <c r="Y143" s="21"/>
    </row>
    <row r="144" spans="1:25" hidden="1" outlineLevel="1" collapsed="1">
      <c r="A144" s="9">
        <v>44593</v>
      </c>
      <c r="B144" s="21">
        <v>12037.486361339999</v>
      </c>
      <c r="C144" s="21">
        <f t="shared" ref="C144" si="693">I144+O144</f>
        <v>6029.1071294599997</v>
      </c>
      <c r="D144" s="21">
        <f t="shared" ref="D144" si="694">J144+P144</f>
        <v>6008.3792318800006</v>
      </c>
      <c r="E144" s="21">
        <f t="shared" ref="E144" si="695">K144+Q144</f>
        <v>4201.4708963000003</v>
      </c>
      <c r="F144" s="21">
        <f t="shared" ref="F144" si="696">L144+R144</f>
        <v>1656.81966324</v>
      </c>
      <c r="G144" s="21">
        <f t="shared" ref="G144" si="697">M144+S144</f>
        <v>150.08867234000002</v>
      </c>
      <c r="H144" s="21">
        <f t="shared" ref="H144" si="698">SUM(I144:J144)</f>
        <v>8546.7883744299997</v>
      </c>
      <c r="I144" s="21">
        <v>4631.7631361699996</v>
      </c>
      <c r="J144" s="21">
        <f t="shared" ref="J144" si="699">SUM(K144:M144)</f>
        <v>3915.0252382600002</v>
      </c>
      <c r="K144" s="21">
        <v>2824.5379933600002</v>
      </c>
      <c r="L144" s="21">
        <v>1070.72874976</v>
      </c>
      <c r="M144" s="21">
        <v>19.758495140000001</v>
      </c>
      <c r="N144" s="21">
        <f t="shared" ref="N144" si="700">SUM(O144:P144)</f>
        <v>3490.6979869100001</v>
      </c>
      <c r="O144" s="21">
        <v>1397.3439932900001</v>
      </c>
      <c r="P144" s="21">
        <f t="shared" ref="P144" si="701">SUM(Q144:S144)</f>
        <v>2093.35399362</v>
      </c>
      <c r="Q144" s="21">
        <v>1376.9329029400001</v>
      </c>
      <c r="R144" s="21">
        <v>586.09091348000004</v>
      </c>
      <c r="S144" s="21">
        <v>130.33017720000001</v>
      </c>
      <c r="T144" s="21"/>
      <c r="U144" s="21"/>
      <c r="V144" s="21"/>
      <c r="W144" s="21"/>
      <c r="X144" s="21"/>
      <c r="Y144" s="21"/>
    </row>
    <row r="145" spans="1:25" hidden="1" outlineLevel="1" collapsed="1">
      <c r="A145" s="9">
        <v>44621</v>
      </c>
      <c r="B145" s="21">
        <v>12747.536030339999</v>
      </c>
      <c r="C145" s="21">
        <f t="shared" ref="C145" si="702">I145+O145</f>
        <v>7123.1316919700002</v>
      </c>
      <c r="D145" s="21">
        <f t="shared" ref="D145" si="703">J145+P145</f>
        <v>5624.4043383700009</v>
      </c>
      <c r="E145" s="21">
        <f t="shared" ref="E145" si="704">K145+Q145</f>
        <v>3868.78056225</v>
      </c>
      <c r="F145" s="21">
        <f t="shared" ref="F145" si="705">L145+R145</f>
        <v>1608.1101440699999</v>
      </c>
      <c r="G145" s="21">
        <f t="shared" ref="G145" si="706">M145+S145</f>
        <v>147.51363205000001</v>
      </c>
      <c r="H145" s="21">
        <f t="shared" ref="H145" si="707">SUM(I145:J145)</f>
        <v>9285.2471041900008</v>
      </c>
      <c r="I145" s="21">
        <v>5567.9789283</v>
      </c>
      <c r="J145" s="21">
        <f t="shared" ref="J145" si="708">SUM(K145:M145)</f>
        <v>3717.2681758900003</v>
      </c>
      <c r="K145" s="21">
        <v>2642.6032965200002</v>
      </c>
      <c r="L145" s="21">
        <v>1054.7247168199999</v>
      </c>
      <c r="M145" s="21">
        <v>19.94016255</v>
      </c>
      <c r="N145" s="21">
        <f t="shared" ref="N145" si="709">SUM(O145:P145)</f>
        <v>3462.2889261500004</v>
      </c>
      <c r="O145" s="21">
        <v>1555.15276367</v>
      </c>
      <c r="P145" s="21">
        <f t="shared" ref="P145" si="710">SUM(Q145:S145)</f>
        <v>1907.1361624800002</v>
      </c>
      <c r="Q145" s="21">
        <v>1226.17726573</v>
      </c>
      <c r="R145" s="21">
        <v>553.38542725000002</v>
      </c>
      <c r="S145" s="21">
        <v>127.5734695</v>
      </c>
      <c r="T145" s="21"/>
      <c r="U145" s="21"/>
      <c r="V145" s="21"/>
      <c r="W145" s="21"/>
      <c r="X145" s="21"/>
      <c r="Y145" s="21"/>
    </row>
    <row r="146" spans="1:25" hidden="1" outlineLevel="1" collapsed="1">
      <c r="A146" s="9">
        <v>44652</v>
      </c>
      <c r="B146" s="21">
        <v>13255.649044539998</v>
      </c>
      <c r="C146" s="21">
        <f t="shared" ref="C146" si="711">I146+O146</f>
        <v>7702.7147500299998</v>
      </c>
      <c r="D146" s="21">
        <f t="shared" ref="D146" si="712">J146+P146</f>
        <v>5552.9342945099997</v>
      </c>
      <c r="E146" s="21">
        <f t="shared" ref="E146" si="713">K146+Q146</f>
        <v>3808.6448425300005</v>
      </c>
      <c r="F146" s="21">
        <f t="shared" ref="F146" si="714">L146+R146</f>
        <v>1597.52249504</v>
      </c>
      <c r="G146" s="21">
        <f t="shared" ref="G146" si="715">M146+S146</f>
        <v>146.76695694</v>
      </c>
      <c r="H146" s="21">
        <f t="shared" ref="H146" si="716">SUM(I146:J146)</f>
        <v>9850.7398791600008</v>
      </c>
      <c r="I146" s="21">
        <v>6127.4610964000003</v>
      </c>
      <c r="J146" s="21">
        <f t="shared" ref="J146" si="717">SUM(K146:M146)</f>
        <v>3723.27878276</v>
      </c>
      <c r="K146" s="21">
        <v>2647.5742285400001</v>
      </c>
      <c r="L146" s="21">
        <v>1055.5947179699999</v>
      </c>
      <c r="M146" s="21">
        <v>20.109836250000001</v>
      </c>
      <c r="N146" s="21">
        <f t="shared" ref="N146" si="718">SUM(O146:P146)</f>
        <v>3404.9091653800001</v>
      </c>
      <c r="O146" s="21">
        <v>1575.2536536299999</v>
      </c>
      <c r="P146" s="21">
        <f t="shared" ref="P146" si="719">SUM(Q146:S146)</f>
        <v>1829.6555117500002</v>
      </c>
      <c r="Q146" s="21">
        <v>1161.0706139900001</v>
      </c>
      <c r="R146" s="21">
        <v>541.92777707000005</v>
      </c>
      <c r="S146" s="21">
        <v>126.65712069</v>
      </c>
      <c r="T146" s="21"/>
      <c r="U146" s="21"/>
      <c r="V146" s="21"/>
      <c r="W146" s="21"/>
      <c r="X146" s="21"/>
      <c r="Y146" s="21"/>
    </row>
    <row r="147" spans="1:25" hidden="1" outlineLevel="1" collapsed="1">
      <c r="A147" s="9">
        <v>44682</v>
      </c>
      <c r="B147" s="21">
        <v>13854.617245770001</v>
      </c>
      <c r="C147" s="21">
        <f t="shared" ref="C147" si="720">I147+O147</f>
        <v>8376.7095459900011</v>
      </c>
      <c r="D147" s="21">
        <f t="shared" ref="D147" si="721">J147+P147</f>
        <v>5477.9076997800003</v>
      </c>
      <c r="E147" s="21">
        <f t="shared" ref="E147" si="722">K147+Q147</f>
        <v>3777.3089470499999</v>
      </c>
      <c r="F147" s="21">
        <f t="shared" ref="F147" si="723">L147+R147</f>
        <v>1583.9723115299998</v>
      </c>
      <c r="G147" s="21">
        <f t="shared" ref="G147" si="724">M147+S147</f>
        <v>116.62644119999999</v>
      </c>
      <c r="H147" s="21">
        <f t="shared" ref="H147" si="725">SUM(I147:J147)</f>
        <v>10449.666589259999</v>
      </c>
      <c r="I147" s="21">
        <v>6686.4726872700003</v>
      </c>
      <c r="J147" s="21">
        <f t="shared" ref="J147" si="726">SUM(K147:M147)</f>
        <v>3763.1939019900001</v>
      </c>
      <c r="K147" s="21">
        <v>2665.2557401700001</v>
      </c>
      <c r="L147" s="21">
        <v>1077.58945417</v>
      </c>
      <c r="M147" s="21">
        <v>20.348707650000001</v>
      </c>
      <c r="N147" s="21">
        <f t="shared" ref="N147" si="727">SUM(O147:P147)</f>
        <v>3404.95065651</v>
      </c>
      <c r="O147" s="21">
        <v>1690.2368587200001</v>
      </c>
      <c r="P147" s="21">
        <f t="shared" ref="P147" si="728">SUM(Q147:S147)</f>
        <v>1714.7137977900002</v>
      </c>
      <c r="Q147" s="21">
        <v>1112.0532068800001</v>
      </c>
      <c r="R147" s="21">
        <v>506.38285736</v>
      </c>
      <c r="S147" s="21">
        <v>96.277733549999994</v>
      </c>
      <c r="T147" s="21"/>
      <c r="U147" s="21"/>
      <c r="V147" s="21"/>
      <c r="W147" s="21"/>
      <c r="X147" s="21"/>
      <c r="Y147" s="21"/>
    </row>
    <row r="148" spans="1:25" hidden="1" outlineLevel="1" collapsed="1">
      <c r="A148" s="9">
        <v>44713</v>
      </c>
      <c r="B148" s="21">
        <v>14503.750915199998</v>
      </c>
      <c r="C148" s="21">
        <f t="shared" ref="C148" si="729">I148+O148</f>
        <v>9011.7582155199998</v>
      </c>
      <c r="D148" s="21">
        <f t="shared" ref="D148" si="730">J148+P148</f>
        <v>5491.9926996800004</v>
      </c>
      <c r="E148" s="21">
        <f t="shared" ref="E148" si="731">K148+Q148</f>
        <v>3805.2429802400002</v>
      </c>
      <c r="F148" s="21">
        <f t="shared" ref="F148" si="732">L148+R148</f>
        <v>1577.20188433</v>
      </c>
      <c r="G148" s="21">
        <f t="shared" ref="G148" si="733">M148+S148</f>
        <v>109.54783511000001</v>
      </c>
      <c r="H148" s="21">
        <f t="shared" ref="H148" si="734">SUM(I148:J148)</f>
        <v>11137.25575423</v>
      </c>
      <c r="I148" s="21">
        <v>7327.9562807599996</v>
      </c>
      <c r="J148" s="21">
        <f t="shared" ref="J148" si="735">SUM(K148:M148)</f>
        <v>3809.2994734700001</v>
      </c>
      <c r="K148" s="21">
        <v>2702.5459853100001</v>
      </c>
      <c r="L148" s="21">
        <v>1086.1134627199999</v>
      </c>
      <c r="M148" s="21">
        <v>20.640025439999999</v>
      </c>
      <c r="N148" s="21">
        <f t="shared" ref="N148" si="736">SUM(O148:P148)</f>
        <v>3366.4951609700001</v>
      </c>
      <c r="O148" s="21">
        <v>1683.80193476</v>
      </c>
      <c r="P148" s="21">
        <f t="shared" ref="P148" si="737">SUM(Q148:S148)</f>
        <v>1682.6932262100001</v>
      </c>
      <c r="Q148" s="21">
        <v>1102.6969949300001</v>
      </c>
      <c r="R148" s="21">
        <v>491.08842161000001</v>
      </c>
      <c r="S148" s="21">
        <v>88.907809670000006</v>
      </c>
      <c r="T148" s="21"/>
      <c r="U148" s="21"/>
      <c r="V148" s="21"/>
      <c r="W148" s="21"/>
      <c r="X148" s="21"/>
      <c r="Y148" s="21"/>
    </row>
    <row r="149" spans="1:25" hidden="1" outlineLevel="1" collapsed="1">
      <c r="A149" s="9">
        <v>44743</v>
      </c>
      <c r="B149" s="21">
        <v>15563.038226500001</v>
      </c>
      <c r="C149" s="21">
        <f t="shared" ref="C149" si="738">I149+O149</f>
        <v>9610.9433925900012</v>
      </c>
      <c r="D149" s="21">
        <f t="shared" ref="D149" si="739">J149+P149</f>
        <v>5952.0948339099996</v>
      </c>
      <c r="E149" s="21">
        <f t="shared" ref="E149" si="740">K149+Q149</f>
        <v>4138.9894444900001</v>
      </c>
      <c r="F149" s="21">
        <f t="shared" ref="F149" si="741">L149+R149</f>
        <v>1682.42583094</v>
      </c>
      <c r="G149" s="21">
        <f t="shared" ref="G149" si="742">M149+S149</f>
        <v>130.67955848</v>
      </c>
      <c r="H149" s="21">
        <f t="shared" ref="H149" si="743">SUM(I149:J149)</f>
        <v>11413.36995387</v>
      </c>
      <c r="I149" s="21">
        <v>7502.4689012600002</v>
      </c>
      <c r="J149" s="21">
        <f t="shared" ref="J149" si="744">SUM(K149:M149)</f>
        <v>3910.9010526099996</v>
      </c>
      <c r="K149" s="21">
        <v>2797.0639284200001</v>
      </c>
      <c r="L149" s="21">
        <v>1093.2637356299999</v>
      </c>
      <c r="M149" s="21">
        <v>20.573388560000001</v>
      </c>
      <c r="N149" s="21">
        <f t="shared" ref="N149" si="745">SUM(O149:P149)</f>
        <v>4149.6682726300005</v>
      </c>
      <c r="O149" s="21">
        <v>2108.4744913300001</v>
      </c>
      <c r="P149" s="21">
        <f t="shared" ref="P149" si="746">SUM(Q149:S149)</f>
        <v>2041.1937813</v>
      </c>
      <c r="Q149" s="21">
        <v>1341.92551607</v>
      </c>
      <c r="R149" s="21">
        <v>589.16209531000004</v>
      </c>
      <c r="S149" s="21">
        <v>110.10616992</v>
      </c>
      <c r="T149" s="21"/>
      <c r="U149" s="21"/>
      <c r="V149" s="21"/>
      <c r="W149" s="21"/>
      <c r="X149" s="21"/>
      <c r="Y149" s="21"/>
    </row>
    <row r="150" spans="1:25" hidden="1" outlineLevel="1" collapsed="1">
      <c r="A150" s="9">
        <v>44774</v>
      </c>
      <c r="B150" s="21">
        <v>16599.738818179998</v>
      </c>
      <c r="C150" s="21">
        <f t="shared" ref="C150" si="747">I150+O150</f>
        <v>10488.3081614</v>
      </c>
      <c r="D150" s="21">
        <f t="shared" ref="D150" si="748">J150+P150</f>
        <v>6111.4306567800004</v>
      </c>
      <c r="E150" s="21">
        <f t="shared" ref="E150" si="749">K150+Q150</f>
        <v>4339.7378651700001</v>
      </c>
      <c r="F150" s="21">
        <f t="shared" ref="F150" si="750">L150+R150</f>
        <v>1643.5393739300002</v>
      </c>
      <c r="G150" s="21">
        <f t="shared" ref="G150" si="751">M150+S150</f>
        <v>128.15341768000002</v>
      </c>
      <c r="H150" s="21">
        <f t="shared" ref="H150" si="752">SUM(I150:J150)</f>
        <v>12373.496993839999</v>
      </c>
      <c r="I150" s="21">
        <v>8379.5927694799993</v>
      </c>
      <c r="J150" s="21">
        <f t="shared" ref="J150" si="753">SUM(K150:M150)</f>
        <v>3993.9042243600002</v>
      </c>
      <c r="K150" s="21">
        <v>2891.94219909</v>
      </c>
      <c r="L150" s="21">
        <v>1081.2601650500001</v>
      </c>
      <c r="M150" s="21">
        <v>20.70186022</v>
      </c>
      <c r="N150" s="21">
        <f t="shared" ref="N150" si="754">SUM(O150:P150)</f>
        <v>4226.2418243400007</v>
      </c>
      <c r="O150" s="21">
        <v>2108.71539192</v>
      </c>
      <c r="P150" s="21">
        <f t="shared" ref="P150" si="755">SUM(Q150:S150)</f>
        <v>2117.5264324200002</v>
      </c>
      <c r="Q150" s="21">
        <v>1447.79566608</v>
      </c>
      <c r="R150" s="21">
        <v>562.27920888000006</v>
      </c>
      <c r="S150" s="21">
        <v>107.45155746</v>
      </c>
      <c r="T150" s="21"/>
      <c r="U150" s="21"/>
      <c r="V150" s="21"/>
      <c r="W150" s="21"/>
      <c r="X150" s="21"/>
      <c r="Y150" s="21"/>
    </row>
    <row r="151" spans="1:25" hidden="1" outlineLevel="1" collapsed="1">
      <c r="A151" s="9">
        <v>44805</v>
      </c>
      <c r="B151" s="21">
        <v>16586.929841100002</v>
      </c>
      <c r="C151" s="21">
        <f t="shared" ref="C151" si="756">I151+O151</f>
        <v>10220.664427399999</v>
      </c>
      <c r="D151" s="21">
        <f t="shared" ref="D151" si="757">J151+P151</f>
        <v>6366.2654137000009</v>
      </c>
      <c r="E151" s="21">
        <f t="shared" ref="E151" si="758">K151+Q151</f>
        <v>4616.9581604499999</v>
      </c>
      <c r="F151" s="21">
        <f t="shared" ref="F151" si="759">L151+R151</f>
        <v>1621.7792376699999</v>
      </c>
      <c r="G151" s="21">
        <f t="shared" ref="G151" si="760">M151+S151</f>
        <v>127.52801558</v>
      </c>
      <c r="H151" s="21">
        <f t="shared" ref="H151" si="761">SUM(I151:J151)</f>
        <v>12216.843236950001</v>
      </c>
      <c r="I151" s="21">
        <v>8138.3633449899999</v>
      </c>
      <c r="J151" s="21">
        <f t="shared" ref="J151" si="762">SUM(K151:M151)</f>
        <v>4078.4798919600003</v>
      </c>
      <c r="K151" s="21">
        <v>2966.9705217000001</v>
      </c>
      <c r="L151" s="21">
        <v>1090.72243626</v>
      </c>
      <c r="M151" s="21">
        <v>20.786933999999999</v>
      </c>
      <c r="N151" s="21">
        <f t="shared" ref="N151" si="763">SUM(O151:P151)</f>
        <v>4370.0866041500003</v>
      </c>
      <c r="O151" s="21">
        <v>2082.3010824100002</v>
      </c>
      <c r="P151" s="21">
        <f t="shared" ref="P151" si="764">SUM(Q151:S151)</f>
        <v>2287.7855217400001</v>
      </c>
      <c r="Q151" s="21">
        <v>1649.9876387500001</v>
      </c>
      <c r="R151" s="21">
        <v>531.05680141000005</v>
      </c>
      <c r="S151" s="21">
        <v>106.74108158</v>
      </c>
      <c r="T151" s="21"/>
      <c r="U151" s="21"/>
      <c r="V151" s="21"/>
      <c r="W151" s="21"/>
      <c r="X151" s="21"/>
      <c r="Y151" s="21"/>
    </row>
    <row r="152" spans="1:25" hidden="1" outlineLevel="1" collapsed="1">
      <c r="A152" s="9">
        <v>44835</v>
      </c>
      <c r="B152" s="21">
        <v>17071.286352749998</v>
      </c>
      <c r="C152" s="21">
        <f t="shared" ref="C152" si="765">I152+O152</f>
        <v>10607.338777719999</v>
      </c>
      <c r="D152" s="21">
        <f t="shared" ref="D152" si="766">J152+P152</f>
        <v>6463.9475750299998</v>
      </c>
      <c r="E152" s="21">
        <f t="shared" ref="E152" si="767">K152+Q152</f>
        <v>4780.3110492899996</v>
      </c>
      <c r="F152" s="21">
        <f t="shared" ref="F152" si="768">L152+R152</f>
        <v>1562.5525248499998</v>
      </c>
      <c r="G152" s="21">
        <f t="shared" ref="G152" si="769">M152+S152</f>
        <v>121.08400089</v>
      </c>
      <c r="H152" s="21">
        <f t="shared" ref="H152" si="770">SUM(I152:J152)</f>
        <v>12536.522563519999</v>
      </c>
      <c r="I152" s="21">
        <v>8512.0037024199992</v>
      </c>
      <c r="J152" s="21">
        <f t="shared" ref="J152" si="771">SUM(K152:M152)</f>
        <v>4024.5188610999999</v>
      </c>
      <c r="K152" s="21">
        <v>2934.3869070199999</v>
      </c>
      <c r="L152" s="21">
        <v>1072.1110622399999</v>
      </c>
      <c r="M152" s="21">
        <v>18.020891840000001</v>
      </c>
      <c r="N152" s="21">
        <f t="shared" ref="N152" si="772">SUM(O152:P152)</f>
        <v>4534.7637892299999</v>
      </c>
      <c r="O152" s="21">
        <v>2095.3350753</v>
      </c>
      <c r="P152" s="21">
        <f t="shared" ref="P152" si="773">SUM(Q152:S152)</f>
        <v>2439.42871393</v>
      </c>
      <c r="Q152" s="21">
        <v>1845.9241422699999</v>
      </c>
      <c r="R152" s="21">
        <v>490.44146260999997</v>
      </c>
      <c r="S152" s="21">
        <v>103.06310904999999</v>
      </c>
      <c r="T152" s="21"/>
      <c r="U152" s="21"/>
      <c r="V152" s="21"/>
      <c r="W152" s="21"/>
      <c r="X152" s="21"/>
      <c r="Y152" s="21"/>
    </row>
    <row r="153" spans="1:25" hidden="1" outlineLevel="1" collapsed="1">
      <c r="A153" s="9">
        <v>44866</v>
      </c>
      <c r="B153" s="21">
        <v>17688.525257180001</v>
      </c>
      <c r="C153" s="21">
        <f t="shared" ref="C153" si="774">I153+O153</f>
        <v>10886.404408400002</v>
      </c>
      <c r="D153" s="21">
        <f t="shared" ref="D153" si="775">J153+P153</f>
        <v>6802.1208487799995</v>
      </c>
      <c r="E153" s="21">
        <f t="shared" ref="E153" si="776">K153+Q153</f>
        <v>5148.8495799900002</v>
      </c>
      <c r="F153" s="21">
        <f t="shared" ref="F153" si="777">L153+R153</f>
        <v>1532.18750054</v>
      </c>
      <c r="G153" s="21">
        <f t="shared" ref="G153" si="778">M153+S153</f>
        <v>121.08376825000001</v>
      </c>
      <c r="H153" s="21">
        <f t="shared" ref="H153" si="779">SUM(I153:J153)</f>
        <v>12936.978338930001</v>
      </c>
      <c r="I153" s="21">
        <v>8761.3701412200007</v>
      </c>
      <c r="J153" s="21">
        <f t="shared" ref="J153" si="780">SUM(K153:M153)</f>
        <v>4175.6081977100002</v>
      </c>
      <c r="K153" s="21">
        <v>3107.1811335000002</v>
      </c>
      <c r="L153" s="21">
        <v>1050.2360317299999</v>
      </c>
      <c r="M153" s="21">
        <v>18.191032480000001</v>
      </c>
      <c r="N153" s="21">
        <f t="shared" ref="N153" si="781">SUM(O153:P153)</f>
        <v>4751.5469182500001</v>
      </c>
      <c r="O153" s="21">
        <v>2125.0342671799999</v>
      </c>
      <c r="P153" s="21">
        <f t="shared" ref="P153" si="782">SUM(Q153:S153)</f>
        <v>2626.5126510699997</v>
      </c>
      <c r="Q153" s="21">
        <v>2041.66844649</v>
      </c>
      <c r="R153" s="21">
        <v>481.95146880999999</v>
      </c>
      <c r="S153" s="21">
        <v>102.89273577</v>
      </c>
      <c r="T153" s="21"/>
      <c r="U153" s="21"/>
      <c r="V153" s="21"/>
      <c r="W153" s="21"/>
      <c r="X153" s="21"/>
      <c r="Y153" s="21"/>
    </row>
    <row r="154" spans="1:25" hidden="1" outlineLevel="1" collapsed="1">
      <c r="A154" s="9">
        <v>44896</v>
      </c>
      <c r="B154" s="21">
        <v>18488.528396100002</v>
      </c>
      <c r="C154" s="21">
        <f t="shared" ref="C154" si="783">I154+O154</f>
        <v>11522.651388310001</v>
      </c>
      <c r="D154" s="21">
        <f t="shared" ref="D154" si="784">J154+P154</f>
        <v>6965.8770077900008</v>
      </c>
      <c r="E154" s="21">
        <f t="shared" ref="E154" si="785">K154+Q154</f>
        <v>5337.8418802200003</v>
      </c>
      <c r="F154" s="21">
        <f t="shared" ref="F154" si="786">L154+R154</f>
        <v>1499.6515158899999</v>
      </c>
      <c r="G154" s="21">
        <f t="shared" ref="G154" si="787">M154+S154</f>
        <v>128.38361168</v>
      </c>
      <c r="H154" s="21">
        <f t="shared" ref="H154" si="788">SUM(I154:J154)</f>
        <v>13489.754567</v>
      </c>
      <c r="I154" s="21">
        <v>9304.4640609300004</v>
      </c>
      <c r="J154" s="21">
        <f t="shared" ref="J154" si="789">SUM(K154:M154)</f>
        <v>4185.2905060700004</v>
      </c>
      <c r="K154" s="21">
        <v>3114.8376160100001</v>
      </c>
      <c r="L154" s="21">
        <v>1044.8892605399999</v>
      </c>
      <c r="M154" s="21">
        <v>25.563629519999999</v>
      </c>
      <c r="N154" s="21">
        <f t="shared" ref="N154" si="790">SUM(O154:P154)</f>
        <v>4998.7738291000005</v>
      </c>
      <c r="O154" s="21">
        <v>2218.1873273800002</v>
      </c>
      <c r="P154" s="21">
        <f t="shared" ref="P154" si="791">SUM(Q154:S154)</f>
        <v>2780.5865017200003</v>
      </c>
      <c r="Q154" s="21">
        <v>2223.0042642100002</v>
      </c>
      <c r="R154" s="21">
        <v>454.76225534999998</v>
      </c>
      <c r="S154" s="21">
        <v>102.81998216</v>
      </c>
      <c r="T154" s="21"/>
      <c r="U154" s="21"/>
      <c r="V154" s="21"/>
      <c r="W154" s="21"/>
      <c r="X154" s="21"/>
      <c r="Y154" s="21"/>
    </row>
    <row r="155" spans="1:25" hidden="1" outlineLevel="1" collapsed="1">
      <c r="A155" s="9">
        <v>44927</v>
      </c>
      <c r="B155" s="21">
        <v>18218.58896555</v>
      </c>
      <c r="C155" s="21">
        <f t="shared" ref="C155" si="792">I155+O155</f>
        <v>10942.694863479999</v>
      </c>
      <c r="D155" s="21">
        <f t="shared" ref="D155" si="793">J155+P155</f>
        <v>7275.8941020700004</v>
      </c>
      <c r="E155" s="21">
        <f t="shared" ref="E155" si="794">K155+Q155</f>
        <v>5666.1675249</v>
      </c>
      <c r="F155" s="21">
        <f t="shared" ref="F155" si="795">L155+R155</f>
        <v>1505.9102585599999</v>
      </c>
      <c r="G155" s="21">
        <f t="shared" ref="G155" si="796">M155+S155</f>
        <v>103.81631861</v>
      </c>
      <c r="H155" s="21">
        <f t="shared" ref="H155" si="797">SUM(I155:J155)</f>
        <v>13025.816034420001</v>
      </c>
      <c r="I155" s="21">
        <v>8674.94298781</v>
      </c>
      <c r="J155" s="21">
        <f t="shared" ref="J155" si="798">SUM(K155:M155)</f>
        <v>4350.8730466099996</v>
      </c>
      <c r="K155" s="21">
        <v>3252.9258777199998</v>
      </c>
      <c r="L155" s="21">
        <v>1068.4136136</v>
      </c>
      <c r="M155" s="21">
        <v>29.533555289999999</v>
      </c>
      <c r="N155" s="21">
        <f t="shared" ref="N155" si="799">SUM(O155:P155)</f>
        <v>5192.7729311300009</v>
      </c>
      <c r="O155" s="21">
        <v>2267.7518756700001</v>
      </c>
      <c r="P155" s="21">
        <f t="shared" ref="P155" si="800">SUM(Q155:S155)</f>
        <v>2925.0210554600003</v>
      </c>
      <c r="Q155" s="21">
        <v>2413.2416471800002</v>
      </c>
      <c r="R155" s="21">
        <v>437.49664496000003</v>
      </c>
      <c r="S155" s="21">
        <v>74.282763320000001</v>
      </c>
      <c r="T155" s="21"/>
      <c r="U155" s="21"/>
      <c r="V155" s="21"/>
      <c r="W155" s="21"/>
      <c r="X155" s="21"/>
      <c r="Y155" s="21"/>
    </row>
    <row r="156" spans="1:25" hidden="1" outlineLevel="1" collapsed="1">
      <c r="A156" s="9">
        <v>44958</v>
      </c>
      <c r="B156" s="21">
        <v>18402.916609710002</v>
      </c>
      <c r="C156" s="21">
        <f t="shared" ref="C156" si="801">I156+O156</f>
        <v>10885.64616776</v>
      </c>
      <c r="D156" s="21">
        <f t="shared" ref="D156" si="802">J156+P156</f>
        <v>7517.2704419499987</v>
      </c>
      <c r="E156" s="21">
        <f t="shared" ref="E156" si="803">K156+Q156</f>
        <v>5925.3529619000001</v>
      </c>
      <c r="F156" s="21">
        <f t="shared" ref="F156" si="804">L156+R156</f>
        <v>1493.3922840099999</v>
      </c>
      <c r="G156" s="21">
        <f t="shared" ref="G156" si="805">M156+S156</f>
        <v>98.525196039999997</v>
      </c>
      <c r="H156" s="21">
        <f t="shared" ref="H156" si="806">SUM(I156:J156)</f>
        <v>13066.248065309999</v>
      </c>
      <c r="I156" s="21">
        <v>8573.9292934799996</v>
      </c>
      <c r="J156" s="21">
        <f t="shared" ref="J156" si="807">SUM(K156:M156)</f>
        <v>4492.3187718299996</v>
      </c>
      <c r="K156" s="21">
        <v>3377.4374946399998</v>
      </c>
      <c r="L156" s="21">
        <v>1081.65042494</v>
      </c>
      <c r="M156" s="21">
        <v>33.230852249999998</v>
      </c>
      <c r="N156" s="21">
        <f t="shared" ref="N156" si="808">SUM(O156:P156)</f>
        <v>5336.6685443999995</v>
      </c>
      <c r="O156" s="21">
        <v>2311.71687428</v>
      </c>
      <c r="P156" s="21">
        <f t="shared" ref="P156" si="809">SUM(Q156:S156)</f>
        <v>3024.9516701199996</v>
      </c>
      <c r="Q156" s="21">
        <v>2547.9154672599998</v>
      </c>
      <c r="R156" s="21">
        <v>411.74185906999998</v>
      </c>
      <c r="S156" s="21">
        <v>65.294343789999999</v>
      </c>
      <c r="T156" s="21"/>
      <c r="U156" s="21"/>
      <c r="V156" s="21"/>
      <c r="W156" s="21"/>
      <c r="X156" s="21"/>
      <c r="Y156" s="21"/>
    </row>
    <row r="157" spans="1:25" hidden="1" outlineLevel="1" collapsed="1">
      <c r="A157" s="9">
        <v>44986</v>
      </c>
      <c r="B157" s="21">
        <v>18353.270307589999</v>
      </c>
      <c r="C157" s="21">
        <f t="shared" ref="C157" si="810">I157+O157</f>
        <v>10787.71978177</v>
      </c>
      <c r="D157" s="21">
        <f t="shared" ref="D157" si="811">J157+P157</f>
        <v>7565.5505258199992</v>
      </c>
      <c r="E157" s="21">
        <f t="shared" ref="E157" si="812">K157+Q157</f>
        <v>6725.6191155799997</v>
      </c>
      <c r="F157" s="21">
        <f t="shared" ref="F157" si="813">L157+R157</f>
        <v>754.45341610000003</v>
      </c>
      <c r="G157" s="21">
        <f t="shared" ref="G157" si="814">M157+S157</f>
        <v>85.477994139999993</v>
      </c>
      <c r="H157" s="21">
        <f t="shared" ref="H157" si="815">SUM(I157:J157)</f>
        <v>13100.234656839999</v>
      </c>
      <c r="I157" s="21">
        <v>8470.83156452</v>
      </c>
      <c r="J157" s="21">
        <f t="shared" ref="J157" si="816">SUM(K157:M157)</f>
        <v>4629.4030923199998</v>
      </c>
      <c r="K157" s="21">
        <v>4062.7846349699998</v>
      </c>
      <c r="L157" s="21">
        <v>545.61937006000005</v>
      </c>
      <c r="M157" s="21">
        <v>20.999087289999999</v>
      </c>
      <c r="N157" s="21">
        <f t="shared" ref="N157" si="817">SUM(O157:P157)</f>
        <v>5253.0356507500001</v>
      </c>
      <c r="O157" s="21">
        <v>2316.8882172499998</v>
      </c>
      <c r="P157" s="21">
        <f t="shared" ref="P157" si="818">SUM(Q157:S157)</f>
        <v>2936.1474334999998</v>
      </c>
      <c r="Q157" s="21">
        <v>2662.8344806099999</v>
      </c>
      <c r="R157" s="21">
        <v>208.83404604</v>
      </c>
      <c r="S157" s="21">
        <v>64.478906850000001</v>
      </c>
      <c r="T157" s="21"/>
      <c r="U157" s="21"/>
      <c r="V157" s="21"/>
      <c r="W157" s="21"/>
      <c r="X157" s="21"/>
      <c r="Y157" s="21"/>
    </row>
    <row r="158" spans="1:25" collapsed="1">
      <c r="A158" s="9">
        <v>45017</v>
      </c>
      <c r="B158" s="21">
        <v>18502.11672002</v>
      </c>
      <c r="C158" s="21">
        <f t="shared" ref="C158" si="819">I158+O158</f>
        <v>11017.351640659999</v>
      </c>
      <c r="D158" s="21">
        <f t="shared" ref="D158" si="820">J158+P158</f>
        <v>7484.7650793600005</v>
      </c>
      <c r="E158" s="21">
        <f t="shared" ref="E158" si="821">K158+Q158</f>
        <v>6613.8306581400002</v>
      </c>
      <c r="F158" s="21">
        <f t="shared" ref="F158" si="822">L158+R158</f>
        <v>783.43358635999994</v>
      </c>
      <c r="G158" s="21">
        <f t="shared" ref="G158" si="823">M158+S158</f>
        <v>87.500834859999998</v>
      </c>
      <c r="H158" s="21">
        <f t="shared" ref="H158" si="824">SUM(I158:J158)</f>
        <v>13429.269111059999</v>
      </c>
      <c r="I158" s="21">
        <v>8618.3347558299993</v>
      </c>
      <c r="J158" s="21">
        <f t="shared" ref="J158" si="825">SUM(K158:M158)</f>
        <v>4810.9343552300006</v>
      </c>
      <c r="K158" s="21">
        <v>4214.7136638700003</v>
      </c>
      <c r="L158" s="21">
        <v>573.22611975999996</v>
      </c>
      <c r="M158" s="21">
        <v>22.9945716</v>
      </c>
      <c r="N158" s="21">
        <f t="shared" ref="N158" si="826">SUM(O158:P158)</f>
        <v>5072.8476089599999</v>
      </c>
      <c r="O158" s="21">
        <v>2399.01688483</v>
      </c>
      <c r="P158" s="21">
        <f t="shared" ref="P158" si="827">SUM(Q158:S158)</f>
        <v>2673.8307241299999</v>
      </c>
      <c r="Q158" s="21">
        <v>2399.1169942699999</v>
      </c>
      <c r="R158" s="21">
        <v>210.2074666</v>
      </c>
      <c r="S158" s="21">
        <v>64.506263259999997</v>
      </c>
      <c r="T158" s="21"/>
      <c r="U158" s="21"/>
      <c r="V158" s="21"/>
      <c r="W158" s="21"/>
      <c r="X158" s="21"/>
      <c r="Y158" s="21"/>
    </row>
    <row r="159" spans="1:25">
      <c r="A159" s="9">
        <v>45047</v>
      </c>
      <c r="B159" s="21">
        <v>18553.357128260002</v>
      </c>
      <c r="C159" s="21">
        <f t="shared" ref="C159" si="828">I159+O159</f>
        <v>11199.154460940001</v>
      </c>
      <c r="D159" s="21">
        <f t="shared" ref="D159" si="829">J159+P159</f>
        <v>7354.2026673200007</v>
      </c>
      <c r="E159" s="21">
        <f t="shared" ref="E159" si="830">K159+Q159</f>
        <v>5631.55376695</v>
      </c>
      <c r="F159" s="21">
        <f t="shared" ref="F159" si="831">L159+R159</f>
        <v>1636.2494065799999</v>
      </c>
      <c r="G159" s="21">
        <f t="shared" ref="G159" si="832">M159+S159</f>
        <v>86.399493790000008</v>
      </c>
      <c r="H159" s="21">
        <f t="shared" ref="H159" si="833">SUM(I159:J159)</f>
        <v>13823.37474352</v>
      </c>
      <c r="I159" s="21">
        <v>8790.3791911999997</v>
      </c>
      <c r="J159" s="21">
        <f t="shared" ref="J159" si="834">SUM(K159:M159)</f>
        <v>5032.9955523200006</v>
      </c>
      <c r="K159" s="21">
        <v>3788.23140337</v>
      </c>
      <c r="L159" s="21">
        <v>1218.31027879</v>
      </c>
      <c r="M159" s="21">
        <v>26.453870160000001</v>
      </c>
      <c r="N159" s="21">
        <f t="shared" ref="N159" si="835">SUM(O159:P159)</f>
        <v>4729.9823847400003</v>
      </c>
      <c r="O159" s="21">
        <v>2408.7752697400001</v>
      </c>
      <c r="P159" s="21">
        <f t="shared" ref="P159" si="836">SUM(Q159:S159)</f>
        <v>2321.2071150000002</v>
      </c>
      <c r="Q159" s="21">
        <v>1843.32236358</v>
      </c>
      <c r="R159" s="21">
        <v>417.93912778999999</v>
      </c>
      <c r="S159" s="21">
        <v>59.94562363</v>
      </c>
      <c r="T159" s="21"/>
      <c r="U159" s="21"/>
      <c r="V159" s="21"/>
      <c r="W159" s="21"/>
      <c r="X159" s="21"/>
      <c r="Y159" s="21"/>
    </row>
    <row r="160" spans="1:25">
      <c r="A160" s="9">
        <v>45078</v>
      </c>
      <c r="B160" s="21">
        <v>19139.238420909998</v>
      </c>
      <c r="C160" s="21">
        <f t="shared" ref="C160" si="837">I160+O160</f>
        <v>11707.7626373</v>
      </c>
      <c r="D160" s="21">
        <f t="shared" ref="D160" si="838">J160+P160</f>
        <v>7431.4757836099998</v>
      </c>
      <c r="E160" s="21">
        <f t="shared" ref="E160" si="839">K160+Q160</f>
        <v>5668.9073466999998</v>
      </c>
      <c r="F160" s="21">
        <f t="shared" ref="F160" si="840">L160+R160</f>
        <v>1675.3982366</v>
      </c>
      <c r="G160" s="21">
        <f t="shared" ref="G160" si="841">M160+S160</f>
        <v>87.170200309999998</v>
      </c>
      <c r="H160" s="21">
        <f t="shared" ref="H160" si="842">SUM(I160:J160)</f>
        <v>14539.278619950001</v>
      </c>
      <c r="I160" s="21">
        <v>9259.2193462800005</v>
      </c>
      <c r="J160" s="21">
        <f t="shared" ref="J160" si="843">SUM(K160:M160)</f>
        <v>5280.05927367</v>
      </c>
      <c r="K160" s="21">
        <v>4002.8269492200002</v>
      </c>
      <c r="L160" s="21">
        <v>1250.16036424</v>
      </c>
      <c r="M160" s="21">
        <v>27.07196021</v>
      </c>
      <c r="N160" s="21">
        <f t="shared" ref="N160" si="844">SUM(O160:P160)</f>
        <v>4599.9598009600004</v>
      </c>
      <c r="O160" s="21">
        <v>2448.5432910200002</v>
      </c>
      <c r="P160" s="21">
        <f t="shared" ref="P160" si="845">SUM(Q160:S160)</f>
        <v>2151.4165099400002</v>
      </c>
      <c r="Q160" s="21">
        <v>1666.0803974800001</v>
      </c>
      <c r="R160" s="21">
        <v>425.23787235999998</v>
      </c>
      <c r="S160" s="21">
        <v>60.098240099999998</v>
      </c>
      <c r="T160" s="21"/>
      <c r="U160" s="21"/>
      <c r="V160" s="21"/>
      <c r="W160" s="21"/>
      <c r="X160" s="21"/>
      <c r="Y160" s="21"/>
    </row>
    <row r="161" spans="1:25">
      <c r="A161" s="9">
        <v>45108</v>
      </c>
      <c r="B161" s="21">
        <v>19460.293578569999</v>
      </c>
      <c r="C161" s="21">
        <f t="shared" ref="C161" si="846">I161+O161</f>
        <v>12264.609016140001</v>
      </c>
      <c r="D161" s="21">
        <f t="shared" ref="D161" si="847">J161+P161</f>
        <v>7195.6845624300004</v>
      </c>
      <c r="E161" s="21">
        <f t="shared" ref="E161" si="848">K161+Q161</f>
        <v>5864.8806147900004</v>
      </c>
      <c r="F161" s="21">
        <f t="shared" ref="F161" si="849">L161+R161</f>
        <v>1254.40428329</v>
      </c>
      <c r="G161" s="21">
        <f t="shared" ref="G161" si="850">M161+S161</f>
        <v>76.399664349999995</v>
      </c>
      <c r="H161" s="21">
        <f t="shared" ref="H161" si="851">SUM(I161:J161)</f>
        <v>14890.71735855</v>
      </c>
      <c r="I161" s="21">
        <v>9573.5679076800006</v>
      </c>
      <c r="J161" s="21">
        <f t="shared" ref="J161" si="852">SUM(K161:M161)</f>
        <v>5317.1494508699998</v>
      </c>
      <c r="K161" s="21">
        <v>4411.6400696500004</v>
      </c>
      <c r="L161" s="21">
        <v>877.36159626000006</v>
      </c>
      <c r="M161" s="21">
        <v>28.147784959999999</v>
      </c>
      <c r="N161" s="21">
        <f t="shared" ref="N161" si="853">SUM(O161:P161)</f>
        <v>4569.5762200200006</v>
      </c>
      <c r="O161" s="21">
        <v>2691.04110846</v>
      </c>
      <c r="P161" s="21">
        <f t="shared" ref="P161" si="854">SUM(Q161:S161)</f>
        <v>1878.5351115600001</v>
      </c>
      <c r="Q161" s="21">
        <v>1453.24054514</v>
      </c>
      <c r="R161" s="21">
        <v>377.04268703000002</v>
      </c>
      <c r="S161" s="21">
        <v>48.251879389999999</v>
      </c>
      <c r="T161" s="21"/>
      <c r="U161" s="21"/>
      <c r="V161" s="21"/>
      <c r="W161" s="21"/>
      <c r="X161" s="21"/>
      <c r="Y161" s="21"/>
    </row>
    <row r="162" spans="1:25">
      <c r="A162" s="9">
        <v>45139</v>
      </c>
      <c r="B162" s="21">
        <v>19563.746301029998</v>
      </c>
      <c r="C162" s="21">
        <f t="shared" ref="C162" si="855">I162+O162</f>
        <v>11442.227768569999</v>
      </c>
      <c r="D162" s="21">
        <f t="shared" ref="D162" si="856">J162+P162</f>
        <v>8121.5185324599997</v>
      </c>
      <c r="E162" s="21">
        <f t="shared" ref="E162" si="857">K162+Q162</f>
        <v>6729.9552697400004</v>
      </c>
      <c r="F162" s="21">
        <f t="shared" ref="F162" si="858">L162+R162</f>
        <v>1332.9499205699999</v>
      </c>
      <c r="G162" s="21">
        <f t="shared" ref="G162" si="859">M162+S162</f>
        <v>58.613342149999994</v>
      </c>
      <c r="H162" s="21">
        <f t="shared" ref="H162" si="860">SUM(I162:J162)</f>
        <v>15004.904436569999</v>
      </c>
      <c r="I162" s="21">
        <v>9132.7203810699993</v>
      </c>
      <c r="J162" s="21">
        <f t="shared" ref="J162" si="861">SUM(K162:M162)</f>
        <v>5872.1840554999999</v>
      </c>
      <c r="K162" s="21">
        <v>4899.8266476500003</v>
      </c>
      <c r="L162" s="21">
        <v>941.00724747000004</v>
      </c>
      <c r="M162" s="21">
        <v>31.350160379999998</v>
      </c>
      <c r="N162" s="21">
        <f t="shared" ref="N162" si="862">SUM(O162:P162)</f>
        <v>4558.8418644599997</v>
      </c>
      <c r="O162" s="21">
        <v>2309.5073874999998</v>
      </c>
      <c r="P162" s="21">
        <f t="shared" ref="P162" si="863">SUM(Q162:S162)</f>
        <v>2249.3344769599998</v>
      </c>
      <c r="Q162" s="21">
        <v>1830.1286220899999</v>
      </c>
      <c r="R162" s="21">
        <v>391.94267309999998</v>
      </c>
      <c r="S162" s="21">
        <v>27.263181769999999</v>
      </c>
      <c r="T162" s="21"/>
      <c r="U162" s="21"/>
      <c r="V162" s="21"/>
      <c r="W162" s="21"/>
      <c r="X162" s="21"/>
      <c r="Y162" s="21"/>
    </row>
    <row r="163" spans="1:25">
      <c r="A163" s="9">
        <v>45170</v>
      </c>
      <c r="B163" s="21">
        <v>20332.919723250001</v>
      </c>
      <c r="C163" s="21">
        <f t="shared" ref="C163" si="864">I163+O163</f>
        <v>11991.49123958</v>
      </c>
      <c r="D163" s="21">
        <f t="shared" ref="D163" si="865">J163+P163</f>
        <v>8341.428483669999</v>
      </c>
      <c r="E163" s="21">
        <f t="shared" ref="E163" si="866">K163+Q163</f>
        <v>7074.5654820099999</v>
      </c>
      <c r="F163" s="21">
        <f t="shared" ref="F163" si="867">L163+R163</f>
        <v>1205.9634699000001</v>
      </c>
      <c r="G163" s="21">
        <f t="shared" ref="G163" si="868">M163+S163</f>
        <v>60.899531760000002</v>
      </c>
      <c r="H163" s="21">
        <f t="shared" ref="H163" si="869">SUM(I163:J163)</f>
        <v>15698.651641619999</v>
      </c>
      <c r="I163" s="21">
        <v>9686.2810641300002</v>
      </c>
      <c r="J163" s="21">
        <f t="shared" ref="J163" si="870">SUM(K163:M163)</f>
        <v>6012.37057749</v>
      </c>
      <c r="K163" s="21">
        <v>5109.3279997899999</v>
      </c>
      <c r="L163" s="21">
        <v>870.08744153999999</v>
      </c>
      <c r="M163" s="21">
        <v>32.955136160000002</v>
      </c>
      <c r="N163" s="21">
        <f t="shared" ref="N163" si="871">SUM(O163:P163)</f>
        <v>4634.2680816299999</v>
      </c>
      <c r="O163" s="21">
        <v>2305.21017545</v>
      </c>
      <c r="P163" s="21">
        <f t="shared" ref="P163" si="872">SUM(Q163:S163)</f>
        <v>2329.0579061799999</v>
      </c>
      <c r="Q163" s="21">
        <v>1965.2374822199999</v>
      </c>
      <c r="R163" s="21">
        <v>335.87602836000002</v>
      </c>
      <c r="S163" s="21">
        <v>27.9443956</v>
      </c>
      <c r="T163" s="21"/>
      <c r="U163" s="21"/>
      <c r="V163" s="21"/>
      <c r="W163" s="21"/>
      <c r="X163" s="21"/>
      <c r="Y163" s="21"/>
    </row>
    <row r="164" spans="1:25">
      <c r="A164" s="9">
        <v>45200</v>
      </c>
      <c r="B164" s="21">
        <v>20395.52678833</v>
      </c>
      <c r="C164" s="21">
        <f t="shared" ref="C164" si="873">I164+O164</f>
        <v>11932.866129639999</v>
      </c>
      <c r="D164" s="21">
        <f t="shared" ref="D164" si="874">J164+P164</f>
        <v>8462.6606586899998</v>
      </c>
      <c r="E164" s="21">
        <f t="shared" ref="E164" si="875">K164+Q164</f>
        <v>7198.3335450899995</v>
      </c>
      <c r="F164" s="21">
        <f t="shared" ref="F164" si="876">L164+R164</f>
        <v>1202.0527526200001</v>
      </c>
      <c r="G164" s="21">
        <f t="shared" ref="G164" si="877">M164+S164</f>
        <v>62.274360979999997</v>
      </c>
      <c r="H164" s="21">
        <f t="shared" ref="H164" si="878">SUM(I164:J164)</f>
        <v>15688.270618679999</v>
      </c>
      <c r="I164" s="21">
        <v>9597.3647528799993</v>
      </c>
      <c r="J164" s="21">
        <f t="shared" ref="J164" si="879">SUM(K164:M164)</f>
        <v>6090.9058657999994</v>
      </c>
      <c r="K164" s="21">
        <v>5185.0224767</v>
      </c>
      <c r="L164" s="21">
        <v>871.36916641000005</v>
      </c>
      <c r="M164" s="21">
        <v>34.514222689999997</v>
      </c>
      <c r="N164" s="21">
        <f t="shared" ref="N164" si="880">SUM(O164:P164)</f>
        <v>4707.2561696499997</v>
      </c>
      <c r="O164" s="21">
        <v>2335.5013767599999</v>
      </c>
      <c r="P164" s="21">
        <f t="shared" ref="P164" si="881">SUM(Q164:S164)</f>
        <v>2371.7547928900003</v>
      </c>
      <c r="Q164" s="21">
        <v>2013.3110683899999</v>
      </c>
      <c r="R164" s="21">
        <v>330.68358620999999</v>
      </c>
      <c r="S164" s="21">
        <v>27.76013829</v>
      </c>
      <c r="T164" s="21"/>
      <c r="U164" s="21"/>
      <c r="V164" s="21"/>
      <c r="W164" s="21"/>
      <c r="X164" s="21"/>
      <c r="Y164" s="21"/>
    </row>
    <row r="165" spans="1:25">
      <c r="A165" s="9">
        <v>45231</v>
      </c>
      <c r="B165" s="21">
        <v>20974.057168850002</v>
      </c>
      <c r="C165" s="21">
        <f t="shared" ref="C165" si="882">I165+O165</f>
        <v>12414.09660452</v>
      </c>
      <c r="D165" s="21">
        <f t="shared" ref="D165" si="883">J165+P165</f>
        <v>8559.9605643300001</v>
      </c>
      <c r="E165" s="21">
        <f t="shared" ref="E165" si="884">K165+Q165</f>
        <v>6872.5105214100004</v>
      </c>
      <c r="F165" s="21">
        <f t="shared" ref="F165" si="885">L165+R165</f>
        <v>1627.4009301000001</v>
      </c>
      <c r="G165" s="21">
        <f t="shared" ref="G165" si="886">M165+S165</f>
        <v>60.049112819999998</v>
      </c>
      <c r="H165" s="21">
        <f t="shared" ref="H165" si="887">SUM(I165:J165)</f>
        <v>16251.291919740001</v>
      </c>
      <c r="I165" s="21">
        <v>10047.04814925</v>
      </c>
      <c r="J165" s="21">
        <f t="shared" ref="J165" si="888">SUM(K165:M165)</f>
        <v>6204.2437704900003</v>
      </c>
      <c r="K165" s="21">
        <v>4909.89150711</v>
      </c>
      <c r="L165" s="21">
        <v>1261.07625865</v>
      </c>
      <c r="M165" s="21">
        <v>33.276004729999997</v>
      </c>
      <c r="N165" s="21">
        <f t="shared" ref="N165" si="889">SUM(O165:P165)</f>
        <v>4722.7652491099998</v>
      </c>
      <c r="O165" s="21">
        <v>2367.04845527</v>
      </c>
      <c r="P165" s="21">
        <f t="shared" ref="P165" si="890">SUM(Q165:S165)</f>
        <v>2355.7167938399998</v>
      </c>
      <c r="Q165" s="21">
        <v>1962.6190142999999</v>
      </c>
      <c r="R165" s="21">
        <v>366.32467144999998</v>
      </c>
      <c r="S165" s="21">
        <v>26.773108090000001</v>
      </c>
      <c r="T165" s="21"/>
      <c r="U165" s="21"/>
      <c r="V165" s="21"/>
      <c r="W165" s="21"/>
      <c r="X165" s="21"/>
      <c r="Y165" s="21"/>
    </row>
    <row r="166" spans="1:25">
      <c r="A166" s="9">
        <v>45261</v>
      </c>
      <c r="B166" s="21">
        <v>21619.351443849999</v>
      </c>
      <c r="C166" s="21">
        <f t="shared" ref="C166" si="891">I166+O166</f>
        <v>12931.20667335</v>
      </c>
      <c r="D166" s="21">
        <f t="shared" ref="D166" si="892">J166+P166</f>
        <v>8688.1447704999991</v>
      </c>
      <c r="E166" s="21">
        <f t="shared" ref="E166" si="893">K166+Q166</f>
        <v>7402.81983416</v>
      </c>
      <c r="F166" s="21">
        <f t="shared" ref="F166" si="894">L166+R166</f>
        <v>1166.01754899</v>
      </c>
      <c r="G166" s="21">
        <f t="shared" ref="G166" si="895">M166+S166</f>
        <v>119.30738735</v>
      </c>
      <c r="H166" s="21">
        <f t="shared" ref="H166" si="896">SUM(I166:J166)</f>
        <v>16704.391393500002</v>
      </c>
      <c r="I166" s="21">
        <v>10411.58175191</v>
      </c>
      <c r="J166" s="21">
        <f t="shared" ref="J166" si="897">SUM(K166:M166)</f>
        <v>6292.80964159</v>
      </c>
      <c r="K166" s="21">
        <v>5394.2807158799997</v>
      </c>
      <c r="L166" s="21">
        <v>840.59774988000004</v>
      </c>
      <c r="M166" s="21">
        <v>57.931175830000001</v>
      </c>
      <c r="N166" s="21">
        <f t="shared" ref="N166" si="898">SUM(O166:P166)</f>
        <v>4914.9600503500005</v>
      </c>
      <c r="O166" s="21">
        <v>2519.62492144</v>
      </c>
      <c r="P166" s="21">
        <f t="shared" ref="P166" si="899">SUM(Q166:S166)</f>
        <v>2395.3351289100001</v>
      </c>
      <c r="Q166" s="21">
        <v>2008.5391182799999</v>
      </c>
      <c r="R166" s="21">
        <v>325.41979910999999</v>
      </c>
      <c r="S166" s="21">
        <v>61.376211519999998</v>
      </c>
      <c r="T166" s="21"/>
      <c r="U166" s="21"/>
      <c r="V166" s="21"/>
      <c r="W166" s="21"/>
      <c r="X166" s="21"/>
      <c r="Y166" s="21"/>
    </row>
    <row r="167" spans="1:25">
      <c r="A167" s="9">
        <v>45292</v>
      </c>
      <c r="B167" s="21">
        <v>20704.51980962</v>
      </c>
      <c r="C167" s="21">
        <f t="shared" ref="C167" si="900">I167+O167</f>
        <v>11961.53094276</v>
      </c>
      <c r="D167" s="21">
        <f t="shared" ref="D167" si="901">J167+P167</f>
        <v>8742.9888668599997</v>
      </c>
      <c r="E167" s="21">
        <f t="shared" ref="E167" si="902">K167+Q167</f>
        <v>7462.3428725599997</v>
      </c>
      <c r="F167" s="21">
        <f t="shared" ref="F167" si="903">L167+R167</f>
        <v>1167.7639420800001</v>
      </c>
      <c r="G167" s="21">
        <f t="shared" ref="G167" si="904">M167+S167</f>
        <v>112.88205221999999</v>
      </c>
      <c r="H167" s="21">
        <f t="shared" ref="H167" si="905">SUM(I167:J167)</f>
        <v>15960.034159769999</v>
      </c>
      <c r="I167" s="21">
        <v>9538.2033107999996</v>
      </c>
      <c r="J167" s="21">
        <f t="shared" ref="J167" si="906">SUM(K167:M167)</f>
        <v>6421.8308489699994</v>
      </c>
      <c r="K167" s="21">
        <v>5517.6358439899996</v>
      </c>
      <c r="L167" s="21">
        <v>850.85216555</v>
      </c>
      <c r="M167" s="21">
        <v>53.342839429999998</v>
      </c>
      <c r="N167" s="21">
        <f t="shared" ref="N167" si="907">SUM(O167:P167)</f>
        <v>4744.4856498499994</v>
      </c>
      <c r="O167" s="21">
        <v>2423.32763196</v>
      </c>
      <c r="P167" s="21">
        <f t="shared" ref="P167" si="908">SUM(Q167:S167)</f>
        <v>2321.1580178899999</v>
      </c>
      <c r="Q167" s="21">
        <v>1944.7070285699999</v>
      </c>
      <c r="R167" s="21">
        <v>316.91177653</v>
      </c>
      <c r="S167" s="21">
        <v>59.539212790000001</v>
      </c>
      <c r="T167" s="21"/>
      <c r="U167" s="21"/>
      <c r="V167" s="21"/>
      <c r="W167" s="21"/>
      <c r="X167" s="21"/>
      <c r="Y167" s="21"/>
    </row>
    <row r="168" spans="1:25">
      <c r="A168" s="9">
        <v>45323</v>
      </c>
      <c r="B168" s="21">
        <v>20951.473344260001</v>
      </c>
      <c r="C168" s="21">
        <f t="shared" ref="C168" si="909">I168+O168</f>
        <v>12071.22821981</v>
      </c>
      <c r="D168" s="21">
        <f t="shared" ref="D168" si="910">J168+P168</f>
        <v>8880.2451244500007</v>
      </c>
      <c r="E168" s="21">
        <f t="shared" ref="E168" si="911">K168+Q168</f>
        <v>7590.5030940899996</v>
      </c>
      <c r="F168" s="21">
        <f t="shared" ref="F168" si="912">L168+R168</f>
        <v>1178.65803637</v>
      </c>
      <c r="G168" s="21">
        <f t="shared" ref="G168" si="913">M168+S168</f>
        <v>111.08399399</v>
      </c>
      <c r="H168" s="21">
        <f t="shared" ref="H168" si="914">SUM(I168:J168)</f>
        <v>16234.727504570001</v>
      </c>
      <c r="I168" s="21">
        <v>9641.7421393700006</v>
      </c>
      <c r="J168" s="21">
        <f t="shared" ref="J168" si="915">SUM(K168:M168)</f>
        <v>6592.9853652000002</v>
      </c>
      <c r="K168" s="21">
        <v>5675.76335475</v>
      </c>
      <c r="L168" s="21">
        <v>862.82719650000001</v>
      </c>
      <c r="M168" s="21">
        <v>54.39481395</v>
      </c>
      <c r="N168" s="21">
        <f t="shared" ref="N168" si="916">SUM(O168:P168)</f>
        <v>4716.7458396900001</v>
      </c>
      <c r="O168" s="21">
        <v>2429.48608044</v>
      </c>
      <c r="P168" s="21">
        <f t="shared" ref="P168" si="917">SUM(Q168:S168)</f>
        <v>2287.2597592499997</v>
      </c>
      <c r="Q168" s="21">
        <v>1914.7397393399999</v>
      </c>
      <c r="R168" s="21">
        <v>315.83083986999998</v>
      </c>
      <c r="S168" s="21">
        <v>56.689180039999997</v>
      </c>
      <c r="T168" s="21"/>
      <c r="U168" s="21"/>
      <c r="V168" s="21"/>
      <c r="W168" s="21"/>
      <c r="X168" s="21"/>
      <c r="Y168" s="21"/>
    </row>
    <row r="169" spans="1:25">
      <c r="A169" s="9">
        <v>45352</v>
      </c>
      <c r="B169" s="21">
        <v>21308.70193983</v>
      </c>
      <c r="C169" s="21">
        <f t="shared" ref="C169" si="918">I169+O169</f>
        <v>12341.818033539999</v>
      </c>
      <c r="D169" s="21">
        <f t="shared" ref="D169" si="919">J169+P169</f>
        <v>8966.8839062899988</v>
      </c>
      <c r="E169" s="21">
        <f t="shared" ref="E169" si="920">K169+Q169</f>
        <v>7687.5984064599998</v>
      </c>
      <c r="F169" s="21">
        <f t="shared" ref="F169" si="921">L169+R169</f>
        <v>1189.5494556399999</v>
      </c>
      <c r="G169" s="21">
        <f t="shared" ref="G169" si="922">M169+S169</f>
        <v>89.736044190000001</v>
      </c>
      <c r="H169" s="21">
        <f t="shared" ref="H169" si="923">SUM(I169:J169)</f>
        <v>16547.348799719999</v>
      </c>
      <c r="I169" s="21">
        <v>9846.5692616199995</v>
      </c>
      <c r="J169" s="21">
        <f t="shared" ref="J169" si="924">SUM(K169:M169)</f>
        <v>6700.7795380999996</v>
      </c>
      <c r="K169" s="21">
        <v>5791.62201663</v>
      </c>
      <c r="L169" s="21">
        <v>861.24021714000003</v>
      </c>
      <c r="M169" s="21">
        <v>47.91730433</v>
      </c>
      <c r="N169" s="21">
        <f t="shared" ref="N169" si="925">SUM(O169:P169)</f>
        <v>4761.353140109999</v>
      </c>
      <c r="O169" s="21">
        <v>2495.2487719199999</v>
      </c>
      <c r="P169" s="21">
        <f t="shared" ref="P169" si="926">SUM(Q169:S169)</f>
        <v>2266.1043681899996</v>
      </c>
      <c r="Q169" s="21">
        <v>1895.97638983</v>
      </c>
      <c r="R169" s="21">
        <v>328.30923849999999</v>
      </c>
      <c r="S169" s="21">
        <v>41.818739860000001</v>
      </c>
      <c r="T169" s="21"/>
      <c r="U169" s="21"/>
      <c r="V169" s="21"/>
      <c r="W169" s="21"/>
      <c r="X169" s="21"/>
      <c r="Y169" s="21"/>
    </row>
    <row r="170" spans="1:25">
      <c r="A170" s="9">
        <v>45383</v>
      </c>
      <c r="B170" s="21">
        <v>21886.192148590002</v>
      </c>
      <c r="C170" s="21">
        <f t="shared" ref="C170" si="927">I170+O170</f>
        <v>12793.1411997</v>
      </c>
      <c r="D170" s="21">
        <f t="shared" ref="D170" si="928">J170+P170</f>
        <v>9093.0509488899988</v>
      </c>
      <c r="E170" s="21">
        <f t="shared" ref="E170" si="929">K170+Q170</f>
        <v>7800.57287946</v>
      </c>
      <c r="F170" s="21">
        <f t="shared" ref="F170" si="930">L170+R170</f>
        <v>1203.36064265</v>
      </c>
      <c r="G170" s="21">
        <f t="shared" ref="G170" si="931">M170+S170</f>
        <v>89.117426780000002</v>
      </c>
      <c r="H170" s="21">
        <f t="shared" ref="H170" si="932">SUM(I170:J170)</f>
        <v>17116.588808320001</v>
      </c>
      <c r="I170" s="21">
        <v>10283.922040330001</v>
      </c>
      <c r="J170" s="21">
        <f t="shared" ref="J170" si="933">SUM(K170:M170)</f>
        <v>6832.6667679899992</v>
      </c>
      <c r="K170" s="21">
        <v>5913.6476268799997</v>
      </c>
      <c r="L170" s="21">
        <v>871.55383002999997</v>
      </c>
      <c r="M170" s="21">
        <v>47.465311079999999</v>
      </c>
      <c r="N170" s="21">
        <f t="shared" ref="N170" si="934">SUM(O170:P170)</f>
        <v>4769.6033402699995</v>
      </c>
      <c r="O170" s="21">
        <v>2509.2191593699999</v>
      </c>
      <c r="P170" s="21">
        <f t="shared" ref="P170" si="935">SUM(Q170:S170)</f>
        <v>2260.3841809</v>
      </c>
      <c r="Q170" s="21">
        <v>1886.92525258</v>
      </c>
      <c r="R170" s="21">
        <v>331.80681262000002</v>
      </c>
      <c r="S170" s="21">
        <v>41.652115700000003</v>
      </c>
      <c r="T170" s="21"/>
      <c r="U170" s="21"/>
      <c r="V170" s="21"/>
      <c r="W170" s="21"/>
      <c r="X170" s="21"/>
      <c r="Y170" s="21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86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16" customWidth="1"/>
    <col min="2" max="2" width="8.6640625" style="16" customWidth="1"/>
    <col min="3" max="3" width="13.109375" style="16" customWidth="1"/>
    <col min="4" max="4" width="12.88671875" style="16" customWidth="1"/>
    <col min="5" max="5" width="12.6640625" style="16" customWidth="1"/>
    <col min="6" max="6" width="13.109375" style="16" customWidth="1"/>
    <col min="7" max="7" width="14.88671875" style="16" customWidth="1"/>
    <col min="8" max="8" width="10.88671875" style="16" customWidth="1"/>
    <col min="9" max="9" width="15.88671875" style="16" customWidth="1"/>
    <col min="10" max="10" width="12.109375" style="16" customWidth="1"/>
    <col min="11" max="11" width="12.44140625" style="16" customWidth="1"/>
    <col min="12" max="12" width="13.5546875" style="16" customWidth="1"/>
    <col min="13" max="13" width="10.88671875" style="16" customWidth="1"/>
    <col min="14" max="14" width="11.109375" style="16" customWidth="1"/>
    <col min="15" max="15" width="13.6640625" style="16" customWidth="1"/>
    <col min="16" max="16" width="7.109375" style="16" customWidth="1"/>
    <col min="17" max="17" width="10.33203125" style="16" customWidth="1"/>
    <col min="18" max="18" width="10.109375" style="16" customWidth="1"/>
    <col min="19" max="16384" width="9.109375" style="16"/>
  </cols>
  <sheetData>
    <row r="1" spans="1:22" s="27" customFormat="1" ht="14.4">
      <c r="A1" s="4" t="s">
        <v>128</v>
      </c>
    </row>
    <row r="2" spans="1:22" s="27" customFormat="1" ht="5.25" customHeight="1">
      <c r="A2" s="51"/>
    </row>
    <row r="3" spans="1:22" ht="25.5" customHeight="1">
      <c r="A3" s="219" t="s">
        <v>104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</row>
    <row r="4" spans="1:22" ht="12.75" customHeight="1">
      <c r="A4" s="212" t="s">
        <v>127</v>
      </c>
      <c r="B4" s="224"/>
      <c r="C4" s="224"/>
      <c r="D4" s="224"/>
      <c r="E4" s="224"/>
      <c r="F4" s="224"/>
    </row>
    <row r="5" spans="1:22" ht="12.75" customHeight="1">
      <c r="A5" s="17" t="s">
        <v>228</v>
      </c>
    </row>
    <row r="6" spans="1:22" ht="12.75" customHeight="1">
      <c r="A6" s="214" t="s">
        <v>0</v>
      </c>
      <c r="B6" s="216" t="s">
        <v>1</v>
      </c>
      <c r="C6" s="218" t="s">
        <v>48</v>
      </c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</row>
    <row r="7" spans="1:22" s="33" customFormat="1" ht="12.75" customHeight="1">
      <c r="A7" s="214"/>
      <c r="B7" s="216"/>
      <c r="C7" s="210" t="s">
        <v>258</v>
      </c>
      <c r="D7" s="210" t="s">
        <v>259</v>
      </c>
      <c r="E7" s="210" t="s">
        <v>47</v>
      </c>
      <c r="F7" s="210" t="s">
        <v>46</v>
      </c>
      <c r="G7" s="210" t="s">
        <v>45</v>
      </c>
      <c r="H7" s="210" t="s">
        <v>44</v>
      </c>
      <c r="I7" s="210" t="s">
        <v>43</v>
      </c>
      <c r="J7" s="210" t="s">
        <v>42</v>
      </c>
      <c r="K7" s="210" t="s">
        <v>41</v>
      </c>
      <c r="L7" s="210" t="s">
        <v>62</v>
      </c>
      <c r="M7" s="210" t="s">
        <v>260</v>
      </c>
      <c r="N7" s="210" t="s">
        <v>40</v>
      </c>
      <c r="O7" s="210" t="s">
        <v>39</v>
      </c>
      <c r="P7" s="210" t="s">
        <v>50</v>
      </c>
      <c r="Q7" s="210" t="s">
        <v>38</v>
      </c>
      <c r="R7" s="210" t="s">
        <v>37</v>
      </c>
      <c r="S7" s="210" t="s">
        <v>36</v>
      </c>
      <c r="T7" s="210" t="s">
        <v>35</v>
      </c>
    </row>
    <row r="8" spans="1:22" s="33" customFormat="1" ht="12.75" customHeight="1">
      <c r="A8" s="215"/>
      <c r="B8" s="217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</row>
    <row r="9" spans="1:22" s="33" customFormat="1" ht="65.25" customHeight="1">
      <c r="A9" s="215"/>
      <c r="B9" s="217"/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</row>
    <row r="10" spans="1:22" s="33" customFormat="1" collapsed="1">
      <c r="A10" s="44">
        <v>1</v>
      </c>
      <c r="B10" s="169">
        <v>2</v>
      </c>
      <c r="C10" s="44">
        <v>3</v>
      </c>
      <c r="D10" s="169">
        <v>4</v>
      </c>
      <c r="E10" s="44">
        <v>5</v>
      </c>
      <c r="F10" s="169">
        <v>6</v>
      </c>
      <c r="G10" s="44">
        <v>7</v>
      </c>
      <c r="H10" s="169">
        <v>8</v>
      </c>
      <c r="I10" s="44">
        <v>9</v>
      </c>
      <c r="J10" s="169">
        <v>10</v>
      </c>
      <c r="K10" s="44">
        <v>11</v>
      </c>
      <c r="L10" s="169">
        <v>12</v>
      </c>
      <c r="M10" s="44">
        <v>13</v>
      </c>
      <c r="N10" s="169">
        <v>14</v>
      </c>
      <c r="O10" s="44">
        <v>15</v>
      </c>
      <c r="P10" s="169">
        <v>16</v>
      </c>
      <c r="Q10" s="44">
        <v>17</v>
      </c>
      <c r="R10" s="169">
        <v>18</v>
      </c>
      <c r="S10" s="44">
        <v>19</v>
      </c>
      <c r="T10" s="169">
        <v>20</v>
      </c>
    </row>
    <row r="11" spans="1:22" hidden="1" outlineLevel="1">
      <c r="A11" s="9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</row>
    <row r="12" spans="1:22" hidden="1" outlineLevel="1">
      <c r="A12" s="9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</row>
    <row r="13" spans="1:22" hidden="1" outlineLevel="1">
      <c r="A13" s="9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</row>
    <row r="14" spans="1:22" hidden="1" outlineLevel="1">
      <c r="A14" s="9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</row>
    <row r="15" spans="1:22" hidden="1" outlineLevel="1">
      <c r="A15" s="9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</row>
    <row r="16" spans="1:22" hidden="1" outlineLevel="1">
      <c r="A16" s="9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</row>
    <row r="17" spans="1:22" hidden="1" outlineLevel="1">
      <c r="A17" s="9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</row>
    <row r="18" spans="1:22" hidden="1" outlineLevel="1">
      <c r="A18" s="9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</row>
    <row r="19" spans="1:22" hidden="1" outlineLevel="1">
      <c r="A19" s="9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</row>
    <row r="20" spans="1:22" hidden="1" outlineLevel="1">
      <c r="A20" s="9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</row>
    <row r="21" spans="1:22" hidden="1" outlineLevel="1">
      <c r="A21" s="9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</row>
    <row r="22" spans="1:22" hidden="1" outlineLevel="1">
      <c r="A22" s="9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</row>
    <row r="23" spans="1:22" hidden="1" outlineLevel="1">
      <c r="A23" s="9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</row>
    <row r="24" spans="1:22" hidden="1" outlineLevel="1">
      <c r="A24" s="9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</row>
    <row r="25" spans="1:22" hidden="1" outlineLevel="1">
      <c r="A25" s="9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</row>
    <row r="26" spans="1:22" hidden="1" outlineLevel="1">
      <c r="A26" s="9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</row>
    <row r="27" spans="1:22" hidden="1" outlineLevel="1">
      <c r="A27" s="9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</row>
    <row r="28" spans="1:22" hidden="1" outlineLevel="1">
      <c r="A28" s="9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</row>
    <row r="29" spans="1:22" hidden="1" outlineLevel="1">
      <c r="A29" s="9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</row>
    <row r="30" spans="1:22" hidden="1" outlineLevel="1">
      <c r="A30" s="9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</row>
    <row r="31" spans="1:22" hidden="1" outlineLevel="1">
      <c r="A31" s="9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</row>
    <row r="32" spans="1:22" hidden="1" outlineLevel="1">
      <c r="A32" s="9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</row>
    <row r="33" spans="1:22" hidden="1" outlineLevel="1">
      <c r="A33" s="9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</row>
    <row r="34" spans="1:22" hidden="1" outlineLevel="1">
      <c r="A34" s="9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</row>
    <row r="35" spans="1:22" hidden="1" outlineLevel="1">
      <c r="A35" s="9">
        <v>41275</v>
      </c>
      <c r="B35" s="130">
        <v>1054.8269761700003</v>
      </c>
      <c r="C35" s="130">
        <v>262.72198765999997</v>
      </c>
      <c r="D35" s="130">
        <v>1.82712794</v>
      </c>
      <c r="E35" s="130">
        <v>260.95843460000003</v>
      </c>
      <c r="F35" s="130">
        <v>164.87511504</v>
      </c>
      <c r="G35" s="130">
        <v>1.3546741199999999</v>
      </c>
      <c r="H35" s="130">
        <v>76.550996450000014</v>
      </c>
      <c r="I35" s="130">
        <v>136.43249089</v>
      </c>
      <c r="J35" s="130">
        <v>72.580716140000007</v>
      </c>
      <c r="K35" s="130">
        <v>1.2699799899999997</v>
      </c>
      <c r="L35" s="130">
        <v>19.524314830000005</v>
      </c>
      <c r="M35" s="170" t="s">
        <v>186</v>
      </c>
      <c r="N35" s="130">
        <v>9.4521717599999988</v>
      </c>
      <c r="O35" s="130">
        <v>29.855553740000001</v>
      </c>
      <c r="P35" s="130">
        <v>4.9740131500000002</v>
      </c>
      <c r="Q35" s="130">
        <v>4.8702840300000005</v>
      </c>
      <c r="R35" s="130">
        <v>4.6372371100000001</v>
      </c>
      <c r="S35" s="130">
        <v>0.69653377999999999</v>
      </c>
      <c r="T35" s="130">
        <v>2.2453449400000003</v>
      </c>
      <c r="U35" s="130"/>
      <c r="V35" s="130"/>
    </row>
    <row r="36" spans="1:22" hidden="1" outlineLevel="1">
      <c r="A36" s="9">
        <v>41306</v>
      </c>
      <c r="B36" s="130">
        <v>1354.8933290099999</v>
      </c>
      <c r="C36" s="130">
        <v>274.15370611999998</v>
      </c>
      <c r="D36" s="130">
        <v>1.8219073900000005</v>
      </c>
      <c r="E36" s="130">
        <v>542.50979435999989</v>
      </c>
      <c r="F36" s="130">
        <v>202.82131403</v>
      </c>
      <c r="G36" s="130">
        <v>1.32546655</v>
      </c>
      <c r="H36" s="130">
        <v>83.672102370000005</v>
      </c>
      <c r="I36" s="130">
        <v>97.556443189999996</v>
      </c>
      <c r="J36" s="130">
        <v>68.299398910000008</v>
      </c>
      <c r="K36" s="130">
        <v>1.6573695700000002</v>
      </c>
      <c r="L36" s="130">
        <v>17.63990347</v>
      </c>
      <c r="M36" s="170" t="s">
        <v>186</v>
      </c>
      <c r="N36" s="130">
        <v>9.8134855599999984</v>
      </c>
      <c r="O36" s="130">
        <v>35.69333821</v>
      </c>
      <c r="P36" s="130">
        <v>5.4858259199999999</v>
      </c>
      <c r="Q36" s="130">
        <v>4.9481693700000005</v>
      </c>
      <c r="R36" s="130">
        <v>4.0084231099999998</v>
      </c>
      <c r="S36" s="130">
        <v>0.67225398999999997</v>
      </c>
      <c r="T36" s="130">
        <v>2.81442689</v>
      </c>
      <c r="U36" s="130"/>
      <c r="V36" s="130"/>
    </row>
    <row r="37" spans="1:22" hidden="1" outlineLevel="1">
      <c r="A37" s="9">
        <v>41334</v>
      </c>
      <c r="B37" s="130">
        <v>1347.94044332</v>
      </c>
      <c r="C37" s="130">
        <v>264.27546028999996</v>
      </c>
      <c r="D37" s="130">
        <v>2.2643065400000002</v>
      </c>
      <c r="E37" s="130">
        <v>564.73456561</v>
      </c>
      <c r="F37" s="130">
        <v>175.15385544999998</v>
      </c>
      <c r="G37" s="130">
        <v>1.80517394</v>
      </c>
      <c r="H37" s="130">
        <v>90.458395519999996</v>
      </c>
      <c r="I37" s="130">
        <v>102.19397449000002</v>
      </c>
      <c r="J37" s="130">
        <v>66.11774367999999</v>
      </c>
      <c r="K37" s="130">
        <v>1.52724568</v>
      </c>
      <c r="L37" s="130">
        <v>15.659920370000002</v>
      </c>
      <c r="M37" s="170" t="s">
        <v>186</v>
      </c>
      <c r="N37" s="130">
        <v>10.35100718</v>
      </c>
      <c r="O37" s="130">
        <v>37.305558310000002</v>
      </c>
      <c r="P37" s="130">
        <v>5.8952942900000007</v>
      </c>
      <c r="Q37" s="130">
        <v>4.7732720100000003</v>
      </c>
      <c r="R37" s="130">
        <v>2.52456199</v>
      </c>
      <c r="S37" s="130">
        <v>0.7326614199999999</v>
      </c>
      <c r="T37" s="130">
        <v>2.1674465500000002</v>
      </c>
      <c r="U37" s="130"/>
      <c r="V37" s="130"/>
    </row>
    <row r="38" spans="1:22" hidden="1" outlineLevel="1">
      <c r="A38" s="9">
        <v>41365</v>
      </c>
      <c r="B38" s="130">
        <v>1029.2721607599999</v>
      </c>
      <c r="C38" s="130">
        <v>235.57886483000001</v>
      </c>
      <c r="D38" s="130">
        <v>2.5410999899999998</v>
      </c>
      <c r="E38" s="130">
        <v>295.14552218999995</v>
      </c>
      <c r="F38" s="130">
        <v>87.18636927</v>
      </c>
      <c r="G38" s="130">
        <v>1.9390979899999998</v>
      </c>
      <c r="H38" s="130">
        <v>134.61841765</v>
      </c>
      <c r="I38" s="130">
        <v>113.10980237000001</v>
      </c>
      <c r="J38" s="130">
        <v>66.237886319999987</v>
      </c>
      <c r="K38" s="130">
        <v>1.7940180299999999</v>
      </c>
      <c r="L38" s="130">
        <v>13.771024860000001</v>
      </c>
      <c r="M38" s="170" t="s">
        <v>186</v>
      </c>
      <c r="N38" s="130">
        <v>9.4574384100000017</v>
      </c>
      <c r="O38" s="130">
        <v>51.154140540000007</v>
      </c>
      <c r="P38" s="130">
        <v>7.0376756699999996</v>
      </c>
      <c r="Q38" s="130">
        <v>3.8357405500000001</v>
      </c>
      <c r="R38" s="130">
        <v>2.8507571900000004</v>
      </c>
      <c r="S38" s="130">
        <v>0.90814331000000004</v>
      </c>
      <c r="T38" s="130">
        <v>2.1061615900000001</v>
      </c>
      <c r="U38" s="130"/>
      <c r="V38" s="130"/>
    </row>
    <row r="39" spans="1:22" hidden="1" outlineLevel="1">
      <c r="A39" s="9">
        <v>41395</v>
      </c>
      <c r="B39" s="130">
        <v>1058.46317228</v>
      </c>
      <c r="C39" s="130">
        <v>251.69866508999996</v>
      </c>
      <c r="D39" s="130">
        <v>2.9092548699999998</v>
      </c>
      <c r="E39" s="130">
        <v>326.51236173000007</v>
      </c>
      <c r="F39" s="130">
        <v>60.622887970000001</v>
      </c>
      <c r="G39" s="130">
        <v>2.1149237200000002</v>
      </c>
      <c r="H39" s="130">
        <v>127.84333713999999</v>
      </c>
      <c r="I39" s="130">
        <v>110.57743792999999</v>
      </c>
      <c r="J39" s="130">
        <v>75.491922380000005</v>
      </c>
      <c r="K39" s="130">
        <v>1.6563752700000001</v>
      </c>
      <c r="L39" s="130">
        <v>13.12412799</v>
      </c>
      <c r="M39" s="170" t="s">
        <v>186</v>
      </c>
      <c r="N39" s="130">
        <v>11.079019559999999</v>
      </c>
      <c r="O39" s="130">
        <v>57.073235740000008</v>
      </c>
      <c r="P39" s="130">
        <v>6.730915780000001</v>
      </c>
      <c r="Q39" s="130">
        <v>4.4466368300000001</v>
      </c>
      <c r="R39" s="130">
        <v>3.6304736699999998</v>
      </c>
      <c r="S39" s="130">
        <v>0.79915429999999998</v>
      </c>
      <c r="T39" s="130">
        <v>2.1524423100000001</v>
      </c>
      <c r="U39" s="130"/>
      <c r="V39" s="130"/>
    </row>
    <row r="40" spans="1:22" hidden="1" outlineLevel="1">
      <c r="A40" s="9">
        <v>41426</v>
      </c>
      <c r="B40" s="130">
        <v>987.44396293999989</v>
      </c>
      <c r="C40" s="130">
        <v>206.17203839999999</v>
      </c>
      <c r="D40" s="130">
        <v>3.0797318599999999</v>
      </c>
      <c r="E40" s="130">
        <v>365.81416671999995</v>
      </c>
      <c r="F40" s="130">
        <v>40.291432829999998</v>
      </c>
      <c r="G40" s="130">
        <v>2.4356553700000001</v>
      </c>
      <c r="H40" s="130">
        <v>122.49590849000001</v>
      </c>
      <c r="I40" s="130">
        <v>109.71450235</v>
      </c>
      <c r="J40" s="130">
        <v>52.440796169999999</v>
      </c>
      <c r="K40" s="130">
        <v>1.35647706</v>
      </c>
      <c r="L40" s="130">
        <v>12.94950935</v>
      </c>
      <c r="M40" s="170" t="s">
        <v>186</v>
      </c>
      <c r="N40" s="130">
        <v>9.816550659999999</v>
      </c>
      <c r="O40" s="130">
        <v>43.553261070000005</v>
      </c>
      <c r="P40" s="130">
        <v>7.4321015099999999</v>
      </c>
      <c r="Q40" s="130">
        <v>4.0131640800000001</v>
      </c>
      <c r="R40" s="130">
        <v>2.77278731</v>
      </c>
      <c r="S40" s="130">
        <v>0.91862677000000004</v>
      </c>
      <c r="T40" s="130">
        <v>2.1872529399999996</v>
      </c>
      <c r="U40" s="130"/>
      <c r="V40" s="130"/>
    </row>
    <row r="41" spans="1:22" hidden="1" outlineLevel="1">
      <c r="A41" s="9">
        <v>41456</v>
      </c>
      <c r="B41" s="130">
        <v>1089.00321693</v>
      </c>
      <c r="C41" s="130">
        <v>257.88316679000002</v>
      </c>
      <c r="D41" s="130">
        <v>4.0147945400000005</v>
      </c>
      <c r="E41" s="130">
        <v>432.17105250999992</v>
      </c>
      <c r="F41" s="130">
        <v>34.65099215</v>
      </c>
      <c r="G41" s="130">
        <v>2.5951251800000001</v>
      </c>
      <c r="H41" s="130">
        <v>119.87239682000001</v>
      </c>
      <c r="I41" s="130">
        <v>114.63812255000001</v>
      </c>
      <c r="J41" s="130">
        <v>36.025061889999996</v>
      </c>
      <c r="K41" s="130">
        <v>1.55348128</v>
      </c>
      <c r="L41" s="130">
        <v>15.59330141</v>
      </c>
      <c r="M41" s="170" t="s">
        <v>186</v>
      </c>
      <c r="N41" s="130">
        <v>12.384801959999999</v>
      </c>
      <c r="O41" s="130">
        <v>38.303017789999998</v>
      </c>
      <c r="P41" s="130">
        <v>8.1287562300000005</v>
      </c>
      <c r="Q41" s="130">
        <v>3.6694026699999998</v>
      </c>
      <c r="R41" s="130">
        <v>3.6285339399999996</v>
      </c>
      <c r="S41" s="130">
        <v>0.81127922000000008</v>
      </c>
      <c r="T41" s="130">
        <v>3.0799299999999996</v>
      </c>
      <c r="U41" s="130"/>
      <c r="V41" s="130"/>
    </row>
    <row r="42" spans="1:22" hidden="1" outlineLevel="1">
      <c r="A42" s="9">
        <v>41487</v>
      </c>
      <c r="B42" s="130">
        <v>1035.9125802000001</v>
      </c>
      <c r="C42" s="130">
        <v>214.80170181000003</v>
      </c>
      <c r="D42" s="130">
        <v>2.2856588000000002</v>
      </c>
      <c r="E42" s="130">
        <v>397.60061833000003</v>
      </c>
      <c r="F42" s="130">
        <v>25.13842914</v>
      </c>
      <c r="G42" s="130">
        <v>1.5694560099999999</v>
      </c>
      <c r="H42" s="130">
        <v>167.17622704000001</v>
      </c>
      <c r="I42" s="130">
        <v>112.58277705</v>
      </c>
      <c r="J42" s="130">
        <v>42.051228500000001</v>
      </c>
      <c r="K42" s="130">
        <v>1.3096855300000001</v>
      </c>
      <c r="L42" s="130">
        <v>11.85773114</v>
      </c>
      <c r="M42" s="170" t="s">
        <v>186</v>
      </c>
      <c r="N42" s="130">
        <v>10.31130705</v>
      </c>
      <c r="O42" s="130">
        <v>31.274503240000001</v>
      </c>
      <c r="P42" s="130">
        <v>7.1224482299999998</v>
      </c>
      <c r="Q42" s="130">
        <v>4.0984307599999994</v>
      </c>
      <c r="R42" s="130">
        <v>3.5935148399999997</v>
      </c>
      <c r="S42" s="130">
        <v>0.66611754999999995</v>
      </c>
      <c r="T42" s="130">
        <v>2.4727451799999995</v>
      </c>
      <c r="U42" s="130"/>
      <c r="V42" s="130"/>
    </row>
    <row r="43" spans="1:22" hidden="1" outlineLevel="1">
      <c r="A43" s="9">
        <v>41518</v>
      </c>
      <c r="B43" s="130">
        <v>1061.9911486400001</v>
      </c>
      <c r="C43" s="130">
        <v>219.17202100999998</v>
      </c>
      <c r="D43" s="130">
        <v>2.4012218999999999</v>
      </c>
      <c r="E43" s="130">
        <v>410.99600079000004</v>
      </c>
      <c r="F43" s="130">
        <v>37.709176380000002</v>
      </c>
      <c r="G43" s="130">
        <v>2.25197826</v>
      </c>
      <c r="H43" s="130">
        <v>146.20907116000001</v>
      </c>
      <c r="I43" s="130">
        <v>129.05349337000001</v>
      </c>
      <c r="J43" s="130">
        <v>30.296710280000003</v>
      </c>
      <c r="K43" s="130">
        <v>1.2136348800000001</v>
      </c>
      <c r="L43" s="130">
        <v>13.185277700000002</v>
      </c>
      <c r="M43" s="170" t="s">
        <v>186</v>
      </c>
      <c r="N43" s="130">
        <v>10.696965799999999</v>
      </c>
      <c r="O43" s="130">
        <v>31.026519439999994</v>
      </c>
      <c r="P43" s="130">
        <v>8.8157160400000016</v>
      </c>
      <c r="Q43" s="130">
        <v>5.3809530900000002</v>
      </c>
      <c r="R43" s="130">
        <v>9.0917862199999977</v>
      </c>
      <c r="S43" s="130">
        <v>0.71425969</v>
      </c>
      <c r="T43" s="130">
        <v>3.7763626299999999</v>
      </c>
      <c r="U43" s="130"/>
      <c r="V43" s="130"/>
    </row>
    <row r="44" spans="1:22" hidden="1" outlineLevel="1">
      <c r="A44" s="9">
        <v>41548</v>
      </c>
      <c r="B44" s="130">
        <v>1149.2396549</v>
      </c>
      <c r="C44" s="130">
        <v>272.44323204</v>
      </c>
      <c r="D44" s="130">
        <v>3.7840733700000002</v>
      </c>
      <c r="E44" s="130">
        <v>415.06225932999996</v>
      </c>
      <c r="F44" s="130">
        <v>78.800185510000006</v>
      </c>
      <c r="G44" s="130">
        <v>2.5255837299999997</v>
      </c>
      <c r="H44" s="130">
        <v>130.66050496</v>
      </c>
      <c r="I44" s="130">
        <v>134.2360219</v>
      </c>
      <c r="J44" s="130">
        <v>30.632046739999996</v>
      </c>
      <c r="K44" s="130">
        <v>1.21576219</v>
      </c>
      <c r="L44" s="130">
        <v>13.501732219999999</v>
      </c>
      <c r="M44" s="170" t="s">
        <v>186</v>
      </c>
      <c r="N44" s="130">
        <v>10.249335540000002</v>
      </c>
      <c r="O44" s="130">
        <v>29.968823609999998</v>
      </c>
      <c r="P44" s="130">
        <v>9.5038532499999988</v>
      </c>
      <c r="Q44" s="130">
        <v>4.6753507599999997</v>
      </c>
      <c r="R44" s="130">
        <v>7.303503430000001</v>
      </c>
      <c r="S44" s="130">
        <v>0.71117059000000005</v>
      </c>
      <c r="T44" s="130">
        <v>3.9662157299999992</v>
      </c>
      <c r="U44" s="130"/>
      <c r="V44" s="130"/>
    </row>
    <row r="45" spans="1:22" hidden="1" outlineLevel="1">
      <c r="A45" s="9">
        <v>41579</v>
      </c>
      <c r="B45" s="130">
        <v>1235.5683449000001</v>
      </c>
      <c r="C45" s="130">
        <v>245.00673232</v>
      </c>
      <c r="D45" s="130">
        <v>2.3374672800000003</v>
      </c>
      <c r="E45" s="130">
        <v>433.69569409000002</v>
      </c>
      <c r="F45" s="130">
        <v>79.57946213000001</v>
      </c>
      <c r="G45" s="130">
        <v>2.3463300899999999</v>
      </c>
      <c r="H45" s="130">
        <v>121.39422233999997</v>
      </c>
      <c r="I45" s="130">
        <v>234.62816558</v>
      </c>
      <c r="J45" s="130">
        <v>33.58155137</v>
      </c>
      <c r="K45" s="130">
        <v>1.4842777599999999</v>
      </c>
      <c r="L45" s="130">
        <v>12.9913141</v>
      </c>
      <c r="M45" s="170" t="s">
        <v>186</v>
      </c>
      <c r="N45" s="130">
        <v>12.14865256</v>
      </c>
      <c r="O45" s="130">
        <v>31.744603230000003</v>
      </c>
      <c r="P45" s="130">
        <v>6.2147099299999997</v>
      </c>
      <c r="Q45" s="130">
        <v>4.6483954299999999</v>
      </c>
      <c r="R45" s="130">
        <v>9.0364779199999976</v>
      </c>
      <c r="S45" s="130">
        <v>0.73098843999999996</v>
      </c>
      <c r="T45" s="130">
        <v>3.9993003299999996</v>
      </c>
      <c r="U45" s="130"/>
      <c r="V45" s="130"/>
    </row>
    <row r="46" spans="1:22" hidden="1" outlineLevel="1">
      <c r="A46" s="9">
        <v>41609</v>
      </c>
      <c r="B46" s="130">
        <v>1303.4950159300001</v>
      </c>
      <c r="C46" s="130">
        <v>185.96893859999997</v>
      </c>
      <c r="D46" s="130">
        <v>1.8928545000000003</v>
      </c>
      <c r="E46" s="130">
        <v>446.18684748000004</v>
      </c>
      <c r="F46" s="130">
        <v>66.910967519999986</v>
      </c>
      <c r="G46" s="130">
        <v>2.2436079700000002</v>
      </c>
      <c r="H46" s="130">
        <v>63.697288989999997</v>
      </c>
      <c r="I46" s="130">
        <v>350.85337446999995</v>
      </c>
      <c r="J46" s="130">
        <v>106.53675554999998</v>
      </c>
      <c r="K46" s="130">
        <v>1.3325757999999999</v>
      </c>
      <c r="L46" s="130">
        <v>11.637983189999998</v>
      </c>
      <c r="M46" s="170" t="s">
        <v>186</v>
      </c>
      <c r="N46" s="130">
        <v>10.352976700000001</v>
      </c>
      <c r="O46" s="130">
        <v>33.300034429999997</v>
      </c>
      <c r="P46" s="130">
        <v>5.5680789700000002</v>
      </c>
      <c r="Q46" s="130">
        <v>3.5828779500000003</v>
      </c>
      <c r="R46" s="130">
        <v>8.3000176400000001</v>
      </c>
      <c r="S46" s="130">
        <v>0.60794268000000007</v>
      </c>
      <c r="T46" s="130">
        <v>4.5218934900000001</v>
      </c>
      <c r="U46" s="130"/>
      <c r="V46" s="130"/>
    </row>
    <row r="47" spans="1:22" hidden="1" outlineLevel="1">
      <c r="A47" s="9">
        <v>41640</v>
      </c>
      <c r="B47" s="130">
        <v>1152.0807935299997</v>
      </c>
      <c r="C47" s="130">
        <v>214.80244246000001</v>
      </c>
      <c r="D47" s="130">
        <v>1.96886089</v>
      </c>
      <c r="E47" s="130">
        <v>346.87619775000002</v>
      </c>
      <c r="F47" s="130">
        <v>72.909747460000006</v>
      </c>
      <c r="G47" s="130">
        <v>2.5200003500000001</v>
      </c>
      <c r="H47" s="130">
        <v>53.381561619999999</v>
      </c>
      <c r="I47" s="130">
        <v>331.96948600000002</v>
      </c>
      <c r="J47" s="130">
        <v>43.959379940000005</v>
      </c>
      <c r="K47" s="130">
        <v>1.13606684</v>
      </c>
      <c r="L47" s="130">
        <v>18.171786650000001</v>
      </c>
      <c r="M47" s="170" t="s">
        <v>186</v>
      </c>
      <c r="N47" s="130">
        <v>10.18676793</v>
      </c>
      <c r="O47" s="130">
        <v>31.710525439999994</v>
      </c>
      <c r="P47" s="130">
        <v>5.2069728099999999</v>
      </c>
      <c r="Q47" s="130">
        <v>4.4271997800000005</v>
      </c>
      <c r="R47" s="130">
        <v>7.3349506399999997</v>
      </c>
      <c r="S47" s="130">
        <v>0.49032354</v>
      </c>
      <c r="T47" s="130">
        <v>5.0285234300000008</v>
      </c>
      <c r="U47" s="130"/>
      <c r="V47" s="130"/>
    </row>
    <row r="48" spans="1:22" hidden="1" outlineLevel="1">
      <c r="A48" s="9">
        <v>41671</v>
      </c>
      <c r="B48" s="130">
        <v>1162.9822765700001</v>
      </c>
      <c r="C48" s="130">
        <v>209.56170057999998</v>
      </c>
      <c r="D48" s="130">
        <v>1.8330065000000002</v>
      </c>
      <c r="E48" s="130">
        <v>345.15358075000006</v>
      </c>
      <c r="F48" s="130">
        <v>88.261015700000002</v>
      </c>
      <c r="G48" s="130">
        <v>4.4750422199999997</v>
      </c>
      <c r="H48" s="130">
        <v>36.759311829999994</v>
      </c>
      <c r="I48" s="130">
        <v>359.97933066000007</v>
      </c>
      <c r="J48" s="130">
        <v>38.489032129999998</v>
      </c>
      <c r="K48" s="130">
        <v>1.1021819799999999</v>
      </c>
      <c r="L48" s="130">
        <v>15.30947005</v>
      </c>
      <c r="M48" s="170" t="s">
        <v>186</v>
      </c>
      <c r="N48" s="130">
        <v>10.615263819999999</v>
      </c>
      <c r="O48" s="130">
        <v>29.330393650000001</v>
      </c>
      <c r="P48" s="130">
        <v>5.4382841899999992</v>
      </c>
      <c r="Q48" s="130">
        <v>4.6700102299999999</v>
      </c>
      <c r="R48" s="130">
        <v>6.3964901300000001</v>
      </c>
      <c r="S48" s="130">
        <v>0.40129513</v>
      </c>
      <c r="T48" s="130">
        <v>5.2068670199999998</v>
      </c>
      <c r="U48" s="130"/>
      <c r="V48" s="130"/>
    </row>
    <row r="49" spans="1:22" hidden="1" outlineLevel="1">
      <c r="A49" s="9">
        <v>41699</v>
      </c>
      <c r="B49" s="130">
        <v>1161.5152793899999</v>
      </c>
      <c r="C49" s="130">
        <v>193.77571982000001</v>
      </c>
      <c r="D49" s="130">
        <v>2.0820237500000003</v>
      </c>
      <c r="E49" s="130">
        <v>351.75543644999999</v>
      </c>
      <c r="F49" s="130">
        <v>106.37382277</v>
      </c>
      <c r="G49" s="130">
        <v>3.65835665</v>
      </c>
      <c r="H49" s="130">
        <v>47.170643349999992</v>
      </c>
      <c r="I49" s="130">
        <v>343.20372800000001</v>
      </c>
      <c r="J49" s="130">
        <v>30.851472910000002</v>
      </c>
      <c r="K49" s="130">
        <v>1.5713486899999998</v>
      </c>
      <c r="L49" s="130">
        <v>13.919221240000001</v>
      </c>
      <c r="M49" s="170" t="s">
        <v>186</v>
      </c>
      <c r="N49" s="130">
        <v>10.006924620000001</v>
      </c>
      <c r="O49" s="130">
        <v>30.673510309999998</v>
      </c>
      <c r="P49" s="130">
        <v>9.7918253800000006</v>
      </c>
      <c r="Q49" s="130">
        <v>4.5633039199999992</v>
      </c>
      <c r="R49" s="130">
        <v>6.182041439999999</v>
      </c>
      <c r="S49" s="130">
        <v>0.76109689000000003</v>
      </c>
      <c r="T49" s="130">
        <v>5.1748031999999995</v>
      </c>
      <c r="U49" s="130"/>
      <c r="V49" s="130"/>
    </row>
    <row r="50" spans="1:22" hidden="1" outlineLevel="1">
      <c r="A50" s="9">
        <v>41730</v>
      </c>
      <c r="B50" s="130">
        <v>1065.9655296599999</v>
      </c>
      <c r="C50" s="130">
        <v>239.20035673000001</v>
      </c>
      <c r="D50" s="130">
        <v>2.5505999700000004</v>
      </c>
      <c r="E50" s="130">
        <v>409.76764680000002</v>
      </c>
      <c r="F50" s="130">
        <v>102.88954455000001</v>
      </c>
      <c r="G50" s="130">
        <v>4.2861271300000006</v>
      </c>
      <c r="H50" s="130">
        <v>46.535496640000005</v>
      </c>
      <c r="I50" s="130">
        <v>126.70674881000001</v>
      </c>
      <c r="J50" s="130">
        <v>40.536887999999998</v>
      </c>
      <c r="K50" s="130">
        <v>1.4150734300000001</v>
      </c>
      <c r="L50" s="130">
        <v>12.605855050000001</v>
      </c>
      <c r="M50" s="170" t="s">
        <v>186</v>
      </c>
      <c r="N50" s="130">
        <v>12.070459640000001</v>
      </c>
      <c r="O50" s="130">
        <v>30.848184929999999</v>
      </c>
      <c r="P50" s="130">
        <v>21.50656283</v>
      </c>
      <c r="Q50" s="130">
        <v>3.5183730300000002</v>
      </c>
      <c r="R50" s="130">
        <v>5.7766457800000008</v>
      </c>
      <c r="S50" s="130">
        <v>0.40810111999999998</v>
      </c>
      <c r="T50" s="130">
        <v>5.3428652199999993</v>
      </c>
      <c r="U50" s="130"/>
      <c r="V50" s="130"/>
    </row>
    <row r="51" spans="1:22" hidden="1" outlineLevel="1">
      <c r="A51" s="9">
        <v>41760</v>
      </c>
      <c r="B51" s="130">
        <v>1079.8443316300002</v>
      </c>
      <c r="C51" s="130">
        <v>279.62687194</v>
      </c>
      <c r="D51" s="130">
        <v>5.8742581700000001</v>
      </c>
      <c r="E51" s="130">
        <v>343.62691029000007</v>
      </c>
      <c r="F51" s="130">
        <v>81.031464620000008</v>
      </c>
      <c r="G51" s="130">
        <v>3.07101026</v>
      </c>
      <c r="H51" s="130">
        <v>52.273349540000005</v>
      </c>
      <c r="I51" s="130">
        <v>164.82636463000006</v>
      </c>
      <c r="J51" s="130">
        <v>39.480874000000007</v>
      </c>
      <c r="K51" s="130">
        <v>1.5767863099999999</v>
      </c>
      <c r="L51" s="130">
        <v>13.40373612</v>
      </c>
      <c r="M51" s="170" t="s">
        <v>186</v>
      </c>
      <c r="N51" s="130">
        <v>16.39726409</v>
      </c>
      <c r="O51" s="130">
        <v>36.004327790000005</v>
      </c>
      <c r="P51" s="130">
        <v>26.779899680000003</v>
      </c>
      <c r="Q51" s="130">
        <v>3.6197969400000005</v>
      </c>
      <c r="R51" s="130">
        <v>6.5797221000000015</v>
      </c>
      <c r="S51" s="130">
        <v>0.67964727000000003</v>
      </c>
      <c r="T51" s="130">
        <v>4.9920478800000003</v>
      </c>
      <c r="U51" s="130"/>
      <c r="V51" s="130"/>
    </row>
    <row r="52" spans="1:22" hidden="1" outlineLevel="1">
      <c r="A52" s="9">
        <v>41791</v>
      </c>
      <c r="B52" s="130">
        <v>1030.3773063400001</v>
      </c>
      <c r="C52" s="130">
        <v>231.84934966</v>
      </c>
      <c r="D52" s="130">
        <v>3.1261335199999998</v>
      </c>
      <c r="E52" s="130">
        <v>396.64903723999998</v>
      </c>
      <c r="F52" s="130">
        <v>62.824210140000005</v>
      </c>
      <c r="G52" s="130">
        <v>4.585297090000001</v>
      </c>
      <c r="H52" s="130">
        <v>38.273016139999996</v>
      </c>
      <c r="I52" s="130">
        <v>150.51992755999999</v>
      </c>
      <c r="J52" s="130">
        <v>37.878975899999993</v>
      </c>
      <c r="K52" s="130">
        <v>2.13987449</v>
      </c>
      <c r="L52" s="130">
        <v>9.3854148399999993</v>
      </c>
      <c r="M52" s="170" t="s">
        <v>186</v>
      </c>
      <c r="N52" s="130">
        <v>13.653635230000001</v>
      </c>
      <c r="O52" s="130">
        <v>36.114387359999995</v>
      </c>
      <c r="P52" s="130">
        <v>28.446441790000002</v>
      </c>
      <c r="Q52" s="130">
        <v>2.6182886999999999</v>
      </c>
      <c r="R52" s="130">
        <v>6.3307456699999989</v>
      </c>
      <c r="S52" s="130">
        <v>1.1537031399999997</v>
      </c>
      <c r="T52" s="130">
        <v>4.8288678699999998</v>
      </c>
      <c r="U52" s="130"/>
      <c r="V52" s="130"/>
    </row>
    <row r="53" spans="1:22" hidden="1" outlineLevel="1">
      <c r="A53" s="9">
        <v>41821</v>
      </c>
      <c r="B53" s="130">
        <v>1211.4658097200002</v>
      </c>
      <c r="C53" s="130">
        <v>310.50233247</v>
      </c>
      <c r="D53" s="130">
        <v>6.61627074</v>
      </c>
      <c r="E53" s="130">
        <v>478.75129892000001</v>
      </c>
      <c r="F53" s="130">
        <v>49.661283230000002</v>
      </c>
      <c r="G53" s="130">
        <v>3.99523962</v>
      </c>
      <c r="H53" s="130">
        <v>53.800043219999992</v>
      </c>
      <c r="I53" s="130">
        <v>167.21176119000003</v>
      </c>
      <c r="J53" s="130">
        <v>37.110874109999997</v>
      </c>
      <c r="K53" s="130">
        <v>2.2320985099999997</v>
      </c>
      <c r="L53" s="130">
        <v>10.202660460000002</v>
      </c>
      <c r="M53" s="170" t="s">
        <v>186</v>
      </c>
      <c r="N53" s="130">
        <v>12.896022950000001</v>
      </c>
      <c r="O53" s="130">
        <v>31.682165189999996</v>
      </c>
      <c r="P53" s="130">
        <v>28.758877349999999</v>
      </c>
      <c r="Q53" s="130">
        <v>3.1193220600000005</v>
      </c>
      <c r="R53" s="130">
        <v>8.6338284499999993</v>
      </c>
      <c r="S53" s="130">
        <v>0.84754991000000002</v>
      </c>
      <c r="T53" s="130">
        <v>5.4441813400000001</v>
      </c>
      <c r="U53" s="130"/>
      <c r="V53" s="130"/>
    </row>
    <row r="54" spans="1:22" hidden="1" outlineLevel="1">
      <c r="A54" s="9">
        <v>41852</v>
      </c>
      <c r="B54" s="130">
        <v>1293.3387245500003</v>
      </c>
      <c r="C54" s="130">
        <v>354.79705022999997</v>
      </c>
      <c r="D54" s="130">
        <v>8.52827059</v>
      </c>
      <c r="E54" s="130">
        <v>486.89847473000009</v>
      </c>
      <c r="F54" s="130">
        <v>44.008115010000004</v>
      </c>
      <c r="G54" s="130">
        <v>4.1248571800000002</v>
      </c>
      <c r="H54" s="130">
        <v>75.399167509999998</v>
      </c>
      <c r="I54" s="130">
        <v>169.49865182000002</v>
      </c>
      <c r="J54" s="130">
        <v>39.507100110000003</v>
      </c>
      <c r="K54" s="130">
        <v>1.69743318</v>
      </c>
      <c r="L54" s="130">
        <v>9.3655896900000002</v>
      </c>
      <c r="M54" s="170" t="s">
        <v>186</v>
      </c>
      <c r="N54" s="130">
        <v>12.93770336</v>
      </c>
      <c r="O54" s="130">
        <v>34.944891940000005</v>
      </c>
      <c r="P54" s="130">
        <v>30.343955189999996</v>
      </c>
      <c r="Q54" s="130">
        <v>5.9120464499999992</v>
      </c>
      <c r="R54" s="130">
        <v>8.09264662</v>
      </c>
      <c r="S54" s="130">
        <v>0.90164920999999998</v>
      </c>
      <c r="T54" s="130">
        <v>6.3811217299999994</v>
      </c>
      <c r="U54" s="130"/>
      <c r="V54" s="133"/>
    </row>
    <row r="55" spans="1:22" hidden="1" outlineLevel="1">
      <c r="A55" s="9">
        <v>41883</v>
      </c>
      <c r="B55" s="130">
        <v>1359.3448008800001</v>
      </c>
      <c r="C55" s="130">
        <v>417.63332935</v>
      </c>
      <c r="D55" s="130">
        <v>6.3827733599999998</v>
      </c>
      <c r="E55" s="130">
        <v>487.19725789000006</v>
      </c>
      <c r="F55" s="130">
        <v>59.901804069999997</v>
      </c>
      <c r="G55" s="130">
        <v>3.1869353600000005</v>
      </c>
      <c r="H55" s="130">
        <v>62.339781500000001</v>
      </c>
      <c r="I55" s="130">
        <v>163.85033460999998</v>
      </c>
      <c r="J55" s="130">
        <v>46.512031539999995</v>
      </c>
      <c r="K55" s="130">
        <v>2.0810358</v>
      </c>
      <c r="L55" s="130">
        <v>9.2034701300000012</v>
      </c>
      <c r="M55" s="170" t="s">
        <v>186</v>
      </c>
      <c r="N55" s="130">
        <v>12.994791019999999</v>
      </c>
      <c r="O55" s="130">
        <v>32.459842139999999</v>
      </c>
      <c r="P55" s="130">
        <v>34.090413560000002</v>
      </c>
      <c r="Q55" s="130">
        <v>6.4838402300000002</v>
      </c>
      <c r="R55" s="130">
        <v>8.4221821499999994</v>
      </c>
      <c r="S55" s="130">
        <v>0.74269150000000006</v>
      </c>
      <c r="T55" s="130">
        <v>5.8622866700000005</v>
      </c>
      <c r="U55" s="130"/>
      <c r="V55" s="130"/>
    </row>
    <row r="56" spans="1:22" hidden="1" outlineLevel="1">
      <c r="A56" s="9">
        <v>41913</v>
      </c>
      <c r="B56" s="130">
        <v>1381.82726473</v>
      </c>
      <c r="C56" s="130">
        <v>422.40355942999997</v>
      </c>
      <c r="D56" s="130">
        <v>6.1510240199999995</v>
      </c>
      <c r="E56" s="130">
        <v>488.60089841000001</v>
      </c>
      <c r="F56" s="130">
        <v>76.586893460000013</v>
      </c>
      <c r="G56" s="130">
        <v>4.0347003300000006</v>
      </c>
      <c r="H56" s="130">
        <v>58.303778109999996</v>
      </c>
      <c r="I56" s="130">
        <v>169.92819994999996</v>
      </c>
      <c r="J56" s="130">
        <v>46.256428929999998</v>
      </c>
      <c r="K56" s="130">
        <v>2.3760312899999998</v>
      </c>
      <c r="L56" s="130">
        <v>12.281450910000002</v>
      </c>
      <c r="M56" s="170" t="s">
        <v>186</v>
      </c>
      <c r="N56" s="130">
        <v>14.794860359999999</v>
      </c>
      <c r="O56" s="130">
        <v>31.70660634</v>
      </c>
      <c r="P56" s="130">
        <v>27.378080049999998</v>
      </c>
      <c r="Q56" s="130">
        <v>5.9910432400000007</v>
      </c>
      <c r="R56" s="130">
        <v>8.2432108899999985</v>
      </c>
      <c r="S56" s="130">
        <v>0.8978145099999999</v>
      </c>
      <c r="T56" s="130">
        <v>5.8926845000000005</v>
      </c>
      <c r="U56" s="130"/>
      <c r="V56" s="130"/>
    </row>
    <row r="57" spans="1:22" hidden="1" outlineLevel="1">
      <c r="A57" s="9">
        <v>41944</v>
      </c>
      <c r="B57" s="130">
        <v>1617.2573839900001</v>
      </c>
      <c r="C57" s="130">
        <v>540.59921224999994</v>
      </c>
      <c r="D57" s="130">
        <v>6.8936180199999999</v>
      </c>
      <c r="E57" s="130">
        <v>558.63508264999996</v>
      </c>
      <c r="F57" s="130">
        <v>80.805072880000012</v>
      </c>
      <c r="G57" s="130">
        <v>5.6373705900000006</v>
      </c>
      <c r="H57" s="130">
        <v>79.198074689999984</v>
      </c>
      <c r="I57" s="130">
        <v>172.81380204000004</v>
      </c>
      <c r="J57" s="130">
        <v>52.444562920000003</v>
      </c>
      <c r="K57" s="130">
        <v>2.0347501799999996</v>
      </c>
      <c r="L57" s="130">
        <v>12.16962783</v>
      </c>
      <c r="M57" s="170" t="s">
        <v>186</v>
      </c>
      <c r="N57" s="130">
        <v>14.840610610000002</v>
      </c>
      <c r="O57" s="130">
        <v>33.28804057</v>
      </c>
      <c r="P57" s="130">
        <v>34.772308350000003</v>
      </c>
      <c r="Q57" s="130">
        <v>6.1970546899999999</v>
      </c>
      <c r="R57" s="130">
        <v>10.010640050000001</v>
      </c>
      <c r="S57" s="130">
        <v>0.90322504999999997</v>
      </c>
      <c r="T57" s="130">
        <v>6.01433062</v>
      </c>
      <c r="U57" s="130"/>
      <c r="V57" s="130"/>
    </row>
    <row r="58" spans="1:22" hidden="1" outlineLevel="1">
      <c r="A58" s="9">
        <v>41974</v>
      </c>
      <c r="B58" s="130">
        <v>1783.77642311</v>
      </c>
      <c r="C58" s="130">
        <v>591.62491567000006</v>
      </c>
      <c r="D58" s="130">
        <v>4.96950059</v>
      </c>
      <c r="E58" s="130">
        <v>676.93921052000007</v>
      </c>
      <c r="F58" s="130">
        <v>81.589455239999992</v>
      </c>
      <c r="G58" s="130">
        <v>4.9548047400000002</v>
      </c>
      <c r="H58" s="130">
        <v>63.838057609999993</v>
      </c>
      <c r="I58" s="130">
        <v>199.09271332999998</v>
      </c>
      <c r="J58" s="130">
        <v>53.521953969999998</v>
      </c>
      <c r="K58" s="130">
        <v>1.9381315100000001</v>
      </c>
      <c r="L58" s="130">
        <v>9.4953892700000004</v>
      </c>
      <c r="M58" s="170" t="s">
        <v>186</v>
      </c>
      <c r="N58" s="130">
        <v>13.108202010000001</v>
      </c>
      <c r="O58" s="130">
        <v>31.220625470000002</v>
      </c>
      <c r="P58" s="130">
        <v>28.495609170000002</v>
      </c>
      <c r="Q58" s="130">
        <v>6.1646666999999997</v>
      </c>
      <c r="R58" s="130">
        <v>10.178289550000001</v>
      </c>
      <c r="S58" s="130">
        <v>0.61342931999999994</v>
      </c>
      <c r="T58" s="130">
        <v>6.0314684399999994</v>
      </c>
      <c r="U58" s="130"/>
      <c r="V58" s="130"/>
    </row>
    <row r="59" spans="1:22" hidden="1" outlineLevel="1">
      <c r="A59" s="9">
        <v>42005</v>
      </c>
      <c r="B59" s="130">
        <v>1680.6271461699998</v>
      </c>
      <c r="C59" s="130">
        <v>588.83959976999995</v>
      </c>
      <c r="D59" s="130">
        <v>5.6744837100000005</v>
      </c>
      <c r="E59" s="130">
        <v>587.09313383000006</v>
      </c>
      <c r="F59" s="130">
        <v>85.12584351000001</v>
      </c>
      <c r="G59" s="130">
        <v>6.37787579</v>
      </c>
      <c r="H59" s="130">
        <v>67.817283959999997</v>
      </c>
      <c r="I59" s="130">
        <v>185.31456824000003</v>
      </c>
      <c r="J59" s="130">
        <v>46.802429180000011</v>
      </c>
      <c r="K59" s="130">
        <v>1.5175021</v>
      </c>
      <c r="L59" s="130">
        <v>11.69244666</v>
      </c>
      <c r="M59" s="170" t="s">
        <v>186</v>
      </c>
      <c r="N59" s="130">
        <v>12.528146049999998</v>
      </c>
      <c r="O59" s="130">
        <v>27.565951800000001</v>
      </c>
      <c r="P59" s="130">
        <v>33.403813750000005</v>
      </c>
      <c r="Q59" s="130">
        <v>6.7400096300000003</v>
      </c>
      <c r="R59" s="130">
        <v>9.4171099700000003</v>
      </c>
      <c r="S59" s="130">
        <v>0.55872044999999992</v>
      </c>
      <c r="T59" s="130">
        <v>4.1582277699999999</v>
      </c>
      <c r="U59" s="130"/>
      <c r="V59" s="130"/>
    </row>
    <row r="60" spans="1:22" hidden="1" outlineLevel="1">
      <c r="A60" s="9">
        <v>42036</v>
      </c>
      <c r="B60" s="130">
        <v>1934.8958830299998</v>
      </c>
      <c r="C60" s="130">
        <v>740.54896913999994</v>
      </c>
      <c r="D60" s="130">
        <v>5.0178369900000002</v>
      </c>
      <c r="E60" s="130">
        <v>674.5192937999999</v>
      </c>
      <c r="F60" s="130">
        <v>112.85649836</v>
      </c>
      <c r="G60" s="130">
        <v>6.6288436100000006</v>
      </c>
      <c r="H60" s="130">
        <v>64.770292019999999</v>
      </c>
      <c r="I60" s="130">
        <v>163.01370732999999</v>
      </c>
      <c r="J60" s="130">
        <v>55.779655669999997</v>
      </c>
      <c r="K60" s="130">
        <v>1.5226450499999999</v>
      </c>
      <c r="L60" s="130">
        <v>12.477958989999999</v>
      </c>
      <c r="M60" s="170" t="s">
        <v>186</v>
      </c>
      <c r="N60" s="130">
        <v>13.83756745</v>
      </c>
      <c r="O60" s="130">
        <v>32.131344259999999</v>
      </c>
      <c r="P60" s="130">
        <v>31.349859499999997</v>
      </c>
      <c r="Q60" s="130">
        <v>6.8284893600000007</v>
      </c>
      <c r="R60" s="130">
        <v>7.9072000200000003</v>
      </c>
      <c r="S60" s="130">
        <v>0.69656225999999999</v>
      </c>
      <c r="T60" s="130">
        <v>5.009159219999999</v>
      </c>
      <c r="U60" s="130"/>
      <c r="V60" s="130"/>
    </row>
    <row r="61" spans="1:22" hidden="1" outlineLevel="1">
      <c r="A61" s="9">
        <v>42064</v>
      </c>
      <c r="B61" s="130">
        <v>1740.68356012</v>
      </c>
      <c r="C61" s="130">
        <v>564.89746773000002</v>
      </c>
      <c r="D61" s="130">
        <v>6.3827148400000002</v>
      </c>
      <c r="E61" s="130">
        <v>638.04718991000004</v>
      </c>
      <c r="F61" s="130">
        <v>148.26514340999998</v>
      </c>
      <c r="G61" s="130">
        <v>5.5971792300000001</v>
      </c>
      <c r="H61" s="130">
        <v>58.661316159999998</v>
      </c>
      <c r="I61" s="130">
        <v>165.57353296000002</v>
      </c>
      <c r="J61" s="130">
        <v>49.791033540000001</v>
      </c>
      <c r="K61" s="130">
        <v>1.6651058300000001</v>
      </c>
      <c r="L61" s="130">
        <v>12.558235569999997</v>
      </c>
      <c r="M61" s="170" t="s">
        <v>186</v>
      </c>
      <c r="N61" s="130">
        <v>16.000425709999998</v>
      </c>
      <c r="O61" s="130">
        <v>33.87612524</v>
      </c>
      <c r="P61" s="130">
        <v>18.529073880000002</v>
      </c>
      <c r="Q61" s="130">
        <v>8.0822448399999995</v>
      </c>
      <c r="R61" s="130">
        <v>7.62575862</v>
      </c>
      <c r="S61" s="130">
        <v>0.89514671000000012</v>
      </c>
      <c r="T61" s="130">
        <v>4.2358659400000001</v>
      </c>
      <c r="U61" s="130"/>
      <c r="V61" s="130"/>
    </row>
    <row r="62" spans="1:22" hidden="1" outlineLevel="1">
      <c r="A62" s="9">
        <v>42095</v>
      </c>
      <c r="B62" s="130">
        <v>1797.9350449399999</v>
      </c>
      <c r="C62" s="130">
        <v>628.30823289</v>
      </c>
      <c r="D62" s="130">
        <v>6.9185373800000001</v>
      </c>
      <c r="E62" s="130">
        <v>646.70530128999997</v>
      </c>
      <c r="F62" s="130">
        <v>135.68098631000001</v>
      </c>
      <c r="G62" s="130">
        <v>5.1228558600000005</v>
      </c>
      <c r="H62" s="130">
        <v>62.809930909999999</v>
      </c>
      <c r="I62" s="130">
        <v>172.51051166000002</v>
      </c>
      <c r="J62" s="130">
        <v>53.80231972</v>
      </c>
      <c r="K62" s="130">
        <v>1.38430729</v>
      </c>
      <c r="L62" s="130">
        <v>9.5521492599999984</v>
      </c>
      <c r="M62" s="170" t="s">
        <v>186</v>
      </c>
      <c r="N62" s="130">
        <v>14.275661349999998</v>
      </c>
      <c r="O62" s="130">
        <v>20.496669389999997</v>
      </c>
      <c r="P62" s="130">
        <v>19.126914599999996</v>
      </c>
      <c r="Q62" s="130">
        <v>7.62001814</v>
      </c>
      <c r="R62" s="130">
        <v>8.5381012700000003</v>
      </c>
      <c r="S62" s="130">
        <v>0.70173242999999996</v>
      </c>
      <c r="T62" s="130">
        <v>4.3808151899999999</v>
      </c>
      <c r="U62" s="130"/>
      <c r="V62" s="130"/>
    </row>
    <row r="63" spans="1:22" hidden="1" outlineLevel="1">
      <c r="A63" s="9">
        <v>42125</v>
      </c>
      <c r="B63" s="130">
        <v>1806.68719702</v>
      </c>
      <c r="C63" s="130">
        <v>674.98946034000005</v>
      </c>
      <c r="D63" s="130">
        <v>8.1181609899999998</v>
      </c>
      <c r="E63" s="130">
        <v>559.53853407999998</v>
      </c>
      <c r="F63" s="130">
        <v>147.94995603000001</v>
      </c>
      <c r="G63" s="130">
        <v>4.1807141700000008</v>
      </c>
      <c r="H63" s="130">
        <v>55.528577130000002</v>
      </c>
      <c r="I63" s="130">
        <v>184.15148857</v>
      </c>
      <c r="J63" s="130">
        <v>61.532805689999996</v>
      </c>
      <c r="K63" s="130">
        <v>1.7280986199999999</v>
      </c>
      <c r="L63" s="130">
        <v>8.2473497400000007</v>
      </c>
      <c r="M63" s="170" t="s">
        <v>186</v>
      </c>
      <c r="N63" s="130">
        <v>27.284941100000001</v>
      </c>
      <c r="O63" s="130">
        <v>31.62318162</v>
      </c>
      <c r="P63" s="130">
        <v>20.668813269999998</v>
      </c>
      <c r="Q63" s="130">
        <v>8.0780117800000006</v>
      </c>
      <c r="R63" s="130">
        <v>8.5598661299999996</v>
      </c>
      <c r="S63" s="130">
        <v>0.78994549999999997</v>
      </c>
      <c r="T63" s="130">
        <v>3.7172922599999998</v>
      </c>
      <c r="U63" s="130"/>
      <c r="V63" s="130"/>
    </row>
    <row r="64" spans="1:22" hidden="1" outlineLevel="1">
      <c r="A64" s="9">
        <v>42156</v>
      </c>
      <c r="B64" s="130">
        <v>1532.04989239</v>
      </c>
      <c r="C64" s="130">
        <v>356.56896254999998</v>
      </c>
      <c r="D64" s="130">
        <v>11.89185977</v>
      </c>
      <c r="E64" s="130">
        <v>604.08365751999997</v>
      </c>
      <c r="F64" s="130">
        <v>138.02673322000001</v>
      </c>
      <c r="G64" s="130">
        <v>4.3102213000000003</v>
      </c>
      <c r="H64" s="130">
        <v>57.355284250000011</v>
      </c>
      <c r="I64" s="130">
        <v>182.46258826000002</v>
      </c>
      <c r="J64" s="130">
        <v>69.142228099999997</v>
      </c>
      <c r="K64" s="130">
        <v>1.9203767799999998</v>
      </c>
      <c r="L64" s="130">
        <v>12.899625889999999</v>
      </c>
      <c r="M64" s="170" t="s">
        <v>186</v>
      </c>
      <c r="N64" s="130">
        <v>25.722571809999998</v>
      </c>
      <c r="O64" s="130">
        <v>25.500526749999999</v>
      </c>
      <c r="P64" s="130">
        <v>20.163658589999997</v>
      </c>
      <c r="Q64" s="130">
        <v>8.1858355799999991</v>
      </c>
      <c r="R64" s="130">
        <v>8.3397157400000008</v>
      </c>
      <c r="S64" s="130">
        <v>0.99239677999999998</v>
      </c>
      <c r="T64" s="130">
        <v>4.4836495000000003</v>
      </c>
      <c r="U64" s="130"/>
      <c r="V64" s="130"/>
    </row>
    <row r="65" spans="1:22" hidden="1" outlineLevel="1">
      <c r="A65" s="9">
        <v>42186</v>
      </c>
      <c r="B65" s="130">
        <v>1660.8900218700001</v>
      </c>
      <c r="C65" s="130">
        <v>509.36966830000006</v>
      </c>
      <c r="D65" s="130">
        <v>13.323097319999999</v>
      </c>
      <c r="E65" s="130">
        <v>552.99775638000006</v>
      </c>
      <c r="F65" s="130">
        <v>150.10564729999999</v>
      </c>
      <c r="G65" s="130">
        <v>3.2420553100000005</v>
      </c>
      <c r="H65" s="130">
        <v>63.766085580000009</v>
      </c>
      <c r="I65" s="130">
        <v>207.48159208999999</v>
      </c>
      <c r="J65" s="130">
        <v>66.681143719999994</v>
      </c>
      <c r="K65" s="130">
        <v>1.4674106300000003</v>
      </c>
      <c r="L65" s="130">
        <v>12.77088878</v>
      </c>
      <c r="M65" s="170" t="s">
        <v>186</v>
      </c>
      <c r="N65" s="130">
        <v>22.516808300000001</v>
      </c>
      <c r="O65" s="130">
        <v>24.068946349999997</v>
      </c>
      <c r="P65" s="130">
        <v>12.802251270000001</v>
      </c>
      <c r="Q65" s="130">
        <v>4.7832958000000003</v>
      </c>
      <c r="R65" s="130">
        <v>7.83055287</v>
      </c>
      <c r="S65" s="130">
        <v>1.8131420499999999</v>
      </c>
      <c r="T65" s="130">
        <v>5.86967982</v>
      </c>
      <c r="U65" s="130"/>
      <c r="V65" s="130"/>
    </row>
    <row r="66" spans="1:22" hidden="1" outlineLevel="1">
      <c r="A66" s="9">
        <v>42217</v>
      </c>
      <c r="B66" s="130">
        <v>1656.7230116200001</v>
      </c>
      <c r="C66" s="130">
        <v>472.91588983999998</v>
      </c>
      <c r="D66" s="130">
        <v>11.42045003</v>
      </c>
      <c r="E66" s="130">
        <v>592.35036067999999</v>
      </c>
      <c r="F66" s="130">
        <v>107.94060192000001</v>
      </c>
      <c r="G66" s="130">
        <v>3.6099563500000005</v>
      </c>
      <c r="H66" s="130">
        <v>66.790277140000001</v>
      </c>
      <c r="I66" s="130">
        <v>213.87286739999999</v>
      </c>
      <c r="J66" s="130">
        <v>72.639008650000008</v>
      </c>
      <c r="K66" s="130">
        <v>2.2103040300000001</v>
      </c>
      <c r="L66" s="130">
        <v>14.535460139999998</v>
      </c>
      <c r="M66" s="170" t="s">
        <v>186</v>
      </c>
      <c r="N66" s="130">
        <v>33.629790180000001</v>
      </c>
      <c r="O66" s="130">
        <v>25.773946229999996</v>
      </c>
      <c r="P66" s="130">
        <v>11.432439420000001</v>
      </c>
      <c r="Q66" s="130">
        <v>9.8713057800000001</v>
      </c>
      <c r="R66" s="130">
        <v>7.1781770299999996</v>
      </c>
      <c r="S66" s="130">
        <v>2.04526327</v>
      </c>
      <c r="T66" s="130">
        <v>8.5069135300000003</v>
      </c>
      <c r="U66" s="130"/>
      <c r="V66" s="130"/>
    </row>
    <row r="67" spans="1:22" hidden="1" outlineLevel="1">
      <c r="A67" s="9">
        <v>42248</v>
      </c>
      <c r="B67" s="130">
        <v>1677.7784611599998</v>
      </c>
      <c r="C67" s="130">
        <v>543.46892973000001</v>
      </c>
      <c r="D67" s="130">
        <v>15.790264489999998</v>
      </c>
      <c r="E67" s="130">
        <v>567.88649607999992</v>
      </c>
      <c r="F67" s="130">
        <v>77.024889860000002</v>
      </c>
      <c r="G67" s="130">
        <v>4.48528416</v>
      </c>
      <c r="H67" s="130">
        <v>73.41378263</v>
      </c>
      <c r="I67" s="130">
        <v>215.29166626</v>
      </c>
      <c r="J67" s="130">
        <v>63.434979309999989</v>
      </c>
      <c r="K67" s="130">
        <v>1.7397268400000001</v>
      </c>
      <c r="L67" s="130">
        <v>12.543002129999998</v>
      </c>
      <c r="M67" s="170" t="s">
        <v>186</v>
      </c>
      <c r="N67" s="130">
        <v>35.998372580000002</v>
      </c>
      <c r="O67" s="130">
        <v>26.741142910000001</v>
      </c>
      <c r="P67" s="130">
        <v>10.946352360000001</v>
      </c>
      <c r="Q67" s="130">
        <v>11.096755889999999</v>
      </c>
      <c r="R67" s="130">
        <v>7.0156016400000007</v>
      </c>
      <c r="S67" s="130">
        <v>0.71323177000000004</v>
      </c>
      <c r="T67" s="130">
        <v>10.18798252</v>
      </c>
      <c r="U67" s="130"/>
      <c r="V67" s="130"/>
    </row>
    <row r="68" spans="1:22" hidden="1" outlineLevel="1">
      <c r="A68" s="9">
        <v>42278</v>
      </c>
      <c r="B68" s="130">
        <v>1619.3828713599999</v>
      </c>
      <c r="C68" s="130">
        <v>462.68602466000004</v>
      </c>
      <c r="D68" s="130">
        <v>21.816896400000001</v>
      </c>
      <c r="E68" s="130">
        <v>582.91415257000006</v>
      </c>
      <c r="F68" s="130">
        <v>68.820117080000003</v>
      </c>
      <c r="G68" s="130">
        <v>5.8558842700000007</v>
      </c>
      <c r="H68" s="130">
        <v>82.591944080000005</v>
      </c>
      <c r="I68" s="130">
        <v>213.60751454999999</v>
      </c>
      <c r="J68" s="130">
        <v>65.998849559999996</v>
      </c>
      <c r="K68" s="130">
        <v>2.4478502099999999</v>
      </c>
      <c r="L68" s="130">
        <v>12.603970609999999</v>
      </c>
      <c r="M68" s="170" t="s">
        <v>186</v>
      </c>
      <c r="N68" s="130">
        <v>32.820838639999998</v>
      </c>
      <c r="O68" s="130">
        <v>27.478278389999996</v>
      </c>
      <c r="P68" s="130">
        <v>12.761387999999998</v>
      </c>
      <c r="Q68" s="130">
        <v>10.302408210000001</v>
      </c>
      <c r="R68" s="130">
        <v>6.6397380200000002</v>
      </c>
      <c r="S68" s="130">
        <v>0.95967986000000005</v>
      </c>
      <c r="T68" s="130">
        <v>9.0773362500000001</v>
      </c>
      <c r="U68" s="130"/>
      <c r="V68" s="130"/>
    </row>
    <row r="69" spans="1:22" hidden="1" outlineLevel="1">
      <c r="A69" s="9">
        <v>42309</v>
      </c>
      <c r="B69" s="130">
        <v>1651.96148275</v>
      </c>
      <c r="C69" s="130">
        <v>451.45885370999997</v>
      </c>
      <c r="D69" s="130">
        <v>17.593504750000001</v>
      </c>
      <c r="E69" s="130">
        <v>545.62320533000002</v>
      </c>
      <c r="F69" s="130">
        <v>111.06685589999999</v>
      </c>
      <c r="G69" s="130">
        <v>4.6228190000000007</v>
      </c>
      <c r="H69" s="130">
        <v>101.29251894999999</v>
      </c>
      <c r="I69" s="130">
        <v>227.34385524000001</v>
      </c>
      <c r="J69" s="130">
        <v>72.047350309999999</v>
      </c>
      <c r="K69" s="130">
        <v>2.1092183099999997</v>
      </c>
      <c r="L69" s="130">
        <v>13.277387049999998</v>
      </c>
      <c r="M69" s="170" t="s">
        <v>186</v>
      </c>
      <c r="N69" s="130">
        <v>37.722063519999999</v>
      </c>
      <c r="O69" s="130">
        <v>29.300970509999999</v>
      </c>
      <c r="P69" s="130">
        <v>15.896096639999998</v>
      </c>
      <c r="Q69" s="130">
        <v>9.7977747599999994</v>
      </c>
      <c r="R69" s="130">
        <v>6.0174760900000006</v>
      </c>
      <c r="S69" s="130">
        <v>1.0010500600000001</v>
      </c>
      <c r="T69" s="130">
        <v>5.7904826199999997</v>
      </c>
      <c r="U69" s="130"/>
      <c r="V69" s="130"/>
    </row>
    <row r="70" spans="1:22" hidden="1" outlineLevel="1">
      <c r="A70" s="9">
        <v>42339</v>
      </c>
      <c r="B70" s="130">
        <v>1786.97508264</v>
      </c>
      <c r="C70" s="130">
        <v>390.94623926999998</v>
      </c>
      <c r="D70" s="130">
        <v>15.651490519999999</v>
      </c>
      <c r="E70" s="130">
        <v>670.69634787999985</v>
      </c>
      <c r="F70" s="130">
        <v>122.45879669999999</v>
      </c>
      <c r="G70" s="130">
        <v>4.0434812200000003</v>
      </c>
      <c r="H70" s="130">
        <v>123.89544731000001</v>
      </c>
      <c r="I70" s="130">
        <v>248.92428281999997</v>
      </c>
      <c r="J70" s="130">
        <v>91.223674119999998</v>
      </c>
      <c r="K70" s="130">
        <v>2.0500825800000002</v>
      </c>
      <c r="L70" s="130">
        <v>12.549810229999999</v>
      </c>
      <c r="M70" s="170" t="s">
        <v>186</v>
      </c>
      <c r="N70" s="130">
        <v>32.716081920000001</v>
      </c>
      <c r="O70" s="130">
        <v>31.790738510000008</v>
      </c>
      <c r="P70" s="130">
        <v>17.807883690000001</v>
      </c>
      <c r="Q70" s="130">
        <v>9.2403415899999981</v>
      </c>
      <c r="R70" s="130">
        <v>5.3656310099999995</v>
      </c>
      <c r="S70" s="130">
        <v>0.64022231000000007</v>
      </c>
      <c r="T70" s="130">
        <v>6.9745309600000001</v>
      </c>
      <c r="U70" s="130"/>
      <c r="V70" s="130"/>
    </row>
    <row r="71" spans="1:22" hidden="1" outlineLevel="1">
      <c r="A71" s="9">
        <v>42370</v>
      </c>
      <c r="B71" s="130">
        <v>1779.1000755299997</v>
      </c>
      <c r="C71" s="130">
        <v>385.71877495000001</v>
      </c>
      <c r="D71" s="130">
        <v>16.683771420000003</v>
      </c>
      <c r="E71" s="130">
        <v>707.72701313999994</v>
      </c>
      <c r="F71" s="130">
        <v>109.81418927</v>
      </c>
      <c r="G71" s="130">
        <v>6.8172965100000011</v>
      </c>
      <c r="H71" s="130">
        <v>106.13026264999999</v>
      </c>
      <c r="I71" s="130">
        <v>245.14986704</v>
      </c>
      <c r="J71" s="130">
        <v>71.252954100000011</v>
      </c>
      <c r="K71" s="130">
        <v>2.25459093</v>
      </c>
      <c r="L71" s="130">
        <v>14.554400380000002</v>
      </c>
      <c r="M71" s="170" t="s">
        <v>186</v>
      </c>
      <c r="N71" s="130">
        <v>51.029125529999995</v>
      </c>
      <c r="O71" s="130">
        <v>24.938241969999993</v>
      </c>
      <c r="P71" s="130">
        <v>14.522712499999999</v>
      </c>
      <c r="Q71" s="130">
        <v>9.8399744600000005</v>
      </c>
      <c r="R71" s="130">
        <v>5.3742222000000002</v>
      </c>
      <c r="S71" s="130">
        <v>0.69715059999999984</v>
      </c>
      <c r="T71" s="130">
        <v>6.5955278800000006</v>
      </c>
      <c r="U71" s="130"/>
      <c r="V71" s="130"/>
    </row>
    <row r="72" spans="1:22" hidden="1" outlineLevel="1">
      <c r="A72" s="9">
        <v>42401</v>
      </c>
      <c r="B72" s="130">
        <v>1739.51105057</v>
      </c>
      <c r="C72" s="130">
        <v>402.53437587000002</v>
      </c>
      <c r="D72" s="130">
        <v>9.4154207200000002</v>
      </c>
      <c r="E72" s="130">
        <v>589.06539334000013</v>
      </c>
      <c r="F72" s="130">
        <v>172.01739871000001</v>
      </c>
      <c r="G72" s="130">
        <v>7.1702137200000013</v>
      </c>
      <c r="H72" s="130">
        <v>99.463329229999999</v>
      </c>
      <c r="I72" s="130">
        <v>256.14462163999997</v>
      </c>
      <c r="J72" s="130">
        <v>74.910905889999995</v>
      </c>
      <c r="K72" s="130">
        <v>2.7527916599999998</v>
      </c>
      <c r="L72" s="130">
        <v>16.959589430000001</v>
      </c>
      <c r="M72" s="170" t="s">
        <v>186</v>
      </c>
      <c r="N72" s="130">
        <v>43.361546430000004</v>
      </c>
      <c r="O72" s="130">
        <v>23.885720940000002</v>
      </c>
      <c r="P72" s="130">
        <v>17.613499640000001</v>
      </c>
      <c r="Q72" s="130">
        <v>10.28510691</v>
      </c>
      <c r="R72" s="130">
        <v>5.7618489600000009</v>
      </c>
      <c r="S72" s="130">
        <v>0.79668741999999992</v>
      </c>
      <c r="T72" s="130">
        <v>7.3726000599999999</v>
      </c>
      <c r="U72" s="130"/>
      <c r="V72" s="130"/>
    </row>
    <row r="73" spans="1:22" hidden="1" outlineLevel="1">
      <c r="A73" s="9">
        <v>42430</v>
      </c>
      <c r="B73" s="130">
        <v>1662.6593603499998</v>
      </c>
      <c r="C73" s="130">
        <v>439.31882010999999</v>
      </c>
      <c r="D73" s="130">
        <v>15.60212259</v>
      </c>
      <c r="E73" s="130">
        <v>511.44869069000003</v>
      </c>
      <c r="F73" s="130">
        <v>159.70853815999999</v>
      </c>
      <c r="G73" s="130">
        <v>5.0596070700000002</v>
      </c>
      <c r="H73" s="130">
        <v>87.874275760000003</v>
      </c>
      <c r="I73" s="130">
        <v>243.01554714000002</v>
      </c>
      <c r="J73" s="130">
        <v>76.77317880999999</v>
      </c>
      <c r="K73" s="130">
        <v>4.598680690000001</v>
      </c>
      <c r="L73" s="130">
        <v>13.927460480000001</v>
      </c>
      <c r="M73" s="170" t="s">
        <v>186</v>
      </c>
      <c r="N73" s="130">
        <v>38.617830010000006</v>
      </c>
      <c r="O73" s="130">
        <v>25.389176489999997</v>
      </c>
      <c r="P73" s="130">
        <v>15.973280969999999</v>
      </c>
      <c r="Q73" s="130">
        <v>11.212586340000001</v>
      </c>
      <c r="R73" s="130">
        <v>5.4011892500000007</v>
      </c>
      <c r="S73" s="130">
        <v>0.90749939000000013</v>
      </c>
      <c r="T73" s="130">
        <v>7.8308763999999993</v>
      </c>
      <c r="U73" s="130"/>
      <c r="V73" s="130"/>
    </row>
    <row r="74" spans="1:22" hidden="1" outlineLevel="1">
      <c r="A74" s="9">
        <v>42461</v>
      </c>
      <c r="B74" s="130">
        <v>1879.9532405799998</v>
      </c>
      <c r="C74" s="130">
        <v>509.07175180999991</v>
      </c>
      <c r="D74" s="130">
        <v>13.277184179999999</v>
      </c>
      <c r="E74" s="130">
        <v>604.80725034</v>
      </c>
      <c r="F74" s="130">
        <v>167.73226317000001</v>
      </c>
      <c r="G74" s="130">
        <v>4.7741489699999997</v>
      </c>
      <c r="H74" s="130">
        <v>87.399971460000003</v>
      </c>
      <c r="I74" s="130">
        <v>279.75207955000002</v>
      </c>
      <c r="J74" s="130">
        <v>76.68187617000001</v>
      </c>
      <c r="K74" s="130">
        <v>3.6993617800000003</v>
      </c>
      <c r="L74" s="130">
        <v>13.329948979999999</v>
      </c>
      <c r="M74" s="170" t="s">
        <v>186</v>
      </c>
      <c r="N74" s="130">
        <v>50.73803891</v>
      </c>
      <c r="O74" s="130">
        <v>26.47438219</v>
      </c>
      <c r="P74" s="130">
        <v>19.158072770000004</v>
      </c>
      <c r="Q74" s="130">
        <v>9.8454779299999995</v>
      </c>
      <c r="R74" s="130">
        <v>5.1629418300000003</v>
      </c>
      <c r="S74" s="130">
        <v>0.88122350000000005</v>
      </c>
      <c r="T74" s="130">
        <v>7.1672670399999996</v>
      </c>
      <c r="U74" s="130"/>
      <c r="V74" s="130"/>
    </row>
    <row r="75" spans="1:22" hidden="1" outlineLevel="1">
      <c r="A75" s="9">
        <v>42491</v>
      </c>
      <c r="B75" s="130">
        <v>1985.4051706399996</v>
      </c>
      <c r="C75" s="130">
        <v>527.37013751999996</v>
      </c>
      <c r="D75" s="130">
        <v>21.789462680000003</v>
      </c>
      <c r="E75" s="130">
        <v>678.12560862999999</v>
      </c>
      <c r="F75" s="130">
        <v>171.25376702</v>
      </c>
      <c r="G75" s="130">
        <v>7.5815243299999997</v>
      </c>
      <c r="H75" s="130">
        <v>87.268901720000002</v>
      </c>
      <c r="I75" s="130">
        <v>256.97508825</v>
      </c>
      <c r="J75" s="130">
        <v>82.004157379999995</v>
      </c>
      <c r="K75" s="130">
        <v>6.9143858199999997</v>
      </c>
      <c r="L75" s="130">
        <v>17.251955810000002</v>
      </c>
      <c r="M75" s="170" t="s">
        <v>186</v>
      </c>
      <c r="N75" s="130">
        <v>63.455480270000002</v>
      </c>
      <c r="O75" s="130">
        <v>25.347133769999999</v>
      </c>
      <c r="P75" s="130">
        <v>13.949522980000001</v>
      </c>
      <c r="Q75" s="130">
        <v>10.67067782</v>
      </c>
      <c r="R75" s="130">
        <v>6.9321891999999998</v>
      </c>
      <c r="S75" s="130">
        <v>1.3625615199999999</v>
      </c>
      <c r="T75" s="130">
        <v>7.1526159199999988</v>
      </c>
      <c r="U75" s="130"/>
      <c r="V75" s="130"/>
    </row>
    <row r="76" spans="1:22" hidden="1" outlineLevel="1">
      <c r="A76" s="9">
        <v>42522</v>
      </c>
      <c r="B76" s="130">
        <v>2088.3362873599999</v>
      </c>
      <c r="C76" s="130">
        <v>568.34619199999997</v>
      </c>
      <c r="D76" s="130">
        <v>19.505844330000002</v>
      </c>
      <c r="E76" s="130">
        <v>714.75194703000011</v>
      </c>
      <c r="F76" s="130">
        <v>151.33304949999999</v>
      </c>
      <c r="G76" s="130">
        <v>8.2263041900000005</v>
      </c>
      <c r="H76" s="130">
        <v>91.281238259999995</v>
      </c>
      <c r="I76" s="130">
        <v>303.46974814000004</v>
      </c>
      <c r="J76" s="130">
        <v>83.30997330000001</v>
      </c>
      <c r="K76" s="130">
        <v>6.7714977600000008</v>
      </c>
      <c r="L76" s="130">
        <v>15.321403269999999</v>
      </c>
      <c r="M76" s="170" t="s">
        <v>186</v>
      </c>
      <c r="N76" s="130">
        <v>58.068062939999997</v>
      </c>
      <c r="O76" s="130">
        <v>28.253754860000001</v>
      </c>
      <c r="P76" s="130">
        <v>14.609157909999999</v>
      </c>
      <c r="Q76" s="130">
        <v>10.013659590000001</v>
      </c>
      <c r="R76" s="130">
        <v>7.0884504599999998</v>
      </c>
      <c r="S76" s="130">
        <v>1.1433937699999999</v>
      </c>
      <c r="T76" s="130">
        <v>6.8426100499999993</v>
      </c>
      <c r="U76" s="130"/>
      <c r="V76" s="130"/>
    </row>
    <row r="77" spans="1:22" hidden="1" outlineLevel="1">
      <c r="A77" s="9">
        <v>42552</v>
      </c>
      <c r="B77" s="130">
        <v>2263.0024159099999</v>
      </c>
      <c r="C77" s="130">
        <v>716.57793482</v>
      </c>
      <c r="D77" s="130">
        <v>19.477885689999997</v>
      </c>
      <c r="E77" s="130">
        <v>682.48066101999996</v>
      </c>
      <c r="F77" s="130">
        <v>143.86976827000001</v>
      </c>
      <c r="G77" s="130">
        <v>8.2925481199999993</v>
      </c>
      <c r="H77" s="130">
        <v>90.036546810000004</v>
      </c>
      <c r="I77" s="130">
        <v>374.87496284999997</v>
      </c>
      <c r="J77" s="130">
        <v>71.366254559999987</v>
      </c>
      <c r="K77" s="130">
        <v>6.6025058099999994</v>
      </c>
      <c r="L77" s="130">
        <v>20.887428850000003</v>
      </c>
      <c r="M77" s="170" t="s">
        <v>186</v>
      </c>
      <c r="N77" s="130">
        <v>55.185911630000007</v>
      </c>
      <c r="O77" s="130">
        <v>30.995459989999997</v>
      </c>
      <c r="P77" s="130">
        <v>16.029749599999999</v>
      </c>
      <c r="Q77" s="130">
        <v>7.7269012400000001</v>
      </c>
      <c r="R77" s="130">
        <v>6.6043595499999999</v>
      </c>
      <c r="S77" s="130">
        <v>0.55954196000000012</v>
      </c>
      <c r="T77" s="130">
        <v>11.433995139999999</v>
      </c>
      <c r="U77" s="130"/>
      <c r="V77" s="130"/>
    </row>
    <row r="78" spans="1:22" hidden="1" outlineLevel="1">
      <c r="A78" s="9">
        <v>42583</v>
      </c>
      <c r="B78" s="130">
        <v>2018.1612163100001</v>
      </c>
      <c r="C78" s="130">
        <v>574.01243982999995</v>
      </c>
      <c r="D78" s="130">
        <v>23.133375350000001</v>
      </c>
      <c r="E78" s="130">
        <v>638.08785077000005</v>
      </c>
      <c r="F78" s="130">
        <v>159.95192230999999</v>
      </c>
      <c r="G78" s="130">
        <v>6.8291698700000003</v>
      </c>
      <c r="H78" s="130">
        <v>95.359962699999997</v>
      </c>
      <c r="I78" s="130">
        <v>296.71030651999996</v>
      </c>
      <c r="J78" s="130">
        <v>73.766914580000005</v>
      </c>
      <c r="K78" s="130">
        <v>6.2630870299999994</v>
      </c>
      <c r="L78" s="130">
        <v>17.322388209999996</v>
      </c>
      <c r="M78" s="170" t="s">
        <v>186</v>
      </c>
      <c r="N78" s="130">
        <v>50.521604809999999</v>
      </c>
      <c r="O78" s="130">
        <v>31.998429050000002</v>
      </c>
      <c r="P78" s="130">
        <v>19.297942230000004</v>
      </c>
      <c r="Q78" s="130">
        <v>10.778534779999999</v>
      </c>
      <c r="R78" s="130">
        <v>7.279566889999999</v>
      </c>
      <c r="S78" s="130">
        <v>0.53195534</v>
      </c>
      <c r="T78" s="130">
        <v>6.3157660399999997</v>
      </c>
      <c r="U78" s="130"/>
      <c r="V78" s="130"/>
    </row>
    <row r="79" spans="1:22" hidden="1" outlineLevel="1">
      <c r="A79" s="9">
        <v>42614</v>
      </c>
      <c r="B79" s="130">
        <v>2204.9998277300001</v>
      </c>
      <c r="C79" s="130">
        <v>618.70903783000017</v>
      </c>
      <c r="D79" s="130">
        <v>29.758288679999996</v>
      </c>
      <c r="E79" s="130">
        <v>745.72262520000004</v>
      </c>
      <c r="F79" s="130">
        <v>176.45348160999998</v>
      </c>
      <c r="G79" s="130">
        <v>7.257940969999999</v>
      </c>
      <c r="H79" s="130">
        <v>99.564952899999994</v>
      </c>
      <c r="I79" s="130">
        <v>296.18902131000004</v>
      </c>
      <c r="J79" s="130">
        <v>77.079102429999992</v>
      </c>
      <c r="K79" s="130">
        <v>5.6161818200000004</v>
      </c>
      <c r="L79" s="130">
        <v>15.545472720000001</v>
      </c>
      <c r="M79" s="170" t="s">
        <v>186</v>
      </c>
      <c r="N79" s="130">
        <v>56.110730559999993</v>
      </c>
      <c r="O79" s="130">
        <v>33.844314739999994</v>
      </c>
      <c r="P79" s="130">
        <v>18.177302880000003</v>
      </c>
      <c r="Q79" s="130">
        <v>12.12260962</v>
      </c>
      <c r="R79" s="130">
        <v>5.9932500099999997</v>
      </c>
      <c r="S79" s="130">
        <v>0.74448969000000009</v>
      </c>
      <c r="T79" s="130">
        <v>6.1110247600000003</v>
      </c>
      <c r="U79" s="130"/>
      <c r="V79" s="130"/>
    </row>
    <row r="80" spans="1:22" hidden="1" outlineLevel="1">
      <c r="A80" s="9">
        <v>42644</v>
      </c>
      <c r="B80" s="130">
        <v>2166.65602171</v>
      </c>
      <c r="C80" s="130">
        <v>582.79173686000001</v>
      </c>
      <c r="D80" s="130">
        <v>35.380516540000002</v>
      </c>
      <c r="E80" s="130">
        <v>637.87576980000017</v>
      </c>
      <c r="F80" s="130">
        <v>141.66217398999999</v>
      </c>
      <c r="G80" s="130">
        <v>7.3031660900000004</v>
      </c>
      <c r="H80" s="130">
        <v>102.1245218</v>
      </c>
      <c r="I80" s="130">
        <v>324.17615038999998</v>
      </c>
      <c r="J80" s="130">
        <v>75.815621109999995</v>
      </c>
      <c r="K80" s="130">
        <v>6.7280700799999984</v>
      </c>
      <c r="L80" s="130">
        <v>15.51796045</v>
      </c>
      <c r="M80" s="170" t="s">
        <v>186</v>
      </c>
      <c r="N80" s="130">
        <v>161.28153229</v>
      </c>
      <c r="O80" s="130">
        <v>32.63839797</v>
      </c>
      <c r="P80" s="130">
        <v>18.73007007</v>
      </c>
      <c r="Q80" s="130">
        <v>12.024348019999998</v>
      </c>
      <c r="R80" s="130">
        <v>5.86784178</v>
      </c>
      <c r="S80" s="130">
        <v>0.75246524999999997</v>
      </c>
      <c r="T80" s="130">
        <v>5.9856792199999997</v>
      </c>
      <c r="U80" s="130"/>
      <c r="V80" s="130"/>
    </row>
    <row r="81" spans="1:22" hidden="1" outlineLevel="1">
      <c r="A81" s="9">
        <v>42675</v>
      </c>
      <c r="B81" s="130">
        <v>2138.1331186700004</v>
      </c>
      <c r="C81" s="130">
        <v>494.17444681999996</v>
      </c>
      <c r="D81" s="130">
        <v>22.189238790000001</v>
      </c>
      <c r="E81" s="130">
        <v>704.75526006000007</v>
      </c>
      <c r="F81" s="130">
        <v>135.87800018999999</v>
      </c>
      <c r="G81" s="130">
        <v>10.964222100000001</v>
      </c>
      <c r="H81" s="130">
        <v>123.014871</v>
      </c>
      <c r="I81" s="130">
        <v>339.05086786999999</v>
      </c>
      <c r="J81" s="130">
        <v>94.719976419999995</v>
      </c>
      <c r="K81" s="130">
        <v>5.7585870299999993</v>
      </c>
      <c r="L81" s="130">
        <v>15.113526869999998</v>
      </c>
      <c r="M81" s="170" t="s">
        <v>186</v>
      </c>
      <c r="N81" s="130">
        <v>110.10211828999999</v>
      </c>
      <c r="O81" s="130">
        <v>35.378095970000004</v>
      </c>
      <c r="P81" s="130">
        <v>21.776301900000004</v>
      </c>
      <c r="Q81" s="130">
        <v>11.785486110000001</v>
      </c>
      <c r="R81" s="130">
        <v>6.1785842399999993</v>
      </c>
      <c r="S81" s="130">
        <v>1.01575153</v>
      </c>
      <c r="T81" s="130">
        <v>6.277783480000001</v>
      </c>
      <c r="U81" s="130"/>
      <c r="V81" s="130"/>
    </row>
    <row r="82" spans="1:22" hidden="1" outlineLevel="1">
      <c r="A82" s="9">
        <v>42705</v>
      </c>
      <c r="B82" s="130">
        <v>2151.4100376799997</v>
      </c>
      <c r="C82" s="130">
        <v>604.63645066999993</v>
      </c>
      <c r="D82" s="130">
        <v>14.946300559999999</v>
      </c>
      <c r="E82" s="130">
        <v>631.01444556999991</v>
      </c>
      <c r="F82" s="130">
        <v>94.569900050000001</v>
      </c>
      <c r="G82" s="130">
        <v>8.3674376999999982</v>
      </c>
      <c r="H82" s="130">
        <v>143.39831192</v>
      </c>
      <c r="I82" s="130">
        <v>360.95066936000001</v>
      </c>
      <c r="J82" s="130">
        <v>84.038969769999994</v>
      </c>
      <c r="K82" s="130">
        <v>5.0044945700000003</v>
      </c>
      <c r="L82" s="130">
        <v>15.42784232</v>
      </c>
      <c r="M82" s="170" t="s">
        <v>186</v>
      </c>
      <c r="N82" s="130">
        <v>115.05921906</v>
      </c>
      <c r="O82" s="130">
        <v>35.948438680000002</v>
      </c>
      <c r="P82" s="130">
        <v>15.705398820000001</v>
      </c>
      <c r="Q82" s="130">
        <v>12.212844869999998</v>
      </c>
      <c r="R82" s="130">
        <v>4.8899407200000002</v>
      </c>
      <c r="S82" s="130">
        <v>0.85457355000000002</v>
      </c>
      <c r="T82" s="130">
        <v>4.3847994900000007</v>
      </c>
      <c r="U82" s="130"/>
      <c r="V82" s="130"/>
    </row>
    <row r="83" spans="1:22" hidden="1" outlineLevel="1">
      <c r="A83" s="9">
        <v>42736</v>
      </c>
      <c r="B83" s="130">
        <v>2151.3757499399999</v>
      </c>
      <c r="C83" s="130">
        <v>609.41419607000012</v>
      </c>
      <c r="D83" s="130">
        <v>12.124060099999999</v>
      </c>
      <c r="E83" s="130">
        <v>627.69931329999997</v>
      </c>
      <c r="F83" s="130">
        <v>100.72477582000002</v>
      </c>
      <c r="G83" s="130">
        <v>13.27876655</v>
      </c>
      <c r="H83" s="130">
        <v>106.4070614</v>
      </c>
      <c r="I83" s="130">
        <v>362.39993908999998</v>
      </c>
      <c r="J83" s="130">
        <v>90.371374880000005</v>
      </c>
      <c r="K83" s="130">
        <v>4.32760006</v>
      </c>
      <c r="L83" s="130">
        <v>19.207984789999998</v>
      </c>
      <c r="M83" s="170" t="s">
        <v>186</v>
      </c>
      <c r="N83" s="130">
        <v>122.90671700999999</v>
      </c>
      <c r="O83" s="130">
        <v>38.466225520000002</v>
      </c>
      <c r="P83" s="130">
        <v>18.756922330000002</v>
      </c>
      <c r="Q83" s="130">
        <v>12.545466950000002</v>
      </c>
      <c r="R83" s="130">
        <v>6.8226768500000006</v>
      </c>
      <c r="S83" s="130">
        <v>0.95733139999999994</v>
      </c>
      <c r="T83" s="130">
        <v>4.9653378200000002</v>
      </c>
      <c r="U83" s="130"/>
      <c r="V83" s="130"/>
    </row>
    <row r="84" spans="1:22" hidden="1" outlineLevel="1">
      <c r="A84" s="9">
        <v>42767</v>
      </c>
      <c r="B84" s="130">
        <v>2469.4482784800002</v>
      </c>
      <c r="C84" s="130">
        <v>834.69999273999997</v>
      </c>
      <c r="D84" s="130">
        <v>13.7080301</v>
      </c>
      <c r="E84" s="130">
        <v>647.51036364000004</v>
      </c>
      <c r="F84" s="130">
        <v>173.13048510000002</v>
      </c>
      <c r="G84" s="130">
        <v>12.245458299999999</v>
      </c>
      <c r="H84" s="130">
        <v>94.210487539999988</v>
      </c>
      <c r="I84" s="130">
        <v>358.33411718999997</v>
      </c>
      <c r="J84" s="130">
        <v>86.585108460000015</v>
      </c>
      <c r="K84" s="130">
        <v>2.6291663700000001</v>
      </c>
      <c r="L84" s="130">
        <v>30.238679519999998</v>
      </c>
      <c r="M84" s="170" t="s">
        <v>186</v>
      </c>
      <c r="N84" s="130">
        <v>133.21249175999998</v>
      </c>
      <c r="O84" s="130">
        <v>34.114522519999994</v>
      </c>
      <c r="P84" s="130">
        <v>23.764998539999997</v>
      </c>
      <c r="Q84" s="130">
        <v>12.180511279999999</v>
      </c>
      <c r="R84" s="130">
        <v>6.7593610200000001</v>
      </c>
      <c r="S84" s="130">
        <v>0.86957253000000001</v>
      </c>
      <c r="T84" s="130">
        <v>5.2549318700000001</v>
      </c>
      <c r="U84" s="130"/>
      <c r="V84" s="130"/>
    </row>
    <row r="85" spans="1:22" hidden="1" outlineLevel="1">
      <c r="A85" s="9">
        <v>42795</v>
      </c>
      <c r="B85" s="130">
        <v>2627.7983715699993</v>
      </c>
      <c r="C85" s="130">
        <v>856.4228482699998</v>
      </c>
      <c r="D85" s="130">
        <v>15.02866536</v>
      </c>
      <c r="E85" s="130">
        <v>675.27365908000002</v>
      </c>
      <c r="F85" s="130">
        <v>305.21703420999995</v>
      </c>
      <c r="G85" s="130">
        <v>11.32433004</v>
      </c>
      <c r="H85" s="130">
        <v>86.476009089999991</v>
      </c>
      <c r="I85" s="130">
        <v>327.87147886000002</v>
      </c>
      <c r="J85" s="130">
        <v>134.06631696000002</v>
      </c>
      <c r="K85" s="130">
        <v>2.9634947500000002</v>
      </c>
      <c r="L85" s="130">
        <v>27.930292190000007</v>
      </c>
      <c r="M85" s="170" t="s">
        <v>186</v>
      </c>
      <c r="N85" s="130">
        <v>102.76380408</v>
      </c>
      <c r="O85" s="130">
        <v>33.328012290000004</v>
      </c>
      <c r="P85" s="130">
        <v>23.270158009999996</v>
      </c>
      <c r="Q85" s="130">
        <v>12.518866510000001</v>
      </c>
      <c r="R85" s="130">
        <v>7.7398014299999991</v>
      </c>
      <c r="S85" s="130">
        <v>0.87478636999999992</v>
      </c>
      <c r="T85" s="130">
        <v>4.7288140700000012</v>
      </c>
      <c r="U85" s="130"/>
      <c r="V85" s="130"/>
    </row>
    <row r="86" spans="1:22" hidden="1" outlineLevel="1">
      <c r="A86" s="9">
        <v>42826</v>
      </c>
      <c r="B86" s="130">
        <v>2755.4851776500009</v>
      </c>
      <c r="C86" s="130">
        <v>1127.7084806700002</v>
      </c>
      <c r="D86" s="130">
        <v>13.74119344</v>
      </c>
      <c r="E86" s="130">
        <v>636.10560697999995</v>
      </c>
      <c r="F86" s="130">
        <v>223.77007752</v>
      </c>
      <c r="G86" s="130">
        <v>9.6772752199999985</v>
      </c>
      <c r="H86" s="130">
        <v>89.276421209999995</v>
      </c>
      <c r="I86" s="130">
        <v>329.03048583999998</v>
      </c>
      <c r="J86" s="130">
        <v>132.13683218000003</v>
      </c>
      <c r="K86" s="130">
        <v>2.36741885</v>
      </c>
      <c r="L86" s="130">
        <v>24.371469350000002</v>
      </c>
      <c r="M86" s="170" t="s">
        <v>186</v>
      </c>
      <c r="N86" s="130">
        <v>90.820575739999995</v>
      </c>
      <c r="O86" s="130">
        <v>34.228593600000004</v>
      </c>
      <c r="P86" s="130">
        <v>17.098814920000002</v>
      </c>
      <c r="Q86" s="130">
        <v>11.90515755</v>
      </c>
      <c r="R86" s="130">
        <v>7.3223786600000009</v>
      </c>
      <c r="S86" s="130">
        <v>1.17331907</v>
      </c>
      <c r="T86" s="130">
        <v>4.7510768500000005</v>
      </c>
      <c r="U86" s="130"/>
      <c r="V86" s="130"/>
    </row>
    <row r="87" spans="1:22" hidden="1" outlineLevel="1">
      <c r="A87" s="9">
        <v>42856</v>
      </c>
      <c r="B87" s="130">
        <v>3119.1043670400004</v>
      </c>
      <c r="C87" s="130">
        <v>1190.39987221</v>
      </c>
      <c r="D87" s="130">
        <v>22.950055760000001</v>
      </c>
      <c r="E87" s="130">
        <v>700.51462016999994</v>
      </c>
      <c r="F87" s="130">
        <v>225.34074960999996</v>
      </c>
      <c r="G87" s="130">
        <v>13.063012270000002</v>
      </c>
      <c r="H87" s="130">
        <v>100.84012333</v>
      </c>
      <c r="I87" s="130">
        <v>364.07832515999996</v>
      </c>
      <c r="J87" s="130">
        <v>147.25095436999999</v>
      </c>
      <c r="K87" s="130">
        <v>3.7402387199999998</v>
      </c>
      <c r="L87" s="130">
        <v>23.148233009999998</v>
      </c>
      <c r="M87" s="170" t="s">
        <v>186</v>
      </c>
      <c r="N87" s="130">
        <v>228.89151608</v>
      </c>
      <c r="O87" s="130">
        <v>52.286564840000004</v>
      </c>
      <c r="P87" s="130">
        <v>18.18481461</v>
      </c>
      <c r="Q87" s="130">
        <v>12.79125754</v>
      </c>
      <c r="R87" s="130">
        <v>9.2754459600000008</v>
      </c>
      <c r="S87" s="130">
        <v>1.10617386</v>
      </c>
      <c r="T87" s="130">
        <v>5.2424095399999988</v>
      </c>
      <c r="U87" s="130"/>
      <c r="V87" s="130"/>
    </row>
    <row r="88" spans="1:22" hidden="1" outlineLevel="1">
      <c r="A88" s="9">
        <v>42887</v>
      </c>
      <c r="B88" s="130">
        <v>3035.9536385599995</v>
      </c>
      <c r="C88" s="130">
        <v>1134.2624820599997</v>
      </c>
      <c r="D88" s="130">
        <v>26.839582540000002</v>
      </c>
      <c r="E88" s="130">
        <v>690.93288406000011</v>
      </c>
      <c r="F88" s="130">
        <v>253.96558802999999</v>
      </c>
      <c r="G88" s="130">
        <v>12.49710516</v>
      </c>
      <c r="H88" s="130">
        <v>105.42139936999999</v>
      </c>
      <c r="I88" s="130">
        <v>339.11802406000004</v>
      </c>
      <c r="J88" s="130">
        <v>155.02661609</v>
      </c>
      <c r="K88" s="130">
        <v>4.4476599800000001</v>
      </c>
      <c r="L88" s="130">
        <v>20.55348425</v>
      </c>
      <c r="M88" s="170" t="s">
        <v>186</v>
      </c>
      <c r="N88" s="130">
        <v>195.82911295000002</v>
      </c>
      <c r="O88" s="130">
        <v>51.400153700000004</v>
      </c>
      <c r="P88" s="130">
        <v>18.183940419999999</v>
      </c>
      <c r="Q88" s="130">
        <v>11.591429379999999</v>
      </c>
      <c r="R88" s="130">
        <v>9.4722836899999994</v>
      </c>
      <c r="S88" s="130">
        <v>0.83311310999999999</v>
      </c>
      <c r="T88" s="130">
        <v>5.5787797099999992</v>
      </c>
      <c r="U88" s="130"/>
      <c r="V88" s="130"/>
    </row>
    <row r="89" spans="1:22" hidden="1" outlineLevel="1">
      <c r="A89" s="9">
        <v>42917</v>
      </c>
      <c r="B89" s="130">
        <v>2848.58638148</v>
      </c>
      <c r="C89" s="130">
        <v>1013.17351469</v>
      </c>
      <c r="D89" s="130">
        <v>27.049799050000004</v>
      </c>
      <c r="E89" s="130">
        <v>682.32577326000001</v>
      </c>
      <c r="F89" s="130">
        <v>199.99560013000001</v>
      </c>
      <c r="G89" s="130">
        <v>10.969682580000001</v>
      </c>
      <c r="H89" s="130">
        <v>113.46206491</v>
      </c>
      <c r="I89" s="130">
        <v>325.97261976999999</v>
      </c>
      <c r="J89" s="130">
        <v>145.80164736</v>
      </c>
      <c r="K89" s="130">
        <v>2.7546679200000002</v>
      </c>
      <c r="L89" s="130">
        <v>21.477677069999999</v>
      </c>
      <c r="M89" s="170" t="s">
        <v>186</v>
      </c>
      <c r="N89" s="130">
        <v>186.02683946999997</v>
      </c>
      <c r="O89" s="130">
        <v>72.867787300000003</v>
      </c>
      <c r="P89" s="130">
        <v>15.615629670000001</v>
      </c>
      <c r="Q89" s="130">
        <v>13.807100819999999</v>
      </c>
      <c r="R89" s="130">
        <v>10.791551360000001</v>
      </c>
      <c r="S89" s="130">
        <v>0.85226310999999999</v>
      </c>
      <c r="T89" s="130">
        <v>5.64216301</v>
      </c>
      <c r="U89" s="130"/>
      <c r="V89" s="130"/>
    </row>
    <row r="90" spans="1:22" hidden="1" outlineLevel="1">
      <c r="A90" s="9">
        <v>42948</v>
      </c>
      <c r="B90" s="130">
        <v>3008.4828351800002</v>
      </c>
      <c r="C90" s="130">
        <v>1225.6229541</v>
      </c>
      <c r="D90" s="130">
        <v>33.346314740000004</v>
      </c>
      <c r="E90" s="130">
        <v>663.72257281000009</v>
      </c>
      <c r="F90" s="130">
        <v>183.37595055</v>
      </c>
      <c r="G90" s="130">
        <v>8.8370306299999992</v>
      </c>
      <c r="H90" s="130">
        <v>94.937896680000009</v>
      </c>
      <c r="I90" s="130">
        <v>353.84996014000001</v>
      </c>
      <c r="J90" s="130">
        <v>126.58537674</v>
      </c>
      <c r="K90" s="130">
        <v>3.02171542</v>
      </c>
      <c r="L90" s="130">
        <v>22.35644302</v>
      </c>
      <c r="M90" s="170" t="s">
        <v>186</v>
      </c>
      <c r="N90" s="130">
        <v>186.58013997</v>
      </c>
      <c r="O90" s="130">
        <v>62.741834340000004</v>
      </c>
      <c r="P90" s="130">
        <v>15.019436140000002</v>
      </c>
      <c r="Q90" s="130">
        <v>14.54153739</v>
      </c>
      <c r="R90" s="130">
        <v>7.3771183900000006</v>
      </c>
      <c r="S90" s="130">
        <v>0.76530367999999993</v>
      </c>
      <c r="T90" s="130">
        <v>5.8012504400000005</v>
      </c>
      <c r="U90" s="130"/>
      <c r="V90" s="130"/>
    </row>
    <row r="91" spans="1:22" hidden="1" outlineLevel="1">
      <c r="A91" s="9">
        <v>42979</v>
      </c>
      <c r="B91" s="130">
        <v>2840.4060920499996</v>
      </c>
      <c r="C91" s="130">
        <v>1136.1127240599999</v>
      </c>
      <c r="D91" s="130">
        <v>35.708725579999999</v>
      </c>
      <c r="E91" s="130">
        <v>634.18192805000001</v>
      </c>
      <c r="F91" s="130">
        <v>159.13833723000002</v>
      </c>
      <c r="G91" s="130">
        <v>8.3931822800000013</v>
      </c>
      <c r="H91" s="130">
        <v>104.44899372999998</v>
      </c>
      <c r="I91" s="130">
        <v>325.34262901</v>
      </c>
      <c r="J91" s="130">
        <v>119.84010031000001</v>
      </c>
      <c r="K91" s="130">
        <v>3.7844112200000004</v>
      </c>
      <c r="L91" s="130">
        <v>20.576580810000003</v>
      </c>
      <c r="M91" s="170" t="s">
        <v>186</v>
      </c>
      <c r="N91" s="130">
        <v>180.15496037999998</v>
      </c>
      <c r="O91" s="130">
        <v>68.313512719999991</v>
      </c>
      <c r="P91" s="130">
        <v>14.67502485</v>
      </c>
      <c r="Q91" s="130">
        <v>15.23467597</v>
      </c>
      <c r="R91" s="130">
        <v>7.3716834200000001</v>
      </c>
      <c r="S91" s="130">
        <v>0.68645456999999999</v>
      </c>
      <c r="T91" s="130">
        <v>6.4421678599999996</v>
      </c>
      <c r="U91" s="130"/>
      <c r="V91" s="130"/>
    </row>
    <row r="92" spans="1:22" hidden="1" outlineLevel="1">
      <c r="A92" s="9">
        <v>43009</v>
      </c>
      <c r="B92" s="130">
        <v>2858.8615453299999</v>
      </c>
      <c r="C92" s="130">
        <v>991.11429397999996</v>
      </c>
      <c r="D92" s="130">
        <v>33.947906490000001</v>
      </c>
      <c r="E92" s="130">
        <v>776.45254475000002</v>
      </c>
      <c r="F92" s="130">
        <v>169.33983299999997</v>
      </c>
      <c r="G92" s="130">
        <v>10.56148209</v>
      </c>
      <c r="H92" s="130">
        <v>101.20530082000001</v>
      </c>
      <c r="I92" s="130">
        <v>345.18264578999992</v>
      </c>
      <c r="J92" s="130">
        <v>132.29481364</v>
      </c>
      <c r="K92" s="130">
        <v>5.7978691400000004</v>
      </c>
      <c r="L92" s="130">
        <v>20.02375065</v>
      </c>
      <c r="M92" s="170" t="s">
        <v>186</v>
      </c>
      <c r="N92" s="130">
        <v>162.61717035000001</v>
      </c>
      <c r="O92" s="130">
        <v>64.975346510000008</v>
      </c>
      <c r="P92" s="130">
        <v>16.641133949999997</v>
      </c>
      <c r="Q92" s="130">
        <v>15.08655512</v>
      </c>
      <c r="R92" s="130">
        <v>6.5760787200000008</v>
      </c>
      <c r="S92" s="130">
        <v>0.99149134000000005</v>
      </c>
      <c r="T92" s="130">
        <v>6.0533289899999989</v>
      </c>
      <c r="U92" s="130"/>
      <c r="V92" s="130"/>
    </row>
    <row r="93" spans="1:22" hidden="1" outlineLevel="1">
      <c r="A93" s="9">
        <v>43040</v>
      </c>
      <c r="B93" s="130">
        <v>2702.9998453500002</v>
      </c>
      <c r="C93" s="130">
        <v>731.56232797000007</v>
      </c>
      <c r="D93" s="130">
        <v>32.416354769999998</v>
      </c>
      <c r="E93" s="130">
        <v>676.06366589000004</v>
      </c>
      <c r="F93" s="130">
        <v>284.73027133000005</v>
      </c>
      <c r="G93" s="130">
        <v>13.04537588</v>
      </c>
      <c r="H93" s="130">
        <v>130.69829865</v>
      </c>
      <c r="I93" s="130">
        <v>369.95645788999997</v>
      </c>
      <c r="J93" s="130">
        <v>140.82013405000001</v>
      </c>
      <c r="K93" s="130">
        <v>5.3992654200000008</v>
      </c>
      <c r="L93" s="130">
        <v>18.185133769999997</v>
      </c>
      <c r="M93" s="170" t="s">
        <v>186</v>
      </c>
      <c r="N93" s="130">
        <v>183.04781657999999</v>
      </c>
      <c r="O93" s="130">
        <v>67.329612859999997</v>
      </c>
      <c r="P93" s="130">
        <v>19.72622943</v>
      </c>
      <c r="Q93" s="130">
        <v>15.40498899</v>
      </c>
      <c r="R93" s="130">
        <v>6.9015549699999994</v>
      </c>
      <c r="S93" s="130">
        <v>1.3009536700000002</v>
      </c>
      <c r="T93" s="130">
        <v>6.4114032299999995</v>
      </c>
      <c r="U93" s="130"/>
      <c r="V93" s="130"/>
    </row>
    <row r="94" spans="1:22" hidden="1" outlineLevel="1">
      <c r="A94" s="9">
        <v>43070</v>
      </c>
      <c r="B94" s="130">
        <v>2730.2618411799999</v>
      </c>
      <c r="C94" s="130">
        <v>616.92799189000004</v>
      </c>
      <c r="D94" s="130">
        <v>25.035004100000002</v>
      </c>
      <c r="E94" s="130">
        <v>831.90156507999995</v>
      </c>
      <c r="F94" s="130">
        <v>159.11568593000001</v>
      </c>
      <c r="G94" s="130">
        <v>11.24088266</v>
      </c>
      <c r="H94" s="130">
        <v>193.74386089000001</v>
      </c>
      <c r="I94" s="130">
        <v>361.41511399000007</v>
      </c>
      <c r="J94" s="130">
        <v>198.46957824999998</v>
      </c>
      <c r="K94" s="130">
        <v>4.2713240399999997</v>
      </c>
      <c r="L94" s="130">
        <v>21.710806199999997</v>
      </c>
      <c r="M94" s="170" t="s">
        <v>186</v>
      </c>
      <c r="N94" s="130">
        <v>177.91830166</v>
      </c>
      <c r="O94" s="130">
        <v>69.319556589999991</v>
      </c>
      <c r="P94" s="130">
        <v>28.625001180000002</v>
      </c>
      <c r="Q94" s="130">
        <v>14.529841150000001</v>
      </c>
      <c r="R94" s="130">
        <v>7.25599361</v>
      </c>
      <c r="S94" s="130">
        <v>0.77922179000000003</v>
      </c>
      <c r="T94" s="130">
        <v>8.0021121700000002</v>
      </c>
      <c r="U94" s="130"/>
      <c r="V94" s="130"/>
    </row>
    <row r="95" spans="1:22" hidden="1" outlineLevel="1">
      <c r="A95" s="9">
        <v>43101</v>
      </c>
      <c r="B95" s="130">
        <v>2617.3976140700006</v>
      </c>
      <c r="C95" s="130">
        <v>675.88685090999991</v>
      </c>
      <c r="D95" s="130">
        <v>22.313157599999997</v>
      </c>
      <c r="E95" s="130">
        <v>802.56600131000005</v>
      </c>
      <c r="F95" s="130">
        <v>139.61627458999999</v>
      </c>
      <c r="G95" s="130">
        <v>12.534424290000002</v>
      </c>
      <c r="H95" s="130">
        <v>119.04513446000001</v>
      </c>
      <c r="I95" s="130">
        <v>349.23240197000001</v>
      </c>
      <c r="J95" s="130">
        <v>144.44148145</v>
      </c>
      <c r="K95" s="130">
        <v>3.7147751699999998</v>
      </c>
      <c r="L95" s="130">
        <v>25.436950759999995</v>
      </c>
      <c r="M95" s="170" t="s">
        <v>186</v>
      </c>
      <c r="N95" s="130">
        <v>182.59521322000001</v>
      </c>
      <c r="O95" s="130">
        <v>76.255951049999993</v>
      </c>
      <c r="P95" s="130">
        <v>30.446604789999999</v>
      </c>
      <c r="Q95" s="130">
        <v>18.615959</v>
      </c>
      <c r="R95" s="130">
        <v>7.0832442800000006</v>
      </c>
      <c r="S95" s="130">
        <v>0.89012082000000003</v>
      </c>
      <c r="T95" s="130">
        <v>6.7230684000000007</v>
      </c>
      <c r="U95" s="130"/>
      <c r="V95" s="130"/>
    </row>
    <row r="96" spans="1:22" hidden="1" outlineLevel="1">
      <c r="A96" s="9">
        <v>43132</v>
      </c>
      <c r="B96" s="130">
        <v>2503.7861508000001</v>
      </c>
      <c r="C96" s="130">
        <v>680.45284453999989</v>
      </c>
      <c r="D96" s="130">
        <v>15.41274602</v>
      </c>
      <c r="E96" s="130">
        <v>714.82350128999997</v>
      </c>
      <c r="F96" s="130">
        <v>177.79690922999998</v>
      </c>
      <c r="G96" s="130">
        <v>11.377294440000002</v>
      </c>
      <c r="H96" s="130">
        <v>107.50861532999998</v>
      </c>
      <c r="I96" s="130">
        <v>327.58073314000001</v>
      </c>
      <c r="J96" s="130">
        <v>148.56927786</v>
      </c>
      <c r="K96" s="130">
        <v>3.83029559</v>
      </c>
      <c r="L96" s="130">
        <v>23.686231289999998</v>
      </c>
      <c r="M96" s="170" t="s">
        <v>186</v>
      </c>
      <c r="N96" s="130">
        <v>175.67998319999998</v>
      </c>
      <c r="O96" s="130">
        <v>66.001824890000009</v>
      </c>
      <c r="P96" s="130">
        <v>21.823554789999999</v>
      </c>
      <c r="Q96" s="130">
        <v>14.77559273</v>
      </c>
      <c r="R96" s="130">
        <v>6.7427481300000007</v>
      </c>
      <c r="S96" s="130">
        <v>0.96540901000000001</v>
      </c>
      <c r="T96" s="130">
        <v>6.7585893200000005</v>
      </c>
      <c r="U96" s="130"/>
      <c r="V96" s="130"/>
    </row>
    <row r="97" spans="1:22" hidden="1" outlineLevel="1">
      <c r="A97" s="9">
        <v>43160</v>
      </c>
      <c r="B97" s="130">
        <v>2611.7314392600001</v>
      </c>
      <c r="C97" s="130">
        <v>737.55603421000001</v>
      </c>
      <c r="D97" s="130">
        <v>12.809192879999998</v>
      </c>
      <c r="E97" s="130">
        <v>703.20637015000011</v>
      </c>
      <c r="F97" s="130">
        <v>272.13056671999999</v>
      </c>
      <c r="G97" s="130">
        <v>9.2245614000000007</v>
      </c>
      <c r="H97" s="130">
        <v>108.16378661000002</v>
      </c>
      <c r="I97" s="130">
        <v>299.91187354000004</v>
      </c>
      <c r="J97" s="130">
        <v>143.96370969</v>
      </c>
      <c r="K97" s="130">
        <v>4.2432065200000002</v>
      </c>
      <c r="L97" s="130">
        <v>34.803318399999995</v>
      </c>
      <c r="M97" s="170" t="s">
        <v>186</v>
      </c>
      <c r="N97" s="130">
        <v>175.17144651000001</v>
      </c>
      <c r="O97" s="130">
        <v>56.353190050000002</v>
      </c>
      <c r="P97" s="130">
        <v>23.973326139999998</v>
      </c>
      <c r="Q97" s="130">
        <v>15.32788137</v>
      </c>
      <c r="R97" s="130">
        <v>6.7451222099999999</v>
      </c>
      <c r="S97" s="130">
        <v>1.0227501400000001</v>
      </c>
      <c r="T97" s="130">
        <v>7.1251027200000001</v>
      </c>
      <c r="U97" s="130"/>
      <c r="V97" s="130"/>
    </row>
    <row r="98" spans="1:22" hidden="1" outlineLevel="1">
      <c r="A98" s="9">
        <v>43191</v>
      </c>
      <c r="B98" s="130">
        <v>2719.0182870399994</v>
      </c>
      <c r="C98" s="130">
        <v>754.99957264</v>
      </c>
      <c r="D98" s="130">
        <v>15.26800828</v>
      </c>
      <c r="E98" s="130">
        <v>822.46796364999989</v>
      </c>
      <c r="F98" s="130">
        <v>267.04937050999996</v>
      </c>
      <c r="G98" s="130">
        <v>8.4567401100000001</v>
      </c>
      <c r="H98" s="130">
        <v>97.503565839999993</v>
      </c>
      <c r="I98" s="130">
        <v>303.74351132999999</v>
      </c>
      <c r="J98" s="130">
        <v>155.97511792999998</v>
      </c>
      <c r="K98" s="130">
        <v>4.190213019999999</v>
      </c>
      <c r="L98" s="130">
        <v>23.95475205</v>
      </c>
      <c r="M98" s="170" t="s">
        <v>186</v>
      </c>
      <c r="N98" s="130">
        <v>158.52065081000001</v>
      </c>
      <c r="O98" s="130">
        <v>54.191684989999992</v>
      </c>
      <c r="P98" s="130">
        <v>22.737220990000001</v>
      </c>
      <c r="Q98" s="130">
        <v>13.55948289</v>
      </c>
      <c r="R98" s="130">
        <v>9.2483459000000003</v>
      </c>
      <c r="S98" s="130">
        <v>1.0760408099999998</v>
      </c>
      <c r="T98" s="130">
        <v>6.0760452900000006</v>
      </c>
      <c r="U98" s="130"/>
      <c r="V98" s="130"/>
    </row>
    <row r="99" spans="1:22" hidden="1" outlineLevel="1">
      <c r="A99" s="9">
        <v>43221</v>
      </c>
      <c r="B99" s="130">
        <v>2805.8320352700002</v>
      </c>
      <c r="C99" s="130">
        <v>732.64940232000015</v>
      </c>
      <c r="D99" s="130">
        <v>19.320062719999999</v>
      </c>
      <c r="E99" s="130">
        <v>901.4830692999999</v>
      </c>
      <c r="F99" s="130">
        <v>225.97998227999997</v>
      </c>
      <c r="G99" s="130">
        <v>11.521983719999998</v>
      </c>
      <c r="H99" s="130">
        <v>134.90113497999999</v>
      </c>
      <c r="I99" s="130">
        <v>332.30346257000002</v>
      </c>
      <c r="J99" s="130">
        <v>144.41394981000002</v>
      </c>
      <c r="K99" s="130">
        <v>5.7476157200000006</v>
      </c>
      <c r="L99" s="130">
        <v>22.56006026</v>
      </c>
      <c r="M99" s="170" t="s">
        <v>186</v>
      </c>
      <c r="N99" s="130">
        <v>164.63445965</v>
      </c>
      <c r="O99" s="130">
        <v>57.454647209999997</v>
      </c>
      <c r="P99" s="130">
        <v>21.749014020000004</v>
      </c>
      <c r="Q99" s="130">
        <v>14.627350910000001</v>
      </c>
      <c r="R99" s="130">
        <v>9.5399527699999993</v>
      </c>
      <c r="S99" s="130">
        <v>1.19053841</v>
      </c>
      <c r="T99" s="130">
        <v>5.7553486200000004</v>
      </c>
      <c r="U99" s="130"/>
      <c r="V99" s="130"/>
    </row>
    <row r="100" spans="1:22" hidden="1" outlineLevel="1">
      <c r="A100" s="9">
        <v>43252</v>
      </c>
      <c r="B100" s="130">
        <v>2861.0162625199996</v>
      </c>
      <c r="C100" s="130">
        <v>623.32749119000005</v>
      </c>
      <c r="D100" s="130">
        <v>20.10599169</v>
      </c>
      <c r="E100" s="130">
        <v>1019.1267354300001</v>
      </c>
      <c r="F100" s="130">
        <v>290.05176107</v>
      </c>
      <c r="G100" s="130">
        <v>8.9088905199999999</v>
      </c>
      <c r="H100" s="130">
        <v>153.32265521000002</v>
      </c>
      <c r="I100" s="130">
        <v>308.14910084000007</v>
      </c>
      <c r="J100" s="130">
        <v>146.70804907000002</v>
      </c>
      <c r="K100" s="130">
        <v>4.8053894499999998</v>
      </c>
      <c r="L100" s="130">
        <v>20.747155229999997</v>
      </c>
      <c r="M100" s="170" t="s">
        <v>186</v>
      </c>
      <c r="N100" s="130">
        <v>152.72076139000001</v>
      </c>
      <c r="O100" s="130">
        <v>63.280221890000007</v>
      </c>
      <c r="P100" s="130">
        <v>21.921121119999999</v>
      </c>
      <c r="Q100" s="130">
        <v>12.232850669999999</v>
      </c>
      <c r="R100" s="130">
        <v>9.5330434299999975</v>
      </c>
      <c r="S100" s="130">
        <v>0.83296685000000004</v>
      </c>
      <c r="T100" s="130">
        <v>5.2420774699999999</v>
      </c>
      <c r="U100" s="130"/>
      <c r="V100" s="130"/>
    </row>
    <row r="101" spans="1:22" hidden="1" outlineLevel="1">
      <c r="A101" s="9">
        <v>43282</v>
      </c>
      <c r="B101" s="130">
        <v>2886.3568815600001</v>
      </c>
      <c r="C101" s="130">
        <v>717.02867838999998</v>
      </c>
      <c r="D101" s="130">
        <v>20.86346953</v>
      </c>
      <c r="E101" s="130">
        <v>956.64322768000011</v>
      </c>
      <c r="F101" s="130">
        <v>219.28243723</v>
      </c>
      <c r="G101" s="130">
        <v>9.4014961800000005</v>
      </c>
      <c r="H101" s="130">
        <v>151.31045416999999</v>
      </c>
      <c r="I101" s="130">
        <v>354.46212197999995</v>
      </c>
      <c r="J101" s="130">
        <v>148.75042511999999</v>
      </c>
      <c r="K101" s="130">
        <v>4.4333106999999998</v>
      </c>
      <c r="L101" s="130">
        <v>22.033504509999997</v>
      </c>
      <c r="M101" s="170" t="s">
        <v>186</v>
      </c>
      <c r="N101" s="130">
        <v>163.24177445999999</v>
      </c>
      <c r="O101" s="130">
        <v>56.879458090000007</v>
      </c>
      <c r="P101" s="130">
        <v>29.888970440000001</v>
      </c>
      <c r="Q101" s="130">
        <v>12.20112585</v>
      </c>
      <c r="R101" s="130">
        <v>14.06204499</v>
      </c>
      <c r="S101" s="130">
        <v>0.60936877</v>
      </c>
      <c r="T101" s="130">
        <v>5.2650134700000004</v>
      </c>
      <c r="U101" s="130"/>
      <c r="V101" s="130"/>
    </row>
    <row r="102" spans="1:22" hidden="1" outlineLevel="1">
      <c r="A102" s="9">
        <v>43313</v>
      </c>
      <c r="B102" s="130">
        <v>2872.3690461899992</v>
      </c>
      <c r="C102" s="130">
        <v>734.13072087</v>
      </c>
      <c r="D102" s="130">
        <v>21.140184439999999</v>
      </c>
      <c r="E102" s="130">
        <v>873.2836925900001</v>
      </c>
      <c r="F102" s="130">
        <v>221.82741639999998</v>
      </c>
      <c r="G102" s="130">
        <v>5.7892993800000001</v>
      </c>
      <c r="H102" s="130">
        <v>156.45587691</v>
      </c>
      <c r="I102" s="130">
        <v>380.06961416999997</v>
      </c>
      <c r="J102" s="130">
        <v>143.30281838000002</v>
      </c>
      <c r="K102" s="130">
        <v>4.2312968699999995</v>
      </c>
      <c r="L102" s="130">
        <v>21.490571730000003</v>
      </c>
      <c r="M102" s="170" t="s">
        <v>186</v>
      </c>
      <c r="N102" s="130">
        <v>172.69741424</v>
      </c>
      <c r="O102" s="130">
        <v>63.204642240000005</v>
      </c>
      <c r="P102" s="130">
        <v>32.450780450000003</v>
      </c>
      <c r="Q102" s="130">
        <v>16.092706289999999</v>
      </c>
      <c r="R102" s="130">
        <v>20.620112540000004</v>
      </c>
      <c r="S102" s="130">
        <v>0.57427558000000012</v>
      </c>
      <c r="T102" s="130">
        <v>5.0076231099999999</v>
      </c>
      <c r="U102" s="130"/>
      <c r="V102" s="130"/>
    </row>
    <row r="103" spans="1:22" hidden="1" outlineLevel="1">
      <c r="A103" s="9">
        <v>43344</v>
      </c>
      <c r="B103" s="130">
        <v>2734.7806809799995</v>
      </c>
      <c r="C103" s="130">
        <v>655.76598461000003</v>
      </c>
      <c r="D103" s="130">
        <v>18.886726719999999</v>
      </c>
      <c r="E103" s="130">
        <v>843.02073881000001</v>
      </c>
      <c r="F103" s="130">
        <v>214.55028367</v>
      </c>
      <c r="G103" s="130">
        <v>5.39378913</v>
      </c>
      <c r="H103" s="130">
        <v>181.21034323999999</v>
      </c>
      <c r="I103" s="130">
        <v>340.32613300999998</v>
      </c>
      <c r="J103" s="130">
        <v>145.99492801</v>
      </c>
      <c r="K103" s="130">
        <v>4.5372514000000006</v>
      </c>
      <c r="L103" s="130">
        <v>20.744300559999999</v>
      </c>
      <c r="M103" s="170" t="s">
        <v>186</v>
      </c>
      <c r="N103" s="130">
        <v>155.60684782999999</v>
      </c>
      <c r="O103" s="130">
        <v>56.717993869999994</v>
      </c>
      <c r="P103" s="130">
        <v>44.04488413</v>
      </c>
      <c r="Q103" s="130">
        <v>17.6583115</v>
      </c>
      <c r="R103" s="130">
        <v>24.39139844</v>
      </c>
      <c r="S103" s="130">
        <v>0.54154949999999991</v>
      </c>
      <c r="T103" s="130">
        <v>5.3892165500000004</v>
      </c>
      <c r="U103" s="130"/>
      <c r="V103" s="130"/>
    </row>
    <row r="104" spans="1:22" hidden="1" outlineLevel="1">
      <c r="A104" s="9">
        <v>43374</v>
      </c>
      <c r="B104" s="130">
        <v>2789.3524364599998</v>
      </c>
      <c r="C104" s="130">
        <v>638.81542182999999</v>
      </c>
      <c r="D104" s="130">
        <v>19.218103339999999</v>
      </c>
      <c r="E104" s="130">
        <v>830.5990170099999</v>
      </c>
      <c r="F104" s="130">
        <v>188.11766431000004</v>
      </c>
      <c r="G104" s="130">
        <v>8.0035113700000018</v>
      </c>
      <c r="H104" s="130">
        <v>157.83805421</v>
      </c>
      <c r="I104" s="130">
        <v>365.97756937000003</v>
      </c>
      <c r="J104" s="130">
        <v>165.09142525999999</v>
      </c>
      <c r="K104" s="130">
        <v>6.20504502</v>
      </c>
      <c r="L104" s="130">
        <v>22.737819290000001</v>
      </c>
      <c r="M104" s="170" t="s">
        <v>186</v>
      </c>
      <c r="N104" s="130">
        <v>221.64726923000001</v>
      </c>
      <c r="O104" s="130">
        <v>66.148425369999998</v>
      </c>
      <c r="P104" s="130">
        <v>38.527564650000002</v>
      </c>
      <c r="Q104" s="130">
        <v>16.672293680000003</v>
      </c>
      <c r="R104" s="130">
        <v>37.614538570000008</v>
      </c>
      <c r="S104" s="130">
        <v>0.64068160000000007</v>
      </c>
      <c r="T104" s="130">
        <v>5.4980323499999999</v>
      </c>
      <c r="U104" s="130"/>
      <c r="V104" s="130"/>
    </row>
    <row r="105" spans="1:22" hidden="1" outlineLevel="1">
      <c r="A105" s="9">
        <v>43405</v>
      </c>
      <c r="B105" s="130">
        <v>2814.6771749199997</v>
      </c>
      <c r="C105" s="130">
        <v>562.43687234000015</v>
      </c>
      <c r="D105" s="130">
        <v>20.224246600000001</v>
      </c>
      <c r="E105" s="130">
        <v>933.26652631000013</v>
      </c>
      <c r="F105" s="130">
        <v>155.57565346000001</v>
      </c>
      <c r="G105" s="130">
        <v>7.8371428299999994</v>
      </c>
      <c r="H105" s="130">
        <v>217.6604988</v>
      </c>
      <c r="I105" s="130">
        <v>343.48317613999996</v>
      </c>
      <c r="J105" s="130">
        <v>152.26400828999999</v>
      </c>
      <c r="K105" s="130">
        <v>5.4445128999999994</v>
      </c>
      <c r="L105" s="130">
        <v>26.196992810000001</v>
      </c>
      <c r="M105" s="170" t="s">
        <v>186</v>
      </c>
      <c r="N105" s="130">
        <v>208.17970895000002</v>
      </c>
      <c r="O105" s="130">
        <v>90.11383742999999</v>
      </c>
      <c r="P105" s="130">
        <v>26.069746759999997</v>
      </c>
      <c r="Q105" s="130">
        <v>15.710308530000001</v>
      </c>
      <c r="R105" s="130">
        <v>42.958441299999997</v>
      </c>
      <c r="S105" s="130">
        <v>0.59828082000000005</v>
      </c>
      <c r="T105" s="130">
        <v>6.6572206499999993</v>
      </c>
      <c r="U105" s="130"/>
      <c r="V105" s="130"/>
    </row>
    <row r="106" spans="1:22" hidden="1" outlineLevel="1">
      <c r="A106" s="9">
        <v>43435</v>
      </c>
      <c r="B106" s="130">
        <v>3065.61485533</v>
      </c>
      <c r="C106" s="130">
        <v>628.23218384999996</v>
      </c>
      <c r="D106" s="130">
        <v>18.967839179999999</v>
      </c>
      <c r="E106" s="130">
        <v>968.02188241999988</v>
      </c>
      <c r="F106" s="130">
        <v>131.50965375999999</v>
      </c>
      <c r="G106" s="130">
        <v>13.126555470000001</v>
      </c>
      <c r="H106" s="130">
        <v>242.71357541000003</v>
      </c>
      <c r="I106" s="130">
        <v>409.57663565000001</v>
      </c>
      <c r="J106" s="130">
        <v>212.35274078000003</v>
      </c>
      <c r="K106" s="130">
        <v>4.5356146600000002</v>
      </c>
      <c r="L106" s="130">
        <v>26.95150027</v>
      </c>
      <c r="M106" s="170" t="s">
        <v>186</v>
      </c>
      <c r="N106" s="130">
        <v>197.67623655999998</v>
      </c>
      <c r="O106" s="130">
        <v>101.39952364</v>
      </c>
      <c r="P106" s="130">
        <v>44.623967150000006</v>
      </c>
      <c r="Q106" s="130">
        <v>14.581611180000001</v>
      </c>
      <c r="R106" s="130">
        <v>44.37015924</v>
      </c>
      <c r="S106" s="130">
        <v>0.3825634</v>
      </c>
      <c r="T106" s="130">
        <v>6.5926127099999992</v>
      </c>
      <c r="U106" s="130"/>
      <c r="V106" s="130"/>
    </row>
    <row r="107" spans="1:22" hidden="1" outlineLevel="1">
      <c r="A107" s="9">
        <v>43466</v>
      </c>
      <c r="B107" s="130">
        <v>3160.6212127899998</v>
      </c>
      <c r="C107" s="130">
        <v>791.5162734999999</v>
      </c>
      <c r="D107" s="130">
        <v>13.87753288</v>
      </c>
      <c r="E107" s="130">
        <v>891.07117283999992</v>
      </c>
      <c r="F107" s="130">
        <v>123.33183939000001</v>
      </c>
      <c r="G107" s="130">
        <v>11.007353930000001</v>
      </c>
      <c r="H107" s="130">
        <v>254.76346639000002</v>
      </c>
      <c r="I107" s="130">
        <v>381.17954737000002</v>
      </c>
      <c r="J107" s="130">
        <v>183.26989860999998</v>
      </c>
      <c r="K107" s="130">
        <v>5.0629090400000001</v>
      </c>
      <c r="L107" s="130">
        <v>32.920127269999995</v>
      </c>
      <c r="M107" s="170" t="s">
        <v>186</v>
      </c>
      <c r="N107" s="130">
        <v>201.73772387</v>
      </c>
      <c r="O107" s="130">
        <v>79.26817552</v>
      </c>
      <c r="P107" s="130">
        <v>38.636199020000006</v>
      </c>
      <c r="Q107" s="130">
        <v>16.16873696</v>
      </c>
      <c r="R107" s="130">
        <v>131.73354967999998</v>
      </c>
      <c r="S107" s="130">
        <v>0.46554158000000001</v>
      </c>
      <c r="T107" s="130">
        <v>4.6111649400000001</v>
      </c>
      <c r="U107" s="130"/>
      <c r="V107" s="130"/>
    </row>
    <row r="108" spans="1:22" hidden="1" outlineLevel="1">
      <c r="A108" s="9">
        <v>43497</v>
      </c>
      <c r="B108" s="130">
        <v>3048.8982364100002</v>
      </c>
      <c r="C108" s="130">
        <v>783.52210609999997</v>
      </c>
      <c r="D108" s="130">
        <v>12.319457829999999</v>
      </c>
      <c r="E108" s="130">
        <v>880.63332397999989</v>
      </c>
      <c r="F108" s="130">
        <v>119.65211123</v>
      </c>
      <c r="G108" s="130">
        <v>8.4811829599999999</v>
      </c>
      <c r="H108" s="130">
        <v>219.0710799</v>
      </c>
      <c r="I108" s="130">
        <v>404.67524472999997</v>
      </c>
      <c r="J108" s="130">
        <v>160.33354778</v>
      </c>
      <c r="K108" s="130">
        <v>5.35008938</v>
      </c>
      <c r="L108" s="130">
        <v>33.33652515</v>
      </c>
      <c r="M108" s="170" t="s">
        <v>186</v>
      </c>
      <c r="N108" s="130">
        <v>197.55353644000002</v>
      </c>
      <c r="O108" s="130">
        <v>66.051857090000013</v>
      </c>
      <c r="P108" s="130">
        <v>34.55681637</v>
      </c>
      <c r="Q108" s="130">
        <v>15.59250492</v>
      </c>
      <c r="R108" s="130">
        <v>102.13310643999999</v>
      </c>
      <c r="S108" s="130">
        <v>0.68775800000000009</v>
      </c>
      <c r="T108" s="130">
        <v>4.9479881099999998</v>
      </c>
      <c r="U108" s="130"/>
      <c r="V108" s="130"/>
    </row>
    <row r="109" spans="1:22" hidden="1" outlineLevel="1">
      <c r="A109" s="9">
        <v>43525</v>
      </c>
      <c r="B109" s="130">
        <v>2940.3275589999998</v>
      </c>
      <c r="C109" s="130">
        <v>701.34858938000002</v>
      </c>
      <c r="D109" s="130">
        <v>16.133670240000001</v>
      </c>
      <c r="E109" s="130">
        <v>1004.2371747599999</v>
      </c>
      <c r="F109" s="130">
        <v>133.68751656000001</v>
      </c>
      <c r="G109" s="130">
        <v>9.1095322299999992</v>
      </c>
      <c r="H109" s="130">
        <v>167.50481658999999</v>
      </c>
      <c r="I109" s="130">
        <v>331.54156776000002</v>
      </c>
      <c r="J109" s="130">
        <v>147.97470731999999</v>
      </c>
      <c r="K109" s="130">
        <v>5.5680854599999998</v>
      </c>
      <c r="L109" s="130">
        <v>36.054906790000004</v>
      </c>
      <c r="M109" s="170" t="s">
        <v>186</v>
      </c>
      <c r="N109" s="130">
        <v>186.54243716000002</v>
      </c>
      <c r="O109" s="130">
        <v>60.953357229999995</v>
      </c>
      <c r="P109" s="130">
        <v>27.47794429</v>
      </c>
      <c r="Q109" s="130">
        <v>16.24055804</v>
      </c>
      <c r="R109" s="130">
        <v>89.104690549999987</v>
      </c>
      <c r="S109" s="130">
        <v>0.92592966999999993</v>
      </c>
      <c r="T109" s="130">
        <v>5.9220749699999997</v>
      </c>
      <c r="U109" s="130"/>
      <c r="V109" s="130"/>
    </row>
    <row r="110" spans="1:22" hidden="1" outlineLevel="1">
      <c r="A110" s="9">
        <v>43556</v>
      </c>
      <c r="B110" s="130">
        <v>2984.9741635099999</v>
      </c>
      <c r="C110" s="130">
        <v>679.44425862000003</v>
      </c>
      <c r="D110" s="130">
        <v>11.777915460000001</v>
      </c>
      <c r="E110" s="130">
        <v>995.56414667000001</v>
      </c>
      <c r="F110" s="130">
        <v>204.90157503</v>
      </c>
      <c r="G110" s="130">
        <v>10.155359050000001</v>
      </c>
      <c r="H110" s="130">
        <v>185.50191786000002</v>
      </c>
      <c r="I110" s="130">
        <v>314.89349248000002</v>
      </c>
      <c r="J110" s="130">
        <v>158.11777427999999</v>
      </c>
      <c r="K110" s="130">
        <v>5.5010725599999999</v>
      </c>
      <c r="L110" s="130">
        <v>39.542026710000002</v>
      </c>
      <c r="M110" s="170" t="s">
        <v>186</v>
      </c>
      <c r="N110" s="130">
        <v>174.08176915999999</v>
      </c>
      <c r="O110" s="130">
        <v>62.334593800000015</v>
      </c>
      <c r="P110" s="130">
        <v>29.848366729999999</v>
      </c>
      <c r="Q110" s="130">
        <v>15.576928300000001</v>
      </c>
      <c r="R110" s="130">
        <v>90.395775369999996</v>
      </c>
      <c r="S110" s="130">
        <v>0.67408489000000005</v>
      </c>
      <c r="T110" s="130">
        <v>6.6631065399999994</v>
      </c>
      <c r="U110" s="130"/>
      <c r="V110" s="130"/>
    </row>
    <row r="111" spans="1:22" hidden="1" outlineLevel="1">
      <c r="A111" s="9">
        <v>43586</v>
      </c>
      <c r="B111" s="130">
        <v>3058.6902673700001</v>
      </c>
      <c r="C111" s="130">
        <v>749.99079309000001</v>
      </c>
      <c r="D111" s="130">
        <v>15.587514519999999</v>
      </c>
      <c r="E111" s="130">
        <v>976.81400502999998</v>
      </c>
      <c r="F111" s="130">
        <v>227.16851223999998</v>
      </c>
      <c r="G111" s="130">
        <v>8.2043529100000008</v>
      </c>
      <c r="H111" s="130">
        <v>182.23572927000001</v>
      </c>
      <c r="I111" s="130">
        <v>316.61623222000003</v>
      </c>
      <c r="J111" s="130">
        <v>178.24268419000001</v>
      </c>
      <c r="K111" s="130">
        <v>6.4654094099999995</v>
      </c>
      <c r="L111" s="130">
        <v>32.858940879999999</v>
      </c>
      <c r="M111" s="170" t="s">
        <v>186</v>
      </c>
      <c r="N111" s="130">
        <v>163.37277723</v>
      </c>
      <c r="O111" s="130">
        <v>59.652277699999999</v>
      </c>
      <c r="P111" s="130">
        <v>32.649622180000001</v>
      </c>
      <c r="Q111" s="130">
        <v>15.27630467</v>
      </c>
      <c r="R111" s="130">
        <v>85.87792426</v>
      </c>
      <c r="S111" s="130">
        <v>0.87732858999999996</v>
      </c>
      <c r="T111" s="130">
        <v>6.7998589799999998</v>
      </c>
      <c r="U111" s="130"/>
      <c r="V111" s="130"/>
    </row>
    <row r="112" spans="1:22" hidden="1" outlineLevel="1">
      <c r="A112" s="9">
        <v>43617</v>
      </c>
      <c r="B112" s="130">
        <v>3176.1307797300005</v>
      </c>
      <c r="C112" s="130">
        <v>697.93216479000012</v>
      </c>
      <c r="D112" s="130">
        <v>20.894283390000002</v>
      </c>
      <c r="E112" s="130">
        <v>946.0486601099999</v>
      </c>
      <c r="F112" s="130">
        <v>286.63749243000007</v>
      </c>
      <c r="G112" s="130">
        <v>6.6721893300000001</v>
      </c>
      <c r="H112" s="130">
        <v>176.11175013000002</v>
      </c>
      <c r="I112" s="130">
        <v>457.93233485999997</v>
      </c>
      <c r="J112" s="130">
        <v>184.65928853</v>
      </c>
      <c r="K112" s="130">
        <v>7.7992098700000003</v>
      </c>
      <c r="L112" s="130">
        <v>35.566781039999995</v>
      </c>
      <c r="M112" s="170" t="s">
        <v>186</v>
      </c>
      <c r="N112" s="130">
        <v>157.19969503999999</v>
      </c>
      <c r="O112" s="130">
        <v>59.786191110000004</v>
      </c>
      <c r="P112" s="130">
        <v>32.914488319999997</v>
      </c>
      <c r="Q112" s="130">
        <v>12.795559630000001</v>
      </c>
      <c r="R112" s="130">
        <v>85.366989020000005</v>
      </c>
      <c r="S112" s="130">
        <v>0.86470277000000006</v>
      </c>
      <c r="T112" s="130">
        <v>6.9489993600000002</v>
      </c>
      <c r="U112" s="130"/>
      <c r="V112" s="130"/>
    </row>
    <row r="113" spans="1:22" hidden="1" outlineLevel="1">
      <c r="A113" s="9">
        <v>43647</v>
      </c>
      <c r="B113" s="130">
        <v>3282.4465999800004</v>
      </c>
      <c r="C113" s="130">
        <v>835.44042926999998</v>
      </c>
      <c r="D113" s="130">
        <v>20.961181320000001</v>
      </c>
      <c r="E113" s="130">
        <v>988.66843566000011</v>
      </c>
      <c r="F113" s="130">
        <v>299.46632670000002</v>
      </c>
      <c r="G113" s="130">
        <v>6.9804880199999992</v>
      </c>
      <c r="H113" s="130">
        <v>192.17750025000001</v>
      </c>
      <c r="I113" s="130">
        <v>345.33531119000008</v>
      </c>
      <c r="J113" s="130">
        <v>181.23428069000002</v>
      </c>
      <c r="K113" s="130">
        <v>8.41520768</v>
      </c>
      <c r="L113" s="130">
        <v>43.487553390000002</v>
      </c>
      <c r="M113" s="170" t="s">
        <v>186</v>
      </c>
      <c r="N113" s="130">
        <v>161.00966169</v>
      </c>
      <c r="O113" s="130">
        <v>59.573085080000013</v>
      </c>
      <c r="P113" s="130">
        <v>32.209572260000002</v>
      </c>
      <c r="Q113" s="130">
        <v>12.551258540000001</v>
      </c>
      <c r="R113" s="130">
        <v>87.060624709999999</v>
      </c>
      <c r="S113" s="130">
        <v>1.0715258899999998</v>
      </c>
      <c r="T113" s="130">
        <v>6.8041576399999997</v>
      </c>
      <c r="U113" s="130"/>
      <c r="V113" s="130"/>
    </row>
    <row r="114" spans="1:22" hidden="1" outlineLevel="1">
      <c r="A114" s="9">
        <v>43678</v>
      </c>
      <c r="B114" s="130">
        <v>3304.9425400999994</v>
      </c>
      <c r="C114" s="130">
        <v>910.00080507999996</v>
      </c>
      <c r="D114" s="130">
        <v>19.331935489999999</v>
      </c>
      <c r="E114" s="130">
        <v>934.92008150000015</v>
      </c>
      <c r="F114" s="130">
        <v>264.94001049999997</v>
      </c>
      <c r="G114" s="130">
        <v>6.2497264100000001</v>
      </c>
      <c r="H114" s="130">
        <v>190.56992656000003</v>
      </c>
      <c r="I114" s="130">
        <v>370.90397315999996</v>
      </c>
      <c r="J114" s="130">
        <v>173.21385370000002</v>
      </c>
      <c r="K114" s="130">
        <v>9.3071663200000021</v>
      </c>
      <c r="L114" s="130">
        <v>44.87758697999999</v>
      </c>
      <c r="M114" s="170" t="s">
        <v>186</v>
      </c>
      <c r="N114" s="130">
        <v>162.62726014999998</v>
      </c>
      <c r="O114" s="130">
        <v>61.962629670000005</v>
      </c>
      <c r="P114" s="130">
        <v>37.99386372</v>
      </c>
      <c r="Q114" s="130">
        <v>15.966076420000002</v>
      </c>
      <c r="R114" s="130">
        <v>95.203689740000002</v>
      </c>
      <c r="S114" s="130">
        <v>1.1651044699999999</v>
      </c>
      <c r="T114" s="130">
        <v>5.7088502299999995</v>
      </c>
      <c r="U114" s="130"/>
      <c r="V114" s="130"/>
    </row>
    <row r="115" spans="1:22" hidden="1" outlineLevel="1">
      <c r="A115" s="9">
        <v>43709</v>
      </c>
      <c r="B115" s="130">
        <v>3324.96798085</v>
      </c>
      <c r="C115" s="130">
        <v>903.19168149999996</v>
      </c>
      <c r="D115" s="130">
        <v>31.475656669999999</v>
      </c>
      <c r="E115" s="130">
        <v>892.16946639000003</v>
      </c>
      <c r="F115" s="130">
        <v>290.11573112000002</v>
      </c>
      <c r="G115" s="130">
        <v>7.9536928199999997</v>
      </c>
      <c r="H115" s="130">
        <v>206.24027492000002</v>
      </c>
      <c r="I115" s="130">
        <v>404.00260837000002</v>
      </c>
      <c r="J115" s="130">
        <v>180.50784267</v>
      </c>
      <c r="K115" s="130">
        <v>8.2185426900000014</v>
      </c>
      <c r="L115" s="130">
        <v>31.447706840000002</v>
      </c>
      <c r="M115" s="170" t="s">
        <v>186</v>
      </c>
      <c r="N115" s="130">
        <v>150.21976939000001</v>
      </c>
      <c r="O115" s="130">
        <v>51.346522900000011</v>
      </c>
      <c r="P115" s="130">
        <v>36.749694070000004</v>
      </c>
      <c r="Q115" s="130">
        <v>18.023140160000001</v>
      </c>
      <c r="R115" s="130">
        <v>103.09276429000001</v>
      </c>
      <c r="S115" s="130">
        <v>1.2425492300000001</v>
      </c>
      <c r="T115" s="130">
        <v>8.9703368200000018</v>
      </c>
      <c r="U115" s="130"/>
      <c r="V115" s="130"/>
    </row>
    <row r="116" spans="1:22" hidden="1" outlineLevel="1">
      <c r="A116" s="9">
        <v>43739</v>
      </c>
      <c r="B116" s="130">
        <v>3468.5886830899999</v>
      </c>
      <c r="C116" s="130">
        <v>922.85734432999993</v>
      </c>
      <c r="D116" s="130">
        <v>34.835541990000003</v>
      </c>
      <c r="E116" s="130">
        <v>901.2194113999999</v>
      </c>
      <c r="F116" s="130">
        <v>317.06263911999997</v>
      </c>
      <c r="G116" s="130">
        <v>7.88872076</v>
      </c>
      <c r="H116" s="130">
        <v>193.55852614</v>
      </c>
      <c r="I116" s="130">
        <v>442.47141972999998</v>
      </c>
      <c r="J116" s="130">
        <v>190.10728656000001</v>
      </c>
      <c r="K116" s="130">
        <v>7.2445899300000001</v>
      </c>
      <c r="L116" s="130">
        <v>36.073671109999999</v>
      </c>
      <c r="M116" s="170" t="s">
        <v>186</v>
      </c>
      <c r="N116" s="130">
        <v>174.44709311</v>
      </c>
      <c r="O116" s="130">
        <v>54.560147969999989</v>
      </c>
      <c r="P116" s="130">
        <v>48.160815759999998</v>
      </c>
      <c r="Q116" s="130">
        <v>18.135171340000003</v>
      </c>
      <c r="R116" s="130">
        <v>112.11466518999998</v>
      </c>
      <c r="S116" s="130">
        <v>1.3593920699999997</v>
      </c>
      <c r="T116" s="130">
        <v>6.4922465800000007</v>
      </c>
      <c r="U116" s="130"/>
      <c r="V116" s="130"/>
    </row>
    <row r="117" spans="1:22" hidden="1" outlineLevel="1">
      <c r="A117" s="9">
        <v>43770</v>
      </c>
      <c r="B117" s="130">
        <v>3399.8144649699998</v>
      </c>
      <c r="C117" s="130">
        <v>860.99947115999998</v>
      </c>
      <c r="D117" s="130">
        <v>25.713029690000003</v>
      </c>
      <c r="E117" s="130">
        <v>854.64514879000001</v>
      </c>
      <c r="F117" s="130">
        <v>314.98254406000007</v>
      </c>
      <c r="G117" s="130">
        <v>7.7147528800000007</v>
      </c>
      <c r="H117" s="130">
        <v>214.70656916999997</v>
      </c>
      <c r="I117" s="130">
        <v>469.85518119000005</v>
      </c>
      <c r="J117" s="130">
        <v>178.81679973999999</v>
      </c>
      <c r="K117" s="130">
        <v>6.5706498600000005</v>
      </c>
      <c r="L117" s="130">
        <v>34.60945006</v>
      </c>
      <c r="M117" s="170" t="s">
        <v>186</v>
      </c>
      <c r="N117" s="130">
        <v>183.03155210999998</v>
      </c>
      <c r="O117" s="130">
        <v>53.692986910000002</v>
      </c>
      <c r="P117" s="130">
        <v>51.050913380000004</v>
      </c>
      <c r="Q117" s="130">
        <v>17.011068680000001</v>
      </c>
      <c r="R117" s="130">
        <v>117.93286029000001</v>
      </c>
      <c r="S117" s="130">
        <v>1.5392048</v>
      </c>
      <c r="T117" s="130">
        <v>6.9422821999999993</v>
      </c>
      <c r="U117" s="130"/>
      <c r="V117" s="130"/>
    </row>
    <row r="118" spans="1:22" hidden="1" outlineLevel="1">
      <c r="A118" s="9">
        <v>43800</v>
      </c>
      <c r="B118" s="130">
        <v>3869.1200747600005</v>
      </c>
      <c r="C118" s="130">
        <v>958.51103023999997</v>
      </c>
      <c r="D118" s="130">
        <v>22.959231629999994</v>
      </c>
      <c r="E118" s="130">
        <v>925.56300735000002</v>
      </c>
      <c r="F118" s="130">
        <v>309.05427808000002</v>
      </c>
      <c r="G118" s="130">
        <v>9.3019285899999993</v>
      </c>
      <c r="H118" s="130">
        <v>361.19524600000005</v>
      </c>
      <c r="I118" s="130">
        <v>499.84220686000003</v>
      </c>
      <c r="J118" s="130">
        <v>311.64900921000003</v>
      </c>
      <c r="K118" s="130">
        <v>10.034642269999999</v>
      </c>
      <c r="L118" s="130">
        <v>44.278477180000003</v>
      </c>
      <c r="M118" s="170" t="s">
        <v>186</v>
      </c>
      <c r="N118" s="130">
        <v>161.91829862999998</v>
      </c>
      <c r="O118" s="130">
        <v>70.509046219999988</v>
      </c>
      <c r="P118" s="130">
        <v>54.769105199999998</v>
      </c>
      <c r="Q118" s="130">
        <v>16.025940539999997</v>
      </c>
      <c r="R118" s="130">
        <v>106.02280763</v>
      </c>
      <c r="S118" s="130">
        <v>1.2342483799999999</v>
      </c>
      <c r="T118" s="130">
        <v>6.25157075</v>
      </c>
      <c r="U118" s="130"/>
      <c r="V118" s="130"/>
    </row>
    <row r="119" spans="1:22" hidden="1" outlineLevel="1">
      <c r="A119" s="9">
        <v>43831</v>
      </c>
      <c r="B119" s="130">
        <v>3709.4041689299988</v>
      </c>
      <c r="C119" s="130">
        <v>962.59097096999994</v>
      </c>
      <c r="D119" s="130">
        <v>21.95338491</v>
      </c>
      <c r="E119" s="130">
        <v>899.87563039999998</v>
      </c>
      <c r="F119" s="130">
        <v>299.03259582999999</v>
      </c>
      <c r="G119" s="130">
        <v>12.34395788</v>
      </c>
      <c r="H119" s="130">
        <v>304.51548751000001</v>
      </c>
      <c r="I119" s="130">
        <v>416.27252974999993</v>
      </c>
      <c r="J119" s="130">
        <v>269.71567226000002</v>
      </c>
      <c r="K119" s="130">
        <v>11.14204355</v>
      </c>
      <c r="L119" s="130">
        <v>44.799248059999996</v>
      </c>
      <c r="M119" s="130">
        <v>5.5257029999999999E-2</v>
      </c>
      <c r="N119" s="130">
        <v>198.86714608</v>
      </c>
      <c r="O119" s="130">
        <v>56.658745539999998</v>
      </c>
      <c r="P119" s="130">
        <v>65.181467470000001</v>
      </c>
      <c r="Q119" s="130">
        <v>17.27218156</v>
      </c>
      <c r="R119" s="130">
        <v>117.03253724</v>
      </c>
      <c r="S119" s="130">
        <v>1.58463672</v>
      </c>
      <c r="T119" s="130">
        <v>10.51067617</v>
      </c>
      <c r="U119" s="130"/>
      <c r="V119" s="130"/>
    </row>
    <row r="120" spans="1:22" hidden="1" outlineLevel="1">
      <c r="A120" s="9">
        <v>43862</v>
      </c>
      <c r="B120" s="130">
        <v>3720.5769437899999</v>
      </c>
      <c r="C120" s="130">
        <v>1011.02698413</v>
      </c>
      <c r="D120" s="130">
        <v>20.051644110000002</v>
      </c>
      <c r="E120" s="130">
        <v>895.12960819</v>
      </c>
      <c r="F120" s="130">
        <v>327.87905885999999</v>
      </c>
      <c r="G120" s="130">
        <v>7.6417112200000004</v>
      </c>
      <c r="H120" s="130">
        <v>309.71182010999996</v>
      </c>
      <c r="I120" s="130">
        <v>452.57763476999992</v>
      </c>
      <c r="J120" s="130">
        <v>151.67847182999998</v>
      </c>
      <c r="K120" s="130">
        <v>7.0453858999999994</v>
      </c>
      <c r="L120" s="130">
        <v>40.757142149999993</v>
      </c>
      <c r="M120" s="130">
        <v>0.25149080000000001</v>
      </c>
      <c r="N120" s="130">
        <v>183.12630146999999</v>
      </c>
      <c r="O120" s="130">
        <v>57.282059889999992</v>
      </c>
      <c r="P120" s="130">
        <v>103.08675183000001</v>
      </c>
      <c r="Q120" s="130">
        <v>16.586203399999999</v>
      </c>
      <c r="R120" s="130">
        <v>124.51766079000001</v>
      </c>
      <c r="S120" s="130">
        <v>2.7123468300000004</v>
      </c>
      <c r="T120" s="130">
        <v>9.5146675099999989</v>
      </c>
      <c r="U120" s="130"/>
      <c r="V120" s="130"/>
    </row>
    <row r="121" spans="1:22" hidden="1" outlineLevel="1">
      <c r="A121" s="9">
        <v>43891</v>
      </c>
      <c r="B121" s="130">
        <v>3793.6453977500005</v>
      </c>
      <c r="C121" s="130">
        <v>961.76917910999998</v>
      </c>
      <c r="D121" s="130">
        <v>20.050562620000004</v>
      </c>
      <c r="E121" s="130">
        <v>976.06212054000002</v>
      </c>
      <c r="F121" s="130">
        <v>266.86306539999998</v>
      </c>
      <c r="G121" s="130">
        <v>9.0771539999999984</v>
      </c>
      <c r="H121" s="130">
        <v>220.92526334000001</v>
      </c>
      <c r="I121" s="130">
        <v>450.09071147999998</v>
      </c>
      <c r="J121" s="130">
        <v>204.43051581999998</v>
      </c>
      <c r="K121" s="130">
        <v>5.33213487</v>
      </c>
      <c r="L121" s="130">
        <v>39.330532810000001</v>
      </c>
      <c r="M121" s="130">
        <v>0.23424155999999999</v>
      </c>
      <c r="N121" s="130">
        <v>352.86485372999999</v>
      </c>
      <c r="O121" s="130">
        <v>58.267249039999996</v>
      </c>
      <c r="P121" s="130">
        <v>77.549432799999977</v>
      </c>
      <c r="Q121" s="130">
        <v>15.50828317</v>
      </c>
      <c r="R121" s="130">
        <v>124.36498394</v>
      </c>
      <c r="S121" s="130">
        <v>2.5091291700000005</v>
      </c>
      <c r="T121" s="130">
        <v>8.4159843499999987</v>
      </c>
      <c r="U121" s="130"/>
      <c r="V121" s="130"/>
    </row>
    <row r="122" spans="1:22" hidden="1" outlineLevel="1">
      <c r="A122" s="9">
        <v>43922</v>
      </c>
      <c r="B122" s="130">
        <v>4146.3104192999999</v>
      </c>
      <c r="C122" s="130">
        <v>1027.5836853000001</v>
      </c>
      <c r="D122" s="130">
        <v>27.922171969999997</v>
      </c>
      <c r="E122" s="130">
        <v>995.8097329000002</v>
      </c>
      <c r="F122" s="130">
        <v>439.69915820000006</v>
      </c>
      <c r="G122" s="130">
        <v>7.2941459599999998</v>
      </c>
      <c r="H122" s="130">
        <v>280.29226926000001</v>
      </c>
      <c r="I122" s="130">
        <v>433.41909547</v>
      </c>
      <c r="J122" s="130">
        <v>246.55751770000001</v>
      </c>
      <c r="K122" s="130">
        <v>6.6768438599999991</v>
      </c>
      <c r="L122" s="130">
        <v>40.833421689999994</v>
      </c>
      <c r="M122" s="130">
        <v>0.31311993999999999</v>
      </c>
      <c r="N122" s="130">
        <v>328.86387696999998</v>
      </c>
      <c r="O122" s="130">
        <v>57.220612720000005</v>
      </c>
      <c r="P122" s="130">
        <v>73.479712570000004</v>
      </c>
      <c r="Q122" s="130">
        <v>15.365367769999999</v>
      </c>
      <c r="R122" s="130">
        <v>154.44483321000001</v>
      </c>
      <c r="S122" s="130">
        <v>1.8397811800000001</v>
      </c>
      <c r="T122" s="130">
        <v>8.6950726300000003</v>
      </c>
      <c r="U122" s="130"/>
      <c r="V122" s="130"/>
    </row>
    <row r="123" spans="1:22" hidden="1" outlineLevel="1">
      <c r="A123" s="9">
        <v>43952</v>
      </c>
      <c r="B123" s="130">
        <v>4488.33630094</v>
      </c>
      <c r="C123" s="130">
        <v>1181.7836577399999</v>
      </c>
      <c r="D123" s="130">
        <v>32.574816910000003</v>
      </c>
      <c r="E123" s="130">
        <v>1063.6947425999999</v>
      </c>
      <c r="F123" s="130">
        <v>518.88012110999989</v>
      </c>
      <c r="G123" s="130">
        <v>5.7080433899999994</v>
      </c>
      <c r="H123" s="130">
        <v>349.81561744999999</v>
      </c>
      <c r="I123" s="130">
        <v>427.79814530000004</v>
      </c>
      <c r="J123" s="130">
        <v>160.67988366</v>
      </c>
      <c r="K123" s="130">
        <v>6.4705084599999996</v>
      </c>
      <c r="L123" s="130">
        <v>36.573721849999998</v>
      </c>
      <c r="M123" s="130">
        <v>0.53442676999999994</v>
      </c>
      <c r="N123" s="130">
        <v>323.59302751000001</v>
      </c>
      <c r="O123" s="130">
        <v>52.819053249999996</v>
      </c>
      <c r="P123" s="130">
        <v>99.321605739999981</v>
      </c>
      <c r="Q123" s="130">
        <v>14.954747469999999</v>
      </c>
      <c r="R123" s="130">
        <v>201.85980130000004</v>
      </c>
      <c r="S123" s="130">
        <v>1.8785254400000002</v>
      </c>
      <c r="T123" s="130">
        <v>9.3958549900000001</v>
      </c>
      <c r="U123" s="130"/>
      <c r="V123" s="130"/>
    </row>
    <row r="124" spans="1:22" hidden="1" outlineLevel="1">
      <c r="A124" s="9">
        <v>43983</v>
      </c>
      <c r="B124" s="130">
        <v>4545.7540114900003</v>
      </c>
      <c r="C124" s="130">
        <v>1161.3765913899999</v>
      </c>
      <c r="D124" s="130">
        <v>35.160288080000001</v>
      </c>
      <c r="E124" s="130">
        <v>1151.5455616700001</v>
      </c>
      <c r="F124" s="130">
        <v>453.25063273999996</v>
      </c>
      <c r="G124" s="130">
        <v>5.5370545500000006</v>
      </c>
      <c r="H124" s="130">
        <v>330.77041727</v>
      </c>
      <c r="I124" s="130">
        <v>447.17763613</v>
      </c>
      <c r="J124" s="130">
        <v>197.57738608</v>
      </c>
      <c r="K124" s="130">
        <v>7.8380961600000001</v>
      </c>
      <c r="L124" s="130">
        <v>44.45564469</v>
      </c>
      <c r="M124" s="130">
        <v>0.46319811999999999</v>
      </c>
      <c r="N124" s="130">
        <v>319.87829612000002</v>
      </c>
      <c r="O124" s="130">
        <v>55.069070309999994</v>
      </c>
      <c r="P124" s="130">
        <v>75.56124161999999</v>
      </c>
      <c r="Q124" s="130">
        <v>12.92363454</v>
      </c>
      <c r="R124" s="130">
        <v>222.86931996999999</v>
      </c>
      <c r="S124" s="130">
        <v>2.10123938</v>
      </c>
      <c r="T124" s="130">
        <v>22.198702669999996</v>
      </c>
      <c r="U124" s="130"/>
      <c r="V124" s="130"/>
    </row>
    <row r="125" spans="1:22" hidden="1" outlineLevel="1">
      <c r="A125" s="9">
        <v>44013</v>
      </c>
      <c r="B125" s="130">
        <v>4242.2000351999995</v>
      </c>
      <c r="C125" s="130">
        <v>890.7672821299999</v>
      </c>
      <c r="D125" s="130">
        <v>32.324579270000001</v>
      </c>
      <c r="E125" s="130">
        <v>1191.0696311400002</v>
      </c>
      <c r="F125" s="130">
        <v>365.97571849999997</v>
      </c>
      <c r="G125" s="130">
        <v>7.9221949399999989</v>
      </c>
      <c r="H125" s="130">
        <v>298.43790139999999</v>
      </c>
      <c r="I125" s="130">
        <v>491.25589030999998</v>
      </c>
      <c r="J125" s="130">
        <v>159.34112954</v>
      </c>
      <c r="K125" s="130">
        <v>8.013618189999999</v>
      </c>
      <c r="L125" s="130">
        <v>44.110987680000001</v>
      </c>
      <c r="M125" s="130">
        <v>0.73948512999999994</v>
      </c>
      <c r="N125" s="130">
        <v>322.21812355999998</v>
      </c>
      <c r="O125" s="130">
        <v>54.538778000000001</v>
      </c>
      <c r="P125" s="130">
        <v>70.161960709999988</v>
      </c>
      <c r="Q125" s="130">
        <v>13.120364799999999</v>
      </c>
      <c r="R125" s="130">
        <v>257.30982882000001</v>
      </c>
      <c r="S125" s="130">
        <v>1.4234514699999998</v>
      </c>
      <c r="T125" s="130">
        <v>33.469109610000004</v>
      </c>
      <c r="U125" s="130"/>
      <c r="V125" s="130"/>
    </row>
    <row r="126" spans="1:22" hidden="1" outlineLevel="1">
      <c r="A126" s="9">
        <v>44044</v>
      </c>
      <c r="B126" s="130">
        <v>4768.2228263699999</v>
      </c>
      <c r="C126" s="130">
        <v>1005.5530903700001</v>
      </c>
      <c r="D126" s="130">
        <v>53.167479759999999</v>
      </c>
      <c r="E126" s="130">
        <v>1301.0475353999998</v>
      </c>
      <c r="F126" s="130">
        <v>327.36243917000002</v>
      </c>
      <c r="G126" s="130">
        <v>7.4056793399999989</v>
      </c>
      <c r="H126" s="130">
        <v>451.25022222000001</v>
      </c>
      <c r="I126" s="130">
        <v>577.87756860000002</v>
      </c>
      <c r="J126" s="130">
        <v>181.88295784999997</v>
      </c>
      <c r="K126" s="130">
        <v>9.2051706599999985</v>
      </c>
      <c r="L126" s="130">
        <v>38.660789469999997</v>
      </c>
      <c r="M126" s="130">
        <v>1.1647542199999998</v>
      </c>
      <c r="N126" s="130">
        <v>322.56521225999995</v>
      </c>
      <c r="O126" s="130">
        <v>54.157884250000002</v>
      </c>
      <c r="P126" s="130">
        <v>71.855413760000005</v>
      </c>
      <c r="Q126" s="130">
        <v>18.07746869</v>
      </c>
      <c r="R126" s="130">
        <v>304.52029140000002</v>
      </c>
      <c r="S126" s="130">
        <v>1.4346794599999999</v>
      </c>
      <c r="T126" s="130">
        <v>41.034189489999996</v>
      </c>
      <c r="U126" s="130"/>
      <c r="V126" s="130"/>
    </row>
    <row r="127" spans="1:22" hidden="1" outlineLevel="1">
      <c r="A127" s="9">
        <v>44075</v>
      </c>
      <c r="B127" s="130">
        <v>4561.2274865599993</v>
      </c>
      <c r="C127" s="130">
        <v>955.81927480000002</v>
      </c>
      <c r="D127" s="130">
        <v>43.047057039999999</v>
      </c>
      <c r="E127" s="130">
        <v>1165.5500839000001</v>
      </c>
      <c r="F127" s="130">
        <v>339.20628669999996</v>
      </c>
      <c r="G127" s="130">
        <v>9.9588125600000037</v>
      </c>
      <c r="H127" s="130">
        <v>421.38041557999998</v>
      </c>
      <c r="I127" s="130">
        <v>548.55515564000007</v>
      </c>
      <c r="J127" s="130">
        <v>207.59142745999998</v>
      </c>
      <c r="K127" s="130">
        <v>9.3501877999999987</v>
      </c>
      <c r="L127" s="130">
        <v>47.002218110000001</v>
      </c>
      <c r="M127" s="130">
        <v>1.2823237199999999</v>
      </c>
      <c r="N127" s="130">
        <v>298.59906977999998</v>
      </c>
      <c r="O127" s="130">
        <v>54.765209970000001</v>
      </c>
      <c r="P127" s="130">
        <v>67.24413979000002</v>
      </c>
      <c r="Q127" s="130">
        <v>18.204952800000001</v>
      </c>
      <c r="R127" s="130">
        <v>330.16234238999999</v>
      </c>
      <c r="S127" s="130">
        <v>1.30597699</v>
      </c>
      <c r="T127" s="130">
        <v>42.202551530000001</v>
      </c>
      <c r="U127" s="130"/>
      <c r="V127" s="130"/>
    </row>
    <row r="128" spans="1:22" hidden="1" outlineLevel="1">
      <c r="A128" s="9">
        <v>44105</v>
      </c>
      <c r="B128" s="130">
        <v>4714.8848157899993</v>
      </c>
      <c r="C128" s="130">
        <v>1007.62877796</v>
      </c>
      <c r="D128" s="130">
        <v>58.258192510000001</v>
      </c>
      <c r="E128" s="130">
        <v>1200.8484134100001</v>
      </c>
      <c r="F128" s="130">
        <v>253.71981706999998</v>
      </c>
      <c r="G128" s="130">
        <v>12.212002399999999</v>
      </c>
      <c r="H128" s="130">
        <v>456.00835239000003</v>
      </c>
      <c r="I128" s="130">
        <v>558.17844682000009</v>
      </c>
      <c r="J128" s="130">
        <v>214.62782693</v>
      </c>
      <c r="K128" s="130">
        <v>9.7676999200000001</v>
      </c>
      <c r="L128" s="130">
        <v>46.469029390000003</v>
      </c>
      <c r="M128" s="130">
        <v>1.58388967</v>
      </c>
      <c r="N128" s="130">
        <v>292.00676028999999</v>
      </c>
      <c r="O128" s="130">
        <v>59.657978530000008</v>
      </c>
      <c r="P128" s="130">
        <v>82.939060490000003</v>
      </c>
      <c r="Q128" s="130">
        <v>16.696439420000001</v>
      </c>
      <c r="R128" s="130">
        <v>406.45608664999997</v>
      </c>
      <c r="S128" s="130">
        <v>1.46505423</v>
      </c>
      <c r="T128" s="130">
        <v>36.360987709999996</v>
      </c>
      <c r="U128" s="130"/>
      <c r="V128" s="130"/>
    </row>
    <row r="129" spans="1:22" hidden="1" outlineLevel="1">
      <c r="A129" s="9">
        <v>44136</v>
      </c>
      <c r="B129" s="130">
        <v>4873.8553020099998</v>
      </c>
      <c r="C129" s="130">
        <v>1255.9295999599999</v>
      </c>
      <c r="D129" s="130">
        <v>44.870216509999999</v>
      </c>
      <c r="E129" s="130">
        <v>1220.39858065</v>
      </c>
      <c r="F129" s="130">
        <v>173.48260142000001</v>
      </c>
      <c r="G129" s="130">
        <v>12.387694150000002</v>
      </c>
      <c r="H129" s="130">
        <v>386.64824362000002</v>
      </c>
      <c r="I129" s="130">
        <v>642.49342687000001</v>
      </c>
      <c r="J129" s="130">
        <v>173.92805372999999</v>
      </c>
      <c r="K129" s="130">
        <v>9.4369082000000013</v>
      </c>
      <c r="L129" s="130">
        <v>47.104137389999998</v>
      </c>
      <c r="M129" s="130">
        <v>1.56226709</v>
      </c>
      <c r="N129" s="130">
        <v>288.48585923999997</v>
      </c>
      <c r="O129" s="130">
        <v>60.336188419999992</v>
      </c>
      <c r="P129" s="130">
        <v>62.254350899999999</v>
      </c>
      <c r="Q129" s="130">
        <v>17.221137770000002</v>
      </c>
      <c r="R129" s="130">
        <v>447.79850740000006</v>
      </c>
      <c r="S129" s="130">
        <v>6.3717976399999996</v>
      </c>
      <c r="T129" s="130">
        <v>23.145731049999998</v>
      </c>
      <c r="U129" s="130"/>
      <c r="V129" s="130"/>
    </row>
    <row r="130" spans="1:22" hidden="1" outlineLevel="1">
      <c r="A130" s="9">
        <v>44166</v>
      </c>
      <c r="B130" s="130">
        <v>5824.1215656800005</v>
      </c>
      <c r="C130" s="130">
        <v>1110.5971784499998</v>
      </c>
      <c r="D130" s="130">
        <v>90.627870040000005</v>
      </c>
      <c r="E130" s="130">
        <v>1750.1694636299999</v>
      </c>
      <c r="F130" s="130">
        <v>208.94823074999999</v>
      </c>
      <c r="G130" s="130">
        <v>14.018647459999999</v>
      </c>
      <c r="H130" s="130">
        <v>490.76883382000005</v>
      </c>
      <c r="I130" s="130">
        <v>683.46282346999999</v>
      </c>
      <c r="J130" s="130">
        <v>356.47895079</v>
      </c>
      <c r="K130" s="130">
        <v>10.077219369999998</v>
      </c>
      <c r="L130" s="130">
        <v>48.999273889999998</v>
      </c>
      <c r="M130" s="130">
        <v>1.78175493</v>
      </c>
      <c r="N130" s="130">
        <v>282.07458281000004</v>
      </c>
      <c r="O130" s="130">
        <v>69.525313780000005</v>
      </c>
      <c r="P130" s="130">
        <v>72.611296330000002</v>
      </c>
      <c r="Q130" s="130">
        <v>15.93033505</v>
      </c>
      <c r="R130" s="130">
        <v>607.83229788000006</v>
      </c>
      <c r="S130" s="130">
        <v>2.0628621699999998</v>
      </c>
      <c r="T130" s="130">
        <v>8.1546310600000016</v>
      </c>
      <c r="U130" s="130"/>
      <c r="V130" s="130"/>
    </row>
    <row r="131" spans="1:22" hidden="1" outlineLevel="1">
      <c r="A131" s="9">
        <v>44197</v>
      </c>
      <c r="B131" s="130">
        <v>5067.1941160399992</v>
      </c>
      <c r="C131" s="130">
        <v>1091.0252637799999</v>
      </c>
      <c r="D131" s="130">
        <v>81.484546810000012</v>
      </c>
      <c r="E131" s="130">
        <v>1430.60995478</v>
      </c>
      <c r="F131" s="130">
        <v>249.57650096999998</v>
      </c>
      <c r="G131" s="130">
        <v>14.580514969999999</v>
      </c>
      <c r="H131" s="130">
        <v>354.28476028999995</v>
      </c>
      <c r="I131" s="130">
        <v>536.27350273999991</v>
      </c>
      <c r="J131" s="130">
        <v>242.38174842000001</v>
      </c>
      <c r="K131" s="130">
        <v>9.7013575000000003</v>
      </c>
      <c r="L131" s="130">
        <v>56.839845459999992</v>
      </c>
      <c r="M131" s="130">
        <v>1.8629553099999998</v>
      </c>
      <c r="N131" s="130">
        <v>286.45417043999998</v>
      </c>
      <c r="O131" s="130">
        <v>49.784059249999999</v>
      </c>
      <c r="P131" s="130">
        <v>76.194764909999989</v>
      </c>
      <c r="Q131" s="130">
        <v>16.49293312</v>
      </c>
      <c r="R131" s="130">
        <v>558.99855408999997</v>
      </c>
      <c r="S131" s="130">
        <v>2.8875351999999994</v>
      </c>
      <c r="T131" s="130">
        <v>7.7611480000000004</v>
      </c>
      <c r="U131" s="130"/>
      <c r="V131" s="130"/>
    </row>
    <row r="132" spans="1:22" hidden="1" outlineLevel="1">
      <c r="A132" s="9">
        <v>44228</v>
      </c>
      <c r="B132" s="130">
        <v>5147.0436400899998</v>
      </c>
      <c r="C132" s="130">
        <v>1293.31946896</v>
      </c>
      <c r="D132" s="130">
        <v>70.391622229999996</v>
      </c>
      <c r="E132" s="130">
        <v>1324.2973194400001</v>
      </c>
      <c r="F132" s="130">
        <v>263.93175601000002</v>
      </c>
      <c r="G132" s="130">
        <v>15.342092840000001</v>
      </c>
      <c r="H132" s="130">
        <v>332.72381659000001</v>
      </c>
      <c r="I132" s="130">
        <v>514.54155044999993</v>
      </c>
      <c r="J132" s="130">
        <v>193.24271293999999</v>
      </c>
      <c r="K132" s="130">
        <v>9.9920411399999995</v>
      </c>
      <c r="L132" s="130">
        <v>59.713980449999994</v>
      </c>
      <c r="M132" s="130">
        <v>3.0472351199999999</v>
      </c>
      <c r="N132" s="130">
        <v>274.84008023000001</v>
      </c>
      <c r="O132" s="130">
        <v>48.94659515</v>
      </c>
      <c r="P132" s="130">
        <v>60.441884740000006</v>
      </c>
      <c r="Q132" s="130">
        <v>21.587595829999998</v>
      </c>
      <c r="R132" s="130">
        <v>645.34961775999989</v>
      </c>
      <c r="S132" s="130">
        <v>7.6759727300000007</v>
      </c>
      <c r="T132" s="130">
        <v>7.658297479999999</v>
      </c>
      <c r="U132" s="130"/>
      <c r="V132" s="130"/>
    </row>
    <row r="133" spans="1:22" hidden="1" outlineLevel="1">
      <c r="A133" s="9">
        <v>44256</v>
      </c>
      <c r="B133" s="130">
        <v>5140.80971864</v>
      </c>
      <c r="C133" s="130">
        <v>1362.9114895099999</v>
      </c>
      <c r="D133" s="130">
        <v>49.125844749999999</v>
      </c>
      <c r="E133" s="130">
        <v>1248.2238781000001</v>
      </c>
      <c r="F133" s="130">
        <v>374.09675713000001</v>
      </c>
      <c r="G133" s="130">
        <v>19.047778810000001</v>
      </c>
      <c r="H133" s="130">
        <v>355.48570087000002</v>
      </c>
      <c r="I133" s="130">
        <v>518.83195593000005</v>
      </c>
      <c r="J133" s="130">
        <v>180.56497624999997</v>
      </c>
      <c r="K133" s="130">
        <v>10.1596972</v>
      </c>
      <c r="L133" s="130">
        <v>60.686087639999997</v>
      </c>
      <c r="M133" s="130">
        <v>4.0900654699999999</v>
      </c>
      <c r="N133" s="130">
        <v>253.60862421000002</v>
      </c>
      <c r="O133" s="130">
        <v>51.173385359999997</v>
      </c>
      <c r="P133" s="130">
        <v>66.255273360000004</v>
      </c>
      <c r="Q133" s="130">
        <v>17.13928168</v>
      </c>
      <c r="R133" s="130">
        <v>552.7802845299999</v>
      </c>
      <c r="S133" s="130">
        <v>7.7404168000000011</v>
      </c>
      <c r="T133" s="130">
        <v>8.8882210400000012</v>
      </c>
      <c r="U133" s="130"/>
      <c r="V133" s="130"/>
    </row>
    <row r="134" spans="1:22" hidden="1" outlineLevel="1">
      <c r="A134" s="9">
        <v>44287</v>
      </c>
      <c r="B134" s="130">
        <v>5160.3582116600001</v>
      </c>
      <c r="C134" s="130">
        <v>1325.32204101</v>
      </c>
      <c r="D134" s="130">
        <v>41.69296653</v>
      </c>
      <c r="E134" s="130">
        <v>1235.2756419899999</v>
      </c>
      <c r="F134" s="130">
        <v>326.19010019999996</v>
      </c>
      <c r="G134" s="130">
        <v>14.532627060000001</v>
      </c>
      <c r="H134" s="130">
        <v>543.11953096000013</v>
      </c>
      <c r="I134" s="130">
        <v>554.66028558999994</v>
      </c>
      <c r="J134" s="130">
        <v>238.83589945999998</v>
      </c>
      <c r="K134" s="130">
        <v>8.9045037000000011</v>
      </c>
      <c r="L134" s="130">
        <v>60.325808539999997</v>
      </c>
      <c r="M134" s="130">
        <v>4.9865980800000003</v>
      </c>
      <c r="N134" s="130">
        <v>221.23372088000002</v>
      </c>
      <c r="O134" s="130">
        <v>53.875989879999992</v>
      </c>
      <c r="P134" s="130">
        <v>93.955605379999994</v>
      </c>
      <c r="Q134" s="130">
        <v>14.606078</v>
      </c>
      <c r="R134" s="130">
        <v>393.23620160000002</v>
      </c>
      <c r="S134" s="130">
        <v>6.7476799300000012</v>
      </c>
      <c r="T134" s="130">
        <v>22.856932870000001</v>
      </c>
      <c r="U134" s="130"/>
      <c r="V134" s="130"/>
    </row>
    <row r="135" spans="1:22" hidden="1" outlineLevel="1">
      <c r="A135" s="9">
        <v>44317</v>
      </c>
      <c r="B135" s="130">
        <v>5688.7583912199998</v>
      </c>
      <c r="C135" s="130">
        <v>1421.682348</v>
      </c>
      <c r="D135" s="130">
        <v>54.380655359999999</v>
      </c>
      <c r="E135" s="130">
        <v>1459.2214283099997</v>
      </c>
      <c r="F135" s="130">
        <v>390.37506596999998</v>
      </c>
      <c r="G135" s="130">
        <v>11.056100129999999</v>
      </c>
      <c r="H135" s="130">
        <v>395.47128961999994</v>
      </c>
      <c r="I135" s="130">
        <v>611.13694995000003</v>
      </c>
      <c r="J135" s="130">
        <v>185.56970888999999</v>
      </c>
      <c r="K135" s="130">
        <v>10.586019179999999</v>
      </c>
      <c r="L135" s="130">
        <v>57.909766560000001</v>
      </c>
      <c r="M135" s="130">
        <v>5.97003124</v>
      </c>
      <c r="N135" s="130">
        <v>389.51831271999998</v>
      </c>
      <c r="O135" s="130">
        <v>51.950282089999988</v>
      </c>
      <c r="P135" s="130">
        <v>84.191078259999983</v>
      </c>
      <c r="Q135" s="130">
        <v>16.495766209999999</v>
      </c>
      <c r="R135" s="130">
        <v>508.65149270999996</v>
      </c>
      <c r="S135" s="130">
        <v>8.7014798199999994</v>
      </c>
      <c r="T135" s="130">
        <v>25.8906162</v>
      </c>
      <c r="U135" s="130"/>
      <c r="V135" s="130"/>
    </row>
    <row r="136" spans="1:22" hidden="1" outlineLevel="1">
      <c r="A136" s="9">
        <v>44348</v>
      </c>
      <c r="B136" s="130">
        <v>5426.7324396000004</v>
      </c>
      <c r="C136" s="130">
        <v>1177.6348845900002</v>
      </c>
      <c r="D136" s="130">
        <v>50.286842780000001</v>
      </c>
      <c r="E136" s="130">
        <v>1358.4187181500001</v>
      </c>
      <c r="F136" s="130">
        <v>333.55938054000001</v>
      </c>
      <c r="G136" s="130">
        <v>14.205112889999999</v>
      </c>
      <c r="H136" s="130">
        <v>538.30106933000002</v>
      </c>
      <c r="I136" s="130">
        <v>645.08385593000003</v>
      </c>
      <c r="J136" s="130">
        <v>184.14271792</v>
      </c>
      <c r="K136" s="130">
        <v>12.310537060000001</v>
      </c>
      <c r="L136" s="130">
        <v>54.41530041</v>
      </c>
      <c r="M136" s="130">
        <v>6.2601918699999999</v>
      </c>
      <c r="N136" s="130">
        <v>388.52356886999996</v>
      </c>
      <c r="O136" s="130">
        <v>57.734770959999999</v>
      </c>
      <c r="P136" s="130">
        <v>70.221027829999997</v>
      </c>
      <c r="Q136" s="130">
        <v>16.315341190000002</v>
      </c>
      <c r="R136" s="130">
        <v>478.56325002</v>
      </c>
      <c r="S136" s="130">
        <v>10.97065989</v>
      </c>
      <c r="T136" s="130">
        <v>29.785209370000004</v>
      </c>
      <c r="U136" s="130"/>
      <c r="V136" s="130"/>
    </row>
    <row r="137" spans="1:22" hidden="1" outlineLevel="1">
      <c r="A137" s="9">
        <v>44378</v>
      </c>
      <c r="B137" s="130">
        <v>5349.0665497199998</v>
      </c>
      <c r="C137" s="130">
        <v>1219.2009349700002</v>
      </c>
      <c r="D137" s="130">
        <v>63.211027170000001</v>
      </c>
      <c r="E137" s="130">
        <v>1359.01067205</v>
      </c>
      <c r="F137" s="130">
        <v>418.55822461999998</v>
      </c>
      <c r="G137" s="130">
        <v>18.062017439999998</v>
      </c>
      <c r="H137" s="130">
        <v>426.11911255000001</v>
      </c>
      <c r="I137" s="130">
        <v>599.10235325999997</v>
      </c>
      <c r="J137" s="130">
        <v>189.40289727999999</v>
      </c>
      <c r="K137" s="130">
        <v>8.3399733100000013</v>
      </c>
      <c r="L137" s="130">
        <v>58.016921429999996</v>
      </c>
      <c r="M137" s="130">
        <v>4.9040193800000003</v>
      </c>
      <c r="N137" s="130">
        <v>365.72058311999996</v>
      </c>
      <c r="O137" s="130">
        <v>52.609327990000004</v>
      </c>
      <c r="P137" s="130">
        <v>72.387828760000005</v>
      </c>
      <c r="Q137" s="130">
        <v>14.922530699999999</v>
      </c>
      <c r="R137" s="130">
        <v>440.35312526999996</v>
      </c>
      <c r="S137" s="130">
        <v>9.8450501899999985</v>
      </c>
      <c r="T137" s="130">
        <v>29.29995023</v>
      </c>
      <c r="U137" s="130"/>
      <c r="V137" s="130"/>
    </row>
    <row r="138" spans="1:22" hidden="1" outlineLevel="1">
      <c r="A138" s="9">
        <v>44409</v>
      </c>
      <c r="B138" s="130">
        <v>5494.8175336199993</v>
      </c>
      <c r="C138" s="130">
        <v>1653.0245069099999</v>
      </c>
      <c r="D138" s="130">
        <v>35.067193059999994</v>
      </c>
      <c r="E138" s="130">
        <v>1255.74786253</v>
      </c>
      <c r="F138" s="130">
        <v>386.17723229000001</v>
      </c>
      <c r="G138" s="130">
        <v>15.60535775</v>
      </c>
      <c r="H138" s="130">
        <v>359.46081638999999</v>
      </c>
      <c r="I138" s="130">
        <v>543.00517302999992</v>
      </c>
      <c r="J138" s="130">
        <v>174.80439994</v>
      </c>
      <c r="K138" s="130">
        <v>9.8389003400000004</v>
      </c>
      <c r="L138" s="130">
        <v>49.259676929999998</v>
      </c>
      <c r="M138" s="130">
        <v>10.374765849999999</v>
      </c>
      <c r="N138" s="130">
        <v>339.32020292000004</v>
      </c>
      <c r="O138" s="130">
        <v>51.940910640000006</v>
      </c>
      <c r="P138" s="130">
        <v>63.915921069999996</v>
      </c>
      <c r="Q138" s="130">
        <v>16.32111737</v>
      </c>
      <c r="R138" s="130">
        <v>493.47254200000003</v>
      </c>
      <c r="S138" s="130">
        <v>9.329578510000001</v>
      </c>
      <c r="T138" s="130">
        <v>28.151376089999999</v>
      </c>
      <c r="U138" s="130"/>
      <c r="V138" s="130"/>
    </row>
    <row r="139" spans="1:22" hidden="1" outlineLevel="1">
      <c r="A139" s="9">
        <v>44440</v>
      </c>
      <c r="B139" s="130">
        <v>5450.1256596100002</v>
      </c>
      <c r="C139" s="130">
        <v>1504.97591281</v>
      </c>
      <c r="D139" s="130">
        <v>59.245584579999999</v>
      </c>
      <c r="E139" s="130">
        <v>1317.50323093</v>
      </c>
      <c r="F139" s="130">
        <v>350.89318413000001</v>
      </c>
      <c r="G139" s="130">
        <v>15.151874779999998</v>
      </c>
      <c r="H139" s="130">
        <v>365.48733359999994</v>
      </c>
      <c r="I139" s="130">
        <v>551.48004314000002</v>
      </c>
      <c r="J139" s="130">
        <v>166.47748239999999</v>
      </c>
      <c r="K139" s="130">
        <v>9.6533190799999993</v>
      </c>
      <c r="L139" s="130">
        <v>54.28428031</v>
      </c>
      <c r="M139" s="130">
        <v>2.8560246400000002</v>
      </c>
      <c r="N139" s="130">
        <v>321.39212039999995</v>
      </c>
      <c r="O139" s="130">
        <v>55.970477370000005</v>
      </c>
      <c r="P139" s="130">
        <v>94.381725290000006</v>
      </c>
      <c r="Q139" s="130">
        <v>16.609857939999998</v>
      </c>
      <c r="R139" s="130">
        <v>525.07861480000008</v>
      </c>
      <c r="S139" s="130">
        <v>8.6094817599999995</v>
      </c>
      <c r="T139" s="130">
        <v>30.07511165</v>
      </c>
      <c r="U139" s="130"/>
      <c r="V139" s="130"/>
    </row>
    <row r="140" spans="1:22" hidden="1" outlineLevel="1">
      <c r="A140" s="9">
        <v>44470</v>
      </c>
      <c r="B140" s="130">
        <v>5379.81495946</v>
      </c>
      <c r="C140" s="130">
        <v>1529.6202397399995</v>
      </c>
      <c r="D140" s="130">
        <v>47.529910599999994</v>
      </c>
      <c r="E140" s="130">
        <v>1235.4733768200001</v>
      </c>
      <c r="F140" s="130">
        <v>302.41098535999998</v>
      </c>
      <c r="G140" s="130">
        <v>17.02278342</v>
      </c>
      <c r="H140" s="130">
        <v>451.41145084999999</v>
      </c>
      <c r="I140" s="130">
        <v>575.84541508999996</v>
      </c>
      <c r="J140" s="130">
        <v>178.37492545999999</v>
      </c>
      <c r="K140" s="130">
        <v>9.8902152900000004</v>
      </c>
      <c r="L140" s="130">
        <v>48.825944020000001</v>
      </c>
      <c r="M140" s="130">
        <v>2.4518019</v>
      </c>
      <c r="N140" s="130">
        <v>307.31479198</v>
      </c>
      <c r="O140" s="130">
        <v>51.210669729999999</v>
      </c>
      <c r="P140" s="130">
        <v>51.199409770000003</v>
      </c>
      <c r="Q140" s="130">
        <v>17.56403143</v>
      </c>
      <c r="R140" s="130">
        <v>515.60207946000014</v>
      </c>
      <c r="S140" s="130">
        <v>9.1274359900000004</v>
      </c>
      <c r="T140" s="130">
        <v>28.939492550000001</v>
      </c>
      <c r="U140" s="130"/>
      <c r="V140" s="130"/>
    </row>
    <row r="141" spans="1:22" hidden="1" outlineLevel="1">
      <c r="A141" s="9">
        <v>44501</v>
      </c>
      <c r="B141" s="130">
        <v>5786.9898981100005</v>
      </c>
      <c r="C141" s="130">
        <v>1520.6542617099999</v>
      </c>
      <c r="D141" s="130">
        <v>53.380569589999993</v>
      </c>
      <c r="E141" s="130">
        <v>1231.33894629</v>
      </c>
      <c r="F141" s="130">
        <v>424.22732467000003</v>
      </c>
      <c r="G141" s="130">
        <v>15.700448290000001</v>
      </c>
      <c r="H141" s="130">
        <v>562.0336818699999</v>
      </c>
      <c r="I141" s="130">
        <v>707.9751984400001</v>
      </c>
      <c r="J141" s="130">
        <v>199.43819322000002</v>
      </c>
      <c r="K141" s="130">
        <v>8.1619396999999996</v>
      </c>
      <c r="L141" s="130">
        <v>57.390242520000001</v>
      </c>
      <c r="M141" s="130">
        <v>2.6452970900000001</v>
      </c>
      <c r="N141" s="130">
        <v>310.28265092999999</v>
      </c>
      <c r="O141" s="130">
        <v>57.566197349999996</v>
      </c>
      <c r="P141" s="130">
        <v>47.596747270000002</v>
      </c>
      <c r="Q141" s="130">
        <v>13.76022266</v>
      </c>
      <c r="R141" s="130">
        <v>543.1353381199998</v>
      </c>
      <c r="S141" s="130">
        <v>7.6267867499999991</v>
      </c>
      <c r="T141" s="130">
        <v>24.075851640000003</v>
      </c>
      <c r="U141" s="130"/>
      <c r="V141" s="130"/>
    </row>
    <row r="142" spans="1:22" hidden="1" outlineLevel="1">
      <c r="A142" s="9">
        <v>44531</v>
      </c>
      <c r="B142" s="130">
        <v>6846.43861681</v>
      </c>
      <c r="C142" s="130">
        <v>1710.1238878099998</v>
      </c>
      <c r="D142" s="130">
        <v>67.183426709999992</v>
      </c>
      <c r="E142" s="130">
        <v>1388.3832131300001</v>
      </c>
      <c r="F142" s="130">
        <v>290.57104630000003</v>
      </c>
      <c r="G142" s="130">
        <v>22.806523859999999</v>
      </c>
      <c r="H142" s="130">
        <v>1095.7187612499999</v>
      </c>
      <c r="I142" s="130">
        <v>704.81953654000006</v>
      </c>
      <c r="J142" s="130">
        <v>326.90678843999996</v>
      </c>
      <c r="K142" s="130">
        <v>7.9091280199999998</v>
      </c>
      <c r="L142" s="130">
        <v>74.458964869999988</v>
      </c>
      <c r="M142" s="130">
        <v>3.67235311</v>
      </c>
      <c r="N142" s="130">
        <v>303.53732516000002</v>
      </c>
      <c r="O142" s="130">
        <v>82.644769910000008</v>
      </c>
      <c r="P142" s="130">
        <v>114.78293179999999</v>
      </c>
      <c r="Q142" s="130">
        <v>12.204486340000001</v>
      </c>
      <c r="R142" s="130">
        <v>627.0858565499999</v>
      </c>
      <c r="S142" s="130">
        <v>5.1437150100000002</v>
      </c>
      <c r="T142" s="130">
        <v>8.4859020000000012</v>
      </c>
      <c r="U142" s="130"/>
      <c r="V142" s="130"/>
    </row>
    <row r="143" spans="1:22" hidden="1" outlineLevel="1">
      <c r="A143" s="9">
        <v>44562</v>
      </c>
      <c r="B143" s="130">
        <v>5584.7582785800014</v>
      </c>
      <c r="C143" s="130">
        <v>1514.2765278299998</v>
      </c>
      <c r="D143" s="130">
        <v>52.747502619999999</v>
      </c>
      <c r="E143" s="130">
        <v>1424.5274788700001</v>
      </c>
      <c r="F143" s="130">
        <v>300.26618542000006</v>
      </c>
      <c r="G143" s="130">
        <v>18.497040640000002</v>
      </c>
      <c r="H143" s="130">
        <v>445.92411972000002</v>
      </c>
      <c r="I143" s="130">
        <v>590.56223663000014</v>
      </c>
      <c r="J143" s="130">
        <v>201.89427523999996</v>
      </c>
      <c r="K143" s="130">
        <v>8.8512345900000007</v>
      </c>
      <c r="L143" s="130">
        <v>75.401150729999998</v>
      </c>
      <c r="M143" s="130">
        <v>2.1988745700000001</v>
      </c>
      <c r="N143" s="130">
        <v>304.35827053999998</v>
      </c>
      <c r="O143" s="130">
        <v>69.123234739999987</v>
      </c>
      <c r="P143" s="130">
        <v>71.02121163000001</v>
      </c>
      <c r="Q143" s="130">
        <v>18.288796529999999</v>
      </c>
      <c r="R143" s="130">
        <v>467.36443694999997</v>
      </c>
      <c r="S143" s="130">
        <v>10.028751040000001</v>
      </c>
      <c r="T143" s="130">
        <v>9.4269502900000006</v>
      </c>
      <c r="U143" s="130"/>
      <c r="V143" s="130"/>
    </row>
    <row r="144" spans="1:22" hidden="1" outlineLevel="1">
      <c r="A144" s="9">
        <v>44593</v>
      </c>
      <c r="B144" s="130">
        <v>6374.7983846600009</v>
      </c>
      <c r="C144" s="130">
        <v>2055.9749289199999</v>
      </c>
      <c r="D144" s="130">
        <v>57.392187849999999</v>
      </c>
      <c r="E144" s="130">
        <v>1468.6961025099999</v>
      </c>
      <c r="F144" s="130">
        <v>469.60155327000001</v>
      </c>
      <c r="G144" s="130">
        <v>16.27228886</v>
      </c>
      <c r="H144" s="130">
        <v>365.79680661999998</v>
      </c>
      <c r="I144" s="130">
        <v>630.06678531</v>
      </c>
      <c r="J144" s="130">
        <v>186.54151726000003</v>
      </c>
      <c r="K144" s="130">
        <v>11.012723620000001</v>
      </c>
      <c r="L144" s="130">
        <v>57.105699349999995</v>
      </c>
      <c r="M144" s="130">
        <v>1.9659359699999999</v>
      </c>
      <c r="N144" s="130">
        <v>280.06989653000005</v>
      </c>
      <c r="O144" s="130">
        <v>46.215293690000003</v>
      </c>
      <c r="P144" s="130">
        <v>38.42139787</v>
      </c>
      <c r="Q144" s="130">
        <v>13.526150390000002</v>
      </c>
      <c r="R144" s="130">
        <v>660.38977843999999</v>
      </c>
      <c r="S144" s="130">
        <v>9.2811393500000001</v>
      </c>
      <c r="T144" s="130">
        <v>6.4681988500000003</v>
      </c>
      <c r="U144" s="130"/>
      <c r="V144" s="130"/>
    </row>
    <row r="145" spans="1:22" hidden="1" outlineLevel="1">
      <c r="A145" s="9">
        <v>44621</v>
      </c>
      <c r="B145" s="130">
        <v>6419.0388115299993</v>
      </c>
      <c r="C145" s="130">
        <v>1785.3229142899997</v>
      </c>
      <c r="D145" s="130">
        <v>51.192565540000004</v>
      </c>
      <c r="E145" s="130">
        <v>1645.0051676899996</v>
      </c>
      <c r="F145" s="130">
        <v>424.14655212000008</v>
      </c>
      <c r="G145" s="130">
        <v>20.698687509999999</v>
      </c>
      <c r="H145" s="130">
        <v>361.11184966000008</v>
      </c>
      <c r="I145" s="130">
        <v>718.66694617000007</v>
      </c>
      <c r="J145" s="130">
        <v>178.95164599</v>
      </c>
      <c r="K145" s="130">
        <v>10.460740220000002</v>
      </c>
      <c r="L145" s="130">
        <v>61.812450129999995</v>
      </c>
      <c r="M145" s="130">
        <v>1.9203387699999999</v>
      </c>
      <c r="N145" s="130">
        <v>258.23854617999996</v>
      </c>
      <c r="O145" s="130">
        <v>44.716143250000002</v>
      </c>
      <c r="P145" s="130">
        <v>37.776298990000001</v>
      </c>
      <c r="Q145" s="130">
        <v>11.410620379999999</v>
      </c>
      <c r="R145" s="130">
        <v>790.78058972000008</v>
      </c>
      <c r="S145" s="130">
        <v>7.8032154500000006</v>
      </c>
      <c r="T145" s="130">
        <v>9.0235394699999993</v>
      </c>
      <c r="U145" s="130"/>
      <c r="V145" s="130"/>
    </row>
    <row r="146" spans="1:22" hidden="1" outlineLevel="1">
      <c r="A146" s="9">
        <v>44652</v>
      </c>
      <c r="B146" s="130">
        <v>6632.3787369400006</v>
      </c>
      <c r="C146" s="130">
        <v>1762.8866216900001</v>
      </c>
      <c r="D146" s="130">
        <v>48.624123349999998</v>
      </c>
      <c r="E146" s="130">
        <v>1729.1046824499997</v>
      </c>
      <c r="F146" s="130">
        <v>359.16294285000004</v>
      </c>
      <c r="G146" s="130">
        <v>19.502462859999998</v>
      </c>
      <c r="H146" s="130">
        <v>291.59438635000004</v>
      </c>
      <c r="I146" s="130">
        <v>947.4431619400001</v>
      </c>
      <c r="J146" s="130">
        <v>181.95049426999998</v>
      </c>
      <c r="K146" s="130">
        <v>10.1548836</v>
      </c>
      <c r="L146" s="130">
        <v>63.443133770000003</v>
      </c>
      <c r="M146" s="130">
        <v>2.2363738799999999</v>
      </c>
      <c r="N146" s="130">
        <v>257.46086603999998</v>
      </c>
      <c r="O146" s="130">
        <v>43.909143899999997</v>
      </c>
      <c r="P146" s="130">
        <v>38.506326450000003</v>
      </c>
      <c r="Q146" s="130">
        <v>11.665864929999998</v>
      </c>
      <c r="R146" s="130">
        <v>850.78483474999996</v>
      </c>
      <c r="S146" s="130">
        <v>6.6144633400000004</v>
      </c>
      <c r="T146" s="130">
        <v>7.3339705200000003</v>
      </c>
      <c r="U146" s="130"/>
      <c r="V146" s="130"/>
    </row>
    <row r="147" spans="1:22" hidden="1" outlineLevel="1">
      <c r="A147" s="9">
        <v>44682</v>
      </c>
      <c r="B147" s="130">
        <v>6806.5683053399989</v>
      </c>
      <c r="C147" s="130">
        <v>1733.1420501299999</v>
      </c>
      <c r="D147" s="130">
        <v>38.124774410000001</v>
      </c>
      <c r="E147" s="130">
        <v>1729.9460931800004</v>
      </c>
      <c r="F147" s="130">
        <v>321.36537917999993</v>
      </c>
      <c r="G147" s="130">
        <v>17.231642660000002</v>
      </c>
      <c r="H147" s="130">
        <v>275.29396759000002</v>
      </c>
      <c r="I147" s="130">
        <v>1160.6225735</v>
      </c>
      <c r="J147" s="130">
        <v>185.04264690000002</v>
      </c>
      <c r="K147" s="130">
        <v>9.1398392600000005</v>
      </c>
      <c r="L147" s="130">
        <v>67.107983929999989</v>
      </c>
      <c r="M147" s="130">
        <v>1.86169465</v>
      </c>
      <c r="N147" s="130">
        <v>264.63633000999999</v>
      </c>
      <c r="O147" s="130">
        <v>46.368174459999999</v>
      </c>
      <c r="P147" s="130">
        <v>43.757082540000006</v>
      </c>
      <c r="Q147" s="130">
        <v>13.88033635</v>
      </c>
      <c r="R147" s="130">
        <v>883.84526084000004</v>
      </c>
      <c r="S147" s="130">
        <v>7.6949539400000004</v>
      </c>
      <c r="T147" s="130">
        <v>7.507521810000001</v>
      </c>
      <c r="U147" s="130"/>
      <c r="V147" s="130"/>
    </row>
    <row r="148" spans="1:22" hidden="1" outlineLevel="1">
      <c r="A148" s="9">
        <v>44713</v>
      </c>
      <c r="B148" s="130">
        <v>6607.7358264900013</v>
      </c>
      <c r="C148" s="130">
        <v>1591.6930395899999</v>
      </c>
      <c r="D148" s="130">
        <v>44.001191720000001</v>
      </c>
      <c r="E148" s="130">
        <v>1889.9250189499999</v>
      </c>
      <c r="F148" s="130">
        <v>264.23460958999999</v>
      </c>
      <c r="G148" s="130">
        <v>20.356451799999999</v>
      </c>
      <c r="H148" s="130">
        <v>239.95668013</v>
      </c>
      <c r="I148" s="130">
        <v>1019.3370075099999</v>
      </c>
      <c r="J148" s="130">
        <v>187.85321549000003</v>
      </c>
      <c r="K148" s="130">
        <v>10.062917759999999</v>
      </c>
      <c r="L148" s="130">
        <v>75.2486344</v>
      </c>
      <c r="M148" s="130">
        <v>0.59076626999999993</v>
      </c>
      <c r="N148" s="130">
        <v>271.53158526000004</v>
      </c>
      <c r="O148" s="130">
        <v>51.477096670000002</v>
      </c>
      <c r="P148" s="130">
        <v>53.256634439999999</v>
      </c>
      <c r="Q148" s="130">
        <v>13.678096449999998</v>
      </c>
      <c r="R148" s="130">
        <v>859.16064860999995</v>
      </c>
      <c r="S148" s="130">
        <v>6.4088148599999997</v>
      </c>
      <c r="T148" s="130">
        <v>8.9634169899999989</v>
      </c>
      <c r="U148" s="130"/>
      <c r="V148" s="130"/>
    </row>
    <row r="149" spans="1:22" hidden="1" outlineLevel="1">
      <c r="A149" s="9">
        <v>44743</v>
      </c>
      <c r="B149" s="130">
        <v>6549.1480888200003</v>
      </c>
      <c r="C149" s="130">
        <v>1670.88569674</v>
      </c>
      <c r="D149" s="130">
        <v>43.277518209999997</v>
      </c>
      <c r="E149" s="130">
        <v>1817.7400436199998</v>
      </c>
      <c r="F149" s="130">
        <v>232.16458931</v>
      </c>
      <c r="G149" s="130">
        <v>23.869650589999999</v>
      </c>
      <c r="H149" s="130">
        <v>217.80385945999998</v>
      </c>
      <c r="I149" s="130">
        <v>1004.66935532</v>
      </c>
      <c r="J149" s="130">
        <v>227.91790157000003</v>
      </c>
      <c r="K149" s="130">
        <v>10.591479419999999</v>
      </c>
      <c r="L149" s="130">
        <v>88.459538160000008</v>
      </c>
      <c r="M149" s="130">
        <v>0.51454168</v>
      </c>
      <c r="N149" s="130">
        <v>304.09251436</v>
      </c>
      <c r="O149" s="130">
        <v>53.370958519999995</v>
      </c>
      <c r="P149" s="130">
        <v>53.660133509999994</v>
      </c>
      <c r="Q149" s="130">
        <v>15.05284325</v>
      </c>
      <c r="R149" s="130">
        <v>768.58914025000001</v>
      </c>
      <c r="S149" s="130">
        <v>5.8406647300000003</v>
      </c>
      <c r="T149" s="130">
        <v>10.647660119999999</v>
      </c>
      <c r="U149" s="130"/>
      <c r="V149" s="130"/>
    </row>
    <row r="150" spans="1:22" hidden="1" outlineLevel="1">
      <c r="A150" s="9">
        <v>44774</v>
      </c>
      <c r="B150" s="130">
        <v>6418.80036483</v>
      </c>
      <c r="C150" s="130">
        <v>1606.9842488100001</v>
      </c>
      <c r="D150" s="130">
        <v>39.18618962</v>
      </c>
      <c r="E150" s="130">
        <v>1985.8015361600001</v>
      </c>
      <c r="F150" s="130">
        <v>230.66046670000006</v>
      </c>
      <c r="G150" s="130">
        <v>16.942096420000002</v>
      </c>
      <c r="H150" s="130">
        <v>233.18879643</v>
      </c>
      <c r="I150" s="130">
        <v>740.83984838000003</v>
      </c>
      <c r="J150" s="130">
        <v>210.29235132999997</v>
      </c>
      <c r="K150" s="130">
        <v>11.503111819999999</v>
      </c>
      <c r="L150" s="130">
        <v>88.833054059999995</v>
      </c>
      <c r="M150" s="130">
        <v>0.28990658000000002</v>
      </c>
      <c r="N150" s="130">
        <v>302.54773207</v>
      </c>
      <c r="O150" s="130">
        <v>49.135395039999992</v>
      </c>
      <c r="P150" s="130">
        <v>54.59989796</v>
      </c>
      <c r="Q150" s="130">
        <v>16.847380810000001</v>
      </c>
      <c r="R150" s="130">
        <v>813.08033634000003</v>
      </c>
      <c r="S150" s="130">
        <v>5.6046305899999993</v>
      </c>
      <c r="T150" s="130">
        <v>12.463385709999999</v>
      </c>
      <c r="U150" s="130"/>
      <c r="V150" s="130"/>
    </row>
    <row r="151" spans="1:22" hidden="1" outlineLevel="1">
      <c r="A151" s="9">
        <v>44805</v>
      </c>
      <c r="B151" s="130">
        <v>6702.3876586000006</v>
      </c>
      <c r="C151" s="130">
        <v>1731.56950807</v>
      </c>
      <c r="D151" s="130">
        <v>36.107629369999998</v>
      </c>
      <c r="E151" s="130">
        <v>2043.1886233599998</v>
      </c>
      <c r="F151" s="130">
        <v>277.64465689000002</v>
      </c>
      <c r="G151" s="130">
        <v>28.21765731</v>
      </c>
      <c r="H151" s="130">
        <v>239.21857033999996</v>
      </c>
      <c r="I151" s="130">
        <v>768.67372303000002</v>
      </c>
      <c r="J151" s="130">
        <v>214.61335974999997</v>
      </c>
      <c r="K151" s="130">
        <v>10.789748299999999</v>
      </c>
      <c r="L151" s="130">
        <v>85.664577030000004</v>
      </c>
      <c r="M151" s="130">
        <v>0.27583360000000001</v>
      </c>
      <c r="N151" s="130">
        <v>293.32741361000001</v>
      </c>
      <c r="O151" s="130">
        <v>56.437859299999992</v>
      </c>
      <c r="P151" s="130">
        <v>53.542605210000005</v>
      </c>
      <c r="Q151" s="130">
        <v>19.844719390000002</v>
      </c>
      <c r="R151" s="130">
        <v>822.41596870000001</v>
      </c>
      <c r="S151" s="130">
        <v>8.1161394099999988</v>
      </c>
      <c r="T151" s="130">
        <v>12.739065929999997</v>
      </c>
      <c r="U151" s="130"/>
      <c r="V151" s="130"/>
    </row>
    <row r="152" spans="1:22" hidden="1" outlineLevel="1">
      <c r="A152" s="9">
        <v>44835</v>
      </c>
      <c r="B152" s="130">
        <v>7235.0905570300001</v>
      </c>
      <c r="C152" s="130">
        <v>2115.4373436299998</v>
      </c>
      <c r="D152" s="130">
        <v>41.72697672999999</v>
      </c>
      <c r="E152" s="130">
        <v>2168.7117435700002</v>
      </c>
      <c r="F152" s="130">
        <v>259.98961048999996</v>
      </c>
      <c r="G152" s="130">
        <v>36.11098286</v>
      </c>
      <c r="H152" s="130">
        <v>201.42267842999999</v>
      </c>
      <c r="I152" s="130">
        <v>826.33664853999994</v>
      </c>
      <c r="J152" s="130">
        <v>207.01017553</v>
      </c>
      <c r="K152" s="130">
        <v>10.788860370000002</v>
      </c>
      <c r="L152" s="130">
        <v>80.956508860000014</v>
      </c>
      <c r="M152" s="130">
        <v>0.83587378999999995</v>
      </c>
      <c r="N152" s="130">
        <v>291.05039934000001</v>
      </c>
      <c r="O152" s="130">
        <v>54.331581</v>
      </c>
      <c r="P152" s="130">
        <v>54.800624539999994</v>
      </c>
      <c r="Q152" s="130">
        <v>20.409282359999999</v>
      </c>
      <c r="R152" s="130">
        <v>842.41448964000006</v>
      </c>
      <c r="S152" s="130">
        <v>9.1094815199999992</v>
      </c>
      <c r="T152" s="130">
        <v>13.647295830000001</v>
      </c>
      <c r="U152" s="130"/>
      <c r="V152" s="130"/>
    </row>
    <row r="153" spans="1:22" hidden="1" outlineLevel="1">
      <c r="A153" s="9">
        <v>44866</v>
      </c>
      <c r="B153" s="130">
        <v>6872.4656393300002</v>
      </c>
      <c r="C153" s="130">
        <v>1506.6354395200001</v>
      </c>
      <c r="D153" s="130">
        <v>40.782116540000004</v>
      </c>
      <c r="E153" s="130">
        <v>2390.8225981400001</v>
      </c>
      <c r="F153" s="130">
        <v>290.80141825999999</v>
      </c>
      <c r="G153" s="130">
        <v>29.130493750000007</v>
      </c>
      <c r="H153" s="130">
        <v>299.82031028</v>
      </c>
      <c r="I153" s="130">
        <v>826.32834441999989</v>
      </c>
      <c r="J153" s="130">
        <v>217.64257808999997</v>
      </c>
      <c r="K153" s="130">
        <v>10.067823819999999</v>
      </c>
      <c r="L153" s="130">
        <v>84.086617570000001</v>
      </c>
      <c r="M153" s="130">
        <v>0.42493127999999997</v>
      </c>
      <c r="N153" s="130">
        <v>276.26981656000004</v>
      </c>
      <c r="O153" s="130">
        <v>61.086334189999995</v>
      </c>
      <c r="P153" s="130">
        <v>69.865962280000005</v>
      </c>
      <c r="Q153" s="130">
        <v>20.577686570000001</v>
      </c>
      <c r="R153" s="130">
        <v>725.82255465000003</v>
      </c>
      <c r="S153" s="130">
        <v>10.28020368</v>
      </c>
      <c r="T153" s="130">
        <v>12.020409729999999</v>
      </c>
      <c r="U153" s="130"/>
      <c r="V153" s="130"/>
    </row>
    <row r="154" spans="1:22" hidden="1" outlineLevel="1">
      <c r="A154" s="9">
        <v>44896</v>
      </c>
      <c r="B154" s="130">
        <v>7541.3768679000013</v>
      </c>
      <c r="C154" s="130">
        <v>1549.68196096</v>
      </c>
      <c r="D154" s="130">
        <v>44.81021664</v>
      </c>
      <c r="E154" s="130">
        <v>2750.6547776900006</v>
      </c>
      <c r="F154" s="130">
        <v>346.04848363999997</v>
      </c>
      <c r="G154" s="130">
        <v>27.95699604</v>
      </c>
      <c r="H154" s="130">
        <v>326.65630593999998</v>
      </c>
      <c r="I154" s="130">
        <v>934.66857491000007</v>
      </c>
      <c r="J154" s="130">
        <v>267.14835805999996</v>
      </c>
      <c r="K154" s="130">
        <v>10.803847590000002</v>
      </c>
      <c r="L154" s="130">
        <v>86.324353650000006</v>
      </c>
      <c r="M154" s="130">
        <v>1.7576307099999999</v>
      </c>
      <c r="N154" s="130">
        <v>273.22405055000002</v>
      </c>
      <c r="O154" s="130">
        <v>72.210345039999979</v>
      </c>
      <c r="P154" s="130">
        <v>60.514968659999994</v>
      </c>
      <c r="Q154" s="130">
        <v>20.71654994</v>
      </c>
      <c r="R154" s="130">
        <v>747.39894230000004</v>
      </c>
      <c r="S154" s="130">
        <v>9.6997243400000013</v>
      </c>
      <c r="T154" s="130">
        <v>11.10078124</v>
      </c>
      <c r="U154" s="130"/>
      <c r="V154" s="130"/>
    </row>
    <row r="155" spans="1:22" hidden="1" outlineLevel="1">
      <c r="A155" s="9">
        <v>44927</v>
      </c>
      <c r="B155" s="130">
        <v>7383.8378274500001</v>
      </c>
      <c r="C155" s="130">
        <v>1691.4373960399998</v>
      </c>
      <c r="D155" s="130">
        <v>42.672464740000002</v>
      </c>
      <c r="E155" s="130">
        <v>2604.2919420499998</v>
      </c>
      <c r="F155" s="130">
        <v>400.12991955000007</v>
      </c>
      <c r="G155" s="130">
        <v>23.675843369999999</v>
      </c>
      <c r="H155" s="130">
        <v>230.70692205</v>
      </c>
      <c r="I155" s="130">
        <v>925.23012647999985</v>
      </c>
      <c r="J155" s="130">
        <v>234.64019689999998</v>
      </c>
      <c r="K155" s="130">
        <v>9.6289426900000006</v>
      </c>
      <c r="L155" s="130">
        <v>107.35328264</v>
      </c>
      <c r="M155" s="130">
        <v>1.84319137</v>
      </c>
      <c r="N155" s="130">
        <v>276.99321227999997</v>
      </c>
      <c r="O155" s="130">
        <v>71.23941533</v>
      </c>
      <c r="P155" s="130">
        <v>58.732836719999995</v>
      </c>
      <c r="Q155" s="130">
        <v>29.882863040000004</v>
      </c>
      <c r="R155" s="130">
        <v>653.53754794000008</v>
      </c>
      <c r="S155" s="130">
        <v>10.826443489999999</v>
      </c>
      <c r="T155" s="130">
        <v>11.01528077</v>
      </c>
      <c r="U155" s="130"/>
      <c r="V155" s="130"/>
    </row>
    <row r="156" spans="1:22" hidden="1" outlineLevel="1">
      <c r="A156" s="9">
        <v>44958</v>
      </c>
      <c r="B156" s="130">
        <v>7649.9278372599983</v>
      </c>
      <c r="C156" s="130">
        <v>1956.7500206899999</v>
      </c>
      <c r="D156" s="130">
        <v>39.95214879000001</v>
      </c>
      <c r="E156" s="130">
        <v>2382.9560775700002</v>
      </c>
      <c r="F156" s="130">
        <v>448.68300311000002</v>
      </c>
      <c r="G156" s="130">
        <v>14.087537260000001</v>
      </c>
      <c r="H156" s="130">
        <v>221.63054383999997</v>
      </c>
      <c r="I156" s="130">
        <v>865.74363549999998</v>
      </c>
      <c r="J156" s="130">
        <v>234.98525973000002</v>
      </c>
      <c r="K156" s="130">
        <v>9.2126780400000019</v>
      </c>
      <c r="L156" s="130">
        <v>101.99991428</v>
      </c>
      <c r="M156" s="130">
        <v>1.0509511999999999</v>
      </c>
      <c r="N156" s="130">
        <v>277.37445994000001</v>
      </c>
      <c r="O156" s="130">
        <v>74.219857930000003</v>
      </c>
      <c r="P156" s="130">
        <v>54.652948729999991</v>
      </c>
      <c r="Q156" s="130">
        <v>30.035138840000002</v>
      </c>
      <c r="R156" s="130">
        <v>915.60667859</v>
      </c>
      <c r="S156" s="130">
        <v>10.943353849999999</v>
      </c>
      <c r="T156" s="130">
        <v>10.04362937</v>
      </c>
      <c r="U156" s="130"/>
      <c r="V156" s="130"/>
    </row>
    <row r="157" spans="1:22" hidden="1" outlineLevel="1">
      <c r="A157" s="9">
        <v>44986</v>
      </c>
      <c r="B157" s="130">
        <v>7860.9115636200004</v>
      </c>
      <c r="C157" s="130">
        <v>2038.0535092600001</v>
      </c>
      <c r="D157" s="130">
        <v>34.95961148</v>
      </c>
      <c r="E157" s="130">
        <v>2271.6660908499998</v>
      </c>
      <c r="F157" s="130">
        <v>523.70253750000006</v>
      </c>
      <c r="G157" s="130">
        <v>19.117377470000001</v>
      </c>
      <c r="H157" s="130">
        <v>307.50397747</v>
      </c>
      <c r="I157" s="130">
        <v>916.90243113000008</v>
      </c>
      <c r="J157" s="130">
        <v>254.51347179999999</v>
      </c>
      <c r="K157" s="130">
        <v>10.158709220000002</v>
      </c>
      <c r="L157" s="130">
        <v>98.984300140000002</v>
      </c>
      <c r="M157" s="130">
        <v>4.0824597100000002</v>
      </c>
      <c r="N157" s="130">
        <v>282.22245853999999</v>
      </c>
      <c r="O157" s="130">
        <v>70.784152669999997</v>
      </c>
      <c r="P157" s="130">
        <v>78.334806160000014</v>
      </c>
      <c r="Q157" s="130">
        <v>29.839530539999998</v>
      </c>
      <c r="R157" s="130">
        <v>901.18357796000009</v>
      </c>
      <c r="S157" s="130">
        <v>9.0310653199999997</v>
      </c>
      <c r="T157" s="130">
        <v>9.8714963999999998</v>
      </c>
      <c r="U157" s="130"/>
      <c r="V157" s="130"/>
    </row>
    <row r="158" spans="1:22">
      <c r="A158" s="9">
        <v>45017</v>
      </c>
      <c r="B158" s="130">
        <v>8417.0710440900002</v>
      </c>
      <c r="C158" s="130">
        <v>2105.3918745999999</v>
      </c>
      <c r="D158" s="130">
        <v>36.397402040000003</v>
      </c>
      <c r="E158" s="130">
        <v>2627.6968110500002</v>
      </c>
      <c r="F158" s="130">
        <v>492.36774247</v>
      </c>
      <c r="G158" s="130">
        <v>33.930833920000005</v>
      </c>
      <c r="H158" s="130">
        <v>438.96351822000003</v>
      </c>
      <c r="I158" s="130">
        <v>929.19790856999987</v>
      </c>
      <c r="J158" s="130">
        <v>271.08252230999994</v>
      </c>
      <c r="K158" s="130">
        <v>10.234339890000001</v>
      </c>
      <c r="L158" s="130">
        <v>88.782173190000009</v>
      </c>
      <c r="M158" s="130">
        <v>0.41289438000000001</v>
      </c>
      <c r="N158" s="130">
        <v>289.34113606</v>
      </c>
      <c r="O158" s="130">
        <v>74.503192350000006</v>
      </c>
      <c r="P158" s="130">
        <v>76.690456510000004</v>
      </c>
      <c r="Q158" s="130">
        <v>30.216190640000001</v>
      </c>
      <c r="R158" s="130">
        <v>886.83502692000013</v>
      </c>
      <c r="S158" s="130">
        <v>13.79045494</v>
      </c>
      <c r="T158" s="130">
        <v>11.236566030000001</v>
      </c>
      <c r="U158" s="130"/>
      <c r="V158" s="130"/>
    </row>
    <row r="159" spans="1:22">
      <c r="A159" s="9">
        <v>45047</v>
      </c>
      <c r="B159" s="130">
        <v>8692.3902742600003</v>
      </c>
      <c r="C159" s="130">
        <v>2138.3440728899996</v>
      </c>
      <c r="D159" s="130">
        <v>43.288254080000002</v>
      </c>
      <c r="E159" s="130">
        <v>2770.7688303600003</v>
      </c>
      <c r="F159" s="130">
        <v>569.82868269000005</v>
      </c>
      <c r="G159" s="130">
        <v>26.477318689999997</v>
      </c>
      <c r="H159" s="130">
        <v>423.99973745</v>
      </c>
      <c r="I159" s="130">
        <v>951.23800618999996</v>
      </c>
      <c r="J159" s="130">
        <v>273.81384607999996</v>
      </c>
      <c r="K159" s="130">
        <v>10.109723050000003</v>
      </c>
      <c r="L159" s="130">
        <v>89.71534170000001</v>
      </c>
      <c r="M159" s="130">
        <v>0.94736924</v>
      </c>
      <c r="N159" s="130">
        <v>305.83780569999999</v>
      </c>
      <c r="O159" s="130">
        <v>77.912735620000007</v>
      </c>
      <c r="P159" s="130">
        <v>100.11627404000001</v>
      </c>
      <c r="Q159" s="130">
        <v>34.924973450000003</v>
      </c>
      <c r="R159" s="130">
        <v>845.15347622000002</v>
      </c>
      <c r="S159" s="130">
        <v>18.226554869999998</v>
      </c>
      <c r="T159" s="130">
        <v>11.68727194</v>
      </c>
      <c r="U159" s="130"/>
      <c r="V159" s="130"/>
    </row>
    <row r="160" spans="1:22">
      <c r="A160" s="9">
        <v>45078</v>
      </c>
      <c r="B160" s="130">
        <v>8694.9876200500003</v>
      </c>
      <c r="C160" s="130">
        <v>2127.1282189900003</v>
      </c>
      <c r="D160" s="130">
        <v>56.647970470000004</v>
      </c>
      <c r="E160" s="130">
        <v>2867.3312141900005</v>
      </c>
      <c r="F160" s="130">
        <v>470.68502955999998</v>
      </c>
      <c r="G160" s="130">
        <v>25.880719850000002</v>
      </c>
      <c r="H160" s="130">
        <v>424.15938104000003</v>
      </c>
      <c r="I160" s="130">
        <v>1032.0228860100001</v>
      </c>
      <c r="J160" s="130">
        <v>270.73404706000002</v>
      </c>
      <c r="K160" s="130">
        <v>11.082665050000001</v>
      </c>
      <c r="L160" s="130">
        <v>96.281759959999988</v>
      </c>
      <c r="M160" s="130">
        <v>1.3014623900000002</v>
      </c>
      <c r="N160" s="130">
        <v>308.74216233999999</v>
      </c>
      <c r="O160" s="130">
        <v>80.515818609999997</v>
      </c>
      <c r="P160" s="130">
        <v>85.696057249999996</v>
      </c>
      <c r="Q160" s="130">
        <v>28.733203779999997</v>
      </c>
      <c r="R160" s="130">
        <v>771.1101851599999</v>
      </c>
      <c r="S160" s="130">
        <v>17.028654880000005</v>
      </c>
      <c r="T160" s="130">
        <v>19.906183460000001</v>
      </c>
      <c r="U160" s="130"/>
      <c r="V160" s="130"/>
    </row>
    <row r="161" spans="1:22">
      <c r="A161" s="9">
        <v>45108</v>
      </c>
      <c r="B161" s="130">
        <v>9157.3594047099996</v>
      </c>
      <c r="C161" s="130">
        <v>2261.18991684</v>
      </c>
      <c r="D161" s="130">
        <v>57.434927569999999</v>
      </c>
      <c r="E161" s="130">
        <v>3092.4931447999998</v>
      </c>
      <c r="F161" s="130">
        <v>598.73964242</v>
      </c>
      <c r="G161" s="130">
        <v>33.761679199999996</v>
      </c>
      <c r="H161" s="130">
        <v>452.91465896000005</v>
      </c>
      <c r="I161" s="130">
        <v>981.77869077000014</v>
      </c>
      <c r="J161" s="130">
        <v>291.40028330999996</v>
      </c>
      <c r="K161" s="130">
        <v>12.847625520000001</v>
      </c>
      <c r="L161" s="130">
        <v>101.1189894</v>
      </c>
      <c r="M161" s="130">
        <v>0.63627535999999996</v>
      </c>
      <c r="N161" s="130">
        <v>340.66290443999998</v>
      </c>
      <c r="O161" s="130">
        <v>79.201347589999997</v>
      </c>
      <c r="P161" s="130">
        <v>90.007853900000001</v>
      </c>
      <c r="Q161" s="130">
        <v>26.963988730000001</v>
      </c>
      <c r="R161" s="130">
        <v>701.85020257999997</v>
      </c>
      <c r="S161" s="130">
        <v>15.593795669999999</v>
      </c>
      <c r="T161" s="130">
        <v>18.763477649999999</v>
      </c>
      <c r="U161" s="130"/>
      <c r="V161" s="130"/>
    </row>
    <row r="162" spans="1:22">
      <c r="A162" s="9">
        <v>45139</v>
      </c>
      <c r="B162" s="130">
        <v>9354.4267859899992</v>
      </c>
      <c r="C162" s="130">
        <v>2134.9822515100004</v>
      </c>
      <c r="D162" s="130">
        <v>54.408015280000001</v>
      </c>
      <c r="E162" s="130">
        <v>3125.5528622800002</v>
      </c>
      <c r="F162" s="130">
        <v>636.44979993000004</v>
      </c>
      <c r="G162" s="130">
        <v>20.085834470000002</v>
      </c>
      <c r="H162" s="130">
        <v>526.89661670999999</v>
      </c>
      <c r="I162" s="130">
        <v>1150.6225586999997</v>
      </c>
      <c r="J162" s="130">
        <v>325.21666811</v>
      </c>
      <c r="K162" s="130">
        <v>13.414484589999999</v>
      </c>
      <c r="L162" s="130">
        <v>95.087536839999999</v>
      </c>
      <c r="M162" s="130">
        <v>0.55273284999999994</v>
      </c>
      <c r="N162" s="130">
        <v>350.74359429000003</v>
      </c>
      <c r="O162" s="130">
        <v>81.058221709999998</v>
      </c>
      <c r="P162" s="130">
        <v>74.292535099999995</v>
      </c>
      <c r="Q162" s="130">
        <v>34.37398597</v>
      </c>
      <c r="R162" s="130">
        <v>696.64610156000003</v>
      </c>
      <c r="S162" s="130">
        <v>13.338982530000001</v>
      </c>
      <c r="T162" s="130">
        <v>20.70400356</v>
      </c>
      <c r="U162" s="130"/>
      <c r="V162" s="130"/>
    </row>
    <row r="163" spans="1:22">
      <c r="A163" s="9">
        <v>45170</v>
      </c>
      <c r="B163" s="130">
        <v>9351.3469510800005</v>
      </c>
      <c r="C163" s="130">
        <v>2102.6765562200003</v>
      </c>
      <c r="D163" s="130">
        <v>58.775232920000008</v>
      </c>
      <c r="E163" s="130">
        <v>2940.4623608299999</v>
      </c>
      <c r="F163" s="130">
        <v>717.58235350999996</v>
      </c>
      <c r="G163" s="130">
        <v>19.155926069999996</v>
      </c>
      <c r="H163" s="130">
        <v>577.87863625</v>
      </c>
      <c r="I163" s="130">
        <v>1105.9147265399999</v>
      </c>
      <c r="J163" s="130">
        <v>315.83681445000002</v>
      </c>
      <c r="K163" s="130">
        <v>13.127673039999999</v>
      </c>
      <c r="L163" s="130">
        <v>92.679504519999995</v>
      </c>
      <c r="M163" s="130">
        <v>1.1077327399999999</v>
      </c>
      <c r="N163" s="130">
        <v>336.37597482000001</v>
      </c>
      <c r="O163" s="130">
        <v>85.171091499999989</v>
      </c>
      <c r="P163" s="130">
        <v>69.127661899999993</v>
      </c>
      <c r="Q163" s="130">
        <v>33.983279099999997</v>
      </c>
      <c r="R163" s="130">
        <v>849.09306586000002</v>
      </c>
      <c r="S163" s="130">
        <v>12.086565720000001</v>
      </c>
      <c r="T163" s="130">
        <v>20.311795090000004</v>
      </c>
      <c r="U163" s="130"/>
      <c r="V163" s="130"/>
    </row>
    <row r="164" spans="1:22">
      <c r="A164" s="9">
        <v>45200</v>
      </c>
      <c r="B164" s="130">
        <v>9018.8385615499974</v>
      </c>
      <c r="C164" s="130">
        <v>1817.9744090299998</v>
      </c>
      <c r="D164" s="130">
        <v>56.795090709999997</v>
      </c>
      <c r="E164" s="130">
        <v>2901.4975582099996</v>
      </c>
      <c r="F164" s="130">
        <v>624.94383008</v>
      </c>
      <c r="G164" s="130">
        <v>29.173700880000002</v>
      </c>
      <c r="H164" s="130">
        <v>547.20072543000003</v>
      </c>
      <c r="I164" s="130">
        <v>1179.4751579900001</v>
      </c>
      <c r="J164" s="130">
        <v>314.88742882999998</v>
      </c>
      <c r="K164" s="130">
        <v>14.413063310000002</v>
      </c>
      <c r="L164" s="130">
        <v>81.298405080000009</v>
      </c>
      <c r="M164" s="130">
        <v>1.3598341600000001</v>
      </c>
      <c r="N164" s="130">
        <v>360.37614249000001</v>
      </c>
      <c r="O164" s="130">
        <v>87.193150929999987</v>
      </c>
      <c r="P164" s="130">
        <v>79.468025159999996</v>
      </c>
      <c r="Q164" s="130">
        <v>30.957174180000003</v>
      </c>
      <c r="R164" s="130">
        <v>858.65233650000005</v>
      </c>
      <c r="S164" s="130">
        <v>12.996222640000001</v>
      </c>
      <c r="T164" s="130">
        <v>20.176305939999999</v>
      </c>
      <c r="U164" s="130"/>
      <c r="V164" s="130"/>
    </row>
    <row r="165" spans="1:22">
      <c r="A165" s="9">
        <v>45231</v>
      </c>
      <c r="B165" s="130">
        <v>9180.0167365700017</v>
      </c>
      <c r="C165" s="130">
        <v>1979.3813648400003</v>
      </c>
      <c r="D165" s="130">
        <v>59.138376260000001</v>
      </c>
      <c r="E165" s="130">
        <v>3112.9198022699998</v>
      </c>
      <c r="F165" s="130">
        <v>536.61936760999993</v>
      </c>
      <c r="G165" s="130">
        <v>33.121750110000001</v>
      </c>
      <c r="H165" s="130">
        <v>365.49182975000002</v>
      </c>
      <c r="I165" s="130">
        <v>1148.5625723600001</v>
      </c>
      <c r="J165" s="130">
        <v>284.57497902</v>
      </c>
      <c r="K165" s="130">
        <v>13.90067114</v>
      </c>
      <c r="L165" s="130">
        <v>79.78744519</v>
      </c>
      <c r="M165" s="130">
        <v>1.23820168</v>
      </c>
      <c r="N165" s="130">
        <v>372.83491938999998</v>
      </c>
      <c r="O165" s="130">
        <v>85.517457469999982</v>
      </c>
      <c r="P165" s="130">
        <v>78.234330029999995</v>
      </c>
      <c r="Q165" s="130">
        <v>31.504870960000002</v>
      </c>
      <c r="R165" s="130">
        <v>971.86509203000003</v>
      </c>
      <c r="S165" s="130">
        <v>10.356647650000001</v>
      </c>
      <c r="T165" s="130">
        <v>14.967058809999997</v>
      </c>
      <c r="U165" s="130"/>
      <c r="V165" s="130"/>
    </row>
    <row r="166" spans="1:22">
      <c r="A166" s="9">
        <v>45261</v>
      </c>
      <c r="B166" s="130">
        <v>9360.5744263800007</v>
      </c>
      <c r="C166" s="130">
        <v>1889.4207329799999</v>
      </c>
      <c r="D166" s="130">
        <v>67.295198130000003</v>
      </c>
      <c r="E166" s="130">
        <v>3092.7490722900002</v>
      </c>
      <c r="F166" s="130">
        <v>733.65475618000005</v>
      </c>
      <c r="G166" s="130">
        <v>45.833932140000002</v>
      </c>
      <c r="H166" s="130">
        <v>493.17947992999996</v>
      </c>
      <c r="I166" s="130">
        <v>1198.5217558299998</v>
      </c>
      <c r="J166" s="130">
        <v>301.64137722999999</v>
      </c>
      <c r="K166" s="130">
        <v>13.480865130000002</v>
      </c>
      <c r="L166" s="130">
        <v>84.664604019999999</v>
      </c>
      <c r="M166" s="130">
        <v>3.5100461900000002</v>
      </c>
      <c r="N166" s="130">
        <v>412.11512723000004</v>
      </c>
      <c r="O166" s="130">
        <v>102.62053530999999</v>
      </c>
      <c r="P166" s="130">
        <v>88.510279650000001</v>
      </c>
      <c r="Q166" s="130">
        <v>28.724283680000003</v>
      </c>
      <c r="R166" s="130">
        <v>781.95334530000002</v>
      </c>
      <c r="S166" s="130">
        <v>10.091048990000001</v>
      </c>
      <c r="T166" s="130">
        <v>12.607986169999998</v>
      </c>
      <c r="U166" s="130"/>
      <c r="V166" s="130"/>
    </row>
    <row r="167" spans="1:22">
      <c r="A167" s="9">
        <v>45292</v>
      </c>
      <c r="B167" s="130">
        <v>9830.2026085500001</v>
      </c>
      <c r="C167" s="130">
        <v>2119.08918107</v>
      </c>
      <c r="D167" s="130">
        <v>68.101105150000009</v>
      </c>
      <c r="E167" s="130">
        <v>3611.5910212899994</v>
      </c>
      <c r="F167" s="130">
        <v>731.26390551000009</v>
      </c>
      <c r="G167" s="130">
        <v>42.30524587</v>
      </c>
      <c r="H167" s="130">
        <v>438.64618603000002</v>
      </c>
      <c r="I167" s="130">
        <v>1077.7613919099999</v>
      </c>
      <c r="J167" s="130">
        <v>294.53707122000003</v>
      </c>
      <c r="K167" s="130">
        <v>13.555179239999999</v>
      </c>
      <c r="L167" s="130">
        <v>92.501960760000003</v>
      </c>
      <c r="M167" s="130">
        <v>0.50488566999999995</v>
      </c>
      <c r="N167" s="130">
        <v>419.44189462999998</v>
      </c>
      <c r="O167" s="130">
        <v>87.160854540000003</v>
      </c>
      <c r="P167" s="130">
        <v>87.029790549999987</v>
      </c>
      <c r="Q167" s="130">
        <v>44.948782399999999</v>
      </c>
      <c r="R167" s="130">
        <v>680.31251374999999</v>
      </c>
      <c r="S167" s="130">
        <v>10.081222089999999</v>
      </c>
      <c r="T167" s="130">
        <v>11.37041687</v>
      </c>
      <c r="U167" s="130"/>
      <c r="V167" s="130"/>
    </row>
    <row r="168" spans="1:22">
      <c r="A168" s="9">
        <v>45323</v>
      </c>
      <c r="B168" s="130">
        <v>10521.89880486</v>
      </c>
      <c r="C168" s="130">
        <v>2324.3842362599999</v>
      </c>
      <c r="D168" s="130">
        <v>62.460928439999996</v>
      </c>
      <c r="E168" s="130">
        <v>3754.3152372</v>
      </c>
      <c r="F168" s="130">
        <v>735.17335892000006</v>
      </c>
      <c r="G168" s="130">
        <v>41.413340770000005</v>
      </c>
      <c r="H168" s="130">
        <v>452.42762215999994</v>
      </c>
      <c r="I168" s="130">
        <v>1185.5399984900002</v>
      </c>
      <c r="J168" s="130">
        <v>304.80602565000004</v>
      </c>
      <c r="K168" s="130">
        <v>13.28384187</v>
      </c>
      <c r="L168" s="130">
        <v>82.773362440000014</v>
      </c>
      <c r="M168" s="130">
        <v>0.90099564999999981</v>
      </c>
      <c r="N168" s="130">
        <v>423.96179988999995</v>
      </c>
      <c r="O168" s="130">
        <v>80.323272549999999</v>
      </c>
      <c r="P168" s="130">
        <v>83.46316053000001</v>
      </c>
      <c r="Q168" s="130">
        <v>45.457142120000007</v>
      </c>
      <c r="R168" s="130">
        <v>910.40140262</v>
      </c>
      <c r="S168" s="130">
        <v>8.7842247000000011</v>
      </c>
      <c r="T168" s="130">
        <v>12.028854599999999</v>
      </c>
      <c r="U168" s="130"/>
      <c r="V168" s="130"/>
    </row>
    <row r="169" spans="1:22">
      <c r="A169" s="9">
        <v>45352</v>
      </c>
      <c r="B169" s="130">
        <v>10841.3673518</v>
      </c>
      <c r="C169" s="130">
        <v>2946.6376797799999</v>
      </c>
      <c r="D169" s="130">
        <v>58.354049840000009</v>
      </c>
      <c r="E169" s="130">
        <v>3573.9409642199998</v>
      </c>
      <c r="F169" s="130">
        <v>747.64871541000002</v>
      </c>
      <c r="G169" s="130">
        <v>45.156383910000002</v>
      </c>
      <c r="H169" s="130">
        <v>419.19760351000008</v>
      </c>
      <c r="I169" s="130">
        <v>1050.3082815600001</v>
      </c>
      <c r="J169" s="130">
        <v>304.15235440999993</v>
      </c>
      <c r="K169" s="130">
        <v>12.963331289999999</v>
      </c>
      <c r="L169" s="130">
        <v>78.892225749999994</v>
      </c>
      <c r="M169" s="130">
        <v>1.4615305800000002</v>
      </c>
      <c r="N169" s="130">
        <v>450.08726891999993</v>
      </c>
      <c r="O169" s="130">
        <v>87.351962889999996</v>
      </c>
      <c r="P169" s="130">
        <v>91.271284859999994</v>
      </c>
      <c r="Q169" s="130">
        <v>46.604260620000005</v>
      </c>
      <c r="R169" s="130">
        <v>907.41621542999997</v>
      </c>
      <c r="S169" s="130">
        <v>8.3950438200000015</v>
      </c>
      <c r="T169" s="130">
        <v>11.528194999999998</v>
      </c>
      <c r="U169" s="130"/>
      <c r="V169" s="130"/>
    </row>
    <row r="170" spans="1:22">
      <c r="A170" s="9">
        <v>45383</v>
      </c>
      <c r="B170" s="130">
        <v>10623.991192609999</v>
      </c>
      <c r="C170" s="130">
        <v>2940.99622714</v>
      </c>
      <c r="D170" s="130">
        <v>70.638628650000015</v>
      </c>
      <c r="E170" s="130">
        <v>3554.7519348300002</v>
      </c>
      <c r="F170" s="130">
        <v>519.22453413000005</v>
      </c>
      <c r="G170" s="130">
        <v>43.279745949999999</v>
      </c>
      <c r="H170" s="130">
        <v>436.35672225000002</v>
      </c>
      <c r="I170" s="130">
        <v>1114.2899321800001</v>
      </c>
      <c r="J170" s="130">
        <v>304.17012573</v>
      </c>
      <c r="K170" s="130">
        <v>12.54646928</v>
      </c>
      <c r="L170" s="130">
        <v>77.265797019999994</v>
      </c>
      <c r="M170" s="130">
        <v>2.49853163</v>
      </c>
      <c r="N170" s="130">
        <v>454.87245992999999</v>
      </c>
      <c r="O170" s="130">
        <v>88.473513179999998</v>
      </c>
      <c r="P170" s="130">
        <v>93.072060280000017</v>
      </c>
      <c r="Q170" s="130">
        <v>40.51907302</v>
      </c>
      <c r="R170" s="130">
        <v>850.61391480999998</v>
      </c>
      <c r="S170" s="130">
        <v>8.1980540499999996</v>
      </c>
      <c r="T170" s="130">
        <v>12.223468550000002</v>
      </c>
      <c r="U170" s="130"/>
      <c r="V170" s="130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7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1" customWidth="1"/>
    <col min="2" max="2" width="9.109375" style="10"/>
    <col min="3" max="3" width="6.44140625" style="10" customWidth="1"/>
    <col min="4" max="4" width="7.109375" style="10" customWidth="1"/>
    <col min="5" max="6" width="6.44140625" style="10" customWidth="1"/>
    <col min="7" max="7" width="10.5546875" style="10" customWidth="1"/>
    <col min="8" max="8" width="10.88671875" style="10" customWidth="1"/>
    <col min="9" max="9" width="6.44140625" style="10" customWidth="1"/>
    <col min="10" max="10" width="7.109375" style="10" customWidth="1"/>
    <col min="11" max="15" width="6.44140625" style="10" customWidth="1"/>
    <col min="16" max="16" width="7.109375" style="10" customWidth="1"/>
    <col min="17" max="19" width="6.44140625" style="10" customWidth="1"/>
    <col min="20" max="31" width="6.5546875" style="10" customWidth="1"/>
    <col min="32" max="16384" width="9.109375" style="10"/>
  </cols>
  <sheetData>
    <row r="1" spans="1:31" s="27" customFormat="1">
      <c r="A1" s="4" t="s">
        <v>128</v>
      </c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</row>
    <row r="2" spans="1:31" s="27" customFormat="1" ht="5.25" customHeight="1">
      <c r="A2" s="51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</row>
    <row r="3" spans="1:31" ht="27.75" customHeight="1">
      <c r="A3" s="219" t="s">
        <v>105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31" ht="12.75" customHeight="1">
      <c r="A4" s="11" t="s">
        <v>127</v>
      </c>
    </row>
    <row r="5" spans="1:31" ht="12.75" customHeight="1">
      <c r="A5" s="12" t="s">
        <v>51</v>
      </c>
    </row>
    <row r="6" spans="1:31" s="40" customFormat="1" ht="12.75" customHeight="1">
      <c r="A6" s="196" t="s">
        <v>0</v>
      </c>
      <c r="B6" s="185" t="s">
        <v>15</v>
      </c>
      <c r="C6" s="199" t="s">
        <v>2</v>
      </c>
      <c r="D6" s="199"/>
      <c r="E6" s="199"/>
      <c r="F6" s="199"/>
      <c r="G6" s="199"/>
      <c r="H6" s="201" t="s">
        <v>3</v>
      </c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3"/>
    </row>
    <row r="7" spans="1:31" s="40" customFormat="1" ht="12.75" customHeight="1">
      <c r="A7" s="197"/>
      <c r="B7" s="185"/>
      <c r="C7" s="230" t="s">
        <v>67</v>
      </c>
      <c r="D7" s="230" t="s">
        <v>6</v>
      </c>
      <c r="E7" s="199" t="s">
        <v>7</v>
      </c>
      <c r="F7" s="229"/>
      <c r="G7" s="229"/>
      <c r="H7" s="199" t="s">
        <v>8</v>
      </c>
      <c r="I7" s="199"/>
      <c r="J7" s="199"/>
      <c r="K7" s="229"/>
      <c r="L7" s="229"/>
      <c r="M7" s="229"/>
      <c r="N7" s="199" t="s">
        <v>9</v>
      </c>
      <c r="O7" s="199"/>
      <c r="P7" s="199"/>
      <c r="Q7" s="229"/>
      <c r="R7" s="229"/>
      <c r="S7" s="229"/>
      <c r="T7" s="199" t="s">
        <v>193</v>
      </c>
      <c r="U7" s="199"/>
      <c r="V7" s="199"/>
      <c r="W7" s="229"/>
      <c r="X7" s="229"/>
      <c r="Y7" s="229"/>
      <c r="Z7" s="199" t="s">
        <v>194</v>
      </c>
      <c r="AA7" s="199"/>
      <c r="AB7" s="199"/>
      <c r="AC7" s="229"/>
      <c r="AD7" s="229"/>
      <c r="AE7" s="229"/>
    </row>
    <row r="8" spans="1:31" s="40" customFormat="1" ht="88.5" customHeight="1">
      <c r="A8" s="198"/>
      <c r="B8" s="185"/>
      <c r="C8" s="230"/>
      <c r="D8" s="230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67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67</v>
      </c>
      <c r="P8" s="26" t="s">
        <v>6</v>
      </c>
      <c r="Q8" s="26" t="s">
        <v>10</v>
      </c>
      <c r="R8" s="26" t="s">
        <v>11</v>
      </c>
      <c r="S8" s="26" t="s">
        <v>12</v>
      </c>
      <c r="T8" s="148" t="s">
        <v>13</v>
      </c>
      <c r="U8" s="148" t="s">
        <v>67</v>
      </c>
      <c r="V8" s="148" t="s">
        <v>6</v>
      </c>
      <c r="W8" s="148" t="s">
        <v>10</v>
      </c>
      <c r="X8" s="148" t="s">
        <v>11</v>
      </c>
      <c r="Y8" s="148" t="s">
        <v>12</v>
      </c>
      <c r="Z8" s="148" t="s">
        <v>13</v>
      </c>
      <c r="AA8" s="148" t="s">
        <v>67</v>
      </c>
      <c r="AB8" s="148" t="s">
        <v>6</v>
      </c>
      <c r="AC8" s="148" t="s">
        <v>10</v>
      </c>
      <c r="AD8" s="148" t="s">
        <v>11</v>
      </c>
      <c r="AE8" s="148" t="s">
        <v>12</v>
      </c>
    </row>
    <row r="9" spans="1:31" s="40" customFormat="1" hidden="1">
      <c r="A9" s="116"/>
      <c r="B9" s="115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31" s="40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  <c r="T10" s="147">
        <v>20</v>
      </c>
      <c r="U10" s="149">
        <v>21</v>
      </c>
      <c r="V10" s="147">
        <v>22</v>
      </c>
      <c r="W10" s="149">
        <v>23</v>
      </c>
      <c r="X10" s="147">
        <v>24</v>
      </c>
      <c r="Y10" s="149">
        <v>25</v>
      </c>
      <c r="Z10" s="147">
        <v>20</v>
      </c>
      <c r="AA10" s="149">
        <v>21</v>
      </c>
      <c r="AB10" s="147">
        <v>22</v>
      </c>
      <c r="AC10" s="149">
        <v>23</v>
      </c>
      <c r="AD10" s="147">
        <v>24</v>
      </c>
      <c r="AE10" s="149">
        <v>25</v>
      </c>
    </row>
    <row r="11" spans="1:31" ht="15" hidden="1" customHeight="1" outlineLevel="1">
      <c r="A11" s="9">
        <v>40544</v>
      </c>
      <c r="B11" s="15">
        <v>16.341699999999999</v>
      </c>
      <c r="C11" s="15">
        <v>20.552600000000002</v>
      </c>
      <c r="D11" s="15">
        <v>15.419499999999999</v>
      </c>
      <c r="E11" s="15">
        <v>14.668100000000001</v>
      </c>
      <c r="F11" s="15">
        <v>20.499099999999999</v>
      </c>
      <c r="G11" s="15">
        <v>6.6319999999999997</v>
      </c>
      <c r="H11" s="15">
        <v>19.958300000000001</v>
      </c>
      <c r="I11" s="15">
        <v>20.552600000000002</v>
      </c>
      <c r="J11" s="15">
        <v>19.711300000000001</v>
      </c>
      <c r="K11" s="15">
        <v>19.079699999999999</v>
      </c>
      <c r="L11" s="15">
        <v>20.499099999999999</v>
      </c>
      <c r="M11" s="15">
        <v>0</v>
      </c>
      <c r="N11" s="15">
        <v>10.6373</v>
      </c>
      <c r="O11" s="15">
        <v>0</v>
      </c>
      <c r="P11" s="15">
        <v>10.6373</v>
      </c>
      <c r="Q11" s="15">
        <v>11.4122</v>
      </c>
      <c r="R11" s="15">
        <v>0</v>
      </c>
      <c r="S11" s="15">
        <v>6.6319999999999997</v>
      </c>
      <c r="T11" s="150" t="s">
        <v>186</v>
      </c>
      <c r="U11" s="150" t="s">
        <v>186</v>
      </c>
      <c r="V11" s="150" t="s">
        <v>186</v>
      </c>
      <c r="W11" s="150" t="s">
        <v>186</v>
      </c>
      <c r="X11" s="150" t="s">
        <v>186</v>
      </c>
      <c r="Y11" s="150" t="s">
        <v>186</v>
      </c>
      <c r="Z11" s="150" t="s">
        <v>186</v>
      </c>
      <c r="AA11" s="150" t="s">
        <v>186</v>
      </c>
      <c r="AB11" s="150" t="s">
        <v>186</v>
      </c>
      <c r="AC11" s="150" t="s">
        <v>186</v>
      </c>
      <c r="AD11" s="150" t="s">
        <v>186</v>
      </c>
      <c r="AE11" s="150" t="s">
        <v>186</v>
      </c>
    </row>
    <row r="12" spans="1:31" hidden="1" outlineLevel="1">
      <c r="A12" s="9">
        <v>40575</v>
      </c>
      <c r="B12" s="15">
        <v>18.668600000000001</v>
      </c>
      <c r="C12" s="15">
        <v>20.595700000000001</v>
      </c>
      <c r="D12" s="15">
        <v>18.1036</v>
      </c>
      <c r="E12" s="15">
        <v>18.037099999999999</v>
      </c>
      <c r="F12" s="15">
        <v>18.407800000000002</v>
      </c>
      <c r="G12" s="15">
        <v>0</v>
      </c>
      <c r="H12" s="15">
        <v>20.1386</v>
      </c>
      <c r="I12" s="15">
        <v>20.595700000000001</v>
      </c>
      <c r="J12" s="15">
        <v>19.969200000000001</v>
      </c>
      <c r="K12" s="15">
        <v>20.212599999999998</v>
      </c>
      <c r="L12" s="15">
        <v>19.0623</v>
      </c>
      <c r="M12" s="15">
        <v>0</v>
      </c>
      <c r="N12" s="15">
        <v>11.0366</v>
      </c>
      <c r="O12" s="15">
        <v>0</v>
      </c>
      <c r="P12" s="15">
        <v>11.0366</v>
      </c>
      <c r="Q12" s="15">
        <v>11.1396</v>
      </c>
      <c r="R12" s="15">
        <v>9.3648000000000007</v>
      </c>
      <c r="S12" s="15">
        <v>0</v>
      </c>
      <c r="T12" s="150" t="s">
        <v>186</v>
      </c>
      <c r="U12" s="150" t="s">
        <v>186</v>
      </c>
      <c r="V12" s="150" t="s">
        <v>186</v>
      </c>
      <c r="W12" s="150" t="s">
        <v>186</v>
      </c>
      <c r="X12" s="150" t="s">
        <v>186</v>
      </c>
      <c r="Y12" s="150" t="s">
        <v>186</v>
      </c>
      <c r="Z12" s="150" t="s">
        <v>186</v>
      </c>
      <c r="AA12" s="150" t="s">
        <v>186</v>
      </c>
      <c r="AB12" s="150" t="s">
        <v>186</v>
      </c>
      <c r="AC12" s="150" t="s">
        <v>186</v>
      </c>
      <c r="AD12" s="150" t="s">
        <v>186</v>
      </c>
      <c r="AE12" s="150" t="s">
        <v>186</v>
      </c>
    </row>
    <row r="13" spans="1:31" hidden="1" outlineLevel="1">
      <c r="A13" s="9">
        <v>40603</v>
      </c>
      <c r="B13" s="15">
        <v>18.9499</v>
      </c>
      <c r="C13" s="15">
        <v>22.5199</v>
      </c>
      <c r="D13" s="15">
        <v>17.7849</v>
      </c>
      <c r="E13" s="15">
        <v>17.5564</v>
      </c>
      <c r="F13" s="15">
        <v>18.7898</v>
      </c>
      <c r="G13" s="15">
        <v>0</v>
      </c>
      <c r="H13" s="15">
        <v>20.126100000000001</v>
      </c>
      <c r="I13" s="15">
        <v>22.5199</v>
      </c>
      <c r="J13" s="15">
        <v>19.146999999999998</v>
      </c>
      <c r="K13" s="15">
        <v>19.128499999999999</v>
      </c>
      <c r="L13" s="15">
        <v>19.2196</v>
      </c>
      <c r="M13" s="15">
        <v>0</v>
      </c>
      <c r="N13" s="15">
        <v>12.411899999999999</v>
      </c>
      <c r="O13" s="15">
        <v>0</v>
      </c>
      <c r="P13" s="15">
        <v>12.411899999999999</v>
      </c>
      <c r="Q13" s="15">
        <v>11.9627</v>
      </c>
      <c r="R13" s="15">
        <v>15.829800000000001</v>
      </c>
      <c r="S13" s="15">
        <v>0</v>
      </c>
      <c r="T13" s="150" t="s">
        <v>186</v>
      </c>
      <c r="U13" s="150" t="s">
        <v>186</v>
      </c>
      <c r="V13" s="150" t="s">
        <v>186</v>
      </c>
      <c r="W13" s="150" t="s">
        <v>186</v>
      </c>
      <c r="X13" s="150" t="s">
        <v>186</v>
      </c>
      <c r="Y13" s="150" t="s">
        <v>186</v>
      </c>
      <c r="Z13" s="150" t="s">
        <v>186</v>
      </c>
      <c r="AA13" s="150" t="s">
        <v>186</v>
      </c>
      <c r="AB13" s="150" t="s">
        <v>186</v>
      </c>
      <c r="AC13" s="150" t="s">
        <v>186</v>
      </c>
      <c r="AD13" s="150" t="s">
        <v>186</v>
      </c>
      <c r="AE13" s="150" t="s">
        <v>186</v>
      </c>
    </row>
    <row r="14" spans="1:31" hidden="1" outlineLevel="1">
      <c r="A14" s="9">
        <v>40634</v>
      </c>
      <c r="B14" s="15">
        <v>17.373999999999999</v>
      </c>
      <c r="C14" s="15">
        <v>19.639500000000002</v>
      </c>
      <c r="D14" s="15">
        <v>16.7713</v>
      </c>
      <c r="E14" s="15">
        <v>16.480499999999999</v>
      </c>
      <c r="F14" s="15">
        <v>18.7956</v>
      </c>
      <c r="G14" s="15">
        <v>0</v>
      </c>
      <c r="H14" s="15">
        <v>18.340299999999999</v>
      </c>
      <c r="I14" s="15">
        <v>19.639500000000002</v>
      </c>
      <c r="J14" s="15">
        <v>17.919499999999999</v>
      </c>
      <c r="K14" s="15">
        <v>17.7349</v>
      </c>
      <c r="L14" s="15">
        <v>18.974399999999999</v>
      </c>
      <c r="M14" s="15">
        <v>0</v>
      </c>
      <c r="N14" s="15">
        <v>11.485200000000001</v>
      </c>
      <c r="O14" s="15">
        <v>0</v>
      </c>
      <c r="P14" s="15">
        <v>11.485200000000001</v>
      </c>
      <c r="Q14" s="15">
        <v>11.474299999999999</v>
      </c>
      <c r="R14" s="15">
        <v>12.074</v>
      </c>
      <c r="S14" s="15">
        <v>0</v>
      </c>
      <c r="T14" s="150" t="s">
        <v>186</v>
      </c>
      <c r="U14" s="150" t="s">
        <v>186</v>
      </c>
      <c r="V14" s="150" t="s">
        <v>186</v>
      </c>
      <c r="W14" s="150" t="s">
        <v>186</v>
      </c>
      <c r="X14" s="150" t="s">
        <v>186</v>
      </c>
      <c r="Y14" s="150" t="s">
        <v>186</v>
      </c>
      <c r="Z14" s="150" t="s">
        <v>186</v>
      </c>
      <c r="AA14" s="150" t="s">
        <v>186</v>
      </c>
      <c r="AB14" s="150" t="s">
        <v>186</v>
      </c>
      <c r="AC14" s="150" t="s">
        <v>186</v>
      </c>
      <c r="AD14" s="150" t="s">
        <v>186</v>
      </c>
      <c r="AE14" s="150" t="s">
        <v>186</v>
      </c>
    </row>
    <row r="15" spans="1:31" hidden="1" outlineLevel="1">
      <c r="A15" s="9">
        <v>40664</v>
      </c>
      <c r="B15" s="15">
        <v>17.202999999999999</v>
      </c>
      <c r="C15" s="15">
        <v>19.758500000000002</v>
      </c>
      <c r="D15" s="15">
        <v>16.274899999999999</v>
      </c>
      <c r="E15" s="15">
        <v>16.932600000000001</v>
      </c>
      <c r="F15" s="15">
        <v>16.658200000000001</v>
      </c>
      <c r="G15" s="15">
        <v>5.2027000000000001</v>
      </c>
      <c r="H15" s="15">
        <v>19.697199999999999</v>
      </c>
      <c r="I15" s="15">
        <v>19.758500000000002</v>
      </c>
      <c r="J15" s="15">
        <v>19.663900000000002</v>
      </c>
      <c r="K15" s="15">
        <v>19.790900000000001</v>
      </c>
      <c r="L15" s="15">
        <v>18.028700000000001</v>
      </c>
      <c r="M15" s="15">
        <v>0</v>
      </c>
      <c r="N15" s="15">
        <v>9.4711999999999996</v>
      </c>
      <c r="O15" s="15">
        <v>0</v>
      </c>
      <c r="P15" s="15">
        <v>9.4711999999999996</v>
      </c>
      <c r="Q15" s="15">
        <v>10.166700000000001</v>
      </c>
      <c r="R15" s="15">
        <v>12.602600000000001</v>
      </c>
      <c r="S15" s="15">
        <v>5.2027000000000001</v>
      </c>
      <c r="T15" s="150" t="s">
        <v>186</v>
      </c>
      <c r="U15" s="150" t="s">
        <v>186</v>
      </c>
      <c r="V15" s="150" t="s">
        <v>186</v>
      </c>
      <c r="W15" s="150" t="s">
        <v>186</v>
      </c>
      <c r="X15" s="150" t="s">
        <v>186</v>
      </c>
      <c r="Y15" s="150" t="s">
        <v>186</v>
      </c>
      <c r="Z15" s="150" t="s">
        <v>186</v>
      </c>
      <c r="AA15" s="150" t="s">
        <v>186</v>
      </c>
      <c r="AB15" s="150" t="s">
        <v>186</v>
      </c>
      <c r="AC15" s="150" t="s">
        <v>186</v>
      </c>
      <c r="AD15" s="150" t="s">
        <v>186</v>
      </c>
      <c r="AE15" s="150" t="s">
        <v>186</v>
      </c>
    </row>
    <row r="16" spans="1:31" hidden="1" outlineLevel="1">
      <c r="A16" s="9">
        <v>40695</v>
      </c>
      <c r="B16" s="15">
        <v>15.6591</v>
      </c>
      <c r="C16" s="15">
        <v>19.3245</v>
      </c>
      <c r="D16" s="15">
        <v>14.5276</v>
      </c>
      <c r="E16" s="15">
        <v>14.5153</v>
      </c>
      <c r="F16" s="15">
        <v>14.5252</v>
      </c>
      <c r="G16" s="15">
        <v>17.947600000000001</v>
      </c>
      <c r="H16" s="15">
        <v>17.538799999999998</v>
      </c>
      <c r="I16" s="15">
        <v>19.3245</v>
      </c>
      <c r="J16" s="15">
        <v>16.585799999999999</v>
      </c>
      <c r="K16" s="15">
        <v>16.368300000000001</v>
      </c>
      <c r="L16" s="15">
        <v>17.715399999999999</v>
      </c>
      <c r="M16" s="15">
        <v>20</v>
      </c>
      <c r="N16" s="15">
        <v>11.7041</v>
      </c>
      <c r="O16" s="15">
        <v>0</v>
      </c>
      <c r="P16" s="15">
        <v>11.7041</v>
      </c>
      <c r="Q16" s="15">
        <v>12.0364</v>
      </c>
      <c r="R16" s="15">
        <v>9.5</v>
      </c>
      <c r="S16" s="15">
        <v>12</v>
      </c>
      <c r="T16" s="150" t="s">
        <v>186</v>
      </c>
      <c r="U16" s="150" t="s">
        <v>186</v>
      </c>
      <c r="V16" s="150" t="s">
        <v>186</v>
      </c>
      <c r="W16" s="150" t="s">
        <v>186</v>
      </c>
      <c r="X16" s="150" t="s">
        <v>186</v>
      </c>
      <c r="Y16" s="150" t="s">
        <v>186</v>
      </c>
      <c r="Z16" s="150" t="s">
        <v>186</v>
      </c>
      <c r="AA16" s="150" t="s">
        <v>186</v>
      </c>
      <c r="AB16" s="150" t="s">
        <v>186</v>
      </c>
      <c r="AC16" s="150" t="s">
        <v>186</v>
      </c>
      <c r="AD16" s="150" t="s">
        <v>186</v>
      </c>
      <c r="AE16" s="150" t="s">
        <v>186</v>
      </c>
    </row>
    <row r="17" spans="1:31" hidden="1" outlineLevel="1">
      <c r="A17" s="9">
        <v>40725</v>
      </c>
      <c r="B17" s="15">
        <v>17.0974</v>
      </c>
      <c r="C17" s="15">
        <v>18.2606</v>
      </c>
      <c r="D17" s="15">
        <v>16.915500000000002</v>
      </c>
      <c r="E17" s="15">
        <v>17.03</v>
      </c>
      <c r="F17" s="15">
        <v>17.276599999999998</v>
      </c>
      <c r="G17" s="15">
        <v>9.0625999999999998</v>
      </c>
      <c r="H17" s="15">
        <v>18.438400000000001</v>
      </c>
      <c r="I17" s="15">
        <v>18.2606</v>
      </c>
      <c r="J17" s="15">
        <v>18.473299999999998</v>
      </c>
      <c r="K17" s="15">
        <v>18.8338</v>
      </c>
      <c r="L17" s="15">
        <v>18.233799999999999</v>
      </c>
      <c r="M17" s="15">
        <v>0</v>
      </c>
      <c r="N17" s="15">
        <v>10.879799999999999</v>
      </c>
      <c r="O17" s="15">
        <v>0</v>
      </c>
      <c r="P17" s="15">
        <v>10.879799999999999</v>
      </c>
      <c r="Q17" s="15">
        <v>11.772399999999999</v>
      </c>
      <c r="R17" s="15">
        <v>10.257400000000001</v>
      </c>
      <c r="S17" s="15">
        <v>9.0625999999999998</v>
      </c>
      <c r="T17" s="150" t="s">
        <v>186</v>
      </c>
      <c r="U17" s="150" t="s">
        <v>186</v>
      </c>
      <c r="V17" s="150" t="s">
        <v>186</v>
      </c>
      <c r="W17" s="150" t="s">
        <v>186</v>
      </c>
      <c r="X17" s="150" t="s">
        <v>186</v>
      </c>
      <c r="Y17" s="150" t="s">
        <v>186</v>
      </c>
      <c r="Z17" s="150" t="s">
        <v>186</v>
      </c>
      <c r="AA17" s="150" t="s">
        <v>186</v>
      </c>
      <c r="AB17" s="150" t="s">
        <v>186</v>
      </c>
      <c r="AC17" s="150" t="s">
        <v>186</v>
      </c>
      <c r="AD17" s="150" t="s">
        <v>186</v>
      </c>
      <c r="AE17" s="150" t="s">
        <v>186</v>
      </c>
    </row>
    <row r="18" spans="1:31" hidden="1" outlineLevel="1">
      <c r="A18" s="9">
        <v>40756</v>
      </c>
      <c r="B18" s="15">
        <v>16.0441</v>
      </c>
      <c r="C18" s="15">
        <v>18.1111</v>
      </c>
      <c r="D18" s="15">
        <v>15.314299999999999</v>
      </c>
      <c r="E18" s="15">
        <v>15.4611</v>
      </c>
      <c r="F18" s="15">
        <v>14.629</v>
      </c>
      <c r="G18" s="15">
        <v>16.989999999999998</v>
      </c>
      <c r="H18" s="15">
        <v>17.579499999999999</v>
      </c>
      <c r="I18" s="15">
        <v>18.1111</v>
      </c>
      <c r="J18" s="15">
        <v>17.310600000000001</v>
      </c>
      <c r="K18" s="15">
        <v>17.218699999999998</v>
      </c>
      <c r="L18" s="15">
        <v>17.782599999999999</v>
      </c>
      <c r="M18" s="15">
        <v>16.989999999999998</v>
      </c>
      <c r="N18" s="15">
        <v>10.7004</v>
      </c>
      <c r="O18" s="15">
        <v>0</v>
      </c>
      <c r="P18" s="15">
        <v>10.7004</v>
      </c>
      <c r="Q18" s="15">
        <v>11.1031</v>
      </c>
      <c r="R18" s="15">
        <v>9.3355999999999995</v>
      </c>
      <c r="S18" s="15">
        <v>0</v>
      </c>
      <c r="T18" s="150" t="s">
        <v>186</v>
      </c>
      <c r="U18" s="150" t="s">
        <v>186</v>
      </c>
      <c r="V18" s="150" t="s">
        <v>186</v>
      </c>
      <c r="W18" s="150" t="s">
        <v>186</v>
      </c>
      <c r="X18" s="150" t="s">
        <v>186</v>
      </c>
      <c r="Y18" s="150" t="s">
        <v>186</v>
      </c>
      <c r="Z18" s="150" t="s">
        <v>186</v>
      </c>
      <c r="AA18" s="150" t="s">
        <v>186</v>
      </c>
      <c r="AB18" s="150" t="s">
        <v>186</v>
      </c>
      <c r="AC18" s="150" t="s">
        <v>186</v>
      </c>
      <c r="AD18" s="150" t="s">
        <v>186</v>
      </c>
      <c r="AE18" s="150" t="s">
        <v>186</v>
      </c>
    </row>
    <row r="19" spans="1:31" hidden="1" outlineLevel="1">
      <c r="A19" s="9">
        <v>40787</v>
      </c>
      <c r="B19" s="15">
        <v>16.6783</v>
      </c>
      <c r="C19" s="15">
        <v>17.497199999999999</v>
      </c>
      <c r="D19" s="15">
        <v>16.398399999999999</v>
      </c>
      <c r="E19" s="15">
        <v>16.095199999999998</v>
      </c>
      <c r="F19" s="15">
        <v>17.636700000000001</v>
      </c>
      <c r="G19" s="15">
        <v>18.995200000000001</v>
      </c>
      <c r="H19" s="15">
        <v>17.703800000000001</v>
      </c>
      <c r="I19" s="15">
        <v>17.497199999999999</v>
      </c>
      <c r="J19" s="15">
        <v>17.793900000000001</v>
      </c>
      <c r="K19" s="15">
        <v>17.583100000000002</v>
      </c>
      <c r="L19" s="15">
        <v>18.634499999999999</v>
      </c>
      <c r="M19" s="15">
        <v>19</v>
      </c>
      <c r="N19" s="15">
        <v>11.326700000000001</v>
      </c>
      <c r="O19" s="15">
        <v>20</v>
      </c>
      <c r="P19" s="15">
        <v>11.326700000000001</v>
      </c>
      <c r="Q19" s="15">
        <v>11.2826</v>
      </c>
      <c r="R19" s="15">
        <v>11.824299999999999</v>
      </c>
      <c r="S19" s="15">
        <v>12.097899999999999</v>
      </c>
      <c r="T19" s="150" t="s">
        <v>186</v>
      </c>
      <c r="U19" s="150" t="s">
        <v>186</v>
      </c>
      <c r="V19" s="150" t="s">
        <v>186</v>
      </c>
      <c r="W19" s="150" t="s">
        <v>186</v>
      </c>
      <c r="X19" s="150" t="s">
        <v>186</v>
      </c>
      <c r="Y19" s="150" t="s">
        <v>186</v>
      </c>
      <c r="Z19" s="150" t="s">
        <v>186</v>
      </c>
      <c r="AA19" s="150" t="s">
        <v>186</v>
      </c>
      <c r="AB19" s="150" t="s">
        <v>186</v>
      </c>
      <c r="AC19" s="150" t="s">
        <v>186</v>
      </c>
      <c r="AD19" s="150" t="s">
        <v>186</v>
      </c>
      <c r="AE19" s="150" t="s">
        <v>186</v>
      </c>
    </row>
    <row r="20" spans="1:31" hidden="1" outlineLevel="1">
      <c r="A20" s="9">
        <v>40817</v>
      </c>
      <c r="B20" s="15">
        <v>16.9846</v>
      </c>
      <c r="C20" s="15">
        <v>16.8066</v>
      </c>
      <c r="D20" s="15">
        <v>17.017199999999999</v>
      </c>
      <c r="E20" s="15">
        <v>16.399899999999999</v>
      </c>
      <c r="F20" s="15">
        <v>15.4832</v>
      </c>
      <c r="G20" s="15">
        <v>18.4391</v>
      </c>
      <c r="H20" s="15">
        <v>17.632100000000001</v>
      </c>
      <c r="I20" s="15">
        <v>16.8066</v>
      </c>
      <c r="J20" s="15">
        <v>17.801600000000001</v>
      </c>
      <c r="K20" s="15">
        <v>16.894400000000001</v>
      </c>
      <c r="L20" s="15">
        <v>17.6599</v>
      </c>
      <c r="M20" s="15">
        <v>18.4391</v>
      </c>
      <c r="N20" s="15">
        <v>10.573700000000001</v>
      </c>
      <c r="O20" s="15">
        <v>0</v>
      </c>
      <c r="P20" s="15">
        <v>10.573700000000001</v>
      </c>
      <c r="Q20" s="15">
        <v>8.5335000000000001</v>
      </c>
      <c r="R20" s="15">
        <v>10.955299999999999</v>
      </c>
      <c r="S20" s="15">
        <v>0</v>
      </c>
      <c r="T20" s="150" t="s">
        <v>186</v>
      </c>
      <c r="U20" s="150" t="s">
        <v>186</v>
      </c>
      <c r="V20" s="150" t="s">
        <v>186</v>
      </c>
      <c r="W20" s="150" t="s">
        <v>186</v>
      </c>
      <c r="X20" s="150" t="s">
        <v>186</v>
      </c>
      <c r="Y20" s="150" t="s">
        <v>186</v>
      </c>
      <c r="Z20" s="150" t="s">
        <v>186</v>
      </c>
      <c r="AA20" s="150" t="s">
        <v>186</v>
      </c>
      <c r="AB20" s="150" t="s">
        <v>186</v>
      </c>
      <c r="AC20" s="150" t="s">
        <v>186</v>
      </c>
      <c r="AD20" s="150" t="s">
        <v>186</v>
      </c>
      <c r="AE20" s="150" t="s">
        <v>186</v>
      </c>
    </row>
    <row r="21" spans="1:31" hidden="1" outlineLevel="1">
      <c r="A21" s="9">
        <v>40848</v>
      </c>
      <c r="B21" s="15">
        <v>16.4207</v>
      </c>
      <c r="C21" s="15">
        <v>17.010100000000001</v>
      </c>
      <c r="D21" s="15">
        <v>16.1812</v>
      </c>
      <c r="E21" s="15">
        <v>17.7806</v>
      </c>
      <c r="F21" s="15">
        <v>14.5291</v>
      </c>
      <c r="G21" s="15">
        <v>8.4479000000000006</v>
      </c>
      <c r="H21" s="15">
        <v>18.120799999999999</v>
      </c>
      <c r="I21" s="15">
        <v>17.010100000000001</v>
      </c>
      <c r="J21" s="15">
        <v>18.7684</v>
      </c>
      <c r="K21" s="15">
        <v>18.9437</v>
      </c>
      <c r="L21" s="15">
        <v>18.1008</v>
      </c>
      <c r="M21" s="15">
        <v>20.873200000000001</v>
      </c>
      <c r="N21" s="15">
        <v>10.2311</v>
      </c>
      <c r="O21" s="15">
        <v>0</v>
      </c>
      <c r="P21" s="15">
        <v>10.2311</v>
      </c>
      <c r="Q21" s="15">
        <v>11.3773</v>
      </c>
      <c r="R21" s="15">
        <v>10.8843</v>
      </c>
      <c r="S21" s="15">
        <v>5.0754999999999999</v>
      </c>
      <c r="T21" s="150" t="s">
        <v>186</v>
      </c>
      <c r="U21" s="150" t="s">
        <v>186</v>
      </c>
      <c r="V21" s="150" t="s">
        <v>186</v>
      </c>
      <c r="W21" s="150" t="s">
        <v>186</v>
      </c>
      <c r="X21" s="150" t="s">
        <v>186</v>
      </c>
      <c r="Y21" s="150" t="s">
        <v>186</v>
      </c>
      <c r="Z21" s="150" t="s">
        <v>186</v>
      </c>
      <c r="AA21" s="150" t="s">
        <v>186</v>
      </c>
      <c r="AB21" s="150" t="s">
        <v>186</v>
      </c>
      <c r="AC21" s="150" t="s">
        <v>186</v>
      </c>
      <c r="AD21" s="150" t="s">
        <v>186</v>
      </c>
      <c r="AE21" s="150" t="s">
        <v>186</v>
      </c>
    </row>
    <row r="22" spans="1:31" hidden="1" outlineLevel="1">
      <c r="A22" s="9">
        <v>40878</v>
      </c>
      <c r="B22" s="15">
        <v>17.9299</v>
      </c>
      <c r="C22" s="15">
        <v>16.5703</v>
      </c>
      <c r="D22" s="15">
        <v>18.841000000000001</v>
      </c>
      <c r="E22" s="15">
        <v>18.997199999999999</v>
      </c>
      <c r="F22" s="15">
        <v>18.4968</v>
      </c>
      <c r="G22" s="15">
        <v>0</v>
      </c>
      <c r="H22" s="15">
        <v>18.264199999999999</v>
      </c>
      <c r="I22" s="15">
        <v>16.5703</v>
      </c>
      <c r="J22" s="15">
        <v>19.508099999999999</v>
      </c>
      <c r="K22" s="15">
        <v>19.893000000000001</v>
      </c>
      <c r="L22" s="15">
        <v>18.7318</v>
      </c>
      <c r="M22" s="15">
        <v>0</v>
      </c>
      <c r="N22" s="15">
        <v>11.8847</v>
      </c>
      <c r="O22" s="15">
        <v>0</v>
      </c>
      <c r="P22" s="15">
        <v>11.8847</v>
      </c>
      <c r="Q22" s="15">
        <v>11.97</v>
      </c>
      <c r="R22" s="15">
        <v>11.2042</v>
      </c>
      <c r="S22" s="15">
        <v>0</v>
      </c>
      <c r="T22" s="150" t="s">
        <v>186</v>
      </c>
      <c r="U22" s="150" t="s">
        <v>186</v>
      </c>
      <c r="V22" s="150" t="s">
        <v>186</v>
      </c>
      <c r="W22" s="150" t="s">
        <v>186</v>
      </c>
      <c r="X22" s="150" t="s">
        <v>186</v>
      </c>
      <c r="Y22" s="150" t="s">
        <v>186</v>
      </c>
      <c r="Z22" s="150" t="s">
        <v>186</v>
      </c>
      <c r="AA22" s="150" t="s">
        <v>186</v>
      </c>
      <c r="AB22" s="150" t="s">
        <v>186</v>
      </c>
      <c r="AC22" s="150" t="s">
        <v>186</v>
      </c>
      <c r="AD22" s="150" t="s">
        <v>186</v>
      </c>
      <c r="AE22" s="150" t="s">
        <v>186</v>
      </c>
    </row>
    <row r="23" spans="1:31" hidden="1" outlineLevel="1">
      <c r="A23" s="9">
        <v>40909</v>
      </c>
      <c r="B23" s="15">
        <v>17.6434</v>
      </c>
      <c r="C23" s="15">
        <v>17.595500000000001</v>
      </c>
      <c r="D23" s="15">
        <v>17.657699999999998</v>
      </c>
      <c r="E23" s="15">
        <v>18.359000000000002</v>
      </c>
      <c r="F23" s="15">
        <v>17.030799999999999</v>
      </c>
      <c r="G23" s="15">
        <v>6.9909999999999997</v>
      </c>
      <c r="H23" s="15">
        <v>19.844799999999999</v>
      </c>
      <c r="I23" s="15">
        <v>17.595500000000001</v>
      </c>
      <c r="J23" s="15">
        <v>20.779399999999999</v>
      </c>
      <c r="K23" s="15">
        <v>21.5059</v>
      </c>
      <c r="L23" s="15">
        <v>19.127700000000001</v>
      </c>
      <c r="M23" s="15">
        <v>0</v>
      </c>
      <c r="N23" s="15">
        <v>9.7993000000000006</v>
      </c>
      <c r="O23" s="15">
        <v>0</v>
      </c>
      <c r="P23" s="15">
        <v>9.7993000000000006</v>
      </c>
      <c r="Q23" s="15">
        <v>9.7391000000000005</v>
      </c>
      <c r="R23" s="15">
        <v>10.9598</v>
      </c>
      <c r="S23" s="15">
        <v>6.9909999999999997</v>
      </c>
      <c r="T23" s="150" t="s">
        <v>186</v>
      </c>
      <c r="U23" s="150" t="s">
        <v>186</v>
      </c>
      <c r="V23" s="150" t="s">
        <v>186</v>
      </c>
      <c r="W23" s="150" t="s">
        <v>186</v>
      </c>
      <c r="X23" s="150" t="s">
        <v>186</v>
      </c>
      <c r="Y23" s="150" t="s">
        <v>186</v>
      </c>
      <c r="Z23" s="150" t="s">
        <v>186</v>
      </c>
      <c r="AA23" s="150" t="s">
        <v>186</v>
      </c>
      <c r="AB23" s="150" t="s">
        <v>186</v>
      </c>
      <c r="AC23" s="150" t="s">
        <v>186</v>
      </c>
      <c r="AD23" s="150" t="s">
        <v>186</v>
      </c>
      <c r="AE23" s="150" t="s">
        <v>186</v>
      </c>
    </row>
    <row r="24" spans="1:31" hidden="1" outlineLevel="1">
      <c r="A24" s="9">
        <v>40940</v>
      </c>
      <c r="B24" s="15">
        <v>17.824200000000001</v>
      </c>
      <c r="C24" s="15">
        <v>17.722200000000001</v>
      </c>
      <c r="D24" s="15">
        <v>17.8705</v>
      </c>
      <c r="E24" s="15">
        <v>19.032499999999999</v>
      </c>
      <c r="F24" s="15">
        <v>15.0785</v>
      </c>
      <c r="G24" s="15">
        <v>0</v>
      </c>
      <c r="H24" s="15">
        <v>18.8748</v>
      </c>
      <c r="I24" s="15">
        <v>17.722200000000001</v>
      </c>
      <c r="J24" s="15">
        <v>19.523099999999999</v>
      </c>
      <c r="K24" s="15">
        <v>19.4986</v>
      </c>
      <c r="L24" s="15">
        <v>19.6357</v>
      </c>
      <c r="M24" s="15">
        <v>0</v>
      </c>
      <c r="N24" s="15">
        <v>10.9527</v>
      </c>
      <c r="O24" s="15">
        <v>0</v>
      </c>
      <c r="P24" s="15">
        <v>10.9527</v>
      </c>
      <c r="Q24" s="15">
        <v>11.889099999999999</v>
      </c>
      <c r="R24" s="15">
        <v>10.681900000000001</v>
      </c>
      <c r="S24" s="15">
        <v>0</v>
      </c>
      <c r="T24" s="150" t="s">
        <v>186</v>
      </c>
      <c r="U24" s="150" t="s">
        <v>186</v>
      </c>
      <c r="V24" s="150" t="s">
        <v>186</v>
      </c>
      <c r="W24" s="150" t="s">
        <v>186</v>
      </c>
      <c r="X24" s="150" t="s">
        <v>186</v>
      </c>
      <c r="Y24" s="150" t="s">
        <v>186</v>
      </c>
      <c r="Z24" s="150" t="s">
        <v>186</v>
      </c>
      <c r="AA24" s="150" t="s">
        <v>186</v>
      </c>
      <c r="AB24" s="150" t="s">
        <v>186</v>
      </c>
      <c r="AC24" s="150" t="s">
        <v>186</v>
      </c>
      <c r="AD24" s="150" t="s">
        <v>186</v>
      </c>
      <c r="AE24" s="150" t="s">
        <v>186</v>
      </c>
    </row>
    <row r="25" spans="1:31" hidden="1" outlineLevel="1">
      <c r="A25" s="9">
        <v>40969</v>
      </c>
      <c r="B25" s="15">
        <v>16.841699999999999</v>
      </c>
      <c r="C25" s="15">
        <v>17.8706</v>
      </c>
      <c r="D25" s="15">
        <v>16.354900000000001</v>
      </c>
      <c r="E25" s="15">
        <v>15.7563</v>
      </c>
      <c r="F25" s="15">
        <v>17.1358</v>
      </c>
      <c r="G25" s="15">
        <v>21.2</v>
      </c>
      <c r="H25" s="15">
        <v>18.4938</v>
      </c>
      <c r="I25" s="15">
        <v>17.8706</v>
      </c>
      <c r="J25" s="15">
        <v>18.924199999999999</v>
      </c>
      <c r="K25" s="15">
        <v>18.861699999999999</v>
      </c>
      <c r="L25" s="15">
        <v>18.939299999999999</v>
      </c>
      <c r="M25" s="15">
        <v>21.2</v>
      </c>
      <c r="N25" s="15">
        <v>10.765499999999999</v>
      </c>
      <c r="O25" s="15">
        <v>0</v>
      </c>
      <c r="P25" s="15">
        <v>10.765499999999999</v>
      </c>
      <c r="Q25" s="15">
        <v>10.728400000000001</v>
      </c>
      <c r="R25" s="15">
        <v>10.858499999999999</v>
      </c>
      <c r="S25" s="15">
        <v>0</v>
      </c>
      <c r="T25" s="150" t="s">
        <v>186</v>
      </c>
      <c r="U25" s="150" t="s">
        <v>186</v>
      </c>
      <c r="V25" s="150" t="s">
        <v>186</v>
      </c>
      <c r="W25" s="150" t="s">
        <v>186</v>
      </c>
      <c r="X25" s="150" t="s">
        <v>186</v>
      </c>
      <c r="Y25" s="150" t="s">
        <v>186</v>
      </c>
      <c r="Z25" s="150" t="s">
        <v>186</v>
      </c>
      <c r="AA25" s="150" t="s">
        <v>186</v>
      </c>
      <c r="AB25" s="150" t="s">
        <v>186</v>
      </c>
      <c r="AC25" s="150" t="s">
        <v>186</v>
      </c>
      <c r="AD25" s="150" t="s">
        <v>186</v>
      </c>
      <c r="AE25" s="150" t="s">
        <v>186</v>
      </c>
    </row>
    <row r="26" spans="1:31" hidden="1" outlineLevel="1">
      <c r="A26" s="9">
        <v>41000</v>
      </c>
      <c r="B26" s="15">
        <v>16.432300000000001</v>
      </c>
      <c r="C26" s="15">
        <v>18.724</v>
      </c>
      <c r="D26" s="15">
        <v>15.5999</v>
      </c>
      <c r="E26" s="15">
        <v>15.5166</v>
      </c>
      <c r="F26" s="15">
        <v>15.7643</v>
      </c>
      <c r="G26" s="15">
        <v>0</v>
      </c>
      <c r="H26" s="15">
        <v>18.7713</v>
      </c>
      <c r="I26" s="15">
        <v>18.724</v>
      </c>
      <c r="J26" s="15">
        <v>18.799700000000001</v>
      </c>
      <c r="K26" s="15">
        <v>18.453600000000002</v>
      </c>
      <c r="L26" s="15">
        <v>19.5657</v>
      </c>
      <c r="M26" s="15">
        <v>0</v>
      </c>
      <c r="N26" s="15">
        <v>10.6662</v>
      </c>
      <c r="O26" s="15">
        <v>0</v>
      </c>
      <c r="P26" s="15">
        <v>10.6662</v>
      </c>
      <c r="Q26" s="15">
        <v>10.5238</v>
      </c>
      <c r="R26" s="15">
        <v>10.9031</v>
      </c>
      <c r="S26" s="15">
        <v>0</v>
      </c>
      <c r="T26" s="150" t="s">
        <v>186</v>
      </c>
      <c r="U26" s="150" t="s">
        <v>186</v>
      </c>
      <c r="V26" s="150" t="s">
        <v>186</v>
      </c>
      <c r="W26" s="150" t="s">
        <v>186</v>
      </c>
      <c r="X26" s="150" t="s">
        <v>186</v>
      </c>
      <c r="Y26" s="150" t="s">
        <v>186</v>
      </c>
      <c r="Z26" s="150" t="s">
        <v>186</v>
      </c>
      <c r="AA26" s="150" t="s">
        <v>186</v>
      </c>
      <c r="AB26" s="150" t="s">
        <v>186</v>
      </c>
      <c r="AC26" s="150" t="s">
        <v>186</v>
      </c>
      <c r="AD26" s="150" t="s">
        <v>186</v>
      </c>
      <c r="AE26" s="150" t="s">
        <v>186</v>
      </c>
    </row>
    <row r="27" spans="1:31" hidden="1" outlineLevel="1">
      <c r="A27" s="9">
        <v>41030</v>
      </c>
      <c r="B27" s="15">
        <v>16.622900000000001</v>
      </c>
      <c r="C27" s="15">
        <v>19.409400000000002</v>
      </c>
      <c r="D27" s="15">
        <v>15.6511</v>
      </c>
      <c r="E27" s="15">
        <v>17.989100000000001</v>
      </c>
      <c r="F27" s="15">
        <v>14.0815</v>
      </c>
      <c r="G27" s="15">
        <v>5.1532999999999998</v>
      </c>
      <c r="H27" s="15">
        <v>18.645900000000001</v>
      </c>
      <c r="I27" s="15">
        <v>19.409400000000002</v>
      </c>
      <c r="J27" s="15">
        <v>18.251999999999999</v>
      </c>
      <c r="K27" s="15">
        <v>18.193100000000001</v>
      </c>
      <c r="L27" s="15">
        <v>18.378599999999999</v>
      </c>
      <c r="M27" s="15">
        <v>16.899999999999999</v>
      </c>
      <c r="N27" s="15">
        <v>10.2273</v>
      </c>
      <c r="O27" s="15">
        <v>0</v>
      </c>
      <c r="P27" s="15">
        <v>10.2273</v>
      </c>
      <c r="Q27" s="15">
        <v>11.8353</v>
      </c>
      <c r="R27" s="15">
        <v>10.710699999999999</v>
      </c>
      <c r="S27" s="15">
        <v>4.9040999999999997</v>
      </c>
      <c r="T27" s="150" t="s">
        <v>186</v>
      </c>
      <c r="U27" s="150" t="s">
        <v>186</v>
      </c>
      <c r="V27" s="150" t="s">
        <v>186</v>
      </c>
      <c r="W27" s="150" t="s">
        <v>186</v>
      </c>
      <c r="X27" s="150" t="s">
        <v>186</v>
      </c>
      <c r="Y27" s="150" t="s">
        <v>186</v>
      </c>
      <c r="Z27" s="150" t="s">
        <v>186</v>
      </c>
      <c r="AA27" s="150" t="s">
        <v>186</v>
      </c>
      <c r="AB27" s="150" t="s">
        <v>186</v>
      </c>
      <c r="AC27" s="150" t="s">
        <v>186</v>
      </c>
      <c r="AD27" s="150" t="s">
        <v>186</v>
      </c>
      <c r="AE27" s="150" t="s">
        <v>186</v>
      </c>
    </row>
    <row r="28" spans="1:31" hidden="1" outlineLevel="1">
      <c r="A28" s="9">
        <v>41061</v>
      </c>
      <c r="B28" s="15">
        <v>18.888500000000001</v>
      </c>
      <c r="C28" s="15">
        <v>19.1099</v>
      </c>
      <c r="D28" s="15">
        <v>18.766100000000002</v>
      </c>
      <c r="E28" s="15">
        <v>18.243099999999998</v>
      </c>
      <c r="F28" s="15">
        <v>19.414400000000001</v>
      </c>
      <c r="G28" s="15">
        <v>15.3621</v>
      </c>
      <c r="H28" s="15">
        <v>19.075700000000001</v>
      </c>
      <c r="I28" s="15">
        <v>19.1099</v>
      </c>
      <c r="J28" s="15">
        <v>19.055900000000001</v>
      </c>
      <c r="K28" s="15">
        <v>18.2835</v>
      </c>
      <c r="L28" s="15">
        <v>20.064599999999999</v>
      </c>
      <c r="M28" s="15">
        <v>15.3621</v>
      </c>
      <c r="N28" s="15">
        <v>12.619300000000001</v>
      </c>
      <c r="O28" s="15">
        <v>0</v>
      </c>
      <c r="P28" s="15">
        <v>12.619300000000001</v>
      </c>
      <c r="Q28" s="15">
        <v>16.2</v>
      </c>
      <c r="R28" s="15">
        <v>11.5212</v>
      </c>
      <c r="S28" s="15">
        <v>0</v>
      </c>
      <c r="T28" s="150" t="s">
        <v>186</v>
      </c>
      <c r="U28" s="150" t="s">
        <v>186</v>
      </c>
      <c r="V28" s="150" t="s">
        <v>186</v>
      </c>
      <c r="W28" s="150" t="s">
        <v>186</v>
      </c>
      <c r="X28" s="150" t="s">
        <v>186</v>
      </c>
      <c r="Y28" s="150" t="s">
        <v>186</v>
      </c>
      <c r="Z28" s="150" t="s">
        <v>186</v>
      </c>
      <c r="AA28" s="150" t="s">
        <v>186</v>
      </c>
      <c r="AB28" s="150" t="s">
        <v>186</v>
      </c>
      <c r="AC28" s="150" t="s">
        <v>186</v>
      </c>
      <c r="AD28" s="150" t="s">
        <v>186</v>
      </c>
      <c r="AE28" s="150" t="s">
        <v>186</v>
      </c>
    </row>
    <row r="29" spans="1:31" hidden="1" outlineLevel="1">
      <c r="A29" s="9">
        <v>41091</v>
      </c>
      <c r="B29" s="15">
        <v>19.103100000000001</v>
      </c>
      <c r="C29" s="15">
        <v>19.403500000000001</v>
      </c>
      <c r="D29" s="15">
        <v>18.9329</v>
      </c>
      <c r="E29" s="15">
        <v>19.550899999999999</v>
      </c>
      <c r="F29" s="15">
        <v>18.685099999999998</v>
      </c>
      <c r="G29" s="15">
        <v>6.2717999999999998</v>
      </c>
      <c r="H29" s="15">
        <v>19.709800000000001</v>
      </c>
      <c r="I29" s="15">
        <v>19.403500000000001</v>
      </c>
      <c r="J29" s="15">
        <v>19.901199999999999</v>
      </c>
      <c r="K29" s="15">
        <v>19.775300000000001</v>
      </c>
      <c r="L29" s="15">
        <v>20.257000000000001</v>
      </c>
      <c r="M29" s="15">
        <v>0</v>
      </c>
      <c r="N29" s="15">
        <v>9.5254999999999992</v>
      </c>
      <c r="O29" s="15">
        <v>20</v>
      </c>
      <c r="P29" s="15">
        <v>9.5236999999999998</v>
      </c>
      <c r="Q29" s="15">
        <v>11.388299999999999</v>
      </c>
      <c r="R29" s="15">
        <v>10.737</v>
      </c>
      <c r="S29" s="15">
        <v>6.2717999999999998</v>
      </c>
      <c r="T29" s="150" t="s">
        <v>186</v>
      </c>
      <c r="U29" s="150" t="s">
        <v>186</v>
      </c>
      <c r="V29" s="150" t="s">
        <v>186</v>
      </c>
      <c r="W29" s="150" t="s">
        <v>186</v>
      </c>
      <c r="X29" s="150" t="s">
        <v>186</v>
      </c>
      <c r="Y29" s="150" t="s">
        <v>186</v>
      </c>
      <c r="Z29" s="150" t="s">
        <v>186</v>
      </c>
      <c r="AA29" s="150" t="s">
        <v>186</v>
      </c>
      <c r="AB29" s="150" t="s">
        <v>186</v>
      </c>
      <c r="AC29" s="150" t="s">
        <v>186</v>
      </c>
      <c r="AD29" s="150" t="s">
        <v>186</v>
      </c>
      <c r="AE29" s="150" t="s">
        <v>186</v>
      </c>
    </row>
    <row r="30" spans="1:31" hidden="1" outlineLevel="1">
      <c r="A30" s="9">
        <v>41122</v>
      </c>
      <c r="B30" s="15">
        <v>17.5868</v>
      </c>
      <c r="C30" s="15">
        <v>19.618500000000001</v>
      </c>
      <c r="D30" s="15">
        <v>16.776599999999998</v>
      </c>
      <c r="E30" s="15">
        <v>17.2209</v>
      </c>
      <c r="F30" s="15">
        <v>16.495899999999999</v>
      </c>
      <c r="G30" s="15">
        <v>16.5</v>
      </c>
      <c r="H30" s="15">
        <v>20.322299999999998</v>
      </c>
      <c r="I30" s="15">
        <v>19.618500000000001</v>
      </c>
      <c r="J30" s="15">
        <v>20.835599999999999</v>
      </c>
      <c r="K30" s="15">
        <v>20.044599999999999</v>
      </c>
      <c r="L30" s="15">
        <v>21.849299999999999</v>
      </c>
      <c r="M30" s="15">
        <v>16.5</v>
      </c>
      <c r="N30" s="15">
        <v>11.879</v>
      </c>
      <c r="O30" s="15">
        <v>0</v>
      </c>
      <c r="P30" s="15">
        <v>11.879</v>
      </c>
      <c r="Q30" s="15">
        <v>10.3073</v>
      </c>
      <c r="R30" s="15">
        <v>12.3964</v>
      </c>
      <c r="S30" s="15">
        <v>0</v>
      </c>
      <c r="T30" s="150" t="s">
        <v>186</v>
      </c>
      <c r="U30" s="150" t="s">
        <v>186</v>
      </c>
      <c r="V30" s="150" t="s">
        <v>186</v>
      </c>
      <c r="W30" s="150" t="s">
        <v>186</v>
      </c>
      <c r="X30" s="150" t="s">
        <v>186</v>
      </c>
      <c r="Y30" s="150" t="s">
        <v>186</v>
      </c>
      <c r="Z30" s="150" t="s">
        <v>186</v>
      </c>
      <c r="AA30" s="150" t="s">
        <v>186</v>
      </c>
      <c r="AB30" s="150" t="s">
        <v>186</v>
      </c>
      <c r="AC30" s="150" t="s">
        <v>186</v>
      </c>
      <c r="AD30" s="150" t="s">
        <v>186</v>
      </c>
      <c r="AE30" s="150" t="s">
        <v>186</v>
      </c>
    </row>
    <row r="31" spans="1:31" hidden="1" outlineLevel="1">
      <c r="A31" s="9">
        <v>41153</v>
      </c>
      <c r="B31" s="15">
        <v>20.462800000000001</v>
      </c>
      <c r="C31" s="15">
        <v>20.799299999999999</v>
      </c>
      <c r="D31" s="15">
        <v>20.233799999999999</v>
      </c>
      <c r="E31" s="15">
        <v>20.547599999999999</v>
      </c>
      <c r="F31" s="15">
        <v>18.937200000000001</v>
      </c>
      <c r="G31" s="15">
        <v>16.5</v>
      </c>
      <c r="H31" s="15">
        <v>21.103400000000001</v>
      </c>
      <c r="I31" s="15">
        <v>20.799299999999999</v>
      </c>
      <c r="J31" s="15">
        <v>21.3521</v>
      </c>
      <c r="K31" s="15">
        <v>22.083200000000001</v>
      </c>
      <c r="L31" s="15">
        <v>18.937200000000001</v>
      </c>
      <c r="M31" s="15">
        <v>16.5</v>
      </c>
      <c r="N31" s="15">
        <v>14.7082</v>
      </c>
      <c r="O31" s="15">
        <v>0</v>
      </c>
      <c r="P31" s="15">
        <v>14.7082</v>
      </c>
      <c r="Q31" s="15">
        <v>14.7082</v>
      </c>
      <c r="R31" s="15">
        <v>0</v>
      </c>
      <c r="S31" s="15">
        <v>0</v>
      </c>
      <c r="T31" s="150" t="s">
        <v>186</v>
      </c>
      <c r="U31" s="150" t="s">
        <v>186</v>
      </c>
      <c r="V31" s="150" t="s">
        <v>186</v>
      </c>
      <c r="W31" s="150" t="s">
        <v>186</v>
      </c>
      <c r="X31" s="150" t="s">
        <v>186</v>
      </c>
      <c r="Y31" s="150" t="s">
        <v>186</v>
      </c>
      <c r="Z31" s="150" t="s">
        <v>186</v>
      </c>
      <c r="AA31" s="150" t="s">
        <v>186</v>
      </c>
      <c r="AB31" s="150" t="s">
        <v>186</v>
      </c>
      <c r="AC31" s="150" t="s">
        <v>186</v>
      </c>
      <c r="AD31" s="150" t="s">
        <v>186</v>
      </c>
      <c r="AE31" s="150" t="s">
        <v>186</v>
      </c>
    </row>
    <row r="32" spans="1:31" hidden="1" outlineLevel="1">
      <c r="A32" s="9">
        <v>41183</v>
      </c>
      <c r="B32" s="15">
        <v>20.199200000000001</v>
      </c>
      <c r="C32" s="15">
        <v>21.044499999999999</v>
      </c>
      <c r="D32" s="15">
        <v>19.815799999999999</v>
      </c>
      <c r="E32" s="15">
        <v>22.133199999999999</v>
      </c>
      <c r="F32" s="15">
        <v>18.123100000000001</v>
      </c>
      <c r="G32" s="15">
        <v>21.900500000000001</v>
      </c>
      <c r="H32" s="15">
        <v>22.2547</v>
      </c>
      <c r="I32" s="15">
        <v>21.044499999999999</v>
      </c>
      <c r="J32" s="15">
        <v>23.051100000000002</v>
      </c>
      <c r="K32" s="15">
        <v>23.770700000000001</v>
      </c>
      <c r="L32" s="15">
        <v>22.252099999999999</v>
      </c>
      <c r="M32" s="15">
        <v>22.676300000000001</v>
      </c>
      <c r="N32" s="15">
        <v>12.646599999999999</v>
      </c>
      <c r="O32" s="15">
        <v>0</v>
      </c>
      <c r="P32" s="15">
        <v>12.646599999999999</v>
      </c>
      <c r="Q32" s="15">
        <v>11.0343</v>
      </c>
      <c r="R32" s="15">
        <v>12.986700000000001</v>
      </c>
      <c r="S32" s="15">
        <v>9.24</v>
      </c>
      <c r="T32" s="150" t="s">
        <v>186</v>
      </c>
      <c r="U32" s="150" t="s">
        <v>186</v>
      </c>
      <c r="V32" s="150" t="s">
        <v>186</v>
      </c>
      <c r="W32" s="150" t="s">
        <v>186</v>
      </c>
      <c r="X32" s="150" t="s">
        <v>186</v>
      </c>
      <c r="Y32" s="150" t="s">
        <v>186</v>
      </c>
      <c r="Z32" s="150" t="s">
        <v>186</v>
      </c>
      <c r="AA32" s="150" t="s">
        <v>186</v>
      </c>
      <c r="AB32" s="150" t="s">
        <v>186</v>
      </c>
      <c r="AC32" s="150" t="s">
        <v>186</v>
      </c>
      <c r="AD32" s="150" t="s">
        <v>186</v>
      </c>
      <c r="AE32" s="150" t="s">
        <v>186</v>
      </c>
    </row>
    <row r="33" spans="1:31" hidden="1" outlineLevel="1">
      <c r="A33" s="9">
        <v>41214</v>
      </c>
      <c r="B33" s="15">
        <v>20.0108</v>
      </c>
      <c r="C33" s="15">
        <v>21.393799999999999</v>
      </c>
      <c r="D33" s="15">
        <v>19.138999999999999</v>
      </c>
      <c r="E33" s="15">
        <v>21.139800000000001</v>
      </c>
      <c r="F33" s="15">
        <v>17.1799</v>
      </c>
      <c r="G33" s="15">
        <v>10.0268</v>
      </c>
      <c r="H33" s="15">
        <v>22.524999999999999</v>
      </c>
      <c r="I33" s="15">
        <v>21.393799999999999</v>
      </c>
      <c r="J33" s="15">
        <v>23.6112</v>
      </c>
      <c r="K33" s="15">
        <v>24.487300000000001</v>
      </c>
      <c r="L33" s="15">
        <v>21.713000000000001</v>
      </c>
      <c r="M33" s="15">
        <v>25</v>
      </c>
      <c r="N33" s="15">
        <v>10.593</v>
      </c>
      <c r="O33" s="15">
        <v>20</v>
      </c>
      <c r="P33" s="15">
        <v>10.593</v>
      </c>
      <c r="Q33" s="15">
        <v>10.559799999999999</v>
      </c>
      <c r="R33" s="15">
        <v>11.712300000000001</v>
      </c>
      <c r="S33" s="15">
        <v>4.6749000000000001</v>
      </c>
      <c r="T33" s="150" t="s">
        <v>186</v>
      </c>
      <c r="U33" s="150" t="s">
        <v>186</v>
      </c>
      <c r="V33" s="150" t="s">
        <v>186</v>
      </c>
      <c r="W33" s="150" t="s">
        <v>186</v>
      </c>
      <c r="X33" s="150" t="s">
        <v>186</v>
      </c>
      <c r="Y33" s="150" t="s">
        <v>186</v>
      </c>
      <c r="Z33" s="150" t="s">
        <v>186</v>
      </c>
      <c r="AA33" s="150" t="s">
        <v>186</v>
      </c>
      <c r="AB33" s="150" t="s">
        <v>186</v>
      </c>
      <c r="AC33" s="150" t="s">
        <v>186</v>
      </c>
      <c r="AD33" s="150" t="s">
        <v>186</v>
      </c>
      <c r="AE33" s="150" t="s">
        <v>186</v>
      </c>
    </row>
    <row r="34" spans="1:31" hidden="1" outlineLevel="1">
      <c r="A34" s="9">
        <v>41244</v>
      </c>
      <c r="B34" s="15">
        <v>20.7182</v>
      </c>
      <c r="C34" s="15">
        <v>21.659099999999999</v>
      </c>
      <c r="D34" s="15">
        <v>20.168600000000001</v>
      </c>
      <c r="E34" s="15">
        <v>22.706800000000001</v>
      </c>
      <c r="F34" s="15">
        <v>17.089700000000001</v>
      </c>
      <c r="G34" s="15">
        <v>0</v>
      </c>
      <c r="H34" s="15">
        <v>22.833500000000001</v>
      </c>
      <c r="I34" s="15">
        <v>21.659099999999999</v>
      </c>
      <c r="J34" s="15">
        <v>23.791499999999999</v>
      </c>
      <c r="K34" s="15">
        <v>24.641500000000001</v>
      </c>
      <c r="L34" s="15">
        <v>22.115300000000001</v>
      </c>
      <c r="M34" s="15">
        <v>0</v>
      </c>
      <c r="N34" s="15">
        <v>11.0298</v>
      </c>
      <c r="O34" s="15">
        <v>0</v>
      </c>
      <c r="P34" s="15">
        <v>11.0298</v>
      </c>
      <c r="Q34" s="15">
        <v>10.110900000000001</v>
      </c>
      <c r="R34" s="15">
        <v>11.347799999999999</v>
      </c>
      <c r="S34" s="15">
        <v>0</v>
      </c>
      <c r="T34" s="150" t="s">
        <v>186</v>
      </c>
      <c r="U34" s="150" t="s">
        <v>186</v>
      </c>
      <c r="V34" s="150" t="s">
        <v>186</v>
      </c>
      <c r="W34" s="150" t="s">
        <v>186</v>
      </c>
      <c r="X34" s="150" t="s">
        <v>186</v>
      </c>
      <c r="Y34" s="150" t="s">
        <v>186</v>
      </c>
      <c r="Z34" s="150" t="s">
        <v>186</v>
      </c>
      <c r="AA34" s="150" t="s">
        <v>186</v>
      </c>
      <c r="AB34" s="150" t="s">
        <v>186</v>
      </c>
      <c r="AC34" s="150" t="s">
        <v>186</v>
      </c>
      <c r="AD34" s="150" t="s">
        <v>186</v>
      </c>
      <c r="AE34" s="150" t="s">
        <v>186</v>
      </c>
    </row>
    <row r="35" spans="1:31" hidden="1" outlineLevel="1">
      <c r="A35" s="9">
        <v>41275</v>
      </c>
      <c r="B35" s="15">
        <v>18.139800000000001</v>
      </c>
      <c r="C35" s="15">
        <v>21.393999999999998</v>
      </c>
      <c r="D35" s="15">
        <v>16.979299999999999</v>
      </c>
      <c r="E35" s="15">
        <v>22.383900000000001</v>
      </c>
      <c r="F35" s="15">
        <v>15.130699999999999</v>
      </c>
      <c r="G35" s="15">
        <v>12.503299999999999</v>
      </c>
      <c r="H35" s="15">
        <v>22.248000000000001</v>
      </c>
      <c r="I35" s="15">
        <v>21.393999999999998</v>
      </c>
      <c r="J35" s="15">
        <v>23.028199999999998</v>
      </c>
      <c r="K35" s="15">
        <v>23.533100000000001</v>
      </c>
      <c r="L35" s="15">
        <v>22.189699999999998</v>
      </c>
      <c r="M35" s="15">
        <v>0</v>
      </c>
      <c r="N35" s="15">
        <v>13.106999999999999</v>
      </c>
      <c r="O35" s="15">
        <v>0</v>
      </c>
      <c r="P35" s="15">
        <v>13.106999999999999</v>
      </c>
      <c r="Q35" s="15">
        <v>12.357799999999999</v>
      </c>
      <c r="R35" s="15">
        <v>13.198</v>
      </c>
      <c r="S35" s="15">
        <v>12.503299999999999</v>
      </c>
      <c r="T35" s="15">
        <v>13.638400000000001</v>
      </c>
      <c r="U35" s="15">
        <v>0</v>
      </c>
      <c r="V35" s="15">
        <v>13.638400000000001</v>
      </c>
      <c r="W35" s="15">
        <v>12.357799999999999</v>
      </c>
      <c r="X35" s="15">
        <v>13.6898</v>
      </c>
      <c r="Y35" s="15">
        <v>14</v>
      </c>
      <c r="Z35" s="15">
        <v>11.0406</v>
      </c>
      <c r="AA35" s="15">
        <v>0</v>
      </c>
      <c r="AB35" s="15">
        <v>11.0406</v>
      </c>
      <c r="AC35" s="15">
        <v>0</v>
      </c>
      <c r="AD35" s="15">
        <v>11.4602</v>
      </c>
      <c r="AE35" s="15">
        <v>3.4548000000000001</v>
      </c>
    </row>
    <row r="36" spans="1:31" hidden="1" outlineLevel="1">
      <c r="A36" s="9">
        <v>41306</v>
      </c>
      <c r="B36" s="15">
        <v>18.517700000000001</v>
      </c>
      <c r="C36" s="15">
        <v>21.388100000000001</v>
      </c>
      <c r="D36" s="15">
        <v>17.1599</v>
      </c>
      <c r="E36" s="15">
        <v>19.1098</v>
      </c>
      <c r="F36" s="15">
        <v>14.819699999999999</v>
      </c>
      <c r="G36" s="15">
        <v>0</v>
      </c>
      <c r="H36" s="15">
        <v>21.8809</v>
      </c>
      <c r="I36" s="15">
        <v>21.388100000000001</v>
      </c>
      <c r="J36" s="15">
        <v>22.3066</v>
      </c>
      <c r="K36" s="15">
        <v>22.248699999999999</v>
      </c>
      <c r="L36" s="15">
        <v>22.485299999999999</v>
      </c>
      <c r="M36" s="15">
        <v>0</v>
      </c>
      <c r="N36" s="15">
        <v>10.931800000000001</v>
      </c>
      <c r="O36" s="15">
        <v>0</v>
      </c>
      <c r="P36" s="15">
        <v>10.931800000000001</v>
      </c>
      <c r="Q36" s="15">
        <v>9.2622999999999998</v>
      </c>
      <c r="R36" s="15">
        <v>11.618399999999999</v>
      </c>
      <c r="S36" s="15">
        <v>0</v>
      </c>
      <c r="T36" s="15">
        <v>11.3278</v>
      </c>
      <c r="U36" s="15">
        <v>0</v>
      </c>
      <c r="V36" s="15">
        <v>11.3278</v>
      </c>
      <c r="W36" s="15">
        <v>9.6600999999999999</v>
      </c>
      <c r="X36" s="15">
        <v>11.6434</v>
      </c>
      <c r="Y36" s="15">
        <v>0</v>
      </c>
      <c r="Z36" s="15">
        <v>9.8739000000000008</v>
      </c>
      <c r="AA36" s="15">
        <v>0</v>
      </c>
      <c r="AB36" s="15">
        <v>9.8739000000000008</v>
      </c>
      <c r="AC36" s="15">
        <v>9</v>
      </c>
      <c r="AD36" s="15">
        <v>11.4602</v>
      </c>
      <c r="AE36" s="15">
        <v>0</v>
      </c>
    </row>
    <row r="37" spans="1:31" hidden="1" outlineLevel="1">
      <c r="A37" s="9">
        <v>41334</v>
      </c>
      <c r="B37" s="15">
        <v>18.525099999999998</v>
      </c>
      <c r="C37" s="15">
        <v>21.316800000000001</v>
      </c>
      <c r="D37" s="15">
        <v>17.352499999999999</v>
      </c>
      <c r="E37" s="15">
        <v>16.032699999999998</v>
      </c>
      <c r="F37" s="15">
        <v>19.1266</v>
      </c>
      <c r="G37" s="15">
        <v>0</v>
      </c>
      <c r="H37" s="15">
        <v>21.001100000000001</v>
      </c>
      <c r="I37" s="15">
        <v>21.316800000000001</v>
      </c>
      <c r="J37" s="15">
        <v>20.798400000000001</v>
      </c>
      <c r="K37" s="15">
        <v>20.486499999999999</v>
      </c>
      <c r="L37" s="15">
        <v>21.092700000000001</v>
      </c>
      <c r="M37" s="15">
        <v>0</v>
      </c>
      <c r="N37" s="15">
        <v>10.838699999999999</v>
      </c>
      <c r="O37" s="15">
        <v>0</v>
      </c>
      <c r="P37" s="15">
        <v>10.838699999999999</v>
      </c>
      <c r="Q37" s="15">
        <v>10.505699999999999</v>
      </c>
      <c r="R37" s="15">
        <v>11.7842</v>
      </c>
      <c r="S37" s="15">
        <v>0</v>
      </c>
      <c r="T37" s="15">
        <v>10.9277</v>
      </c>
      <c r="U37" s="15">
        <v>0</v>
      </c>
      <c r="V37" s="15">
        <v>10.9277</v>
      </c>
      <c r="W37" s="15">
        <v>10.637600000000001</v>
      </c>
      <c r="X37" s="15">
        <v>11.990500000000001</v>
      </c>
      <c r="Y37" s="15">
        <v>0</v>
      </c>
      <c r="Z37" s="15">
        <v>10.264900000000001</v>
      </c>
      <c r="AA37" s="15">
        <v>0</v>
      </c>
      <c r="AB37" s="15">
        <v>10.264900000000001</v>
      </c>
      <c r="AC37" s="15">
        <v>9</v>
      </c>
      <c r="AD37" s="15">
        <v>11.272399999999999</v>
      </c>
      <c r="AE37" s="15">
        <v>0</v>
      </c>
    </row>
    <row r="38" spans="1:31" hidden="1" outlineLevel="1">
      <c r="A38" s="9">
        <v>41365</v>
      </c>
      <c r="B38" s="15">
        <v>18.4102</v>
      </c>
      <c r="C38" s="15">
        <v>21.6693</v>
      </c>
      <c r="D38" s="15">
        <v>17.4038</v>
      </c>
      <c r="E38" s="15">
        <v>17.383299999999998</v>
      </c>
      <c r="F38" s="15">
        <v>17.427399999999999</v>
      </c>
      <c r="G38" s="15">
        <v>0</v>
      </c>
      <c r="H38" s="15">
        <v>20.950099999999999</v>
      </c>
      <c r="I38" s="15">
        <v>21.6693</v>
      </c>
      <c r="J38" s="15">
        <v>20.616</v>
      </c>
      <c r="K38" s="15">
        <v>20.834499999999998</v>
      </c>
      <c r="L38" s="15">
        <v>20.357399999999998</v>
      </c>
      <c r="M38" s="15">
        <v>0</v>
      </c>
      <c r="N38" s="15">
        <v>11.033099999999999</v>
      </c>
      <c r="O38" s="15">
        <v>0</v>
      </c>
      <c r="P38" s="15">
        <v>11.033099999999999</v>
      </c>
      <c r="Q38" s="15">
        <v>10.2597</v>
      </c>
      <c r="R38" s="15">
        <v>11.873699999999999</v>
      </c>
      <c r="S38" s="15">
        <v>0</v>
      </c>
      <c r="T38" s="15">
        <v>11.0236</v>
      </c>
      <c r="U38" s="15">
        <v>0</v>
      </c>
      <c r="V38" s="15">
        <v>11.0236</v>
      </c>
      <c r="W38" s="15">
        <v>10.2597</v>
      </c>
      <c r="X38" s="15">
        <v>11.978300000000001</v>
      </c>
      <c r="Y38" s="15">
        <v>0</v>
      </c>
      <c r="Z38" s="15">
        <v>11.176</v>
      </c>
      <c r="AA38" s="15">
        <v>0</v>
      </c>
      <c r="AB38" s="15">
        <v>11.176</v>
      </c>
      <c r="AC38" s="15">
        <v>0</v>
      </c>
      <c r="AD38" s="15">
        <v>11.176</v>
      </c>
      <c r="AE38" s="15">
        <v>0</v>
      </c>
    </row>
    <row r="39" spans="1:31" hidden="1" outlineLevel="1">
      <c r="A39" s="9">
        <v>41395</v>
      </c>
      <c r="B39" s="15">
        <v>19.298400000000001</v>
      </c>
      <c r="C39" s="15">
        <v>21.053599999999999</v>
      </c>
      <c r="D39" s="15">
        <v>17.751200000000001</v>
      </c>
      <c r="E39" s="15">
        <v>17.223099999999999</v>
      </c>
      <c r="F39" s="15">
        <v>18.302399999999999</v>
      </c>
      <c r="G39" s="15">
        <v>0</v>
      </c>
      <c r="H39" s="15">
        <v>21.1479</v>
      </c>
      <c r="I39" s="15">
        <v>21.106300000000001</v>
      </c>
      <c r="J39" s="15">
        <v>21.201899999999998</v>
      </c>
      <c r="K39" s="15">
        <v>20.811299999999999</v>
      </c>
      <c r="L39" s="15">
        <v>21.613600000000002</v>
      </c>
      <c r="M39" s="15">
        <v>0</v>
      </c>
      <c r="N39" s="15">
        <v>10.561199999999999</v>
      </c>
      <c r="O39" s="15">
        <v>10.5</v>
      </c>
      <c r="P39" s="15">
        <v>10.562099999999999</v>
      </c>
      <c r="Q39" s="15">
        <v>9.6381999999999994</v>
      </c>
      <c r="R39" s="15">
        <v>11.507199999999999</v>
      </c>
      <c r="S39" s="15">
        <v>0</v>
      </c>
      <c r="T39" s="15">
        <v>10.7814</v>
      </c>
      <c r="U39" s="15">
        <v>10.5</v>
      </c>
      <c r="V39" s="15">
        <v>10.7867</v>
      </c>
      <c r="W39" s="15">
        <v>9.6910000000000007</v>
      </c>
      <c r="X39" s="15">
        <v>11.636799999999999</v>
      </c>
      <c r="Y39" s="15">
        <v>0</v>
      </c>
      <c r="Z39" s="15">
        <v>9.9969999999999999</v>
      </c>
      <c r="AA39" s="15">
        <v>0</v>
      </c>
      <c r="AB39" s="15">
        <v>9.9969999999999999</v>
      </c>
      <c r="AC39" s="15">
        <v>9.5526999999999997</v>
      </c>
      <c r="AD39" s="15">
        <v>10.935700000000001</v>
      </c>
      <c r="AE39" s="15">
        <v>0</v>
      </c>
    </row>
    <row r="40" spans="1:31" hidden="1" outlineLevel="1">
      <c r="A40" s="9">
        <v>41426</v>
      </c>
      <c r="B40" s="15">
        <v>18.002800000000001</v>
      </c>
      <c r="C40" s="15">
        <v>20.415600000000001</v>
      </c>
      <c r="D40" s="15">
        <v>17.054300000000001</v>
      </c>
      <c r="E40" s="15">
        <v>15.7018</v>
      </c>
      <c r="F40" s="15">
        <v>17.9316</v>
      </c>
      <c r="G40" s="15">
        <v>0</v>
      </c>
      <c r="H40" s="15">
        <v>19.956299999999999</v>
      </c>
      <c r="I40" s="15">
        <v>20.780899999999999</v>
      </c>
      <c r="J40" s="15">
        <v>19.5152</v>
      </c>
      <c r="K40" s="15">
        <v>19.7011</v>
      </c>
      <c r="L40" s="15">
        <v>19.4298</v>
      </c>
      <c r="M40" s="15">
        <v>0</v>
      </c>
      <c r="N40" s="15">
        <v>11.041</v>
      </c>
      <c r="O40" s="15">
        <v>10.4978</v>
      </c>
      <c r="P40" s="15">
        <v>11.067</v>
      </c>
      <c r="Q40" s="15">
        <v>10.463699999999999</v>
      </c>
      <c r="R40" s="15">
        <v>11.916700000000001</v>
      </c>
      <c r="S40" s="15" t="s">
        <v>268</v>
      </c>
      <c r="T40" s="15">
        <v>10.787000000000001</v>
      </c>
      <c r="U40" s="15">
        <v>10.4978</v>
      </c>
      <c r="V40" s="15">
        <v>10.806699999999999</v>
      </c>
      <c r="W40" s="15">
        <v>10.1982</v>
      </c>
      <c r="X40" s="15">
        <v>11.990500000000001</v>
      </c>
      <c r="Y40" s="15">
        <v>0</v>
      </c>
      <c r="Z40" s="15">
        <v>11.688599999999999</v>
      </c>
      <c r="AA40" s="15">
        <v>0</v>
      </c>
      <c r="AB40" s="15">
        <v>11.688599999999999</v>
      </c>
      <c r="AC40" s="15">
        <v>11.5</v>
      </c>
      <c r="AD40" s="15">
        <v>11.8164</v>
      </c>
      <c r="AE40" s="15">
        <v>0</v>
      </c>
    </row>
    <row r="41" spans="1:31" hidden="1" outlineLevel="1">
      <c r="A41" s="9">
        <v>41456</v>
      </c>
      <c r="B41" s="15">
        <v>18.0076</v>
      </c>
      <c r="C41" s="15">
        <v>20.483499999999999</v>
      </c>
      <c r="D41" s="15">
        <v>16.868500000000001</v>
      </c>
      <c r="E41" s="15">
        <v>17.490600000000001</v>
      </c>
      <c r="F41" s="15">
        <v>16.2149</v>
      </c>
      <c r="G41" s="15">
        <v>11.24</v>
      </c>
      <c r="H41" s="15">
        <v>19.858000000000001</v>
      </c>
      <c r="I41" s="15">
        <v>20.712800000000001</v>
      </c>
      <c r="J41" s="15">
        <v>19.297899999999998</v>
      </c>
      <c r="K41" s="15">
        <v>19.007000000000001</v>
      </c>
      <c r="L41" s="15">
        <v>19.760400000000001</v>
      </c>
      <c r="M41" s="15">
        <v>0</v>
      </c>
      <c r="N41" s="15">
        <v>11.519</v>
      </c>
      <c r="O41" s="15">
        <v>10.513999999999999</v>
      </c>
      <c r="P41" s="15">
        <v>11.552199999999999</v>
      </c>
      <c r="Q41" s="15">
        <v>10.5198</v>
      </c>
      <c r="R41" s="15">
        <v>11.978899999999999</v>
      </c>
      <c r="S41" s="15">
        <v>11.24</v>
      </c>
      <c r="T41" s="15">
        <v>11.4724</v>
      </c>
      <c r="U41" s="15">
        <v>10.513999999999999</v>
      </c>
      <c r="V41" s="15">
        <v>11.5075</v>
      </c>
      <c r="W41" s="15">
        <v>10.5175</v>
      </c>
      <c r="X41" s="15">
        <v>11.963699999999999</v>
      </c>
      <c r="Y41" s="15">
        <v>11.24</v>
      </c>
      <c r="Z41" s="15">
        <v>11.951700000000001</v>
      </c>
      <c r="AA41" s="15">
        <v>0</v>
      </c>
      <c r="AB41" s="15">
        <v>11.951700000000001</v>
      </c>
      <c r="AC41" s="15">
        <v>10.5954</v>
      </c>
      <c r="AD41" s="15">
        <v>12.081200000000001</v>
      </c>
      <c r="AE41" s="15">
        <v>0</v>
      </c>
    </row>
    <row r="42" spans="1:31" hidden="1" outlineLevel="1">
      <c r="A42" s="9">
        <v>41487</v>
      </c>
      <c r="B42" s="15">
        <v>19.239699999999999</v>
      </c>
      <c r="C42" s="15">
        <v>20.672999999999998</v>
      </c>
      <c r="D42" s="15">
        <v>18.3062</v>
      </c>
      <c r="E42" s="15">
        <v>18.2471</v>
      </c>
      <c r="F42" s="15">
        <v>18.7256</v>
      </c>
      <c r="G42" s="15">
        <v>0</v>
      </c>
      <c r="H42" s="15">
        <v>19.5063</v>
      </c>
      <c r="I42" s="15">
        <v>20.801200000000001</v>
      </c>
      <c r="J42" s="15">
        <v>18.638100000000001</v>
      </c>
      <c r="K42" s="15">
        <v>18.620699999999999</v>
      </c>
      <c r="L42" s="15">
        <v>18.756799999999998</v>
      </c>
      <c r="M42" s="15">
        <v>0</v>
      </c>
      <c r="N42" s="15">
        <v>10.4552</v>
      </c>
      <c r="O42" s="15">
        <v>10.478</v>
      </c>
      <c r="P42" s="15">
        <v>10.4506</v>
      </c>
      <c r="Q42" s="15">
        <v>10.398999999999999</v>
      </c>
      <c r="R42" s="15">
        <v>13.343</v>
      </c>
      <c r="S42" s="15">
        <v>0</v>
      </c>
      <c r="T42" s="15">
        <v>10.248799999999999</v>
      </c>
      <c r="U42" s="15">
        <v>10.478</v>
      </c>
      <c r="V42" s="15">
        <v>10.191800000000001</v>
      </c>
      <c r="W42" s="15">
        <v>10.1213</v>
      </c>
      <c r="X42" s="15">
        <v>13.343</v>
      </c>
      <c r="Y42" s="15">
        <v>0</v>
      </c>
      <c r="Z42" s="15">
        <v>11.5</v>
      </c>
      <c r="AA42" s="15">
        <v>0</v>
      </c>
      <c r="AB42" s="15">
        <v>11.5</v>
      </c>
      <c r="AC42" s="15">
        <v>11.5</v>
      </c>
      <c r="AD42" s="15">
        <v>0</v>
      </c>
      <c r="AE42" s="15">
        <v>0</v>
      </c>
    </row>
    <row r="43" spans="1:31" hidden="1" outlineLevel="1">
      <c r="A43" s="9">
        <v>41518</v>
      </c>
      <c r="B43" s="15">
        <v>16.084499999999998</v>
      </c>
      <c r="C43" s="15">
        <v>20.091699999999999</v>
      </c>
      <c r="D43" s="15">
        <v>14.276400000000001</v>
      </c>
      <c r="E43" s="15">
        <v>13.774900000000001</v>
      </c>
      <c r="F43" s="15">
        <v>17.795500000000001</v>
      </c>
      <c r="G43" s="15">
        <v>1.6873</v>
      </c>
      <c r="H43" s="15">
        <v>17.915099999999999</v>
      </c>
      <c r="I43" s="15">
        <v>20.3278</v>
      </c>
      <c r="J43" s="15">
        <v>16.189800000000002</v>
      </c>
      <c r="K43" s="15">
        <v>15.858599999999999</v>
      </c>
      <c r="L43" s="15">
        <v>18.712499999999999</v>
      </c>
      <c r="M43" s="15">
        <v>1.6873</v>
      </c>
      <c r="N43" s="15">
        <v>11.189299999999999</v>
      </c>
      <c r="O43" s="15">
        <v>10.4856</v>
      </c>
      <c r="P43" s="15">
        <v>11.209199999999999</v>
      </c>
      <c r="Q43" s="15">
        <v>10.929399999999999</v>
      </c>
      <c r="R43" s="15">
        <v>14.2575</v>
      </c>
      <c r="S43" s="15">
        <v>0</v>
      </c>
      <c r="T43" s="15">
        <v>11.1828</v>
      </c>
      <c r="U43" s="15">
        <v>10.4856</v>
      </c>
      <c r="V43" s="15">
        <v>11.2028</v>
      </c>
      <c r="W43" s="15">
        <v>10.9168</v>
      </c>
      <c r="X43" s="15">
        <v>14.2575</v>
      </c>
      <c r="Y43" s="15">
        <v>0</v>
      </c>
      <c r="Z43" s="15">
        <v>11.5586</v>
      </c>
      <c r="AA43" s="15">
        <v>0</v>
      </c>
      <c r="AB43" s="15">
        <v>11.5586</v>
      </c>
      <c r="AC43" s="15">
        <v>11.5586</v>
      </c>
      <c r="AD43" s="15">
        <v>0</v>
      </c>
      <c r="AE43" s="15">
        <v>0</v>
      </c>
    </row>
    <row r="44" spans="1:31" hidden="1" outlineLevel="1">
      <c r="A44" s="9">
        <v>41548</v>
      </c>
      <c r="B44" s="15">
        <v>16.514299999999999</v>
      </c>
      <c r="C44" s="15">
        <v>20.006399999999999</v>
      </c>
      <c r="D44" s="15">
        <v>14.706</v>
      </c>
      <c r="E44" s="15">
        <v>14.762</v>
      </c>
      <c r="F44" s="15">
        <v>14.337999999999999</v>
      </c>
      <c r="G44" s="15">
        <v>0</v>
      </c>
      <c r="H44" s="15">
        <v>17.529599999999999</v>
      </c>
      <c r="I44" s="15">
        <v>20.1873</v>
      </c>
      <c r="J44" s="15">
        <v>15.8484</v>
      </c>
      <c r="K44" s="15">
        <v>15.5852</v>
      </c>
      <c r="L44" s="15">
        <v>18.866099999999999</v>
      </c>
      <c r="M44" s="15">
        <v>0</v>
      </c>
      <c r="N44" s="15">
        <v>10.044</v>
      </c>
      <c r="O44" s="15">
        <v>10.307399999999999</v>
      </c>
      <c r="P44" s="15">
        <v>10.0313</v>
      </c>
      <c r="Q44" s="15">
        <v>10.033899999999999</v>
      </c>
      <c r="R44" s="15">
        <v>10.026300000000001</v>
      </c>
      <c r="S44" s="15" t="s">
        <v>268</v>
      </c>
      <c r="T44" s="15">
        <v>10.668699999999999</v>
      </c>
      <c r="U44" s="15">
        <v>10.307399999999999</v>
      </c>
      <c r="V44" s="15">
        <v>10.737500000000001</v>
      </c>
      <c r="W44" s="15">
        <v>10.737500000000001</v>
      </c>
      <c r="X44" s="15">
        <v>0</v>
      </c>
      <c r="Y44" s="15">
        <v>0</v>
      </c>
      <c r="Z44" s="15">
        <v>9.7912999999999997</v>
      </c>
      <c r="AA44" s="15">
        <v>0</v>
      </c>
      <c r="AB44" s="15">
        <v>9.7912999999999997</v>
      </c>
      <c r="AC44" s="15">
        <v>9.5896000000000008</v>
      </c>
      <c r="AD44" s="15">
        <v>10.026300000000001</v>
      </c>
      <c r="AE44" s="15">
        <v>0</v>
      </c>
    </row>
    <row r="45" spans="1:31" hidden="1" outlineLevel="1">
      <c r="A45" s="9">
        <v>41579</v>
      </c>
      <c r="B45" s="15">
        <v>16.0321</v>
      </c>
      <c r="C45" s="15">
        <v>19.888500000000001</v>
      </c>
      <c r="D45" s="15">
        <v>14.135</v>
      </c>
      <c r="E45" s="15">
        <v>13.851900000000001</v>
      </c>
      <c r="F45" s="15">
        <v>19.191199999999998</v>
      </c>
      <c r="G45" s="15">
        <v>20.9</v>
      </c>
      <c r="H45" s="15">
        <v>16.513000000000002</v>
      </c>
      <c r="I45" s="15">
        <v>20.23</v>
      </c>
      <c r="J45" s="15">
        <v>14.557399999999999</v>
      </c>
      <c r="K45" s="15">
        <v>14.268000000000001</v>
      </c>
      <c r="L45" s="15">
        <v>19.191199999999998</v>
      </c>
      <c r="M45" s="15">
        <v>20.9</v>
      </c>
      <c r="N45" s="15">
        <v>10.2751</v>
      </c>
      <c r="O45" s="15">
        <v>10.489800000000001</v>
      </c>
      <c r="P45" s="15">
        <v>10.237299999999999</v>
      </c>
      <c r="Q45" s="15">
        <v>10.237299999999999</v>
      </c>
      <c r="R45" s="15">
        <v>0</v>
      </c>
      <c r="S45" s="15" t="s">
        <v>268</v>
      </c>
      <c r="T45" s="15">
        <v>10.820399999999999</v>
      </c>
      <c r="U45" s="15">
        <v>10.489800000000001</v>
      </c>
      <c r="V45" s="15">
        <v>10.9886</v>
      </c>
      <c r="W45" s="15">
        <v>10.9886</v>
      </c>
      <c r="X45" s="15">
        <v>0</v>
      </c>
      <c r="Y45" s="15">
        <v>0</v>
      </c>
      <c r="Z45" s="15">
        <v>9.8388000000000009</v>
      </c>
      <c r="AA45" s="15">
        <v>0</v>
      </c>
      <c r="AB45" s="15">
        <v>9.8388000000000009</v>
      </c>
      <c r="AC45" s="15">
        <v>9.8388000000000009</v>
      </c>
      <c r="AD45" s="15">
        <v>0</v>
      </c>
      <c r="AE45" s="15">
        <v>0</v>
      </c>
    </row>
    <row r="46" spans="1:31" hidden="1" outlineLevel="1">
      <c r="A46" s="9">
        <v>41609</v>
      </c>
      <c r="B46" s="15">
        <v>17.967500000000001</v>
      </c>
      <c r="C46" s="15">
        <v>19.673500000000001</v>
      </c>
      <c r="D46" s="15">
        <v>17.262</v>
      </c>
      <c r="E46" s="15">
        <v>17.1691</v>
      </c>
      <c r="F46" s="15">
        <v>17.607500000000002</v>
      </c>
      <c r="G46" s="15">
        <v>14.479200000000001</v>
      </c>
      <c r="H46" s="15">
        <v>19.0396</v>
      </c>
      <c r="I46" s="15">
        <v>19.938700000000001</v>
      </c>
      <c r="J46" s="15">
        <v>18.606200000000001</v>
      </c>
      <c r="K46" s="15">
        <v>18.584099999999999</v>
      </c>
      <c r="L46" s="15">
        <v>18.751100000000001</v>
      </c>
      <c r="M46" s="15">
        <v>14.479200000000001</v>
      </c>
      <c r="N46" s="15">
        <v>10.516500000000001</v>
      </c>
      <c r="O46" s="15">
        <v>10.496499999999999</v>
      </c>
      <c r="P46" s="15">
        <v>10.517899999999999</v>
      </c>
      <c r="Q46" s="15">
        <v>10.926</v>
      </c>
      <c r="R46" s="15">
        <v>8.3156999999999996</v>
      </c>
      <c r="S46" s="15">
        <v>0</v>
      </c>
      <c r="T46" s="15">
        <v>10.8751</v>
      </c>
      <c r="U46" s="15">
        <v>10.496499999999999</v>
      </c>
      <c r="V46" s="15">
        <v>10.924099999999999</v>
      </c>
      <c r="W46" s="15">
        <v>10.920199999999999</v>
      </c>
      <c r="X46" s="15">
        <v>13.8027</v>
      </c>
      <c r="Y46" s="15">
        <v>0</v>
      </c>
      <c r="Z46" s="15">
        <v>10.0428</v>
      </c>
      <c r="AA46" s="15">
        <v>0</v>
      </c>
      <c r="AB46" s="15">
        <v>10.0428</v>
      </c>
      <c r="AC46" s="15">
        <v>10.936299999999999</v>
      </c>
      <c r="AD46" s="15">
        <v>8.2895000000000003</v>
      </c>
      <c r="AE46" s="15">
        <v>0</v>
      </c>
    </row>
    <row r="47" spans="1:31" hidden="1" outlineLevel="1">
      <c r="A47" s="9">
        <v>41640</v>
      </c>
      <c r="B47" s="15">
        <v>16.007999999999999</v>
      </c>
      <c r="C47" s="15">
        <v>19.764500000000002</v>
      </c>
      <c r="D47" s="15">
        <v>14.567600000000001</v>
      </c>
      <c r="E47" s="15">
        <v>16.476199999999999</v>
      </c>
      <c r="F47" s="15">
        <v>18.1629</v>
      </c>
      <c r="G47" s="15">
        <v>12</v>
      </c>
      <c r="H47" s="15">
        <v>16.2456</v>
      </c>
      <c r="I47" s="15">
        <v>19.978000000000002</v>
      </c>
      <c r="J47" s="15">
        <v>14.7765</v>
      </c>
      <c r="K47" s="15">
        <v>17.130099999999999</v>
      </c>
      <c r="L47" s="15">
        <v>18.1629</v>
      </c>
      <c r="M47" s="15">
        <v>12</v>
      </c>
      <c r="N47" s="15">
        <v>10.402699999999999</v>
      </c>
      <c r="O47" s="15">
        <v>10.465</v>
      </c>
      <c r="P47" s="15">
        <v>10.391500000000001</v>
      </c>
      <c r="Q47" s="15">
        <v>10.391500000000001</v>
      </c>
      <c r="R47" s="15" t="s">
        <v>268</v>
      </c>
      <c r="S47" s="15" t="s">
        <v>268</v>
      </c>
      <c r="T47" s="15">
        <v>10.3986</v>
      </c>
      <c r="U47" s="15">
        <v>10.465</v>
      </c>
      <c r="V47" s="15">
        <v>10.355</v>
      </c>
      <c r="W47" s="15">
        <v>10.355</v>
      </c>
      <c r="X47" s="15">
        <v>0</v>
      </c>
      <c r="Y47" s="15">
        <v>0</v>
      </c>
      <c r="Z47" s="15">
        <v>10.4053</v>
      </c>
      <c r="AA47" s="15">
        <v>0</v>
      </c>
      <c r="AB47" s="15">
        <v>10.4053</v>
      </c>
      <c r="AC47" s="15">
        <v>10.4053</v>
      </c>
      <c r="AD47" s="15">
        <v>0</v>
      </c>
      <c r="AE47" s="15">
        <v>0</v>
      </c>
    </row>
    <row r="48" spans="1:31" hidden="1" outlineLevel="1">
      <c r="A48" s="9">
        <v>41671</v>
      </c>
      <c r="B48" s="15">
        <v>18.123000000000001</v>
      </c>
      <c r="C48" s="15">
        <v>19.2758</v>
      </c>
      <c r="D48" s="15">
        <v>17.8505</v>
      </c>
      <c r="E48" s="15">
        <v>18.862100000000002</v>
      </c>
      <c r="F48" s="15">
        <v>18.4955</v>
      </c>
      <c r="G48" s="15">
        <v>12.6439</v>
      </c>
      <c r="H48" s="15">
        <v>18.708500000000001</v>
      </c>
      <c r="I48" s="15">
        <v>19.295100000000001</v>
      </c>
      <c r="J48" s="15">
        <v>18.557400000000001</v>
      </c>
      <c r="K48" s="15">
        <v>19.936699999999998</v>
      </c>
      <c r="L48" s="15">
        <v>18.4955</v>
      </c>
      <c r="M48" s="15">
        <v>12.6439</v>
      </c>
      <c r="N48" s="15">
        <v>10.2056</v>
      </c>
      <c r="O48" s="15">
        <v>12</v>
      </c>
      <c r="P48" s="15">
        <v>10.192399999999999</v>
      </c>
      <c r="Q48" s="15">
        <v>10.192399999999999</v>
      </c>
      <c r="R48" s="15" t="s">
        <v>268</v>
      </c>
      <c r="S48" s="15">
        <v>0</v>
      </c>
      <c r="T48" s="15">
        <v>10.0145</v>
      </c>
      <c r="U48" s="15">
        <v>12</v>
      </c>
      <c r="V48" s="15">
        <v>9.9956999999999994</v>
      </c>
      <c r="W48" s="15">
        <v>9.9956999999999994</v>
      </c>
      <c r="X48" s="15">
        <v>0</v>
      </c>
      <c r="Y48" s="15">
        <v>0</v>
      </c>
      <c r="Z48" s="15">
        <v>10.8911</v>
      </c>
      <c r="AA48" s="15">
        <v>0</v>
      </c>
      <c r="AB48" s="15">
        <v>10.8911</v>
      </c>
      <c r="AC48" s="15">
        <v>10.8911</v>
      </c>
      <c r="AD48" s="15">
        <v>0</v>
      </c>
      <c r="AE48" s="15">
        <v>0</v>
      </c>
    </row>
    <row r="49" spans="1:31" hidden="1" outlineLevel="1">
      <c r="A49" s="9">
        <v>41699</v>
      </c>
      <c r="B49" s="15">
        <v>16.325099999999999</v>
      </c>
      <c r="C49" s="15">
        <v>20.3949</v>
      </c>
      <c r="D49" s="15">
        <v>14.6029</v>
      </c>
      <c r="E49" s="15">
        <v>17.976199999999999</v>
      </c>
      <c r="F49" s="15">
        <v>11.941599999999999</v>
      </c>
      <c r="G49" s="15">
        <v>0</v>
      </c>
      <c r="H49" s="15">
        <v>20.3109</v>
      </c>
      <c r="I49" s="15">
        <v>20.543900000000001</v>
      </c>
      <c r="J49" s="15">
        <v>20.094899999999999</v>
      </c>
      <c r="K49" s="15">
        <v>20.6861</v>
      </c>
      <c r="L49" s="15">
        <v>17.9252</v>
      </c>
      <c r="M49" s="15">
        <v>0</v>
      </c>
      <c r="N49" s="15">
        <v>10.157299999999999</v>
      </c>
      <c r="O49" s="15">
        <v>11.8299</v>
      </c>
      <c r="P49" s="15">
        <v>10.135400000000001</v>
      </c>
      <c r="Q49" s="15">
        <v>7.1817000000000002</v>
      </c>
      <c r="R49" s="15">
        <v>10.7</v>
      </c>
      <c r="S49" s="15" t="s">
        <v>268</v>
      </c>
      <c r="T49" s="15">
        <v>10.1564</v>
      </c>
      <c r="U49" s="15">
        <v>11.8299</v>
      </c>
      <c r="V49" s="15">
        <v>10.133900000000001</v>
      </c>
      <c r="W49" s="15">
        <v>6.6223999999999998</v>
      </c>
      <c r="X49" s="15">
        <v>10.7</v>
      </c>
      <c r="Y49" s="15">
        <v>0</v>
      </c>
      <c r="Z49" s="15">
        <v>10.1934</v>
      </c>
      <c r="AA49" s="15">
        <v>0</v>
      </c>
      <c r="AB49" s="15">
        <v>10.1934</v>
      </c>
      <c r="AC49" s="15">
        <v>10.1934</v>
      </c>
      <c r="AD49" s="15">
        <v>0</v>
      </c>
      <c r="AE49" s="15">
        <v>0</v>
      </c>
    </row>
    <row r="50" spans="1:31" hidden="1" outlineLevel="1">
      <c r="A50" s="9">
        <v>41730</v>
      </c>
      <c r="B50" s="15">
        <v>18.4451</v>
      </c>
      <c r="C50" s="15">
        <v>20.0093</v>
      </c>
      <c r="D50" s="15">
        <v>17.764500000000002</v>
      </c>
      <c r="E50" s="15">
        <v>19.716799999999999</v>
      </c>
      <c r="F50" s="15">
        <v>13.4217</v>
      </c>
      <c r="G50" s="15">
        <v>0</v>
      </c>
      <c r="H50" s="15">
        <v>20.5684</v>
      </c>
      <c r="I50" s="15">
        <v>20.3249</v>
      </c>
      <c r="J50" s="15">
        <v>20.712800000000001</v>
      </c>
      <c r="K50" s="15">
        <v>20.616599999999998</v>
      </c>
      <c r="L50" s="15">
        <v>21.4893</v>
      </c>
      <c r="M50" s="15">
        <v>0</v>
      </c>
      <c r="N50" s="15">
        <v>10.539</v>
      </c>
      <c r="O50" s="15">
        <v>10.443899999999999</v>
      </c>
      <c r="P50" s="15">
        <v>10.5436</v>
      </c>
      <c r="Q50" s="15">
        <v>9.9186999999999994</v>
      </c>
      <c r="R50" s="15">
        <v>10.7</v>
      </c>
      <c r="S50" s="15" t="s">
        <v>268</v>
      </c>
      <c r="T50" s="15">
        <v>10.539</v>
      </c>
      <c r="U50" s="15">
        <v>10.443899999999999</v>
      </c>
      <c r="V50" s="15">
        <v>10.5436</v>
      </c>
      <c r="W50" s="15">
        <v>9.9186999999999994</v>
      </c>
      <c r="X50" s="15">
        <v>10.7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</row>
    <row r="51" spans="1:31" hidden="1" outlineLevel="1">
      <c r="A51" s="9">
        <v>41760</v>
      </c>
      <c r="B51" s="15">
        <v>18.5428</v>
      </c>
      <c r="C51" s="15">
        <v>20.503</v>
      </c>
      <c r="D51" s="15">
        <v>17.7912</v>
      </c>
      <c r="E51" s="15">
        <v>17.992999999999999</v>
      </c>
      <c r="F51" s="15">
        <v>16.982700000000001</v>
      </c>
      <c r="G51" s="15">
        <v>0</v>
      </c>
      <c r="H51" s="15">
        <v>20.052600000000002</v>
      </c>
      <c r="I51" s="15">
        <v>20.694099999999999</v>
      </c>
      <c r="J51" s="15">
        <v>19.754200000000001</v>
      </c>
      <c r="K51" s="15">
        <v>19.523</v>
      </c>
      <c r="L51" s="15">
        <v>21.011500000000002</v>
      </c>
      <c r="M51" s="15">
        <v>0</v>
      </c>
      <c r="N51" s="15">
        <v>9.5312999999999999</v>
      </c>
      <c r="O51" s="15">
        <v>10.5617</v>
      </c>
      <c r="P51" s="15">
        <v>9.4923000000000002</v>
      </c>
      <c r="Q51" s="15">
        <v>9.0724</v>
      </c>
      <c r="R51" s="15">
        <v>10.1561</v>
      </c>
      <c r="S51" s="15" t="s">
        <v>268</v>
      </c>
      <c r="T51" s="15">
        <v>9.2782999999999998</v>
      </c>
      <c r="U51" s="15">
        <v>10.5617</v>
      </c>
      <c r="V51" s="15">
        <v>9.2044999999999995</v>
      </c>
      <c r="W51" s="15">
        <v>9.0724</v>
      </c>
      <c r="X51" s="15">
        <v>11</v>
      </c>
      <c r="Y51" s="15">
        <v>0</v>
      </c>
      <c r="Z51" s="15">
        <v>10.0451</v>
      </c>
      <c r="AA51" s="15">
        <v>0</v>
      </c>
      <c r="AB51" s="15">
        <v>10.0451</v>
      </c>
      <c r="AC51" s="15">
        <v>0</v>
      </c>
      <c r="AD51" s="15">
        <v>10.0451</v>
      </c>
      <c r="AE51" s="15">
        <v>0</v>
      </c>
    </row>
    <row r="52" spans="1:31" hidden="1" outlineLevel="1">
      <c r="A52" s="9">
        <v>41791</v>
      </c>
      <c r="B52" s="15">
        <v>19.322099999999999</v>
      </c>
      <c r="C52" s="15">
        <v>20.916</v>
      </c>
      <c r="D52" s="15">
        <v>18.176600000000001</v>
      </c>
      <c r="E52" s="15">
        <v>18.056100000000001</v>
      </c>
      <c r="F52" s="15">
        <v>19.355399999999999</v>
      </c>
      <c r="G52" s="15">
        <v>0</v>
      </c>
      <c r="H52" s="15">
        <v>19.460599999999999</v>
      </c>
      <c r="I52" s="15">
        <v>20.916</v>
      </c>
      <c r="J52" s="15">
        <v>18.389600000000002</v>
      </c>
      <c r="K52" s="15">
        <v>18.272600000000001</v>
      </c>
      <c r="L52" s="15">
        <v>19.5411</v>
      </c>
      <c r="M52" s="15">
        <v>0</v>
      </c>
      <c r="N52" s="15">
        <v>9.2904</v>
      </c>
      <c r="O52" s="15">
        <v>0</v>
      </c>
      <c r="P52" s="15">
        <v>9.2904</v>
      </c>
      <c r="Q52" s="15">
        <v>8.8154000000000003</v>
      </c>
      <c r="R52" s="15">
        <v>13.023400000000001</v>
      </c>
      <c r="S52" s="15" t="s">
        <v>268</v>
      </c>
      <c r="T52" s="15">
        <v>9.2904</v>
      </c>
      <c r="U52" s="15">
        <v>0</v>
      </c>
      <c r="V52" s="15">
        <v>9.2904</v>
      </c>
      <c r="W52" s="15">
        <v>8.8154000000000003</v>
      </c>
      <c r="X52" s="15">
        <v>13.023400000000001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</row>
    <row r="53" spans="1:31" hidden="1" outlineLevel="1">
      <c r="A53" s="9">
        <v>41821</v>
      </c>
      <c r="B53" s="15">
        <v>19.203600000000002</v>
      </c>
      <c r="C53" s="15">
        <v>20.818000000000001</v>
      </c>
      <c r="D53" s="15">
        <v>18.4344</v>
      </c>
      <c r="E53" s="15">
        <v>18.386700000000001</v>
      </c>
      <c r="F53" s="15">
        <v>18.8979</v>
      </c>
      <c r="G53" s="15">
        <v>0</v>
      </c>
      <c r="H53" s="15">
        <v>19.728200000000001</v>
      </c>
      <c r="I53" s="15">
        <v>20.818000000000001</v>
      </c>
      <c r="J53" s="15">
        <v>19.1629</v>
      </c>
      <c r="K53" s="15">
        <v>19.192900000000002</v>
      </c>
      <c r="L53" s="15">
        <v>18.8979</v>
      </c>
      <c r="M53" s="15">
        <v>0</v>
      </c>
      <c r="N53" s="15">
        <v>10.246499999999999</v>
      </c>
      <c r="O53" s="15">
        <v>0</v>
      </c>
      <c r="P53" s="15">
        <v>10.246499999999999</v>
      </c>
      <c r="Q53" s="15">
        <v>10.246499999999999</v>
      </c>
      <c r="R53" s="15" t="s">
        <v>268</v>
      </c>
      <c r="S53" s="15">
        <v>0</v>
      </c>
      <c r="T53" s="15">
        <v>10.234500000000001</v>
      </c>
      <c r="U53" s="15">
        <v>0</v>
      </c>
      <c r="V53" s="15">
        <v>10.234500000000001</v>
      </c>
      <c r="W53" s="15">
        <v>10.234500000000001</v>
      </c>
      <c r="X53" s="15">
        <v>0</v>
      </c>
      <c r="Y53" s="15">
        <v>0</v>
      </c>
      <c r="Z53" s="15">
        <v>10.269600000000001</v>
      </c>
      <c r="AA53" s="15">
        <v>0</v>
      </c>
      <c r="AB53" s="15">
        <v>10.269600000000001</v>
      </c>
      <c r="AC53" s="15">
        <v>10.269600000000001</v>
      </c>
      <c r="AD53" s="15">
        <v>0</v>
      </c>
      <c r="AE53" s="15">
        <v>0</v>
      </c>
    </row>
    <row r="54" spans="1:31" hidden="1" outlineLevel="1">
      <c r="A54" s="9">
        <v>41852</v>
      </c>
      <c r="B54" s="15">
        <v>19.709499999999998</v>
      </c>
      <c r="C54" s="15">
        <v>20.084900000000001</v>
      </c>
      <c r="D54" s="15">
        <v>19.5457</v>
      </c>
      <c r="E54" s="15">
        <v>19.5413</v>
      </c>
      <c r="F54" s="15">
        <v>19.572500000000002</v>
      </c>
      <c r="G54" s="15">
        <v>0</v>
      </c>
      <c r="H54" s="15">
        <v>20.288900000000002</v>
      </c>
      <c r="I54" s="15">
        <v>20.084900000000001</v>
      </c>
      <c r="J54" s="15">
        <v>20.386199999999999</v>
      </c>
      <c r="K54" s="15">
        <v>20.528199999999998</v>
      </c>
      <c r="L54" s="15">
        <v>19.588000000000001</v>
      </c>
      <c r="M54" s="15">
        <v>0</v>
      </c>
      <c r="N54" s="15">
        <v>10.452</v>
      </c>
      <c r="O54" s="15">
        <v>0</v>
      </c>
      <c r="P54" s="15">
        <v>10.452</v>
      </c>
      <c r="Q54" s="15">
        <v>10.439399999999999</v>
      </c>
      <c r="R54" s="15">
        <v>13.4598</v>
      </c>
      <c r="S54" s="15" t="s">
        <v>268</v>
      </c>
      <c r="T54" s="15">
        <v>10.545</v>
      </c>
      <c r="U54" s="15">
        <v>0</v>
      </c>
      <c r="V54" s="15">
        <v>10.545</v>
      </c>
      <c r="W54" s="15">
        <v>10.524800000000001</v>
      </c>
      <c r="X54" s="15">
        <v>13.4598</v>
      </c>
      <c r="Y54" s="15">
        <v>0</v>
      </c>
      <c r="Z54" s="15">
        <v>10.3103</v>
      </c>
      <c r="AA54" s="15">
        <v>0</v>
      </c>
      <c r="AB54" s="15">
        <v>10.3103</v>
      </c>
      <c r="AC54" s="15">
        <v>10.3103</v>
      </c>
      <c r="AD54" s="15">
        <v>0</v>
      </c>
      <c r="AE54" s="15">
        <v>0</v>
      </c>
    </row>
    <row r="55" spans="1:31" hidden="1" outlineLevel="1" collapsed="1">
      <c r="A55" s="9">
        <v>41883</v>
      </c>
      <c r="B55" s="15">
        <v>19.319600000000001</v>
      </c>
      <c r="C55" s="15">
        <v>20.018000000000001</v>
      </c>
      <c r="D55" s="15">
        <v>18.994299999999999</v>
      </c>
      <c r="E55" s="15">
        <v>18.802900000000001</v>
      </c>
      <c r="F55" s="15">
        <v>20.0031</v>
      </c>
      <c r="G55" s="15">
        <v>0</v>
      </c>
      <c r="H55" s="15">
        <v>19.591100000000001</v>
      </c>
      <c r="I55" s="15">
        <v>20.018000000000001</v>
      </c>
      <c r="J55" s="15">
        <v>19.3858</v>
      </c>
      <c r="K55" s="15">
        <v>19.264199999999999</v>
      </c>
      <c r="L55" s="15">
        <v>20.0031</v>
      </c>
      <c r="M55" s="15">
        <v>0</v>
      </c>
      <c r="N55" s="15">
        <v>6.8935000000000004</v>
      </c>
      <c r="O55" s="15">
        <v>0</v>
      </c>
      <c r="P55" s="15">
        <v>6.8935000000000004</v>
      </c>
      <c r="Q55" s="15">
        <v>6.8935000000000004</v>
      </c>
      <c r="R55" s="15" t="s">
        <v>268</v>
      </c>
      <c r="S55" s="15">
        <v>0</v>
      </c>
      <c r="T55" s="15">
        <v>6.8935000000000004</v>
      </c>
      <c r="U55" s="15">
        <v>0</v>
      </c>
      <c r="V55" s="15">
        <v>6.8935000000000004</v>
      </c>
      <c r="W55" s="15">
        <v>6.8935000000000004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</row>
    <row r="56" spans="1:31" hidden="1" outlineLevel="1" collapsed="1">
      <c r="A56" s="9">
        <v>41913</v>
      </c>
      <c r="B56" s="15">
        <v>19.7562</v>
      </c>
      <c r="C56" s="15">
        <v>20.060199999999998</v>
      </c>
      <c r="D56" s="15">
        <v>19.597300000000001</v>
      </c>
      <c r="E56" s="15">
        <v>19.687899999999999</v>
      </c>
      <c r="F56" s="15">
        <v>19.072099999999999</v>
      </c>
      <c r="G56" s="15">
        <v>0</v>
      </c>
      <c r="H56" s="15">
        <v>20.581900000000001</v>
      </c>
      <c r="I56" s="15">
        <v>20.060199999999998</v>
      </c>
      <c r="J56" s="15">
        <v>20.893599999999999</v>
      </c>
      <c r="K56" s="15">
        <v>21.142099999999999</v>
      </c>
      <c r="L56" s="15">
        <v>19.5566</v>
      </c>
      <c r="M56" s="15">
        <v>0</v>
      </c>
      <c r="N56" s="15">
        <v>10.541</v>
      </c>
      <c r="O56" s="15">
        <v>0</v>
      </c>
      <c r="P56" s="15">
        <v>10.541</v>
      </c>
      <c r="Q56" s="15">
        <v>10.369</v>
      </c>
      <c r="R56" s="15">
        <v>12.5</v>
      </c>
      <c r="S56" s="15">
        <v>0</v>
      </c>
      <c r="T56" s="15">
        <v>10.342000000000001</v>
      </c>
      <c r="U56" s="15">
        <v>0</v>
      </c>
      <c r="V56" s="15">
        <v>10.342000000000001</v>
      </c>
      <c r="W56" s="15">
        <v>10.342000000000001</v>
      </c>
      <c r="X56" s="15">
        <v>0</v>
      </c>
      <c r="Y56" s="15">
        <v>0</v>
      </c>
      <c r="Z56" s="15">
        <v>10.593999999999999</v>
      </c>
      <c r="AA56" s="15">
        <v>0</v>
      </c>
      <c r="AB56" s="15">
        <v>10.593999999999999</v>
      </c>
      <c r="AC56" s="15">
        <v>10.377000000000001</v>
      </c>
      <c r="AD56" s="15">
        <v>12.5</v>
      </c>
      <c r="AE56" s="15">
        <v>0</v>
      </c>
    </row>
    <row r="57" spans="1:31" hidden="1" outlineLevel="1" collapsed="1">
      <c r="A57" s="9">
        <v>41944</v>
      </c>
      <c r="B57" s="15">
        <v>20.834800000000001</v>
      </c>
      <c r="C57" s="15">
        <v>20.002800000000001</v>
      </c>
      <c r="D57" s="15">
        <v>21.0959</v>
      </c>
      <c r="E57" s="15">
        <v>20.212199999999999</v>
      </c>
      <c r="F57" s="15">
        <v>22.140999999999998</v>
      </c>
      <c r="G57" s="15">
        <v>0</v>
      </c>
      <c r="H57" s="15">
        <v>21.357399999999998</v>
      </c>
      <c r="I57" s="15">
        <v>20.002800000000001</v>
      </c>
      <c r="J57" s="15">
        <v>21.810300000000002</v>
      </c>
      <c r="K57" s="15">
        <v>21.425799999999999</v>
      </c>
      <c r="L57" s="15">
        <v>22.220099999999999</v>
      </c>
      <c r="M57" s="15">
        <v>0</v>
      </c>
      <c r="N57" s="15">
        <v>10.140700000000001</v>
      </c>
      <c r="O57" s="15">
        <v>0</v>
      </c>
      <c r="P57" s="15">
        <v>10.140700000000001</v>
      </c>
      <c r="Q57" s="15">
        <v>9.9877000000000002</v>
      </c>
      <c r="R57" s="15">
        <v>12.5</v>
      </c>
      <c r="S57" s="15">
        <v>0</v>
      </c>
      <c r="T57" s="15">
        <v>10.29</v>
      </c>
      <c r="U57" s="15">
        <v>0</v>
      </c>
      <c r="V57" s="15">
        <v>10.29</v>
      </c>
      <c r="W57" s="15">
        <v>10.29</v>
      </c>
      <c r="X57" s="15">
        <v>0</v>
      </c>
      <c r="Y57" s="15">
        <v>0</v>
      </c>
      <c r="Z57" s="15">
        <v>10.1211</v>
      </c>
      <c r="AA57" s="15">
        <v>0</v>
      </c>
      <c r="AB57" s="15">
        <v>10.1211</v>
      </c>
      <c r="AC57" s="15">
        <v>9.9450000000000003</v>
      </c>
      <c r="AD57" s="15">
        <v>12.5</v>
      </c>
      <c r="AE57" s="15">
        <v>0</v>
      </c>
    </row>
    <row r="58" spans="1:31" hidden="1" outlineLevel="1" collapsed="1">
      <c r="A58" s="9">
        <v>41974</v>
      </c>
      <c r="B58" s="15">
        <v>18.9465</v>
      </c>
      <c r="C58" s="15">
        <v>19.979800000000001</v>
      </c>
      <c r="D58" s="15">
        <v>18.536799999999999</v>
      </c>
      <c r="E58" s="15">
        <v>18.300599999999999</v>
      </c>
      <c r="F58" s="15">
        <v>19.250900000000001</v>
      </c>
      <c r="G58" s="15">
        <v>0</v>
      </c>
      <c r="H58" s="15">
        <v>18.9772</v>
      </c>
      <c r="I58" s="15">
        <v>19.979800000000001</v>
      </c>
      <c r="J58" s="15">
        <v>18.5777</v>
      </c>
      <c r="K58" s="15">
        <v>18.3536</v>
      </c>
      <c r="L58" s="15">
        <v>19.250900000000001</v>
      </c>
      <c r="M58" s="15">
        <v>0</v>
      </c>
      <c r="N58" s="15">
        <v>10.29</v>
      </c>
      <c r="O58" s="15">
        <v>0</v>
      </c>
      <c r="P58" s="15">
        <v>10.29</v>
      </c>
      <c r="Q58" s="15">
        <v>10.29</v>
      </c>
      <c r="R58" s="15" t="s">
        <v>268</v>
      </c>
      <c r="S58" s="15">
        <v>0</v>
      </c>
      <c r="T58" s="15">
        <v>10.29</v>
      </c>
      <c r="U58" s="15">
        <v>0</v>
      </c>
      <c r="V58" s="15">
        <v>10.29</v>
      </c>
      <c r="W58" s="15">
        <v>10.29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</row>
    <row r="59" spans="1:31" hidden="1" outlineLevel="1" collapsed="1">
      <c r="A59" s="9">
        <v>42005</v>
      </c>
      <c r="B59" s="15">
        <v>18.7669</v>
      </c>
      <c r="C59" s="15">
        <v>20.323499999999999</v>
      </c>
      <c r="D59" s="15">
        <v>18.2194</v>
      </c>
      <c r="E59" s="15">
        <v>17.9968</v>
      </c>
      <c r="F59" s="15">
        <v>20.133900000000001</v>
      </c>
      <c r="G59" s="15">
        <v>0</v>
      </c>
      <c r="H59" s="15">
        <v>19.885000000000002</v>
      </c>
      <c r="I59" s="15">
        <v>20.323499999999999</v>
      </c>
      <c r="J59" s="15">
        <v>19.701599999999999</v>
      </c>
      <c r="K59" s="15">
        <v>19.640499999999999</v>
      </c>
      <c r="L59" s="15">
        <v>20.133900000000001</v>
      </c>
      <c r="M59" s="15">
        <v>0</v>
      </c>
      <c r="N59" s="15">
        <v>10.366899999999999</v>
      </c>
      <c r="O59" s="15">
        <v>0</v>
      </c>
      <c r="P59" s="15">
        <v>10.366899999999999</v>
      </c>
      <c r="Q59" s="15">
        <v>10.366899999999999</v>
      </c>
      <c r="R59" s="15" t="s">
        <v>268</v>
      </c>
      <c r="S59" s="15">
        <v>0</v>
      </c>
      <c r="T59" s="15">
        <v>10.4879</v>
      </c>
      <c r="U59" s="15">
        <v>0</v>
      </c>
      <c r="V59" s="15">
        <v>10.4879</v>
      </c>
      <c r="W59" s="15">
        <v>10.4879</v>
      </c>
      <c r="X59" s="15">
        <v>0</v>
      </c>
      <c r="Y59" s="15">
        <v>0</v>
      </c>
      <c r="Z59" s="15">
        <v>10.332800000000001</v>
      </c>
      <c r="AA59" s="15">
        <v>0</v>
      </c>
      <c r="AB59" s="15">
        <v>10.332800000000001</v>
      </c>
      <c r="AC59" s="15">
        <v>10.332800000000001</v>
      </c>
      <c r="AD59" s="15">
        <v>0</v>
      </c>
      <c r="AE59" s="15">
        <v>0</v>
      </c>
    </row>
    <row r="60" spans="1:31" hidden="1" outlineLevel="1" collapsed="1">
      <c r="A60" s="9">
        <v>42036</v>
      </c>
      <c r="B60" s="15">
        <v>21.569299999999998</v>
      </c>
      <c r="C60" s="15">
        <v>21.216000000000001</v>
      </c>
      <c r="D60" s="15">
        <v>21.854299999999999</v>
      </c>
      <c r="E60" s="15">
        <v>22.406199999999998</v>
      </c>
      <c r="F60" s="15">
        <v>18.615300000000001</v>
      </c>
      <c r="G60" s="15">
        <v>0</v>
      </c>
      <c r="H60" s="15">
        <v>21.791</v>
      </c>
      <c r="I60" s="15">
        <v>21.216000000000001</v>
      </c>
      <c r="J60" s="15">
        <v>22.2742</v>
      </c>
      <c r="K60" s="15">
        <v>22.5733</v>
      </c>
      <c r="L60" s="15">
        <v>20.117599999999999</v>
      </c>
      <c r="M60" s="15">
        <v>0</v>
      </c>
      <c r="N60" s="15">
        <v>11.8505</v>
      </c>
      <c r="O60" s="15">
        <v>0</v>
      </c>
      <c r="P60" s="15">
        <v>11.8505</v>
      </c>
      <c r="Q60" s="15">
        <v>10.2395</v>
      </c>
      <c r="R60" s="15">
        <v>12.5</v>
      </c>
      <c r="S60" s="15" t="s">
        <v>268</v>
      </c>
      <c r="T60" s="15">
        <v>10.2395</v>
      </c>
      <c r="U60" s="15">
        <v>0</v>
      </c>
      <c r="V60" s="15">
        <v>10.2395</v>
      </c>
      <c r="W60" s="15">
        <v>10.2395</v>
      </c>
      <c r="X60" s="15">
        <v>0</v>
      </c>
      <c r="Y60" s="15">
        <v>0</v>
      </c>
      <c r="Z60" s="15">
        <v>12.5</v>
      </c>
      <c r="AA60" s="15">
        <v>0</v>
      </c>
      <c r="AB60" s="15">
        <v>12.5</v>
      </c>
      <c r="AC60" s="15">
        <v>0</v>
      </c>
      <c r="AD60" s="15">
        <v>12.5</v>
      </c>
      <c r="AE60" s="15">
        <v>0</v>
      </c>
    </row>
    <row r="61" spans="1:31" hidden="1" outlineLevel="1" collapsed="1">
      <c r="A61" s="9">
        <v>42064</v>
      </c>
      <c r="B61" s="15">
        <v>23.486899999999999</v>
      </c>
      <c r="C61" s="15">
        <v>23.428000000000001</v>
      </c>
      <c r="D61" s="15">
        <v>23.519400000000001</v>
      </c>
      <c r="E61" s="15">
        <v>23.857399999999998</v>
      </c>
      <c r="F61" s="15">
        <v>20.8873</v>
      </c>
      <c r="G61" s="15">
        <v>0</v>
      </c>
      <c r="H61" s="15">
        <v>24.4312</v>
      </c>
      <c r="I61" s="15">
        <v>23.428000000000001</v>
      </c>
      <c r="J61" s="15">
        <v>25.047999999999998</v>
      </c>
      <c r="K61" s="15">
        <v>25.651800000000001</v>
      </c>
      <c r="L61" s="15">
        <v>20.8873</v>
      </c>
      <c r="M61" s="15">
        <v>0</v>
      </c>
      <c r="N61" s="15">
        <v>10.0412</v>
      </c>
      <c r="O61" s="15">
        <v>0</v>
      </c>
      <c r="P61" s="15">
        <v>10.0412</v>
      </c>
      <c r="Q61" s="15">
        <v>10.0412</v>
      </c>
      <c r="R61" s="15" t="s">
        <v>268</v>
      </c>
      <c r="S61" s="15" t="s">
        <v>268</v>
      </c>
      <c r="T61" s="15">
        <v>10.0412</v>
      </c>
      <c r="U61" s="15">
        <v>0</v>
      </c>
      <c r="V61" s="15">
        <v>10.0412</v>
      </c>
      <c r="W61" s="15">
        <v>10.0412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</row>
    <row r="62" spans="1:31" hidden="1" outlineLevel="1" collapsed="1">
      <c r="A62" s="9">
        <v>42095</v>
      </c>
      <c r="B62" s="15">
        <v>28.135999999999999</v>
      </c>
      <c r="C62" s="15">
        <v>26.831099999999999</v>
      </c>
      <c r="D62" s="15">
        <v>28.723600000000001</v>
      </c>
      <c r="E62" s="15">
        <v>29.3718</v>
      </c>
      <c r="F62" s="15">
        <v>22.33</v>
      </c>
      <c r="G62" s="15">
        <v>23.9</v>
      </c>
      <c r="H62" s="15">
        <v>28.135999999999999</v>
      </c>
      <c r="I62" s="15">
        <v>26.831099999999999</v>
      </c>
      <c r="J62" s="15">
        <v>28.723600000000001</v>
      </c>
      <c r="K62" s="15">
        <v>29.3718</v>
      </c>
      <c r="L62" s="15">
        <v>22.33</v>
      </c>
      <c r="M62" s="15">
        <v>23.9</v>
      </c>
      <c r="N62" s="15">
        <v>0</v>
      </c>
      <c r="O62" s="15">
        <v>0</v>
      </c>
      <c r="P62" s="15" t="s">
        <v>268</v>
      </c>
      <c r="Q62" s="15" t="s">
        <v>268</v>
      </c>
      <c r="R62" s="15" t="s">
        <v>268</v>
      </c>
      <c r="S62" s="15" t="s">
        <v>268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</row>
    <row r="63" spans="1:31" hidden="1" outlineLevel="1" collapsed="1">
      <c r="A63" s="9">
        <v>42125</v>
      </c>
      <c r="B63" s="15">
        <v>26.645499999999998</v>
      </c>
      <c r="C63" s="15">
        <v>27.31</v>
      </c>
      <c r="D63" s="15">
        <v>26.1494</v>
      </c>
      <c r="E63" s="15">
        <v>26.617999999999999</v>
      </c>
      <c r="F63" s="15">
        <v>22.810600000000001</v>
      </c>
      <c r="G63" s="15">
        <v>0</v>
      </c>
      <c r="H63" s="15">
        <v>26.645499999999998</v>
      </c>
      <c r="I63" s="15">
        <v>27.31</v>
      </c>
      <c r="J63" s="15">
        <v>26.1494</v>
      </c>
      <c r="K63" s="15">
        <v>26.617999999999999</v>
      </c>
      <c r="L63" s="15">
        <v>22.810600000000001</v>
      </c>
      <c r="M63" s="15">
        <v>0</v>
      </c>
      <c r="N63" s="15">
        <v>0</v>
      </c>
      <c r="O63" s="15">
        <v>0</v>
      </c>
      <c r="P63" s="15">
        <v>0</v>
      </c>
      <c r="Q63" s="15" t="s">
        <v>268</v>
      </c>
      <c r="R63" s="15" t="s">
        <v>268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</row>
    <row r="64" spans="1:31" hidden="1" outlineLevel="1" collapsed="1">
      <c r="A64" s="9">
        <v>42156</v>
      </c>
      <c r="B64" s="15">
        <v>23.597300000000001</v>
      </c>
      <c r="C64" s="15">
        <v>27.512799999999999</v>
      </c>
      <c r="D64" s="15">
        <v>22.152899999999999</v>
      </c>
      <c r="E64" s="15">
        <v>21.863600000000002</v>
      </c>
      <c r="F64" s="15">
        <v>22.5303</v>
      </c>
      <c r="G64" s="15">
        <v>0</v>
      </c>
      <c r="H64" s="15">
        <v>23.7941</v>
      </c>
      <c r="I64" s="15">
        <v>27.512799999999999</v>
      </c>
      <c r="J64" s="15">
        <v>22.389700000000001</v>
      </c>
      <c r="K64" s="15">
        <v>22.2774</v>
      </c>
      <c r="L64" s="15">
        <v>22.5303</v>
      </c>
      <c r="M64" s="15">
        <v>0</v>
      </c>
      <c r="N64" s="15">
        <v>12.170299999999999</v>
      </c>
      <c r="O64" s="15">
        <v>36</v>
      </c>
      <c r="P64" s="15">
        <v>12.1693</v>
      </c>
      <c r="Q64" s="15">
        <v>12.1693</v>
      </c>
      <c r="R64" s="15" t="s">
        <v>268</v>
      </c>
      <c r="S64" s="15" t="s">
        <v>268</v>
      </c>
      <c r="T64" s="15">
        <v>10.29</v>
      </c>
      <c r="U64" s="15">
        <v>0</v>
      </c>
      <c r="V64" s="15">
        <v>10.29</v>
      </c>
      <c r="W64" s="15">
        <v>10.29</v>
      </c>
      <c r="X64" s="15">
        <v>0</v>
      </c>
      <c r="Y64" s="15">
        <v>0</v>
      </c>
      <c r="Z64" s="15">
        <v>12.501200000000001</v>
      </c>
      <c r="AA64" s="15">
        <v>36</v>
      </c>
      <c r="AB64" s="15">
        <v>12.5</v>
      </c>
      <c r="AC64" s="15">
        <v>12.5</v>
      </c>
      <c r="AD64" s="15">
        <v>0</v>
      </c>
      <c r="AE64" s="15">
        <v>0</v>
      </c>
    </row>
    <row r="65" spans="1:32" hidden="1" outlineLevel="1" collapsed="1">
      <c r="A65" s="9">
        <v>42186</v>
      </c>
      <c r="B65" s="15">
        <v>26.14</v>
      </c>
      <c r="C65" s="15">
        <v>27.884899999999998</v>
      </c>
      <c r="D65" s="15">
        <v>25.134899999999998</v>
      </c>
      <c r="E65" s="15">
        <v>25.515499999999999</v>
      </c>
      <c r="F65" s="15">
        <v>22.354299999999999</v>
      </c>
      <c r="G65" s="15">
        <v>0</v>
      </c>
      <c r="H65" s="15">
        <v>26.14</v>
      </c>
      <c r="I65" s="15">
        <v>27.884899999999998</v>
      </c>
      <c r="J65" s="15">
        <v>25.134899999999998</v>
      </c>
      <c r="K65" s="15">
        <v>25.515499999999999</v>
      </c>
      <c r="L65" s="15">
        <v>22.354299999999999</v>
      </c>
      <c r="M65" s="15">
        <v>0</v>
      </c>
      <c r="N65" s="15">
        <v>36</v>
      </c>
      <c r="O65" s="15">
        <v>36</v>
      </c>
      <c r="P65" s="15">
        <v>0</v>
      </c>
      <c r="Q65" s="15" t="s">
        <v>268</v>
      </c>
      <c r="R65" s="15" t="s">
        <v>268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36</v>
      </c>
      <c r="AA65" s="15">
        <v>36</v>
      </c>
      <c r="AB65" s="15">
        <v>0</v>
      </c>
      <c r="AC65" s="15">
        <v>0</v>
      </c>
      <c r="AD65" s="15">
        <v>0</v>
      </c>
      <c r="AE65" s="15">
        <v>0</v>
      </c>
    </row>
    <row r="66" spans="1:32" hidden="1" outlineLevel="1" collapsed="1">
      <c r="A66" s="9">
        <v>42217</v>
      </c>
      <c r="B66" s="15">
        <v>25.656199999999998</v>
      </c>
      <c r="C66" s="15">
        <v>28.2988</v>
      </c>
      <c r="D66" s="15">
        <v>24.171800000000001</v>
      </c>
      <c r="E66" s="15">
        <v>24.386900000000001</v>
      </c>
      <c r="F66" s="15">
        <v>22.340699999999998</v>
      </c>
      <c r="G66" s="15">
        <v>25.142900000000001</v>
      </c>
      <c r="H66" s="15">
        <v>25.656199999999998</v>
      </c>
      <c r="I66" s="15">
        <v>28.2988</v>
      </c>
      <c r="J66" s="15">
        <v>24.171800000000001</v>
      </c>
      <c r="K66" s="15">
        <v>24.386900000000001</v>
      </c>
      <c r="L66" s="15">
        <v>22.340699999999998</v>
      </c>
      <c r="M66" s="15">
        <v>25.142900000000001</v>
      </c>
      <c r="N66" s="15">
        <v>36</v>
      </c>
      <c r="O66" s="15">
        <v>36</v>
      </c>
      <c r="P66" s="15">
        <v>0</v>
      </c>
      <c r="Q66" s="15" t="s">
        <v>268</v>
      </c>
      <c r="R66" s="15" t="s">
        <v>268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36</v>
      </c>
      <c r="AA66" s="15">
        <v>36</v>
      </c>
      <c r="AB66" s="15">
        <v>0</v>
      </c>
      <c r="AC66" s="15">
        <v>0</v>
      </c>
      <c r="AD66" s="15">
        <v>0</v>
      </c>
      <c r="AE66" s="15">
        <v>0</v>
      </c>
    </row>
    <row r="67" spans="1:32" hidden="1" outlineLevel="1" collapsed="1">
      <c r="A67" s="9">
        <v>42248</v>
      </c>
      <c r="B67" s="15">
        <v>20.837700000000002</v>
      </c>
      <c r="C67" s="15">
        <v>27.7531</v>
      </c>
      <c r="D67" s="15">
        <v>18.284500000000001</v>
      </c>
      <c r="E67" s="15">
        <v>16.550999999999998</v>
      </c>
      <c r="F67" s="15">
        <v>22.959599999999998</v>
      </c>
      <c r="G67" s="15">
        <v>0</v>
      </c>
      <c r="H67" s="15">
        <v>20.8521</v>
      </c>
      <c r="I67" s="15">
        <v>27.7531</v>
      </c>
      <c r="J67" s="15">
        <v>18.2956</v>
      </c>
      <c r="K67" s="15">
        <v>16.550999999999998</v>
      </c>
      <c r="L67" s="15">
        <v>23.060400000000001</v>
      </c>
      <c r="M67" s="15">
        <v>0</v>
      </c>
      <c r="N67" s="15">
        <v>15</v>
      </c>
      <c r="O67" s="15">
        <v>0</v>
      </c>
      <c r="P67" s="15">
        <v>15</v>
      </c>
      <c r="Q67" s="15" t="s">
        <v>268</v>
      </c>
      <c r="R67" s="15">
        <v>15</v>
      </c>
      <c r="S67" s="15" t="s">
        <v>268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15</v>
      </c>
      <c r="AA67" s="15">
        <v>0</v>
      </c>
      <c r="AB67" s="15">
        <v>15</v>
      </c>
      <c r="AC67" s="15">
        <v>0</v>
      </c>
      <c r="AD67" s="15">
        <v>15</v>
      </c>
      <c r="AE67" s="15">
        <v>0</v>
      </c>
    </row>
    <row r="68" spans="1:32" hidden="1" outlineLevel="1" collapsed="1">
      <c r="A68" s="9">
        <v>42278</v>
      </c>
      <c r="B68" s="15">
        <v>23.448699999999999</v>
      </c>
      <c r="C68" s="15">
        <v>27.431999999999999</v>
      </c>
      <c r="D68" s="15">
        <v>21.265499999999999</v>
      </c>
      <c r="E68" s="15">
        <v>22.1204</v>
      </c>
      <c r="F68" s="15">
        <v>18.302700000000002</v>
      </c>
      <c r="G68" s="15">
        <v>0</v>
      </c>
      <c r="H68" s="15">
        <v>24.2072</v>
      </c>
      <c r="I68" s="15">
        <v>27.431999999999999</v>
      </c>
      <c r="J68" s="15">
        <v>22.3032</v>
      </c>
      <c r="K68" s="15">
        <v>22.1204</v>
      </c>
      <c r="L68" s="15">
        <v>23.235700000000001</v>
      </c>
      <c r="M68" s="15">
        <v>0</v>
      </c>
      <c r="N68" s="15">
        <v>7.8335999999999997</v>
      </c>
      <c r="O68" s="15">
        <v>0</v>
      </c>
      <c r="P68" s="15">
        <v>7.8335999999999997</v>
      </c>
      <c r="Q68" s="15" t="s">
        <v>268</v>
      </c>
      <c r="R68" s="15">
        <v>7.8335999999999997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7.8335999999999997</v>
      </c>
      <c r="AA68" s="15">
        <v>0</v>
      </c>
      <c r="AB68" s="15">
        <v>7.8335999999999997</v>
      </c>
      <c r="AC68" s="15">
        <v>0</v>
      </c>
      <c r="AD68" s="15">
        <v>7.8335999999999997</v>
      </c>
      <c r="AE68" s="15">
        <v>0</v>
      </c>
    </row>
    <row r="69" spans="1:32" hidden="1" outlineLevel="1" collapsed="1">
      <c r="A69" s="9">
        <v>42309</v>
      </c>
      <c r="B69" s="15">
        <v>24.430900000000001</v>
      </c>
      <c r="C69" s="15">
        <v>27.299700000000001</v>
      </c>
      <c r="D69" s="15">
        <v>22.364000000000001</v>
      </c>
      <c r="E69" s="15">
        <v>22.231400000000001</v>
      </c>
      <c r="F69" s="15">
        <v>22.973600000000001</v>
      </c>
      <c r="G69" s="15">
        <v>0</v>
      </c>
      <c r="H69" s="15">
        <v>24.430900000000001</v>
      </c>
      <c r="I69" s="15">
        <v>27.299700000000001</v>
      </c>
      <c r="J69" s="15">
        <v>22.364000000000001</v>
      </c>
      <c r="K69" s="15">
        <v>22.231400000000001</v>
      </c>
      <c r="L69" s="15">
        <v>22.973600000000001</v>
      </c>
      <c r="M69" s="15">
        <v>0</v>
      </c>
      <c r="N69" s="15">
        <v>0</v>
      </c>
      <c r="O69" s="15">
        <v>0</v>
      </c>
      <c r="P69" s="15" t="s">
        <v>268</v>
      </c>
      <c r="Q69" s="15" t="s">
        <v>268</v>
      </c>
      <c r="R69" s="15" t="s">
        <v>268</v>
      </c>
      <c r="S69" s="15" t="s">
        <v>268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</row>
    <row r="70" spans="1:32" hidden="1" outlineLevel="1" collapsed="1">
      <c r="A70" s="9">
        <v>42339</v>
      </c>
      <c r="B70" s="15">
        <v>23.112500000000001</v>
      </c>
      <c r="C70" s="15">
        <v>26.6</v>
      </c>
      <c r="D70" s="15">
        <v>20.890999999999998</v>
      </c>
      <c r="E70" s="15">
        <v>21.6568</v>
      </c>
      <c r="F70" s="15">
        <v>19.654</v>
      </c>
      <c r="G70" s="15">
        <v>0</v>
      </c>
      <c r="H70" s="15">
        <v>24.1874</v>
      </c>
      <c r="I70" s="15">
        <v>26.6</v>
      </c>
      <c r="J70" s="15">
        <v>22.405000000000001</v>
      </c>
      <c r="K70" s="15">
        <v>22.091699999999999</v>
      </c>
      <c r="L70" s="15">
        <v>23.116499999999998</v>
      </c>
      <c r="M70" s="15">
        <v>0</v>
      </c>
      <c r="N70" s="15">
        <v>11.414400000000001</v>
      </c>
      <c r="O70" s="15">
        <v>0</v>
      </c>
      <c r="P70" s="15">
        <v>11.414400000000001</v>
      </c>
      <c r="Q70" s="15">
        <v>8</v>
      </c>
      <c r="R70" s="15">
        <v>11.9626</v>
      </c>
      <c r="S70" s="15">
        <v>0</v>
      </c>
      <c r="T70" s="15">
        <v>11</v>
      </c>
      <c r="U70" s="15">
        <v>0</v>
      </c>
      <c r="V70" s="15">
        <v>11</v>
      </c>
      <c r="W70" s="15">
        <v>0</v>
      </c>
      <c r="X70" s="15">
        <v>11</v>
      </c>
      <c r="Y70" s="15">
        <v>0</v>
      </c>
      <c r="Z70" s="15">
        <v>11.422599999999999</v>
      </c>
      <c r="AA70" s="15">
        <v>0</v>
      </c>
      <c r="AB70" s="15">
        <v>11.422599999999999</v>
      </c>
      <c r="AC70" s="15">
        <v>8</v>
      </c>
      <c r="AD70" s="15">
        <v>11.9849</v>
      </c>
      <c r="AE70" s="15">
        <v>0</v>
      </c>
    </row>
    <row r="71" spans="1:32" hidden="1" outlineLevel="1" collapsed="1">
      <c r="A71" s="9">
        <v>42370</v>
      </c>
      <c r="B71" s="15">
        <v>24.097200000000001</v>
      </c>
      <c r="C71" s="15">
        <v>26.3245</v>
      </c>
      <c r="D71" s="15">
        <v>22.4603</v>
      </c>
      <c r="E71" s="15">
        <v>22.648900000000001</v>
      </c>
      <c r="F71" s="15">
        <v>22.113499999999998</v>
      </c>
      <c r="G71" s="15">
        <v>0</v>
      </c>
      <c r="H71" s="15">
        <v>24.1388</v>
      </c>
      <c r="I71" s="15">
        <v>26.3245</v>
      </c>
      <c r="J71" s="15">
        <v>22.5242</v>
      </c>
      <c r="K71" s="15">
        <v>22.648900000000001</v>
      </c>
      <c r="L71" s="15">
        <v>22.291499999999999</v>
      </c>
      <c r="M71" s="15">
        <v>0</v>
      </c>
      <c r="N71" s="15">
        <v>10.146000000000001</v>
      </c>
      <c r="O71" s="15">
        <v>0</v>
      </c>
      <c r="P71" s="15">
        <v>10.146000000000001</v>
      </c>
      <c r="Q71" s="15" t="s">
        <v>268</v>
      </c>
      <c r="R71" s="15">
        <v>10.146000000000001</v>
      </c>
      <c r="S71" s="15">
        <v>0</v>
      </c>
      <c r="T71" s="15">
        <v>10.146000000000001</v>
      </c>
      <c r="U71" s="15">
        <v>0</v>
      </c>
      <c r="V71" s="15">
        <v>10.146000000000001</v>
      </c>
      <c r="W71" s="15">
        <v>0</v>
      </c>
      <c r="X71" s="15">
        <v>10.146000000000001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</row>
    <row r="72" spans="1:32" hidden="1" outlineLevel="1" collapsed="1">
      <c r="A72" s="9">
        <v>42401</v>
      </c>
      <c r="B72" s="15">
        <v>20.4483</v>
      </c>
      <c r="C72" s="15">
        <v>27.1877</v>
      </c>
      <c r="D72" s="15">
        <v>18.937899999999999</v>
      </c>
      <c r="E72" s="15">
        <v>17.668099999999999</v>
      </c>
      <c r="F72" s="15">
        <v>20.899100000000001</v>
      </c>
      <c r="G72" s="15">
        <v>0</v>
      </c>
      <c r="H72" s="15">
        <v>20.551600000000001</v>
      </c>
      <c r="I72" s="15">
        <v>27.1877</v>
      </c>
      <c r="J72" s="15">
        <v>19.049900000000001</v>
      </c>
      <c r="K72" s="15">
        <v>17.668099999999999</v>
      </c>
      <c r="L72" s="15">
        <v>21.237400000000001</v>
      </c>
      <c r="M72" s="15">
        <v>0</v>
      </c>
      <c r="N72" s="15">
        <v>7.3029000000000002</v>
      </c>
      <c r="O72" s="15">
        <v>0</v>
      </c>
      <c r="P72" s="15">
        <v>7.3029000000000002</v>
      </c>
      <c r="Q72" s="15" t="s">
        <v>268</v>
      </c>
      <c r="R72" s="15">
        <v>7.3029000000000002</v>
      </c>
      <c r="S72" s="15">
        <v>0</v>
      </c>
      <c r="T72" s="15">
        <v>8.6003000000000007</v>
      </c>
      <c r="U72" s="15">
        <v>0</v>
      </c>
      <c r="V72" s="15">
        <v>8.6003000000000007</v>
      </c>
      <c r="W72" s="15">
        <v>0</v>
      </c>
      <c r="X72" s="15">
        <v>8.6003000000000007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</row>
    <row r="73" spans="1:32" hidden="1" outlineLevel="1" collapsed="1">
      <c r="A73" s="9">
        <v>42430</v>
      </c>
      <c r="B73" s="15">
        <v>25.073399999999999</v>
      </c>
      <c r="C73" s="15">
        <v>26.979800000000001</v>
      </c>
      <c r="D73" s="15">
        <v>23.57</v>
      </c>
      <c r="E73" s="15">
        <v>23.834499999999998</v>
      </c>
      <c r="F73" s="15">
        <v>22.8033</v>
      </c>
      <c r="G73" s="15">
        <v>0</v>
      </c>
      <c r="H73" s="15">
        <v>25.073399999999999</v>
      </c>
      <c r="I73" s="15">
        <v>26.979800000000001</v>
      </c>
      <c r="J73" s="15">
        <v>23.57</v>
      </c>
      <c r="K73" s="15">
        <v>23.834499999999998</v>
      </c>
      <c r="L73" s="15">
        <v>22.8033</v>
      </c>
      <c r="M73" s="15">
        <v>0</v>
      </c>
      <c r="N73" s="15">
        <v>0</v>
      </c>
      <c r="O73" s="15">
        <v>0</v>
      </c>
      <c r="P73" s="15" t="s">
        <v>268</v>
      </c>
      <c r="Q73" s="15" t="s">
        <v>268</v>
      </c>
      <c r="R73" s="15" t="s">
        <v>268</v>
      </c>
      <c r="S73" s="15" t="s">
        <v>268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</row>
    <row r="74" spans="1:32" hidden="1" outlineLevel="1" collapsed="1">
      <c r="A74" s="9">
        <v>42461</v>
      </c>
      <c r="B74" s="15">
        <v>24.991900000000001</v>
      </c>
      <c r="C74" s="15">
        <v>26.6431</v>
      </c>
      <c r="D74" s="15">
        <v>23.65</v>
      </c>
      <c r="E74" s="15">
        <v>23.977799999999998</v>
      </c>
      <c r="F74" s="15">
        <v>21.879200000000001</v>
      </c>
      <c r="G74" s="15">
        <v>0</v>
      </c>
      <c r="H74" s="15">
        <v>24.991900000000001</v>
      </c>
      <c r="I74" s="15">
        <v>26.6431</v>
      </c>
      <c r="J74" s="15">
        <v>23.65</v>
      </c>
      <c r="K74" s="15">
        <v>23.977799999999998</v>
      </c>
      <c r="L74" s="15">
        <v>21.879200000000001</v>
      </c>
      <c r="M74" s="15">
        <v>0</v>
      </c>
      <c r="N74" s="15">
        <v>0</v>
      </c>
      <c r="O74" s="15">
        <v>0</v>
      </c>
      <c r="P74" s="15" t="s">
        <v>268</v>
      </c>
      <c r="Q74" s="15" t="s">
        <v>268</v>
      </c>
      <c r="R74" s="15" t="s">
        <v>268</v>
      </c>
      <c r="S74" s="15" t="s">
        <v>268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</row>
    <row r="75" spans="1:32" hidden="1" outlineLevel="1" collapsed="1">
      <c r="A75" s="9">
        <v>42491</v>
      </c>
      <c r="B75" s="15">
        <v>21.984400000000001</v>
      </c>
      <c r="C75" s="15">
        <v>26.348600000000001</v>
      </c>
      <c r="D75" s="15">
        <v>20.258099999999999</v>
      </c>
      <c r="E75" s="15">
        <v>19.400700000000001</v>
      </c>
      <c r="F75" s="15">
        <v>22.107299999999999</v>
      </c>
      <c r="G75" s="15">
        <v>0</v>
      </c>
      <c r="H75" s="15">
        <v>23.600100000000001</v>
      </c>
      <c r="I75" s="15">
        <v>26.348600000000001</v>
      </c>
      <c r="J75" s="15">
        <v>22.299199999999999</v>
      </c>
      <c r="K75" s="15">
        <v>22.416399999999999</v>
      </c>
      <c r="L75" s="15">
        <v>22.107299999999999</v>
      </c>
      <c r="M75" s="15">
        <v>0</v>
      </c>
      <c r="N75" s="15">
        <v>9.8773</v>
      </c>
      <c r="O75" s="15">
        <v>0</v>
      </c>
      <c r="P75" s="15">
        <v>9.8773</v>
      </c>
      <c r="Q75" s="15">
        <v>9.8773</v>
      </c>
      <c r="R75" s="15" t="s">
        <v>268</v>
      </c>
      <c r="S75" s="15" t="s">
        <v>268</v>
      </c>
      <c r="T75" s="15">
        <v>10.0862</v>
      </c>
      <c r="U75" s="15">
        <v>0</v>
      </c>
      <c r="V75" s="15">
        <v>10.0862</v>
      </c>
      <c r="W75" s="15">
        <v>10.0862</v>
      </c>
      <c r="X75" s="15">
        <v>0</v>
      </c>
      <c r="Y75" s="15">
        <v>0</v>
      </c>
      <c r="Z75" s="15">
        <v>9.8132000000000001</v>
      </c>
      <c r="AA75" s="15">
        <v>0</v>
      </c>
      <c r="AB75" s="15">
        <v>9.8132000000000001</v>
      </c>
      <c r="AC75" s="15">
        <v>9.8132000000000001</v>
      </c>
      <c r="AD75" s="15">
        <v>0</v>
      </c>
      <c r="AE75" s="15">
        <v>0</v>
      </c>
    </row>
    <row r="76" spans="1:32" hidden="1" outlineLevel="1" collapsed="1">
      <c r="A76" s="9">
        <v>42522</v>
      </c>
      <c r="B76" s="15">
        <v>19.578399999999998</v>
      </c>
      <c r="C76" s="15">
        <v>26.1371</v>
      </c>
      <c r="D76" s="15">
        <v>16.816099999999999</v>
      </c>
      <c r="E76" s="15">
        <v>16.014500000000002</v>
      </c>
      <c r="F76" s="15">
        <v>21.6373</v>
      </c>
      <c r="G76" s="15">
        <v>0</v>
      </c>
      <c r="H76" s="15">
        <v>19.6158</v>
      </c>
      <c r="I76" s="15">
        <v>26.1371</v>
      </c>
      <c r="J76" s="15">
        <v>16.8414</v>
      </c>
      <c r="K76" s="15">
        <v>16.014500000000002</v>
      </c>
      <c r="L76" s="15">
        <v>22.191400000000002</v>
      </c>
      <c r="M76" s="15">
        <v>0</v>
      </c>
      <c r="N76" s="15">
        <v>14.3155</v>
      </c>
      <c r="O76" s="15">
        <v>0</v>
      </c>
      <c r="P76" s="15">
        <v>14.3155</v>
      </c>
      <c r="Q76" s="15" t="s">
        <v>268</v>
      </c>
      <c r="R76" s="15">
        <v>14.3155</v>
      </c>
      <c r="S76" s="15" t="s">
        <v>268</v>
      </c>
      <c r="T76" s="15">
        <v>14.3155</v>
      </c>
      <c r="U76" s="15">
        <v>0</v>
      </c>
      <c r="V76" s="15">
        <v>14.3155</v>
      </c>
      <c r="W76" s="15">
        <v>0</v>
      </c>
      <c r="X76" s="15">
        <v>14.3155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</row>
    <row r="77" spans="1:32" hidden="1" outlineLevel="1" collapsed="1">
      <c r="A77" s="9">
        <v>42552</v>
      </c>
      <c r="B77" s="15">
        <v>23.144500000000001</v>
      </c>
      <c r="C77" s="15">
        <v>26.6479</v>
      </c>
      <c r="D77" s="15">
        <v>21.876100000000001</v>
      </c>
      <c r="E77" s="15">
        <v>22.3049</v>
      </c>
      <c r="F77" s="15">
        <v>19.3477</v>
      </c>
      <c r="G77" s="15">
        <v>0</v>
      </c>
      <c r="H77" s="15">
        <v>23.375599999999999</v>
      </c>
      <c r="I77" s="15">
        <v>26.6479</v>
      </c>
      <c r="J77" s="15">
        <v>22.152699999999999</v>
      </c>
      <c r="K77" s="15">
        <v>22.3049</v>
      </c>
      <c r="L77" s="15">
        <v>21.0105</v>
      </c>
      <c r="M77" s="15">
        <v>0</v>
      </c>
      <c r="N77" s="15">
        <v>13.263999999999999</v>
      </c>
      <c r="O77" s="15">
        <v>0</v>
      </c>
      <c r="P77" s="15">
        <v>13.263999999999999</v>
      </c>
      <c r="Q77" s="15" t="s">
        <v>268</v>
      </c>
      <c r="R77" s="15">
        <v>13.263999999999999</v>
      </c>
      <c r="S77" s="15" t="s">
        <v>268</v>
      </c>
      <c r="T77" s="15">
        <v>13.657400000000001</v>
      </c>
      <c r="U77" s="15">
        <v>0</v>
      </c>
      <c r="V77" s="15">
        <v>13.657400000000001</v>
      </c>
      <c r="W77" s="15">
        <v>0</v>
      </c>
      <c r="X77" s="15">
        <v>13.657400000000001</v>
      </c>
      <c r="Y77" s="15">
        <v>0</v>
      </c>
      <c r="Z77" s="15">
        <v>12.422000000000001</v>
      </c>
      <c r="AA77" s="15">
        <v>0</v>
      </c>
      <c r="AB77" s="15">
        <v>12.422000000000001</v>
      </c>
      <c r="AC77" s="15">
        <v>0</v>
      </c>
      <c r="AD77" s="15">
        <v>12.422000000000001</v>
      </c>
      <c r="AE77" s="15">
        <v>0</v>
      </c>
    </row>
    <row r="78" spans="1:32" hidden="1" outlineLevel="1" collapsed="1">
      <c r="A78" s="9">
        <v>42583</v>
      </c>
      <c r="B78" s="15">
        <v>21.421099999999999</v>
      </c>
      <c r="C78" s="15">
        <v>25.817900000000002</v>
      </c>
      <c r="D78" s="15">
        <v>19.672799999999999</v>
      </c>
      <c r="E78" s="15">
        <v>18.6081</v>
      </c>
      <c r="F78" s="15">
        <v>22.218399999999999</v>
      </c>
      <c r="G78" s="15">
        <v>0</v>
      </c>
      <c r="H78" s="15">
        <v>21.4924</v>
      </c>
      <c r="I78" s="15">
        <v>25.817900000000002</v>
      </c>
      <c r="J78" s="15">
        <v>19.748200000000001</v>
      </c>
      <c r="K78" s="15">
        <v>18.6081</v>
      </c>
      <c r="L78" s="15">
        <v>22.609300000000001</v>
      </c>
      <c r="M78" s="15">
        <v>0</v>
      </c>
      <c r="N78" s="15">
        <v>14.3531</v>
      </c>
      <c r="O78" s="15">
        <v>0</v>
      </c>
      <c r="P78" s="15">
        <v>14.3531</v>
      </c>
      <c r="Q78" s="15" t="s">
        <v>268</v>
      </c>
      <c r="R78" s="15">
        <v>14.3531</v>
      </c>
      <c r="S78" s="15" t="s">
        <v>268</v>
      </c>
      <c r="T78" s="15">
        <v>14.3531</v>
      </c>
      <c r="U78" s="15">
        <v>0</v>
      </c>
      <c r="V78" s="15">
        <v>14.3531</v>
      </c>
      <c r="W78" s="15">
        <v>0</v>
      </c>
      <c r="X78" s="15">
        <v>14.3531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</row>
    <row r="79" spans="1:32" hidden="1" outlineLevel="1" collapsed="1">
      <c r="A79" s="9">
        <v>42614</v>
      </c>
      <c r="B79" s="15">
        <v>21.463100000000001</v>
      </c>
      <c r="C79" s="15">
        <v>23.429200000000002</v>
      </c>
      <c r="D79" s="15">
        <v>19.924299999999999</v>
      </c>
      <c r="E79" s="15">
        <v>20.4009</v>
      </c>
      <c r="F79" s="15">
        <v>18.931799999999999</v>
      </c>
      <c r="G79" s="15">
        <v>0</v>
      </c>
      <c r="H79" s="15">
        <v>21.840199999999999</v>
      </c>
      <c r="I79" s="15">
        <v>23.429200000000002</v>
      </c>
      <c r="J79" s="15">
        <v>20.509599999999999</v>
      </c>
      <c r="K79" s="15">
        <v>21.313400000000001</v>
      </c>
      <c r="L79" s="15">
        <v>18.977599999999999</v>
      </c>
      <c r="M79" s="15">
        <v>0</v>
      </c>
      <c r="N79" s="15">
        <v>11.535399999999999</v>
      </c>
      <c r="O79" s="15">
        <v>0</v>
      </c>
      <c r="P79" s="15">
        <v>11.535399999999999</v>
      </c>
      <c r="Q79" s="15">
        <v>11.444000000000001</v>
      </c>
      <c r="R79" s="15">
        <v>13.6007</v>
      </c>
      <c r="S79" s="15" t="s">
        <v>268</v>
      </c>
      <c r="T79" s="15">
        <v>11.552099999999999</v>
      </c>
      <c r="U79" s="15">
        <v>0</v>
      </c>
      <c r="V79" s="15">
        <v>11.552099999999999</v>
      </c>
      <c r="W79" s="15">
        <v>11.444000000000001</v>
      </c>
      <c r="X79" s="15">
        <v>14.3416</v>
      </c>
      <c r="Y79" s="15">
        <v>0</v>
      </c>
      <c r="Z79" s="15">
        <v>8.3571000000000009</v>
      </c>
      <c r="AA79" s="15">
        <v>0</v>
      </c>
      <c r="AB79" s="15">
        <v>8.3571000000000009</v>
      </c>
      <c r="AC79" s="15">
        <v>0</v>
      </c>
      <c r="AD79" s="15">
        <v>8.3571000000000009</v>
      </c>
      <c r="AE79" s="15">
        <v>0</v>
      </c>
      <c r="AF79" s="163"/>
    </row>
    <row r="80" spans="1:32" hidden="1" outlineLevel="1" collapsed="1">
      <c r="A80" s="9">
        <v>42644</v>
      </c>
      <c r="B80" s="15">
        <v>22.8629</v>
      </c>
      <c r="C80" s="15">
        <v>24.134699999999999</v>
      </c>
      <c r="D80" s="15">
        <v>21.7576</v>
      </c>
      <c r="E80" s="15">
        <v>21.9863</v>
      </c>
      <c r="F80" s="15">
        <v>21.146100000000001</v>
      </c>
      <c r="G80" s="15">
        <v>0</v>
      </c>
      <c r="H80" s="15">
        <v>22.932099999999998</v>
      </c>
      <c r="I80" s="15">
        <v>24.134699999999999</v>
      </c>
      <c r="J80" s="15">
        <v>21.872900000000001</v>
      </c>
      <c r="K80" s="15">
        <v>21.9863</v>
      </c>
      <c r="L80" s="15">
        <v>21.554400000000001</v>
      </c>
      <c r="M80" s="15">
        <v>0</v>
      </c>
      <c r="N80" s="15">
        <v>13.1738</v>
      </c>
      <c r="O80" s="15">
        <v>0</v>
      </c>
      <c r="P80" s="15">
        <v>13.1738</v>
      </c>
      <c r="Q80" s="15" t="s">
        <v>268</v>
      </c>
      <c r="R80" s="15">
        <v>13.1738</v>
      </c>
      <c r="S80" s="15" t="s">
        <v>268</v>
      </c>
      <c r="T80" s="15">
        <v>13.1738</v>
      </c>
      <c r="U80" s="15">
        <v>0</v>
      </c>
      <c r="V80" s="15">
        <v>13.1738</v>
      </c>
      <c r="W80" s="15">
        <v>0</v>
      </c>
      <c r="X80" s="15">
        <v>13.1738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63"/>
    </row>
    <row r="81" spans="1:32" hidden="1" outlineLevel="1" collapsed="1">
      <c r="A81" s="9">
        <v>42675</v>
      </c>
      <c r="B81" s="15">
        <v>18.523199999999999</v>
      </c>
      <c r="C81" s="15">
        <v>23.499099999999999</v>
      </c>
      <c r="D81" s="15">
        <v>16.949000000000002</v>
      </c>
      <c r="E81" s="15">
        <v>16.380700000000001</v>
      </c>
      <c r="F81" s="15">
        <v>21.016100000000002</v>
      </c>
      <c r="G81" s="15">
        <v>17.5</v>
      </c>
      <c r="H81" s="15">
        <v>19.638500000000001</v>
      </c>
      <c r="I81" s="15">
        <v>23.499099999999999</v>
      </c>
      <c r="J81" s="15">
        <v>18.249099999999999</v>
      </c>
      <c r="K81" s="15">
        <v>17.809999999999999</v>
      </c>
      <c r="L81" s="15">
        <v>21.016100000000002</v>
      </c>
      <c r="M81" s="15">
        <v>17.5</v>
      </c>
      <c r="N81" s="15">
        <v>7.5</v>
      </c>
      <c r="O81" s="15">
        <v>0</v>
      </c>
      <c r="P81" s="15">
        <v>7.5</v>
      </c>
      <c r="Q81" s="15">
        <v>7.5</v>
      </c>
      <c r="R81" s="15" t="s">
        <v>268</v>
      </c>
      <c r="S81" s="15" t="s">
        <v>268</v>
      </c>
      <c r="T81" s="15">
        <v>7.5</v>
      </c>
      <c r="U81" s="15">
        <v>0</v>
      </c>
      <c r="V81" s="15">
        <v>7.5</v>
      </c>
      <c r="W81" s="15">
        <v>7.5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63"/>
    </row>
    <row r="82" spans="1:32" hidden="1" outlineLevel="1" collapsed="1">
      <c r="A82" s="9">
        <v>42705</v>
      </c>
      <c r="B82" s="15">
        <v>21.1541</v>
      </c>
      <c r="C82" s="15">
        <v>23.29</v>
      </c>
      <c r="D82" s="15">
        <v>19.636099999999999</v>
      </c>
      <c r="E82" s="15">
        <v>19.622</v>
      </c>
      <c r="F82" s="15">
        <v>19.7715</v>
      </c>
      <c r="G82" s="15">
        <v>0</v>
      </c>
      <c r="H82" s="15">
        <v>21.895199999999999</v>
      </c>
      <c r="I82" s="15">
        <v>23.29</v>
      </c>
      <c r="J82" s="15">
        <v>20.7895</v>
      </c>
      <c r="K82" s="15">
        <v>20.908999999999999</v>
      </c>
      <c r="L82" s="15">
        <v>19.7715</v>
      </c>
      <c r="M82" s="15">
        <v>0</v>
      </c>
      <c r="N82" s="15">
        <v>9.6471</v>
      </c>
      <c r="O82" s="15">
        <v>0</v>
      </c>
      <c r="P82" s="15">
        <v>9.6471</v>
      </c>
      <c r="Q82" s="15">
        <v>9.6471</v>
      </c>
      <c r="R82" s="15" t="s">
        <v>268</v>
      </c>
      <c r="S82" s="15" t="s">
        <v>268</v>
      </c>
      <c r="T82" s="15">
        <v>10.231199999999999</v>
      </c>
      <c r="U82" s="15">
        <v>0</v>
      </c>
      <c r="V82" s="15">
        <v>10.231199999999999</v>
      </c>
      <c r="W82" s="15">
        <v>10.231199999999999</v>
      </c>
      <c r="X82" s="15">
        <v>0</v>
      </c>
      <c r="Y82" s="15">
        <v>0</v>
      </c>
      <c r="Z82" s="15">
        <v>8.7311999999999994</v>
      </c>
      <c r="AA82" s="15">
        <v>0</v>
      </c>
      <c r="AB82" s="15">
        <v>8.7311999999999994</v>
      </c>
      <c r="AC82" s="15">
        <v>8.7311999999999994</v>
      </c>
      <c r="AD82" s="15">
        <v>0</v>
      </c>
      <c r="AE82" s="15">
        <v>0</v>
      </c>
      <c r="AF82" s="163"/>
    </row>
    <row r="83" spans="1:32" hidden="1" outlineLevel="1" collapsed="1">
      <c r="A83" s="9">
        <v>42736</v>
      </c>
      <c r="B83" s="15">
        <v>19.886299999999999</v>
      </c>
      <c r="C83" s="15">
        <v>23.366700000000002</v>
      </c>
      <c r="D83" s="15">
        <v>17.703499999999998</v>
      </c>
      <c r="E83" s="15">
        <v>19.933299999999999</v>
      </c>
      <c r="F83" s="15">
        <v>12.4198</v>
      </c>
      <c r="G83" s="15">
        <v>0</v>
      </c>
      <c r="H83" s="15">
        <v>21.357600000000001</v>
      </c>
      <c r="I83" s="15">
        <v>23.366700000000002</v>
      </c>
      <c r="J83" s="15">
        <v>19.839700000000001</v>
      </c>
      <c r="K83" s="15">
        <v>19.933299999999999</v>
      </c>
      <c r="L83" s="15">
        <v>19.321100000000001</v>
      </c>
      <c r="M83" s="15">
        <v>0</v>
      </c>
      <c r="N83" s="15">
        <v>7.2656000000000001</v>
      </c>
      <c r="O83" s="15">
        <v>0</v>
      </c>
      <c r="P83" s="15">
        <v>7.2656000000000001</v>
      </c>
      <c r="Q83" s="15" t="s">
        <v>268</v>
      </c>
      <c r="R83" s="15">
        <v>7.2656000000000001</v>
      </c>
      <c r="S83" s="15" t="s">
        <v>268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7.2656000000000001</v>
      </c>
      <c r="AA83" s="15">
        <v>0</v>
      </c>
      <c r="AB83" s="15">
        <v>7.2656000000000001</v>
      </c>
      <c r="AC83" s="15">
        <v>0</v>
      </c>
      <c r="AD83" s="15">
        <v>7.2656000000000001</v>
      </c>
      <c r="AE83" s="15">
        <v>0</v>
      </c>
      <c r="AF83" s="163"/>
    </row>
    <row r="84" spans="1:32" hidden="1" outlineLevel="1" collapsed="1">
      <c r="A84" s="9">
        <v>42767</v>
      </c>
      <c r="B84" s="15">
        <v>19.201699999999999</v>
      </c>
      <c r="C84" s="15">
        <v>23.344899999999999</v>
      </c>
      <c r="D84" s="15">
        <v>16.901</v>
      </c>
      <c r="E84" s="15">
        <v>18.4758</v>
      </c>
      <c r="F84" s="15">
        <v>15.312099999999999</v>
      </c>
      <c r="G84" s="15">
        <v>8.1999999999999993</v>
      </c>
      <c r="H84" s="15">
        <v>21.2044</v>
      </c>
      <c r="I84" s="15">
        <v>23.344899999999999</v>
      </c>
      <c r="J84" s="15">
        <v>19.723800000000001</v>
      </c>
      <c r="K84" s="15">
        <v>20.1798</v>
      </c>
      <c r="L84" s="15">
        <v>15.312099999999999</v>
      </c>
      <c r="M84" s="15">
        <v>0</v>
      </c>
      <c r="N84" s="15">
        <v>5.4097</v>
      </c>
      <c r="O84" s="15">
        <v>0</v>
      </c>
      <c r="P84" s="15">
        <v>5.4097</v>
      </c>
      <c r="Q84" s="15">
        <v>0</v>
      </c>
      <c r="R84" s="15" t="s">
        <v>268</v>
      </c>
      <c r="S84" s="15">
        <v>8.1999999999999993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8.1999999999999993</v>
      </c>
      <c r="AA84" s="15">
        <v>0</v>
      </c>
      <c r="AB84" s="15">
        <v>8.1999999999999993</v>
      </c>
      <c r="AC84" s="15">
        <v>0</v>
      </c>
      <c r="AD84" s="15">
        <v>0</v>
      </c>
      <c r="AE84" s="15">
        <v>8.1999999999999993</v>
      </c>
      <c r="AF84" s="163"/>
    </row>
    <row r="85" spans="1:32" hidden="1" outlineLevel="1" collapsed="1">
      <c r="A85" s="9">
        <v>42795</v>
      </c>
      <c r="B85" s="15">
        <v>19.0534</v>
      </c>
      <c r="C85" s="15">
        <v>22.651900000000001</v>
      </c>
      <c r="D85" s="15">
        <v>16.906700000000001</v>
      </c>
      <c r="E85" s="15">
        <v>17.145099999999999</v>
      </c>
      <c r="F85" s="15">
        <v>17.0885</v>
      </c>
      <c r="G85" s="15">
        <v>8.1999999999999993</v>
      </c>
      <c r="H85" s="15">
        <v>19.978300000000001</v>
      </c>
      <c r="I85" s="15">
        <v>22.651900000000001</v>
      </c>
      <c r="J85" s="15">
        <v>18.209599999999998</v>
      </c>
      <c r="K85" s="15">
        <v>18.484300000000001</v>
      </c>
      <c r="L85" s="15">
        <v>17.0885</v>
      </c>
      <c r="M85" s="15">
        <v>0</v>
      </c>
      <c r="N85" s="15">
        <v>4.9568000000000003</v>
      </c>
      <c r="O85" s="15">
        <v>0</v>
      </c>
      <c r="P85" s="15">
        <v>4.9568000000000003</v>
      </c>
      <c r="Q85" s="15">
        <v>3.8191000000000002</v>
      </c>
      <c r="R85" s="15" t="s">
        <v>268</v>
      </c>
      <c r="S85" s="15">
        <v>8.1999999999999993</v>
      </c>
      <c r="T85" s="15">
        <v>3.8191000000000002</v>
      </c>
      <c r="U85" s="15">
        <v>0</v>
      </c>
      <c r="V85" s="15">
        <v>3.8191000000000002</v>
      </c>
      <c r="W85" s="15">
        <v>3.8191000000000002</v>
      </c>
      <c r="X85" s="15">
        <v>0</v>
      </c>
      <c r="Y85" s="15">
        <v>0</v>
      </c>
      <c r="Z85" s="15">
        <v>8.1999999999999993</v>
      </c>
      <c r="AA85" s="15">
        <v>0</v>
      </c>
      <c r="AB85" s="15">
        <v>8.1999999999999993</v>
      </c>
      <c r="AC85" s="15">
        <v>0</v>
      </c>
      <c r="AD85" s="15">
        <v>0</v>
      </c>
      <c r="AE85" s="15">
        <v>8.1999999999999993</v>
      </c>
      <c r="AF85" s="163"/>
    </row>
    <row r="86" spans="1:32" hidden="1" outlineLevel="1" collapsed="1">
      <c r="A86" s="9">
        <v>42826</v>
      </c>
      <c r="B86" s="15">
        <v>17.3735</v>
      </c>
      <c r="C86" s="15">
        <v>21.164999999999999</v>
      </c>
      <c r="D86" s="15">
        <v>15.113300000000001</v>
      </c>
      <c r="E86" s="15">
        <v>15.7971</v>
      </c>
      <c r="F86" s="15">
        <v>13.6851</v>
      </c>
      <c r="G86" s="15">
        <v>8.1999999999999993</v>
      </c>
      <c r="H86" s="15">
        <v>19.655200000000001</v>
      </c>
      <c r="I86" s="15">
        <v>21.164999999999999</v>
      </c>
      <c r="J86" s="15">
        <v>18.456</v>
      </c>
      <c r="K86" s="15">
        <v>18.7148</v>
      </c>
      <c r="L86" s="15">
        <v>16.674499999999998</v>
      </c>
      <c r="M86" s="15">
        <v>0</v>
      </c>
      <c r="N86" s="15">
        <v>5.0541</v>
      </c>
      <c r="O86" s="15">
        <v>0</v>
      </c>
      <c r="P86" s="15">
        <v>5.0541</v>
      </c>
      <c r="Q86" s="15">
        <v>3.6739999999999999</v>
      </c>
      <c r="R86" s="15">
        <v>6.3849</v>
      </c>
      <c r="S86" s="15">
        <v>8.1999999999999993</v>
      </c>
      <c r="T86" s="15">
        <v>3.6514000000000002</v>
      </c>
      <c r="U86" s="15">
        <v>0</v>
      </c>
      <c r="V86" s="15">
        <v>3.6514000000000002</v>
      </c>
      <c r="W86" s="15">
        <v>3.6739999999999999</v>
      </c>
      <c r="X86" s="15">
        <v>2.0099999999999998</v>
      </c>
      <c r="Y86" s="15">
        <v>0</v>
      </c>
      <c r="Z86" s="15">
        <v>7.5598000000000001</v>
      </c>
      <c r="AA86" s="15">
        <v>0</v>
      </c>
      <c r="AB86" s="15">
        <v>7.5598000000000001</v>
      </c>
      <c r="AC86" s="15">
        <v>0</v>
      </c>
      <c r="AD86" s="15">
        <v>6.6433999999999997</v>
      </c>
      <c r="AE86" s="15">
        <v>8.1999999999999993</v>
      </c>
      <c r="AF86" s="163"/>
    </row>
    <row r="87" spans="1:32" hidden="1" outlineLevel="1" collapsed="1">
      <c r="A87" s="9">
        <v>42856</v>
      </c>
      <c r="B87" s="15">
        <v>16.478300000000001</v>
      </c>
      <c r="C87" s="15">
        <v>21.579000000000001</v>
      </c>
      <c r="D87" s="15">
        <v>14.1075</v>
      </c>
      <c r="E87" s="15">
        <v>14.740600000000001</v>
      </c>
      <c r="F87" s="15">
        <v>11.5343</v>
      </c>
      <c r="G87" s="15">
        <v>8.1999999999999993</v>
      </c>
      <c r="H87" s="15">
        <v>19.651700000000002</v>
      </c>
      <c r="I87" s="15">
        <v>21.579000000000001</v>
      </c>
      <c r="J87" s="15">
        <v>18.235700000000001</v>
      </c>
      <c r="K87" s="15">
        <v>18.267199999999999</v>
      </c>
      <c r="L87" s="15">
        <v>18.019200000000001</v>
      </c>
      <c r="M87" s="15">
        <v>0</v>
      </c>
      <c r="N87" s="15">
        <v>6.9981999999999998</v>
      </c>
      <c r="O87" s="15">
        <v>0</v>
      </c>
      <c r="P87" s="15">
        <v>6.9981999999999998</v>
      </c>
      <c r="Q87" s="15">
        <v>7.1424000000000003</v>
      </c>
      <c r="R87" s="15">
        <v>6.5800999999999998</v>
      </c>
      <c r="S87" s="15">
        <v>8.1999999999999993</v>
      </c>
      <c r="T87" s="15">
        <v>4.5098000000000003</v>
      </c>
      <c r="U87" s="15">
        <v>0</v>
      </c>
      <c r="V87" s="15">
        <v>4.5098000000000003</v>
      </c>
      <c r="W87" s="15">
        <v>2.6991000000000001</v>
      </c>
      <c r="X87" s="15">
        <v>6.0446999999999997</v>
      </c>
      <c r="Y87" s="15">
        <v>0</v>
      </c>
      <c r="Z87" s="15">
        <v>7.1456</v>
      </c>
      <c r="AA87" s="15">
        <v>0</v>
      </c>
      <c r="AB87" s="15">
        <v>7.1456</v>
      </c>
      <c r="AC87" s="15">
        <v>7.3120000000000003</v>
      </c>
      <c r="AD87" s="15">
        <v>6.6433999999999997</v>
      </c>
      <c r="AE87" s="15">
        <v>8.1999999999999993</v>
      </c>
      <c r="AF87" s="163"/>
    </row>
    <row r="88" spans="1:32" hidden="1" outlineLevel="1" collapsed="1">
      <c r="A88" s="9">
        <v>42887</v>
      </c>
      <c r="B88" s="15">
        <v>16.047000000000001</v>
      </c>
      <c r="C88" s="15">
        <v>18.909500000000001</v>
      </c>
      <c r="D88" s="15">
        <v>14.241400000000001</v>
      </c>
      <c r="E88" s="15">
        <v>14.555400000000001</v>
      </c>
      <c r="F88" s="15">
        <v>16.768000000000001</v>
      </c>
      <c r="G88" s="15">
        <v>8.1999999999999993</v>
      </c>
      <c r="H88" s="15">
        <v>16.809200000000001</v>
      </c>
      <c r="I88" s="15">
        <v>18.909500000000001</v>
      </c>
      <c r="J88" s="15">
        <v>15.2765</v>
      </c>
      <c r="K88" s="15">
        <v>14.882</v>
      </c>
      <c r="L88" s="15">
        <v>17.416399999999999</v>
      </c>
      <c r="M88" s="15">
        <v>0</v>
      </c>
      <c r="N88" s="15">
        <v>7.6479999999999997</v>
      </c>
      <c r="O88" s="15">
        <v>0</v>
      </c>
      <c r="P88" s="15">
        <v>7.6479999999999997</v>
      </c>
      <c r="Q88" s="15">
        <v>2.6598999999999999</v>
      </c>
      <c r="R88" s="15">
        <v>10.7079</v>
      </c>
      <c r="S88" s="15">
        <v>8.1999999999999993</v>
      </c>
      <c r="T88" s="15">
        <v>6.0244</v>
      </c>
      <c r="U88" s="15">
        <v>0</v>
      </c>
      <c r="V88" s="15">
        <v>6.0244</v>
      </c>
      <c r="W88" s="15">
        <v>2.6598999999999999</v>
      </c>
      <c r="X88" s="15">
        <v>10.7079</v>
      </c>
      <c r="Y88" s="15">
        <v>0</v>
      </c>
      <c r="Z88" s="15">
        <v>8.1999999999999993</v>
      </c>
      <c r="AA88" s="15">
        <v>0</v>
      </c>
      <c r="AB88" s="15">
        <v>8.1999999999999993</v>
      </c>
      <c r="AC88" s="15">
        <v>0</v>
      </c>
      <c r="AD88" s="15">
        <v>0</v>
      </c>
      <c r="AE88" s="15">
        <v>8.1999999999999993</v>
      </c>
      <c r="AF88" s="163"/>
    </row>
    <row r="89" spans="1:32" hidden="1" outlineLevel="1" collapsed="1">
      <c r="A89" s="9">
        <v>42917</v>
      </c>
      <c r="B89" s="15">
        <v>18.8355</v>
      </c>
      <c r="C89" s="15">
        <v>20.7624</v>
      </c>
      <c r="D89" s="15">
        <v>16.995699999999999</v>
      </c>
      <c r="E89" s="15">
        <v>17.378299999999999</v>
      </c>
      <c r="F89" s="15">
        <v>14.8428</v>
      </c>
      <c r="G89" s="15">
        <v>0</v>
      </c>
      <c r="H89" s="15">
        <v>19.521899999999999</v>
      </c>
      <c r="I89" s="15">
        <v>20.7624</v>
      </c>
      <c r="J89" s="15">
        <v>18.206900000000001</v>
      </c>
      <c r="K89" s="15">
        <v>18.3492</v>
      </c>
      <c r="L89" s="15">
        <v>17.220700000000001</v>
      </c>
      <c r="M89" s="15">
        <v>0</v>
      </c>
      <c r="N89" s="15">
        <v>6.0038999999999998</v>
      </c>
      <c r="O89" s="15">
        <v>0</v>
      </c>
      <c r="P89" s="15">
        <v>6.0038999999999998</v>
      </c>
      <c r="Q89" s="15">
        <v>5.0411000000000001</v>
      </c>
      <c r="R89" s="15">
        <v>7.6026999999999996</v>
      </c>
      <c r="S89" s="15" t="s">
        <v>268</v>
      </c>
      <c r="T89" s="15">
        <v>5.7249999999999996</v>
      </c>
      <c r="U89" s="15">
        <v>0</v>
      </c>
      <c r="V89" s="15">
        <v>5.7249999999999996</v>
      </c>
      <c r="W89" s="15">
        <v>5.0411000000000001</v>
      </c>
      <c r="X89" s="15">
        <v>11.637</v>
      </c>
      <c r="Y89" s="15">
        <v>0</v>
      </c>
      <c r="Z89" s="15">
        <v>6.6433999999999997</v>
      </c>
      <c r="AA89" s="15">
        <v>0</v>
      </c>
      <c r="AB89" s="15">
        <v>6.6433999999999997</v>
      </c>
      <c r="AC89" s="15">
        <v>0</v>
      </c>
      <c r="AD89" s="15">
        <v>6.6433999999999997</v>
      </c>
      <c r="AE89" s="15">
        <v>0</v>
      </c>
      <c r="AF89" s="163"/>
    </row>
    <row r="90" spans="1:32" hidden="1" outlineLevel="1" collapsed="1">
      <c r="A90" s="9">
        <v>42948</v>
      </c>
      <c r="B90" s="15">
        <v>14.8713</v>
      </c>
      <c r="C90" s="15">
        <v>19.282900000000001</v>
      </c>
      <c r="D90" s="15">
        <v>12.9971</v>
      </c>
      <c r="E90" s="15">
        <v>14.5449</v>
      </c>
      <c r="F90" s="15">
        <v>16.947700000000001</v>
      </c>
      <c r="G90" s="15">
        <v>6.8063000000000002</v>
      </c>
      <c r="H90" s="15">
        <v>17.9634</v>
      </c>
      <c r="I90" s="15">
        <v>19.282900000000001</v>
      </c>
      <c r="J90" s="15">
        <v>17.0763</v>
      </c>
      <c r="K90" s="15">
        <v>17.029299999999999</v>
      </c>
      <c r="L90" s="15">
        <v>17.241900000000001</v>
      </c>
      <c r="M90" s="15">
        <v>0</v>
      </c>
      <c r="N90" s="15">
        <v>5.9930000000000003</v>
      </c>
      <c r="O90" s="15">
        <v>0</v>
      </c>
      <c r="P90" s="15">
        <v>5.9930000000000003</v>
      </c>
      <c r="Q90" s="15">
        <v>4.4199000000000002</v>
      </c>
      <c r="R90" s="15">
        <v>3.01</v>
      </c>
      <c r="S90" s="15">
        <v>6.8063000000000002</v>
      </c>
      <c r="T90" s="15">
        <v>4.8308</v>
      </c>
      <c r="U90" s="15">
        <v>0</v>
      </c>
      <c r="V90" s="15">
        <v>4.8308</v>
      </c>
      <c r="W90" s="15">
        <v>4.9908999999999999</v>
      </c>
      <c r="X90" s="15">
        <v>3.01</v>
      </c>
      <c r="Y90" s="15">
        <v>0</v>
      </c>
      <c r="Z90" s="15">
        <v>6.1210000000000004</v>
      </c>
      <c r="AA90" s="15">
        <v>0</v>
      </c>
      <c r="AB90" s="15">
        <v>6.1210000000000004</v>
      </c>
      <c r="AC90" s="15">
        <v>4.2</v>
      </c>
      <c r="AD90" s="15">
        <v>0</v>
      </c>
      <c r="AE90" s="15">
        <v>6.8063000000000002</v>
      </c>
      <c r="AF90" s="163"/>
    </row>
    <row r="91" spans="1:32" hidden="1" outlineLevel="1" collapsed="1">
      <c r="A91" s="9">
        <v>42979</v>
      </c>
      <c r="B91" s="15">
        <v>14.322900000000001</v>
      </c>
      <c r="C91" s="15">
        <v>18.179600000000001</v>
      </c>
      <c r="D91" s="15">
        <v>12.714</v>
      </c>
      <c r="E91" s="15">
        <v>12.841799999999999</v>
      </c>
      <c r="F91" s="15">
        <v>13.8429</v>
      </c>
      <c r="G91" s="15">
        <v>6</v>
      </c>
      <c r="H91" s="15">
        <v>15.462400000000001</v>
      </c>
      <c r="I91" s="15">
        <v>18.179600000000001</v>
      </c>
      <c r="J91" s="15">
        <v>14.116899999999999</v>
      </c>
      <c r="K91" s="15">
        <v>13.925700000000001</v>
      </c>
      <c r="L91" s="15">
        <v>16.394400000000001</v>
      </c>
      <c r="M91" s="15">
        <v>0</v>
      </c>
      <c r="N91" s="15">
        <v>5.2104999999999997</v>
      </c>
      <c r="O91" s="15">
        <v>0</v>
      </c>
      <c r="P91" s="15">
        <v>5.2104999999999997</v>
      </c>
      <c r="Q91" s="15">
        <v>4.5492999999999997</v>
      </c>
      <c r="R91" s="15">
        <v>6.9516999999999998</v>
      </c>
      <c r="S91" s="15">
        <v>6</v>
      </c>
      <c r="T91" s="15">
        <v>2.9058000000000002</v>
      </c>
      <c r="U91" s="15">
        <v>0</v>
      </c>
      <c r="V91" s="15">
        <v>2.9058000000000002</v>
      </c>
      <c r="W91" s="15">
        <v>3.01</v>
      </c>
      <c r="X91" s="15">
        <v>2.0099999999999998</v>
      </c>
      <c r="Y91" s="15">
        <v>0</v>
      </c>
      <c r="Z91" s="15">
        <v>5.0644999999999998</v>
      </c>
      <c r="AA91" s="15">
        <v>0</v>
      </c>
      <c r="AB91" s="15">
        <v>5.0644999999999998</v>
      </c>
      <c r="AC91" s="15">
        <v>4.2</v>
      </c>
      <c r="AD91" s="15">
        <v>7</v>
      </c>
      <c r="AE91" s="15">
        <v>6</v>
      </c>
      <c r="AF91" s="163"/>
    </row>
    <row r="92" spans="1:32" hidden="1" outlineLevel="1" collapsed="1">
      <c r="A92" s="9">
        <v>43009</v>
      </c>
      <c r="B92" s="15">
        <v>13.9191</v>
      </c>
      <c r="C92" s="15">
        <v>18.823899999999998</v>
      </c>
      <c r="D92" s="15">
        <v>12.586399999999999</v>
      </c>
      <c r="E92" s="15">
        <v>12.462400000000001</v>
      </c>
      <c r="F92" s="15">
        <v>14.3293</v>
      </c>
      <c r="G92" s="15">
        <v>6</v>
      </c>
      <c r="H92" s="15">
        <v>16.245899999999999</v>
      </c>
      <c r="I92" s="15">
        <v>18.823899999999998</v>
      </c>
      <c r="J92" s="15">
        <v>15.2721</v>
      </c>
      <c r="K92" s="15">
        <v>14.9687</v>
      </c>
      <c r="L92" s="15">
        <v>16.7287</v>
      </c>
      <c r="M92" s="15">
        <v>0</v>
      </c>
      <c r="N92" s="15">
        <v>5.7046999999999999</v>
      </c>
      <c r="O92" s="15">
        <v>0</v>
      </c>
      <c r="P92" s="15">
        <v>5.7046999999999999</v>
      </c>
      <c r="Q92" s="15">
        <v>5.5282999999999998</v>
      </c>
      <c r="R92" s="15">
        <v>6.4896000000000003</v>
      </c>
      <c r="S92" s="15">
        <v>6</v>
      </c>
      <c r="T92" s="15">
        <v>6.0627000000000004</v>
      </c>
      <c r="U92" s="15">
        <v>0</v>
      </c>
      <c r="V92" s="15">
        <v>6.0627000000000004</v>
      </c>
      <c r="W92" s="15">
        <v>6.0627000000000004</v>
      </c>
      <c r="X92" s="15">
        <v>0</v>
      </c>
      <c r="Y92" s="15">
        <v>0</v>
      </c>
      <c r="Z92" s="15">
        <v>5.6078999999999999</v>
      </c>
      <c r="AA92" s="15">
        <v>0</v>
      </c>
      <c r="AB92" s="15">
        <v>5.6078999999999999</v>
      </c>
      <c r="AC92" s="15">
        <v>5.4084000000000003</v>
      </c>
      <c r="AD92" s="15">
        <v>6.3183999999999996</v>
      </c>
      <c r="AE92" s="15">
        <v>6</v>
      </c>
      <c r="AF92" s="163"/>
    </row>
    <row r="93" spans="1:32" hidden="1" outlineLevel="1" collapsed="1">
      <c r="A93" s="9">
        <v>43040</v>
      </c>
      <c r="B93" s="15">
        <v>12.616099999999999</v>
      </c>
      <c r="C93" s="15">
        <v>18.405000000000001</v>
      </c>
      <c r="D93" s="15">
        <v>11.0099</v>
      </c>
      <c r="E93" s="15">
        <v>11.504</v>
      </c>
      <c r="F93" s="15">
        <v>9.8950999999999993</v>
      </c>
      <c r="G93" s="15">
        <v>6</v>
      </c>
      <c r="H93" s="15">
        <v>14.577299999999999</v>
      </c>
      <c r="I93" s="15">
        <v>18.405000000000001</v>
      </c>
      <c r="J93" s="15">
        <v>13.1403</v>
      </c>
      <c r="K93" s="15">
        <v>12.503299999999999</v>
      </c>
      <c r="L93" s="15">
        <v>16.9053</v>
      </c>
      <c r="M93" s="15">
        <v>0</v>
      </c>
      <c r="N93" s="15">
        <v>4.9776999999999996</v>
      </c>
      <c r="O93" s="15">
        <v>20</v>
      </c>
      <c r="P93" s="15">
        <v>4.9776999999999996</v>
      </c>
      <c r="Q93" s="15">
        <v>2.8715999999999999</v>
      </c>
      <c r="R93" s="15">
        <v>5.7926000000000002</v>
      </c>
      <c r="S93" s="15">
        <v>6</v>
      </c>
      <c r="T93" s="15">
        <v>3.9838</v>
      </c>
      <c r="U93" s="15">
        <v>0</v>
      </c>
      <c r="V93" s="15">
        <v>3.9838</v>
      </c>
      <c r="W93" s="15">
        <v>2.6103999999999998</v>
      </c>
      <c r="X93" s="15">
        <v>7.6722000000000001</v>
      </c>
      <c r="Y93" s="15">
        <v>0</v>
      </c>
      <c r="Z93" s="15">
        <v>5.4589999999999996</v>
      </c>
      <c r="AA93" s="15">
        <v>20</v>
      </c>
      <c r="AB93" s="15">
        <v>5.4589999999999996</v>
      </c>
      <c r="AC93" s="15">
        <v>4.2</v>
      </c>
      <c r="AD93" s="15">
        <v>5.5163000000000002</v>
      </c>
      <c r="AE93" s="15">
        <v>6</v>
      </c>
      <c r="AF93" s="163"/>
    </row>
    <row r="94" spans="1:32" hidden="1" outlineLevel="1" collapsed="1">
      <c r="A94" s="9">
        <v>43070</v>
      </c>
      <c r="B94" s="15">
        <v>13.8531</v>
      </c>
      <c r="C94" s="15">
        <v>18.188300000000002</v>
      </c>
      <c r="D94" s="15">
        <v>12.0482</v>
      </c>
      <c r="E94" s="15">
        <v>12.101000000000001</v>
      </c>
      <c r="F94" s="15">
        <v>15.651999999999999</v>
      </c>
      <c r="G94" s="15">
        <v>6.4564000000000004</v>
      </c>
      <c r="H94" s="15">
        <v>15.4628</v>
      </c>
      <c r="I94" s="15">
        <v>18.188300000000002</v>
      </c>
      <c r="J94" s="15">
        <v>14.0359</v>
      </c>
      <c r="K94" s="15">
        <v>13.9011</v>
      </c>
      <c r="L94" s="15">
        <v>16.217600000000001</v>
      </c>
      <c r="M94" s="15">
        <v>0</v>
      </c>
      <c r="N94" s="15">
        <v>4.3255999999999997</v>
      </c>
      <c r="O94" s="15">
        <v>0</v>
      </c>
      <c r="P94" s="15">
        <v>4.3255999999999997</v>
      </c>
      <c r="Q94" s="15">
        <v>3.7904</v>
      </c>
      <c r="R94" s="15">
        <v>4.9641000000000002</v>
      </c>
      <c r="S94" s="15">
        <v>6.4564000000000004</v>
      </c>
      <c r="T94" s="15">
        <v>3.4744999999999999</v>
      </c>
      <c r="U94" s="15">
        <v>0</v>
      </c>
      <c r="V94" s="15">
        <v>3.4744999999999999</v>
      </c>
      <c r="W94" s="15">
        <v>3.4775</v>
      </c>
      <c r="X94" s="15">
        <v>3.01</v>
      </c>
      <c r="Y94" s="15">
        <v>0</v>
      </c>
      <c r="Z94" s="15">
        <v>6.0004999999999997</v>
      </c>
      <c r="AA94" s="15">
        <v>0</v>
      </c>
      <c r="AB94" s="15">
        <v>6.0004999999999997</v>
      </c>
      <c r="AC94" s="15">
        <v>5.3335999999999997</v>
      </c>
      <c r="AD94" s="15">
        <v>6</v>
      </c>
      <c r="AE94" s="15">
        <v>6.4564000000000004</v>
      </c>
      <c r="AF94" s="163"/>
    </row>
    <row r="95" spans="1:32" hidden="1" outlineLevel="1" collapsed="1">
      <c r="A95" s="9">
        <v>43101</v>
      </c>
      <c r="B95" s="15">
        <v>14.0932</v>
      </c>
      <c r="C95" s="15">
        <v>18.721800000000002</v>
      </c>
      <c r="D95" s="15">
        <v>12.122999999999999</v>
      </c>
      <c r="E95" s="15">
        <v>12.285399999999999</v>
      </c>
      <c r="F95" s="15">
        <v>15.8401</v>
      </c>
      <c r="G95" s="15">
        <v>6.4736000000000002</v>
      </c>
      <c r="H95" s="15">
        <v>16.585699999999999</v>
      </c>
      <c r="I95" s="15">
        <v>18.721800000000002</v>
      </c>
      <c r="J95" s="15">
        <v>15.2818</v>
      </c>
      <c r="K95" s="15">
        <v>15.239100000000001</v>
      </c>
      <c r="L95" s="15">
        <v>15.8401</v>
      </c>
      <c r="M95" s="15">
        <v>24.48</v>
      </c>
      <c r="N95" s="15">
        <v>4.8461999999999996</v>
      </c>
      <c r="O95" s="15">
        <v>0</v>
      </c>
      <c r="P95" s="15">
        <v>4.8461999999999996</v>
      </c>
      <c r="Q95" s="15">
        <v>4.4635999999999996</v>
      </c>
      <c r="R95" s="15" t="s">
        <v>268</v>
      </c>
      <c r="S95" s="15">
        <v>6.4645999999999999</v>
      </c>
      <c r="T95" s="15">
        <v>2.6374</v>
      </c>
      <c r="U95" s="15">
        <v>0</v>
      </c>
      <c r="V95" s="15">
        <v>2.6374</v>
      </c>
      <c r="W95" s="15">
        <v>2.6374</v>
      </c>
      <c r="X95" s="15">
        <v>0</v>
      </c>
      <c r="Y95" s="15">
        <v>0</v>
      </c>
      <c r="Z95" s="15">
        <v>6.1134000000000004</v>
      </c>
      <c r="AA95" s="15">
        <v>0</v>
      </c>
      <c r="AB95" s="15">
        <v>6.1134000000000004</v>
      </c>
      <c r="AC95" s="15">
        <v>5.9622999999999999</v>
      </c>
      <c r="AD95" s="15">
        <v>0</v>
      </c>
      <c r="AE95" s="15">
        <v>6.4645999999999999</v>
      </c>
      <c r="AF95" s="163"/>
    </row>
    <row r="96" spans="1:32" hidden="1" outlineLevel="1" collapsed="1">
      <c r="A96" s="9">
        <v>43132</v>
      </c>
      <c r="B96" s="15">
        <v>13.984</v>
      </c>
      <c r="C96" s="15">
        <v>18.213799999999999</v>
      </c>
      <c r="D96" s="15">
        <v>12.0661</v>
      </c>
      <c r="E96" s="15">
        <v>12.347799999999999</v>
      </c>
      <c r="F96" s="15">
        <v>9.7871000000000006</v>
      </c>
      <c r="G96" s="15">
        <v>6.3879999999999999</v>
      </c>
      <c r="H96" s="15">
        <v>16.0487</v>
      </c>
      <c r="I96" s="15">
        <v>18.213799999999999</v>
      </c>
      <c r="J96" s="15">
        <v>14.721</v>
      </c>
      <c r="K96" s="15">
        <v>14.6982</v>
      </c>
      <c r="L96" s="15">
        <v>15.2218</v>
      </c>
      <c r="M96" s="15">
        <v>24.48</v>
      </c>
      <c r="N96" s="15">
        <v>4.5346000000000002</v>
      </c>
      <c r="O96" s="15">
        <v>0</v>
      </c>
      <c r="P96" s="15">
        <v>4.5346000000000002</v>
      </c>
      <c r="Q96" s="15">
        <v>3.9533</v>
      </c>
      <c r="R96" s="15">
        <v>6.3846999999999996</v>
      </c>
      <c r="S96" s="15">
        <v>6.3478000000000003</v>
      </c>
      <c r="T96" s="15">
        <v>3.7747000000000002</v>
      </c>
      <c r="U96" s="15">
        <v>0</v>
      </c>
      <c r="V96" s="15">
        <v>3.7747000000000002</v>
      </c>
      <c r="W96" s="15">
        <v>2.7292999999999998</v>
      </c>
      <c r="X96" s="15">
        <v>6.1645000000000003</v>
      </c>
      <c r="Y96" s="15">
        <v>0</v>
      </c>
      <c r="Z96" s="15">
        <v>5.4695999999999998</v>
      </c>
      <c r="AA96" s="15">
        <v>0</v>
      </c>
      <c r="AB96" s="15">
        <v>5.4695999999999998</v>
      </c>
      <c r="AC96" s="15">
        <v>5.2011000000000003</v>
      </c>
      <c r="AD96" s="15">
        <v>7.7872000000000003</v>
      </c>
      <c r="AE96" s="15">
        <v>6.3478000000000003</v>
      </c>
      <c r="AF96" s="163"/>
    </row>
    <row r="97" spans="1:32" hidden="1" outlineLevel="1" collapsed="1">
      <c r="A97" s="9">
        <v>43160</v>
      </c>
      <c r="B97" s="15">
        <v>14.000299999999999</v>
      </c>
      <c r="C97" s="15">
        <v>18.437100000000001</v>
      </c>
      <c r="D97" s="15">
        <v>12.9678</v>
      </c>
      <c r="E97" s="15">
        <v>13.690200000000001</v>
      </c>
      <c r="F97" s="15">
        <v>13.6028</v>
      </c>
      <c r="G97" s="15">
        <v>6.4265999999999996</v>
      </c>
      <c r="H97" s="15">
        <v>16.433499999999999</v>
      </c>
      <c r="I97" s="15">
        <v>18.437100000000001</v>
      </c>
      <c r="J97" s="15">
        <v>15.8048</v>
      </c>
      <c r="K97" s="15">
        <v>15.7098</v>
      </c>
      <c r="L97" s="15">
        <v>16.691199999999998</v>
      </c>
      <c r="M97" s="15">
        <v>0</v>
      </c>
      <c r="N97" s="15">
        <v>4.8244999999999996</v>
      </c>
      <c r="O97" s="15">
        <v>0</v>
      </c>
      <c r="P97" s="15">
        <v>4.8244999999999996</v>
      </c>
      <c r="Q97" s="15">
        <v>3.1758999999999999</v>
      </c>
      <c r="R97" s="15">
        <v>6.5636000000000001</v>
      </c>
      <c r="S97" s="15">
        <v>6.4265999999999996</v>
      </c>
      <c r="T97" s="15">
        <v>3.3561000000000001</v>
      </c>
      <c r="U97" s="15">
        <v>0</v>
      </c>
      <c r="V97" s="15">
        <v>3.3561000000000001</v>
      </c>
      <c r="W97" s="15">
        <v>3.1758999999999999</v>
      </c>
      <c r="X97" s="15">
        <v>8.2205999999999992</v>
      </c>
      <c r="Y97" s="15">
        <v>0</v>
      </c>
      <c r="Z97" s="15">
        <v>6.3926999999999996</v>
      </c>
      <c r="AA97" s="15">
        <v>0</v>
      </c>
      <c r="AB97" s="15">
        <v>6.3926999999999996</v>
      </c>
      <c r="AC97" s="15">
        <v>0</v>
      </c>
      <c r="AD97" s="15">
        <v>6.2679999999999998</v>
      </c>
      <c r="AE97" s="15">
        <v>6.4265999999999996</v>
      </c>
      <c r="AF97" s="163"/>
    </row>
    <row r="98" spans="1:32" hidden="1" outlineLevel="1" collapsed="1">
      <c r="A98" s="9">
        <v>43191</v>
      </c>
      <c r="B98" s="15">
        <v>14.3203</v>
      </c>
      <c r="C98" s="15">
        <v>19.7501</v>
      </c>
      <c r="D98" s="15">
        <v>12.075799999999999</v>
      </c>
      <c r="E98" s="15">
        <v>13.463200000000001</v>
      </c>
      <c r="F98" s="15">
        <v>11.248200000000001</v>
      </c>
      <c r="G98" s="15">
        <v>6.3794000000000004</v>
      </c>
      <c r="H98" s="15">
        <v>17.958300000000001</v>
      </c>
      <c r="I98" s="15">
        <v>19.7501</v>
      </c>
      <c r="J98" s="15">
        <v>16.731999999999999</v>
      </c>
      <c r="K98" s="15">
        <v>16.7242</v>
      </c>
      <c r="L98" s="15">
        <v>16.787099999999999</v>
      </c>
      <c r="M98" s="15">
        <v>0</v>
      </c>
      <c r="N98" s="15">
        <v>4.9748999999999999</v>
      </c>
      <c r="O98" s="15">
        <v>0</v>
      </c>
      <c r="P98" s="15">
        <v>4.9748999999999999</v>
      </c>
      <c r="Q98" s="15">
        <v>3.0177</v>
      </c>
      <c r="R98" s="15">
        <v>6.3731</v>
      </c>
      <c r="S98" s="15">
        <v>6.3794000000000004</v>
      </c>
      <c r="T98" s="15">
        <v>3.4121000000000001</v>
      </c>
      <c r="U98" s="15">
        <v>0</v>
      </c>
      <c r="V98" s="15">
        <v>3.4121000000000001</v>
      </c>
      <c r="W98" s="15">
        <v>2.8489</v>
      </c>
      <c r="X98" s="15">
        <v>6.4781000000000004</v>
      </c>
      <c r="Y98" s="15">
        <v>0</v>
      </c>
      <c r="Z98" s="15">
        <v>6.3564999999999996</v>
      </c>
      <c r="AA98" s="15">
        <v>0</v>
      </c>
      <c r="AB98" s="15">
        <v>6.3564999999999996</v>
      </c>
      <c r="AC98" s="15">
        <v>6.2070999999999996</v>
      </c>
      <c r="AD98" s="15">
        <v>6.3188000000000004</v>
      </c>
      <c r="AE98" s="15">
        <v>6.3794000000000004</v>
      </c>
      <c r="AF98" s="163"/>
    </row>
    <row r="99" spans="1:32" hidden="1" outlineLevel="1" collapsed="1">
      <c r="A99" s="9">
        <v>43221</v>
      </c>
      <c r="B99" s="15">
        <v>17.661300000000001</v>
      </c>
      <c r="C99" s="15">
        <v>18.766200000000001</v>
      </c>
      <c r="D99" s="15">
        <v>17.067799999999998</v>
      </c>
      <c r="E99" s="15">
        <v>17.352699999999999</v>
      </c>
      <c r="F99" s="15">
        <v>16.459199999999999</v>
      </c>
      <c r="G99" s="15">
        <v>6.5</v>
      </c>
      <c r="H99" s="15">
        <v>17.826699999999999</v>
      </c>
      <c r="I99" s="15">
        <v>18.766200000000001</v>
      </c>
      <c r="J99" s="15">
        <v>17.309100000000001</v>
      </c>
      <c r="K99" s="15">
        <v>17.4086</v>
      </c>
      <c r="L99" s="15">
        <v>16.9786</v>
      </c>
      <c r="M99" s="15">
        <v>0</v>
      </c>
      <c r="N99" s="15">
        <v>7.6632999999999996</v>
      </c>
      <c r="O99" s="15">
        <v>29</v>
      </c>
      <c r="P99" s="15">
        <v>7.6627999999999998</v>
      </c>
      <c r="Q99" s="15">
        <v>10.5532</v>
      </c>
      <c r="R99" s="15">
        <v>6.8392999999999997</v>
      </c>
      <c r="S99" s="15">
        <v>6.5</v>
      </c>
      <c r="T99" s="15">
        <v>8.3943999999999992</v>
      </c>
      <c r="U99" s="15">
        <v>0</v>
      </c>
      <c r="V99" s="15">
        <v>8.3943999999999992</v>
      </c>
      <c r="W99" s="15">
        <v>11</v>
      </c>
      <c r="X99" s="15">
        <v>6.8334999999999999</v>
      </c>
      <c r="Y99" s="15">
        <v>0</v>
      </c>
      <c r="Z99" s="15">
        <v>6.7023000000000001</v>
      </c>
      <c r="AA99" s="15">
        <v>29</v>
      </c>
      <c r="AB99" s="15">
        <v>6.7012</v>
      </c>
      <c r="AC99" s="15">
        <v>7.7027999999999999</v>
      </c>
      <c r="AD99" s="15">
        <v>6.8548</v>
      </c>
      <c r="AE99" s="15">
        <v>6.5</v>
      </c>
      <c r="AF99" s="163"/>
    </row>
    <row r="100" spans="1:32" hidden="1" outlineLevel="1" collapsed="1">
      <c r="A100" s="9">
        <v>43252</v>
      </c>
      <c r="B100" s="15">
        <v>16.318000000000001</v>
      </c>
      <c r="C100" s="15">
        <v>19.3324</v>
      </c>
      <c r="D100" s="15">
        <v>14.5238</v>
      </c>
      <c r="E100" s="15">
        <v>14.9869</v>
      </c>
      <c r="F100" s="15">
        <v>13.3216</v>
      </c>
      <c r="G100" s="15">
        <v>6.5</v>
      </c>
      <c r="H100" s="15">
        <v>18.644600000000001</v>
      </c>
      <c r="I100" s="15">
        <v>19.3324</v>
      </c>
      <c r="J100" s="15">
        <v>18.0929</v>
      </c>
      <c r="K100" s="15">
        <v>18.391100000000002</v>
      </c>
      <c r="L100" s="15">
        <v>17.010300000000001</v>
      </c>
      <c r="M100" s="15">
        <v>0</v>
      </c>
      <c r="N100" s="15">
        <v>4.2632000000000003</v>
      </c>
      <c r="O100" s="15">
        <v>0</v>
      </c>
      <c r="P100" s="15">
        <v>4.2632000000000003</v>
      </c>
      <c r="Q100" s="15">
        <v>3.1882999999999999</v>
      </c>
      <c r="R100" s="15">
        <v>6.2432999999999996</v>
      </c>
      <c r="S100" s="15">
        <v>6.5</v>
      </c>
      <c r="T100" s="15">
        <v>3.9839000000000002</v>
      </c>
      <c r="U100" s="15">
        <v>0</v>
      </c>
      <c r="V100" s="15">
        <v>3.9839000000000002</v>
      </c>
      <c r="W100" s="15">
        <v>3.0108000000000001</v>
      </c>
      <c r="X100" s="15">
        <v>6.1994999999999996</v>
      </c>
      <c r="Y100" s="15">
        <v>0</v>
      </c>
      <c r="Z100" s="15">
        <v>6.9458000000000002</v>
      </c>
      <c r="AA100" s="15">
        <v>0</v>
      </c>
      <c r="AB100" s="15">
        <v>6.9458000000000002</v>
      </c>
      <c r="AC100" s="15">
        <v>8.4974000000000007</v>
      </c>
      <c r="AD100" s="15">
        <v>6.5</v>
      </c>
      <c r="AE100" s="15">
        <v>6.5</v>
      </c>
      <c r="AF100" s="163"/>
    </row>
    <row r="101" spans="1:32" hidden="1" outlineLevel="1" collapsed="1">
      <c r="A101" s="9">
        <v>43282</v>
      </c>
      <c r="B101" s="15">
        <v>16.502500000000001</v>
      </c>
      <c r="C101" s="15">
        <v>19.5779</v>
      </c>
      <c r="D101" s="15">
        <v>14.7064</v>
      </c>
      <c r="E101" s="15">
        <v>14.507300000000001</v>
      </c>
      <c r="F101" s="15">
        <v>15.3232</v>
      </c>
      <c r="G101" s="15">
        <v>0</v>
      </c>
      <c r="H101" s="15">
        <v>18.634499999999999</v>
      </c>
      <c r="I101" s="15">
        <v>19.5779</v>
      </c>
      <c r="J101" s="15">
        <v>17.902899999999999</v>
      </c>
      <c r="K101" s="15">
        <v>18.342500000000001</v>
      </c>
      <c r="L101" s="15">
        <v>16.7561</v>
      </c>
      <c r="M101" s="15">
        <v>0</v>
      </c>
      <c r="N101" s="15">
        <v>4.9583000000000004</v>
      </c>
      <c r="O101" s="15">
        <v>0</v>
      </c>
      <c r="P101" s="15">
        <v>4.9583000000000004</v>
      </c>
      <c r="Q101" s="15">
        <v>4.6410999999999998</v>
      </c>
      <c r="R101" s="15">
        <v>6.8586999999999998</v>
      </c>
      <c r="S101" s="15">
        <v>0</v>
      </c>
      <c r="T101" s="15">
        <v>4.8964999999999996</v>
      </c>
      <c r="U101" s="15">
        <v>0</v>
      </c>
      <c r="V101" s="15">
        <v>4.8964999999999996</v>
      </c>
      <c r="W101" s="15">
        <v>4.7812999999999999</v>
      </c>
      <c r="X101" s="15">
        <v>9.0045000000000002</v>
      </c>
      <c r="Y101" s="15">
        <v>0</v>
      </c>
      <c r="Z101" s="15">
        <v>5.1452</v>
      </c>
      <c r="AA101" s="15">
        <v>0</v>
      </c>
      <c r="AB101" s="15">
        <v>5.1452</v>
      </c>
      <c r="AC101" s="15">
        <v>3.8283</v>
      </c>
      <c r="AD101" s="15">
        <v>6.5</v>
      </c>
      <c r="AE101" s="15">
        <v>0</v>
      </c>
      <c r="AF101" s="163"/>
    </row>
    <row r="102" spans="1:32" hidden="1" outlineLevel="1" collapsed="1">
      <c r="A102" s="9">
        <v>43313</v>
      </c>
      <c r="B102" s="15">
        <v>13.946999999999999</v>
      </c>
      <c r="C102" s="15">
        <v>19.382300000000001</v>
      </c>
      <c r="D102" s="15">
        <v>11.743600000000001</v>
      </c>
      <c r="E102" s="15">
        <v>11.3706</v>
      </c>
      <c r="F102" s="15">
        <v>15.301500000000001</v>
      </c>
      <c r="G102" s="15">
        <v>6.22</v>
      </c>
      <c r="H102" s="15">
        <v>17.6556</v>
      </c>
      <c r="I102" s="15">
        <v>19.382300000000001</v>
      </c>
      <c r="J102" s="15">
        <v>16.5322</v>
      </c>
      <c r="K102" s="15">
        <v>16.4087</v>
      </c>
      <c r="L102" s="15">
        <v>16.951000000000001</v>
      </c>
      <c r="M102" s="15">
        <v>0</v>
      </c>
      <c r="N102" s="15">
        <v>3.8275999999999999</v>
      </c>
      <c r="O102" s="15">
        <v>0</v>
      </c>
      <c r="P102" s="15">
        <v>3.8275999999999999</v>
      </c>
      <c r="Q102" s="15">
        <v>2.9224999999999999</v>
      </c>
      <c r="R102" s="15">
        <v>7.6742999999999997</v>
      </c>
      <c r="S102" s="15">
        <v>6.22</v>
      </c>
      <c r="T102" s="15">
        <v>3.1133999999999999</v>
      </c>
      <c r="U102" s="15">
        <v>0</v>
      </c>
      <c r="V102" s="15">
        <v>3.1133999999999999</v>
      </c>
      <c r="W102" s="15">
        <v>2.8471000000000002</v>
      </c>
      <c r="X102" s="15">
        <v>10.3157</v>
      </c>
      <c r="Y102" s="15">
        <v>0</v>
      </c>
      <c r="Z102" s="15">
        <v>5.7746000000000004</v>
      </c>
      <c r="AA102" s="15">
        <v>0</v>
      </c>
      <c r="AB102" s="15">
        <v>5.7746000000000004</v>
      </c>
      <c r="AC102" s="15">
        <v>3.8740999999999999</v>
      </c>
      <c r="AD102" s="15">
        <v>6.4286000000000003</v>
      </c>
      <c r="AE102" s="15">
        <v>6.22</v>
      </c>
      <c r="AF102" s="163"/>
    </row>
    <row r="103" spans="1:32" hidden="1" outlineLevel="1" collapsed="1">
      <c r="A103" s="9">
        <v>43344</v>
      </c>
      <c r="B103" s="15">
        <v>16.468399999999999</v>
      </c>
      <c r="C103" s="15">
        <v>19.361000000000001</v>
      </c>
      <c r="D103" s="15">
        <v>14.133900000000001</v>
      </c>
      <c r="E103" s="15">
        <v>15.4489</v>
      </c>
      <c r="F103" s="15">
        <v>9.5145999999999997</v>
      </c>
      <c r="G103" s="15">
        <v>0</v>
      </c>
      <c r="H103" s="15">
        <v>18.9665</v>
      </c>
      <c r="I103" s="15">
        <v>19.361000000000001</v>
      </c>
      <c r="J103" s="15">
        <v>18.481999999999999</v>
      </c>
      <c r="K103" s="15">
        <v>18.5611</v>
      </c>
      <c r="L103" s="15">
        <v>17.1511</v>
      </c>
      <c r="M103" s="15">
        <v>0</v>
      </c>
      <c r="N103" s="15">
        <v>5.8042999999999996</v>
      </c>
      <c r="O103" s="15">
        <v>0</v>
      </c>
      <c r="P103" s="15">
        <v>5.8042999999999996</v>
      </c>
      <c r="Q103" s="15">
        <v>3.2534999999999998</v>
      </c>
      <c r="R103" s="15">
        <v>7.9898999999999996</v>
      </c>
      <c r="S103" s="15" t="s">
        <v>268</v>
      </c>
      <c r="T103" s="15">
        <v>4.1675000000000004</v>
      </c>
      <c r="U103" s="15">
        <v>0</v>
      </c>
      <c r="V103" s="15">
        <v>4.1675000000000004</v>
      </c>
      <c r="W103" s="15">
        <v>2.6480999999999999</v>
      </c>
      <c r="X103" s="15">
        <v>6.5423999999999998</v>
      </c>
      <c r="Y103" s="15">
        <v>0</v>
      </c>
      <c r="Z103" s="15">
        <v>6.6660000000000004</v>
      </c>
      <c r="AA103" s="15">
        <v>0</v>
      </c>
      <c r="AB103" s="15">
        <v>6.6660000000000004</v>
      </c>
      <c r="AC103" s="15">
        <v>3.7595999999999998</v>
      </c>
      <c r="AD103" s="15">
        <v>8.4722000000000008</v>
      </c>
      <c r="AE103" s="15">
        <v>0</v>
      </c>
      <c r="AF103" s="163"/>
    </row>
    <row r="104" spans="1:32" hidden="1" outlineLevel="1" collapsed="1">
      <c r="A104" s="9">
        <v>43374</v>
      </c>
      <c r="B104" s="15">
        <v>16.157</v>
      </c>
      <c r="C104" s="15">
        <v>19.5443</v>
      </c>
      <c r="D104" s="15">
        <v>14.4138</v>
      </c>
      <c r="E104" s="15">
        <v>16.004100000000001</v>
      </c>
      <c r="F104" s="15">
        <v>10.3706</v>
      </c>
      <c r="G104" s="15">
        <v>0</v>
      </c>
      <c r="H104" s="15">
        <v>18.065899999999999</v>
      </c>
      <c r="I104" s="15">
        <v>19.5443</v>
      </c>
      <c r="J104" s="15">
        <v>17.071400000000001</v>
      </c>
      <c r="K104" s="15">
        <v>17.0139</v>
      </c>
      <c r="L104" s="15">
        <v>17.451599999999999</v>
      </c>
      <c r="M104" s="15">
        <v>0</v>
      </c>
      <c r="N104" s="15">
        <v>5.7614999999999998</v>
      </c>
      <c r="O104" s="15">
        <v>0</v>
      </c>
      <c r="P104" s="15">
        <v>5.7614999999999998</v>
      </c>
      <c r="Q104" s="15">
        <v>3.3573</v>
      </c>
      <c r="R104" s="15">
        <v>6.4629000000000003</v>
      </c>
      <c r="S104" s="15">
        <v>0</v>
      </c>
      <c r="T104" s="15">
        <v>4.7323000000000004</v>
      </c>
      <c r="U104" s="15">
        <v>0</v>
      </c>
      <c r="V104" s="15">
        <v>4.7323000000000004</v>
      </c>
      <c r="W104" s="15">
        <v>2.75</v>
      </c>
      <c r="X104" s="15">
        <v>6.4504999999999999</v>
      </c>
      <c r="Y104" s="15">
        <v>0</v>
      </c>
      <c r="Z104" s="15">
        <v>5.8941999999999997</v>
      </c>
      <c r="AA104" s="15">
        <v>0</v>
      </c>
      <c r="AB104" s="15">
        <v>5.8941999999999997</v>
      </c>
      <c r="AC104" s="15">
        <v>3.5436999999999999</v>
      </c>
      <c r="AD104" s="15">
        <v>6.4640000000000004</v>
      </c>
      <c r="AE104" s="15">
        <v>0</v>
      </c>
      <c r="AF104" s="163"/>
    </row>
    <row r="105" spans="1:32" hidden="1" outlineLevel="1" collapsed="1">
      <c r="A105" s="9">
        <v>43405</v>
      </c>
      <c r="B105" s="15">
        <v>16.923200000000001</v>
      </c>
      <c r="C105" s="15">
        <v>19.503299999999999</v>
      </c>
      <c r="D105" s="15">
        <v>15.6038</v>
      </c>
      <c r="E105" s="15">
        <v>16.994700000000002</v>
      </c>
      <c r="F105" s="15">
        <v>13.831300000000001</v>
      </c>
      <c r="G105" s="15">
        <v>0</v>
      </c>
      <c r="H105" s="15">
        <v>18.783999999999999</v>
      </c>
      <c r="I105" s="15">
        <v>19.503299999999999</v>
      </c>
      <c r="J105" s="15">
        <v>18.304400000000001</v>
      </c>
      <c r="K105" s="15">
        <v>18.3018</v>
      </c>
      <c r="L105" s="15">
        <v>18.3094</v>
      </c>
      <c r="M105" s="15">
        <v>0</v>
      </c>
      <c r="N105" s="15">
        <v>6.7129000000000003</v>
      </c>
      <c r="O105" s="15">
        <v>0</v>
      </c>
      <c r="P105" s="15">
        <v>6.7129000000000003</v>
      </c>
      <c r="Q105" s="15">
        <v>5.5228999999999999</v>
      </c>
      <c r="R105" s="15">
        <v>7.1012000000000004</v>
      </c>
      <c r="S105" s="15">
        <v>0</v>
      </c>
      <c r="T105" s="15">
        <v>7.3643999999999998</v>
      </c>
      <c r="U105" s="15">
        <v>0</v>
      </c>
      <c r="V105" s="15">
        <v>7.3643999999999998</v>
      </c>
      <c r="W105" s="15">
        <v>7.1223999999999998</v>
      </c>
      <c r="X105" s="15">
        <v>7.4123000000000001</v>
      </c>
      <c r="Y105" s="15">
        <v>0</v>
      </c>
      <c r="Z105" s="15">
        <v>5.7454000000000001</v>
      </c>
      <c r="AA105" s="15">
        <v>0</v>
      </c>
      <c r="AB105" s="15">
        <v>5.7454000000000001</v>
      </c>
      <c r="AC105" s="15">
        <v>4.4504999999999999</v>
      </c>
      <c r="AD105" s="15">
        <v>6.4927999999999999</v>
      </c>
      <c r="AE105" s="15">
        <v>0</v>
      </c>
      <c r="AF105" s="163"/>
    </row>
    <row r="106" spans="1:32" hidden="1" outlineLevel="1" collapsed="1">
      <c r="A106" s="9">
        <v>43435</v>
      </c>
      <c r="B106" s="15">
        <v>15.3973</v>
      </c>
      <c r="C106" s="15">
        <v>19.910599999999999</v>
      </c>
      <c r="D106" s="15">
        <v>13.7555</v>
      </c>
      <c r="E106" s="15">
        <v>17.3203</v>
      </c>
      <c r="F106" s="15">
        <v>10.9925</v>
      </c>
      <c r="G106" s="15">
        <v>6.1853999999999996</v>
      </c>
      <c r="H106" s="15">
        <v>19.135999999999999</v>
      </c>
      <c r="I106" s="15">
        <v>19.910599999999999</v>
      </c>
      <c r="J106" s="15">
        <v>18.644500000000001</v>
      </c>
      <c r="K106" s="15">
        <v>18.2742</v>
      </c>
      <c r="L106" s="15">
        <v>20.284300000000002</v>
      </c>
      <c r="M106" s="15">
        <v>11.5</v>
      </c>
      <c r="N106" s="15">
        <v>7.1863000000000001</v>
      </c>
      <c r="O106" s="15">
        <v>0</v>
      </c>
      <c r="P106" s="15">
        <v>7.1863000000000001</v>
      </c>
      <c r="Q106" s="15">
        <v>5.5762999999999998</v>
      </c>
      <c r="R106" s="15">
        <v>7.6885000000000003</v>
      </c>
      <c r="S106" s="15">
        <v>6.16</v>
      </c>
      <c r="T106" s="15">
        <v>7.5823</v>
      </c>
      <c r="U106" s="15">
        <v>0</v>
      </c>
      <c r="V106" s="15">
        <v>7.5823</v>
      </c>
      <c r="W106" s="15">
        <v>5.5198</v>
      </c>
      <c r="X106" s="15">
        <v>8.2037999999999993</v>
      </c>
      <c r="Y106" s="15">
        <v>0</v>
      </c>
      <c r="Z106" s="15">
        <v>6.9516</v>
      </c>
      <c r="AA106" s="15">
        <v>0</v>
      </c>
      <c r="AB106" s="15">
        <v>6.9516</v>
      </c>
      <c r="AC106" s="15">
        <v>7.5</v>
      </c>
      <c r="AD106" s="15">
        <v>7.3371000000000004</v>
      </c>
      <c r="AE106" s="15">
        <v>6.16</v>
      </c>
      <c r="AF106" s="163"/>
    </row>
    <row r="107" spans="1:32" hidden="1" outlineLevel="1" collapsed="1">
      <c r="A107" s="9">
        <v>43466</v>
      </c>
      <c r="B107" s="15">
        <v>13.373799999999999</v>
      </c>
      <c r="C107" s="15">
        <v>19.8657</v>
      </c>
      <c r="D107" s="15">
        <v>9.8971999999999998</v>
      </c>
      <c r="E107" s="15">
        <v>9.4699000000000009</v>
      </c>
      <c r="F107" s="15">
        <v>15.0097</v>
      </c>
      <c r="G107" s="15">
        <v>0</v>
      </c>
      <c r="H107" s="15">
        <v>20.079599999999999</v>
      </c>
      <c r="I107" s="15">
        <v>19.8657</v>
      </c>
      <c r="J107" s="15">
        <v>20.389800000000001</v>
      </c>
      <c r="K107" s="15">
        <v>20.4023</v>
      </c>
      <c r="L107" s="15">
        <v>20.285399999999999</v>
      </c>
      <c r="M107" s="15">
        <v>0</v>
      </c>
      <c r="N107" s="15">
        <v>3.7515999999999998</v>
      </c>
      <c r="O107" s="15">
        <v>0</v>
      </c>
      <c r="P107" s="15">
        <v>3.7515999999999998</v>
      </c>
      <c r="Q107" s="15">
        <v>3.3913000000000002</v>
      </c>
      <c r="R107" s="15">
        <v>9.4438999999999993</v>
      </c>
      <c r="S107" s="15">
        <v>0</v>
      </c>
      <c r="T107" s="15">
        <v>3.5425</v>
      </c>
      <c r="U107" s="15">
        <v>0</v>
      </c>
      <c r="V107" s="15">
        <v>3.5425</v>
      </c>
      <c r="W107" s="15">
        <v>3.3668999999999998</v>
      </c>
      <c r="X107" s="15">
        <v>8.9183000000000003</v>
      </c>
      <c r="Y107" s="15">
        <v>0</v>
      </c>
      <c r="Z107" s="15">
        <v>9.4315999999999995</v>
      </c>
      <c r="AA107" s="15">
        <v>0</v>
      </c>
      <c r="AB107" s="15">
        <v>9.4315999999999995</v>
      </c>
      <c r="AC107" s="15">
        <v>6.9077999999999999</v>
      </c>
      <c r="AD107" s="15">
        <v>9.9969000000000001</v>
      </c>
      <c r="AE107" s="15">
        <v>0</v>
      </c>
      <c r="AF107" s="163"/>
    </row>
    <row r="108" spans="1:32" hidden="1" outlineLevel="1" collapsed="1">
      <c r="A108" s="9">
        <v>43497</v>
      </c>
      <c r="B108" s="15">
        <v>12.4886</v>
      </c>
      <c r="C108" s="15">
        <v>20.598700000000001</v>
      </c>
      <c r="D108" s="15">
        <v>9.8998000000000008</v>
      </c>
      <c r="E108" s="15">
        <v>10.3088</v>
      </c>
      <c r="F108" s="15">
        <v>9.3808000000000007</v>
      </c>
      <c r="G108" s="15">
        <v>0</v>
      </c>
      <c r="H108" s="15">
        <v>20.347799999999999</v>
      </c>
      <c r="I108" s="15">
        <v>20.598700000000001</v>
      </c>
      <c r="J108" s="15">
        <v>20.063500000000001</v>
      </c>
      <c r="K108" s="15">
        <v>20.013000000000002</v>
      </c>
      <c r="L108" s="15">
        <v>20.267700000000001</v>
      </c>
      <c r="M108" s="15">
        <v>0</v>
      </c>
      <c r="N108" s="15">
        <v>5.9124999999999996</v>
      </c>
      <c r="O108" s="15">
        <v>0</v>
      </c>
      <c r="P108" s="15">
        <v>5.9124999999999996</v>
      </c>
      <c r="Q108" s="15">
        <v>3.7305999999999999</v>
      </c>
      <c r="R108" s="15">
        <v>7.8015999999999996</v>
      </c>
      <c r="S108" s="15" t="s">
        <v>268</v>
      </c>
      <c r="T108" s="15">
        <v>3.8792</v>
      </c>
      <c r="U108" s="15">
        <v>0</v>
      </c>
      <c r="V108" s="15">
        <v>3.8792</v>
      </c>
      <c r="W108" s="15">
        <v>3.7216999999999998</v>
      </c>
      <c r="X108" s="15">
        <v>6.3723999999999998</v>
      </c>
      <c r="Y108" s="15">
        <v>0</v>
      </c>
      <c r="Z108" s="15">
        <v>7.6028000000000002</v>
      </c>
      <c r="AA108" s="15">
        <v>0</v>
      </c>
      <c r="AB108" s="15">
        <v>7.6028000000000002</v>
      </c>
      <c r="AC108" s="15">
        <v>3.8340999999999998</v>
      </c>
      <c r="AD108" s="15">
        <v>7.8773999999999997</v>
      </c>
      <c r="AE108" s="15">
        <v>0</v>
      </c>
      <c r="AF108" s="163"/>
    </row>
    <row r="109" spans="1:32" hidden="1" outlineLevel="1" collapsed="1">
      <c r="A109" s="9">
        <v>43525</v>
      </c>
      <c r="B109" s="15">
        <v>16.896699999999999</v>
      </c>
      <c r="C109" s="15">
        <v>20.239899999999999</v>
      </c>
      <c r="D109" s="15">
        <v>15.159000000000001</v>
      </c>
      <c r="E109" s="15">
        <v>19.709399999999999</v>
      </c>
      <c r="F109" s="15">
        <v>11.0154</v>
      </c>
      <c r="G109" s="15">
        <v>6.76</v>
      </c>
      <c r="H109" s="15">
        <v>20.284600000000001</v>
      </c>
      <c r="I109" s="15">
        <v>20.239899999999999</v>
      </c>
      <c r="J109" s="15">
        <v>20.322299999999998</v>
      </c>
      <c r="K109" s="15">
        <v>20.4039</v>
      </c>
      <c r="L109" s="15">
        <v>19.900200000000002</v>
      </c>
      <c r="M109" s="15">
        <v>0</v>
      </c>
      <c r="N109" s="15">
        <v>6.8327999999999998</v>
      </c>
      <c r="O109" s="15">
        <v>0</v>
      </c>
      <c r="P109" s="15">
        <v>6.8327999999999998</v>
      </c>
      <c r="Q109" s="15">
        <v>4.2983000000000002</v>
      </c>
      <c r="R109" s="15">
        <v>7.1327999999999996</v>
      </c>
      <c r="S109" s="15">
        <v>6.76</v>
      </c>
      <c r="T109" s="15">
        <v>6.3647</v>
      </c>
      <c r="U109" s="15">
        <v>0</v>
      </c>
      <c r="V109" s="15">
        <v>6.3647</v>
      </c>
      <c r="W109" s="15">
        <v>7.8731</v>
      </c>
      <c r="X109" s="15">
        <v>6.2706</v>
      </c>
      <c r="Y109" s="15">
        <v>0</v>
      </c>
      <c r="Z109" s="15">
        <v>6.8743999999999996</v>
      </c>
      <c r="AA109" s="15">
        <v>0</v>
      </c>
      <c r="AB109" s="15">
        <v>6.8743999999999996</v>
      </c>
      <c r="AC109" s="15">
        <v>3.9929999999999999</v>
      </c>
      <c r="AD109" s="15">
        <v>7.26</v>
      </c>
      <c r="AE109" s="15">
        <v>6.76</v>
      </c>
      <c r="AF109" s="163"/>
    </row>
    <row r="110" spans="1:32" hidden="1" outlineLevel="1" collapsed="1">
      <c r="A110" s="9">
        <v>43556</v>
      </c>
      <c r="B110" s="15">
        <v>14.564399999999999</v>
      </c>
      <c r="C110" s="15">
        <v>20.273299999999999</v>
      </c>
      <c r="D110" s="15">
        <v>12.1219</v>
      </c>
      <c r="E110" s="15">
        <v>11.719200000000001</v>
      </c>
      <c r="F110" s="15">
        <v>16.975899999999999</v>
      </c>
      <c r="G110" s="15">
        <v>6.51</v>
      </c>
      <c r="H110" s="15">
        <v>20.290600000000001</v>
      </c>
      <c r="I110" s="15">
        <v>20.273299999999999</v>
      </c>
      <c r="J110" s="15">
        <v>20.306000000000001</v>
      </c>
      <c r="K110" s="15">
        <v>20.852499999999999</v>
      </c>
      <c r="L110" s="15">
        <v>19.0581</v>
      </c>
      <c r="M110" s="15">
        <v>0</v>
      </c>
      <c r="N110" s="15">
        <v>4.4389000000000003</v>
      </c>
      <c r="O110" s="15">
        <v>0</v>
      </c>
      <c r="P110" s="15">
        <v>4.4389000000000003</v>
      </c>
      <c r="Q110" s="15">
        <v>3.4394999999999998</v>
      </c>
      <c r="R110" s="15">
        <v>8.5051000000000005</v>
      </c>
      <c r="S110" s="15">
        <v>6.51</v>
      </c>
      <c r="T110" s="15">
        <v>3.5122</v>
      </c>
      <c r="U110" s="15">
        <v>0</v>
      </c>
      <c r="V110" s="15">
        <v>3.5122</v>
      </c>
      <c r="W110" s="15">
        <v>3.4098999999999999</v>
      </c>
      <c r="X110" s="15">
        <v>7.0907999999999998</v>
      </c>
      <c r="Y110" s="15">
        <v>0</v>
      </c>
      <c r="Z110" s="15">
        <v>6.8929999999999998</v>
      </c>
      <c r="AA110" s="15">
        <v>0</v>
      </c>
      <c r="AB110" s="15">
        <v>6.8929999999999998</v>
      </c>
      <c r="AC110" s="15">
        <v>4.8842999999999996</v>
      </c>
      <c r="AD110" s="15">
        <v>9.0745000000000005</v>
      </c>
      <c r="AE110" s="15">
        <v>6.51</v>
      </c>
      <c r="AF110" s="163"/>
    </row>
    <row r="111" spans="1:32" hidden="1" outlineLevel="1" collapsed="1">
      <c r="A111" s="9">
        <v>43586</v>
      </c>
      <c r="B111" s="15">
        <v>18.531500000000001</v>
      </c>
      <c r="C111" s="15">
        <v>20.238900000000001</v>
      </c>
      <c r="D111" s="15">
        <v>17.284300000000002</v>
      </c>
      <c r="E111" s="15">
        <v>16.7882</v>
      </c>
      <c r="F111" s="15">
        <v>18.375</v>
      </c>
      <c r="G111" s="15">
        <v>15.5</v>
      </c>
      <c r="H111" s="15">
        <v>18.9129</v>
      </c>
      <c r="I111" s="15">
        <v>20.238900000000001</v>
      </c>
      <c r="J111" s="15">
        <v>17.898</v>
      </c>
      <c r="K111" s="15">
        <v>17.561699999999998</v>
      </c>
      <c r="L111" s="15">
        <v>18.6191</v>
      </c>
      <c r="M111" s="15">
        <v>15.5</v>
      </c>
      <c r="N111" s="15">
        <v>4.4378000000000002</v>
      </c>
      <c r="O111" s="15">
        <v>0</v>
      </c>
      <c r="P111" s="15">
        <v>4.4378000000000002</v>
      </c>
      <c r="Q111" s="15">
        <v>3.3502000000000001</v>
      </c>
      <c r="R111" s="15">
        <v>9.3559000000000001</v>
      </c>
      <c r="S111" s="15" t="s">
        <v>268</v>
      </c>
      <c r="T111" s="15">
        <v>8.4979999999999993</v>
      </c>
      <c r="U111" s="15">
        <v>0</v>
      </c>
      <c r="V111" s="15">
        <v>8.4979999999999993</v>
      </c>
      <c r="W111" s="15">
        <v>7.3407</v>
      </c>
      <c r="X111" s="15">
        <v>11.065</v>
      </c>
      <c r="Y111" s="15">
        <v>0</v>
      </c>
      <c r="Z111" s="15">
        <v>3.9962</v>
      </c>
      <c r="AA111" s="15">
        <v>0</v>
      </c>
      <c r="AB111" s="15">
        <v>3.9962</v>
      </c>
      <c r="AC111" s="15">
        <v>2.9910999999999999</v>
      </c>
      <c r="AD111" s="15">
        <v>9.01</v>
      </c>
      <c r="AE111" s="15">
        <v>0</v>
      </c>
      <c r="AF111" s="163"/>
    </row>
    <row r="112" spans="1:32" hidden="1" outlineLevel="1" collapsed="1">
      <c r="A112" s="9">
        <v>43617</v>
      </c>
      <c r="B112" s="15">
        <v>15.877800000000001</v>
      </c>
      <c r="C112" s="15">
        <v>20.4146</v>
      </c>
      <c r="D112" s="15">
        <v>13.8499</v>
      </c>
      <c r="E112" s="15">
        <v>12.703200000000001</v>
      </c>
      <c r="F112" s="15">
        <v>17.618400000000001</v>
      </c>
      <c r="G112" s="15">
        <v>0</v>
      </c>
      <c r="H112" s="15">
        <v>19.753499999999999</v>
      </c>
      <c r="I112" s="15">
        <v>20.4146</v>
      </c>
      <c r="J112" s="15">
        <v>19.3094</v>
      </c>
      <c r="K112" s="15">
        <v>19.8245</v>
      </c>
      <c r="L112" s="15">
        <v>18.272300000000001</v>
      </c>
      <c r="M112" s="15">
        <v>0</v>
      </c>
      <c r="N112" s="15">
        <v>2.9853999999999998</v>
      </c>
      <c r="O112" s="15">
        <v>0</v>
      </c>
      <c r="P112" s="15">
        <v>2.9853999999999998</v>
      </c>
      <c r="Q112" s="15">
        <v>2.8693</v>
      </c>
      <c r="R112" s="15">
        <v>5.9950000000000001</v>
      </c>
      <c r="S112" s="15" t="s">
        <v>268</v>
      </c>
      <c r="T112" s="15">
        <v>2.75</v>
      </c>
      <c r="U112" s="15">
        <v>0</v>
      </c>
      <c r="V112" s="15">
        <v>2.75</v>
      </c>
      <c r="W112" s="15">
        <v>2.75</v>
      </c>
      <c r="X112" s="15">
        <v>0</v>
      </c>
      <c r="Y112" s="15">
        <v>0</v>
      </c>
      <c r="Z112" s="15">
        <v>5.7781000000000002</v>
      </c>
      <c r="AA112" s="15">
        <v>0</v>
      </c>
      <c r="AB112" s="15">
        <v>5.7781000000000002</v>
      </c>
      <c r="AC112" s="15">
        <v>5.5796999999999999</v>
      </c>
      <c r="AD112" s="15">
        <v>5.9950000000000001</v>
      </c>
      <c r="AE112" s="15">
        <v>0</v>
      </c>
      <c r="AF112" s="163"/>
    </row>
    <row r="113" spans="1:32" hidden="1" outlineLevel="1" collapsed="1">
      <c r="A113" s="9">
        <v>43647</v>
      </c>
      <c r="B113" s="15">
        <v>15.0593</v>
      </c>
      <c r="C113" s="15">
        <v>20.377400000000002</v>
      </c>
      <c r="D113" s="15">
        <v>12.4918</v>
      </c>
      <c r="E113" s="15">
        <v>11.7624</v>
      </c>
      <c r="F113" s="15">
        <v>15.1319</v>
      </c>
      <c r="G113" s="15">
        <v>21.49</v>
      </c>
      <c r="H113" s="15">
        <v>19.4161</v>
      </c>
      <c r="I113" s="15">
        <v>20.377400000000002</v>
      </c>
      <c r="J113" s="15">
        <v>18.611000000000001</v>
      </c>
      <c r="K113" s="15">
        <v>18.7454</v>
      </c>
      <c r="L113" s="15">
        <v>18.2334</v>
      </c>
      <c r="M113" s="15">
        <v>21.49</v>
      </c>
      <c r="N113" s="15">
        <v>4.1623000000000001</v>
      </c>
      <c r="O113" s="15">
        <v>0</v>
      </c>
      <c r="P113" s="15">
        <v>4.1623000000000001</v>
      </c>
      <c r="Q113" s="15">
        <v>3.5882999999999998</v>
      </c>
      <c r="R113" s="15">
        <v>7.4950999999999999</v>
      </c>
      <c r="S113" s="15" t="s">
        <v>268</v>
      </c>
      <c r="T113" s="15">
        <v>3.3967000000000001</v>
      </c>
      <c r="U113" s="15">
        <v>0</v>
      </c>
      <c r="V113" s="15">
        <v>3.3967000000000001</v>
      </c>
      <c r="W113" s="15">
        <v>3.2648999999999999</v>
      </c>
      <c r="X113" s="15">
        <v>6.1029999999999998</v>
      </c>
      <c r="Y113" s="15">
        <v>0</v>
      </c>
      <c r="Z113" s="15">
        <v>6.2817999999999996</v>
      </c>
      <c r="AA113" s="15">
        <v>0</v>
      </c>
      <c r="AB113" s="15">
        <v>6.2817999999999996</v>
      </c>
      <c r="AC113" s="15">
        <v>5.0731999999999999</v>
      </c>
      <c r="AD113" s="15">
        <v>7.9162999999999997</v>
      </c>
      <c r="AE113" s="15">
        <v>0</v>
      </c>
      <c r="AF113" s="163"/>
    </row>
    <row r="114" spans="1:32" hidden="1" outlineLevel="1" collapsed="1">
      <c r="A114" s="9">
        <v>43678</v>
      </c>
      <c r="B114" s="15">
        <v>16.3367</v>
      </c>
      <c r="C114" s="15">
        <v>20.325900000000001</v>
      </c>
      <c r="D114" s="15">
        <v>14.3131</v>
      </c>
      <c r="E114" s="15">
        <v>14.460699999999999</v>
      </c>
      <c r="F114" s="15">
        <v>15.074299999999999</v>
      </c>
      <c r="G114" s="15">
        <v>8.6133000000000006</v>
      </c>
      <c r="H114" s="15">
        <v>19.137499999999999</v>
      </c>
      <c r="I114" s="15">
        <v>20.325900000000001</v>
      </c>
      <c r="J114" s="15">
        <v>18.210899999999999</v>
      </c>
      <c r="K114" s="15">
        <v>18.210899999999999</v>
      </c>
      <c r="L114" s="15">
        <v>18.194600000000001</v>
      </c>
      <c r="M114" s="15">
        <v>19.785</v>
      </c>
      <c r="N114" s="15">
        <v>7.0522999999999998</v>
      </c>
      <c r="O114" s="15">
        <v>0</v>
      </c>
      <c r="P114" s="15">
        <v>7.0522999999999998</v>
      </c>
      <c r="Q114" s="15">
        <v>5.0608000000000004</v>
      </c>
      <c r="R114" s="15">
        <v>9.1559000000000008</v>
      </c>
      <c r="S114" s="15">
        <v>8.16</v>
      </c>
      <c r="T114" s="15">
        <v>4.9424000000000001</v>
      </c>
      <c r="U114" s="15">
        <v>0</v>
      </c>
      <c r="V114" s="15">
        <v>4.9424000000000001</v>
      </c>
      <c r="W114" s="15">
        <v>4.5999999999999996</v>
      </c>
      <c r="X114" s="15">
        <v>11.2203</v>
      </c>
      <c r="Y114" s="15">
        <v>0</v>
      </c>
      <c r="Z114" s="15">
        <v>7.6176000000000004</v>
      </c>
      <c r="AA114" s="15">
        <v>0</v>
      </c>
      <c r="AB114" s="15">
        <v>7.6176000000000004</v>
      </c>
      <c r="AC114" s="15">
        <v>5.4013999999999998</v>
      </c>
      <c r="AD114" s="15">
        <v>9.0902999999999992</v>
      </c>
      <c r="AE114" s="15">
        <v>8.16</v>
      </c>
      <c r="AF114" s="163"/>
    </row>
    <row r="115" spans="1:32" hidden="1" outlineLevel="1" collapsed="1">
      <c r="A115" s="9">
        <v>43709</v>
      </c>
      <c r="B115" s="15">
        <v>19.351500000000001</v>
      </c>
      <c r="C115" s="15">
        <v>20.337499999999999</v>
      </c>
      <c r="D115" s="15">
        <v>18.498200000000001</v>
      </c>
      <c r="E115" s="15">
        <v>18.807700000000001</v>
      </c>
      <c r="F115" s="15">
        <v>17.833500000000001</v>
      </c>
      <c r="G115" s="15">
        <v>21.49</v>
      </c>
      <c r="H115" s="15">
        <v>19.951899999999998</v>
      </c>
      <c r="I115" s="15">
        <v>20.337499999999999</v>
      </c>
      <c r="J115" s="15">
        <v>19.589700000000001</v>
      </c>
      <c r="K115" s="15">
        <v>20.3492</v>
      </c>
      <c r="L115" s="15">
        <v>18.159099999999999</v>
      </c>
      <c r="M115" s="15">
        <v>21.49</v>
      </c>
      <c r="N115" s="15">
        <v>5.7042000000000002</v>
      </c>
      <c r="O115" s="15">
        <v>0</v>
      </c>
      <c r="P115" s="15">
        <v>5.7042000000000002</v>
      </c>
      <c r="Q115" s="15">
        <v>5.7293000000000003</v>
      </c>
      <c r="R115" s="15">
        <v>5.4970999999999997</v>
      </c>
      <c r="S115" s="15">
        <v>0</v>
      </c>
      <c r="T115" s="15">
        <v>3.01</v>
      </c>
      <c r="U115" s="15">
        <v>0</v>
      </c>
      <c r="V115" s="15">
        <v>3.01</v>
      </c>
      <c r="W115" s="15">
        <v>3.01</v>
      </c>
      <c r="X115" s="15">
        <v>0</v>
      </c>
      <c r="Y115" s="15">
        <v>0</v>
      </c>
      <c r="Z115" s="15">
        <v>5.79</v>
      </c>
      <c r="AA115" s="15">
        <v>0</v>
      </c>
      <c r="AB115" s="15">
        <v>5.79</v>
      </c>
      <c r="AC115" s="15">
        <v>5.8268000000000004</v>
      </c>
      <c r="AD115" s="15">
        <v>5.4970999999999997</v>
      </c>
      <c r="AE115" s="15">
        <v>0</v>
      </c>
      <c r="AF115" s="163"/>
    </row>
    <row r="116" spans="1:32" hidden="1" outlineLevel="1" collapsed="1">
      <c r="A116" s="9">
        <v>43739</v>
      </c>
      <c r="B116" s="15">
        <v>18.2303</v>
      </c>
      <c r="C116" s="15">
        <v>20.4451</v>
      </c>
      <c r="D116" s="15">
        <v>16.721</v>
      </c>
      <c r="E116" s="15">
        <v>17.0944</v>
      </c>
      <c r="F116" s="15">
        <v>15.5084</v>
      </c>
      <c r="G116" s="15">
        <v>0</v>
      </c>
      <c r="H116" s="15">
        <v>19.605699999999999</v>
      </c>
      <c r="I116" s="15">
        <v>20.4451</v>
      </c>
      <c r="J116" s="15">
        <v>18.924099999999999</v>
      </c>
      <c r="K116" s="15">
        <v>19.1843</v>
      </c>
      <c r="L116" s="15">
        <v>18.0032</v>
      </c>
      <c r="M116" s="15">
        <v>0</v>
      </c>
      <c r="N116" s="15">
        <v>5.2245999999999997</v>
      </c>
      <c r="O116" s="15">
        <v>0</v>
      </c>
      <c r="P116" s="15">
        <v>5.2245999999999997</v>
      </c>
      <c r="Q116" s="15">
        <v>4.6832000000000003</v>
      </c>
      <c r="R116" s="15">
        <v>6.4024999999999999</v>
      </c>
      <c r="S116" s="15" t="s">
        <v>268</v>
      </c>
      <c r="T116" s="15">
        <v>4.5304000000000002</v>
      </c>
      <c r="U116" s="15">
        <v>0</v>
      </c>
      <c r="V116" s="15">
        <v>4.5304000000000002</v>
      </c>
      <c r="W116" s="15">
        <v>4.5304000000000002</v>
      </c>
      <c r="X116" s="15">
        <v>0</v>
      </c>
      <c r="Y116" s="15">
        <v>0</v>
      </c>
      <c r="Z116" s="15">
        <v>5.8678999999999997</v>
      </c>
      <c r="AA116" s="15">
        <v>0</v>
      </c>
      <c r="AB116" s="15">
        <v>5.8678999999999997</v>
      </c>
      <c r="AC116" s="15">
        <v>5.0431999999999997</v>
      </c>
      <c r="AD116" s="15">
        <v>6.4024999999999999</v>
      </c>
      <c r="AE116" s="15">
        <v>0</v>
      </c>
      <c r="AF116" s="163"/>
    </row>
    <row r="117" spans="1:32" hidden="1" outlineLevel="1" collapsed="1">
      <c r="A117" s="9">
        <v>43770</v>
      </c>
      <c r="B117" s="15">
        <v>15.452</v>
      </c>
      <c r="C117" s="15">
        <v>20.211300000000001</v>
      </c>
      <c r="D117" s="15">
        <v>12.997</v>
      </c>
      <c r="E117" s="15">
        <v>14.6082</v>
      </c>
      <c r="F117" s="15">
        <v>13.5481</v>
      </c>
      <c r="G117" s="15">
        <v>6.2625000000000002</v>
      </c>
      <c r="H117" s="15">
        <v>19.012699999999999</v>
      </c>
      <c r="I117" s="15">
        <v>20.211300000000001</v>
      </c>
      <c r="J117" s="15">
        <v>17.955300000000001</v>
      </c>
      <c r="K117" s="15">
        <v>17.819299999999998</v>
      </c>
      <c r="L117" s="15">
        <v>18.256</v>
      </c>
      <c r="M117" s="15">
        <v>21.49</v>
      </c>
      <c r="N117" s="15">
        <v>6.0145</v>
      </c>
      <c r="O117" s="15">
        <v>0</v>
      </c>
      <c r="P117" s="15">
        <v>6.0145</v>
      </c>
      <c r="Q117" s="15">
        <v>5.0941999999999998</v>
      </c>
      <c r="R117" s="15">
        <v>7.2798999999999996</v>
      </c>
      <c r="S117" s="15">
        <v>5.93</v>
      </c>
      <c r="T117" s="15">
        <v>5.8895999999999997</v>
      </c>
      <c r="U117" s="15">
        <v>0</v>
      </c>
      <c r="V117" s="15">
        <v>5.8895999999999997</v>
      </c>
      <c r="W117" s="15">
        <v>4.5871000000000004</v>
      </c>
      <c r="X117" s="15">
        <v>7.7481</v>
      </c>
      <c r="Y117" s="15">
        <v>5.93</v>
      </c>
      <c r="Z117" s="15">
        <v>6.9341999999999997</v>
      </c>
      <c r="AA117" s="15">
        <v>0</v>
      </c>
      <c r="AB117" s="15">
        <v>6.9341999999999997</v>
      </c>
      <c r="AC117" s="15">
        <v>8.4709000000000003</v>
      </c>
      <c r="AD117" s="15">
        <v>5.9935999999999998</v>
      </c>
      <c r="AE117" s="15">
        <v>0</v>
      </c>
      <c r="AF117" s="163"/>
    </row>
    <row r="118" spans="1:32" hidden="1" outlineLevel="1" collapsed="1">
      <c r="A118" s="9">
        <v>43800</v>
      </c>
      <c r="B118" s="15">
        <v>17.381399999999999</v>
      </c>
      <c r="C118" s="15">
        <v>19.9587</v>
      </c>
      <c r="D118" s="15">
        <v>15.924099999999999</v>
      </c>
      <c r="E118" s="15">
        <v>17.3566</v>
      </c>
      <c r="F118" s="15">
        <v>14.697100000000001</v>
      </c>
      <c r="G118" s="15">
        <v>5.6858000000000004</v>
      </c>
      <c r="H118" s="15">
        <v>18.677700000000002</v>
      </c>
      <c r="I118" s="15">
        <v>19.9587</v>
      </c>
      <c r="J118" s="15">
        <v>17.814</v>
      </c>
      <c r="K118" s="15">
        <v>17.784099999999999</v>
      </c>
      <c r="L118" s="15">
        <v>17.8933</v>
      </c>
      <c r="M118" s="15">
        <v>21.49</v>
      </c>
      <c r="N118" s="15">
        <v>6.0987</v>
      </c>
      <c r="O118" s="15">
        <v>0</v>
      </c>
      <c r="P118" s="15">
        <v>6.0987</v>
      </c>
      <c r="Q118" s="15">
        <v>4.8056000000000001</v>
      </c>
      <c r="R118" s="15">
        <v>6.9080000000000004</v>
      </c>
      <c r="S118" s="15">
        <v>5.44</v>
      </c>
      <c r="T118" s="15">
        <v>7.4382000000000001</v>
      </c>
      <c r="U118" s="15">
        <v>0</v>
      </c>
      <c r="V118" s="15">
        <v>7.4382000000000001</v>
      </c>
      <c r="W118" s="15">
        <v>3.5</v>
      </c>
      <c r="X118" s="15">
        <v>7.4577</v>
      </c>
      <c r="Y118" s="15">
        <v>0</v>
      </c>
      <c r="Z118" s="15">
        <v>5.3354999999999997</v>
      </c>
      <c r="AA118" s="15">
        <v>0</v>
      </c>
      <c r="AB118" s="15">
        <v>5.3354999999999997</v>
      </c>
      <c r="AC118" s="15">
        <v>4.8231999999999999</v>
      </c>
      <c r="AD118" s="15">
        <v>5.5461</v>
      </c>
      <c r="AE118" s="15">
        <v>5.44</v>
      </c>
      <c r="AF118" s="163"/>
    </row>
    <row r="119" spans="1:32" hidden="1" outlineLevel="1" collapsed="1">
      <c r="A119" s="9">
        <v>43831</v>
      </c>
      <c r="B119" s="15">
        <v>16.9359</v>
      </c>
      <c r="C119" s="15">
        <v>19.872399999999999</v>
      </c>
      <c r="D119" s="15">
        <v>15.351800000000001</v>
      </c>
      <c r="E119" s="15">
        <v>15.7417</v>
      </c>
      <c r="F119" s="15">
        <v>14.757300000000001</v>
      </c>
      <c r="G119" s="15">
        <v>21.49</v>
      </c>
      <c r="H119" s="15">
        <v>18.907</v>
      </c>
      <c r="I119" s="15">
        <v>19.872399999999999</v>
      </c>
      <c r="J119" s="15">
        <v>18.209599999999998</v>
      </c>
      <c r="K119" s="15">
        <v>17.720400000000001</v>
      </c>
      <c r="L119" s="15">
        <v>19.179400000000001</v>
      </c>
      <c r="M119" s="15">
        <v>21.49</v>
      </c>
      <c r="N119" s="15">
        <v>6.9241999999999999</v>
      </c>
      <c r="O119" s="15">
        <v>0</v>
      </c>
      <c r="P119" s="15">
        <v>6.9241999999999999</v>
      </c>
      <c r="Q119" s="15">
        <v>6.2887000000000004</v>
      </c>
      <c r="R119" s="15">
        <v>7.3673999999999999</v>
      </c>
      <c r="S119" s="15" t="s">
        <v>268</v>
      </c>
      <c r="T119" s="15">
        <v>7.2028999999999996</v>
      </c>
      <c r="U119" s="15">
        <v>0</v>
      </c>
      <c r="V119" s="15">
        <v>7.2028999999999996</v>
      </c>
      <c r="W119" s="15">
        <v>6.6776999999999997</v>
      </c>
      <c r="X119" s="15">
        <v>7.5015999999999998</v>
      </c>
      <c r="Y119" s="15">
        <v>0</v>
      </c>
      <c r="Z119" s="15">
        <v>5.2146999999999997</v>
      </c>
      <c r="AA119" s="15">
        <v>0</v>
      </c>
      <c r="AB119" s="15">
        <v>5.2146999999999997</v>
      </c>
      <c r="AC119" s="15">
        <v>5.0659000000000001</v>
      </c>
      <c r="AD119" s="15">
        <v>5.5742000000000003</v>
      </c>
      <c r="AE119" s="15">
        <v>0</v>
      </c>
      <c r="AF119" s="163"/>
    </row>
    <row r="120" spans="1:32" hidden="1" outlineLevel="1" collapsed="1">
      <c r="A120" s="9">
        <v>43862</v>
      </c>
      <c r="B120" s="15">
        <v>12.835100000000001</v>
      </c>
      <c r="C120" s="15">
        <v>18.615300000000001</v>
      </c>
      <c r="D120" s="15">
        <v>10.348599999999999</v>
      </c>
      <c r="E120" s="15">
        <v>9.2733000000000008</v>
      </c>
      <c r="F120" s="15">
        <v>17.810400000000001</v>
      </c>
      <c r="G120" s="15">
        <v>21.49</v>
      </c>
      <c r="H120" s="15">
        <v>17.6113</v>
      </c>
      <c r="I120" s="15">
        <v>18.615300000000001</v>
      </c>
      <c r="J120" s="15">
        <v>16.811</v>
      </c>
      <c r="K120" s="15">
        <v>16.476800000000001</v>
      </c>
      <c r="L120" s="15">
        <v>17.876300000000001</v>
      </c>
      <c r="M120" s="15">
        <v>21.49</v>
      </c>
      <c r="N120" s="15">
        <v>2.7728999999999999</v>
      </c>
      <c r="O120" s="15">
        <v>0</v>
      </c>
      <c r="P120" s="15">
        <v>2.7728999999999999</v>
      </c>
      <c r="Q120" s="15">
        <v>2.7736000000000001</v>
      </c>
      <c r="R120" s="15">
        <v>2.1</v>
      </c>
      <c r="S120" s="15" t="s">
        <v>268</v>
      </c>
      <c r="T120" s="15">
        <v>2.7023999999999999</v>
      </c>
      <c r="U120" s="15">
        <v>0</v>
      </c>
      <c r="V120" s="15">
        <v>2.7023999999999999</v>
      </c>
      <c r="W120" s="15">
        <v>2.7031000000000001</v>
      </c>
      <c r="X120" s="15">
        <v>2.1</v>
      </c>
      <c r="Y120" s="15">
        <v>0</v>
      </c>
      <c r="Z120" s="15">
        <v>4.2472000000000003</v>
      </c>
      <c r="AA120" s="15">
        <v>0</v>
      </c>
      <c r="AB120" s="15">
        <v>4.2472000000000003</v>
      </c>
      <c r="AC120" s="15">
        <v>4.2472000000000003</v>
      </c>
      <c r="AD120" s="15">
        <v>0</v>
      </c>
      <c r="AE120" s="15">
        <v>0</v>
      </c>
      <c r="AF120" s="163"/>
    </row>
    <row r="121" spans="1:32" hidden="1" outlineLevel="1" collapsed="1">
      <c r="A121" s="9">
        <v>43891</v>
      </c>
      <c r="B121" s="15">
        <v>14.882999999999999</v>
      </c>
      <c r="C121" s="15">
        <v>18.211300000000001</v>
      </c>
      <c r="D121" s="15">
        <v>13.2485</v>
      </c>
      <c r="E121" s="15">
        <v>14.6036</v>
      </c>
      <c r="F121" s="15">
        <v>11.268800000000001</v>
      </c>
      <c r="G121" s="15">
        <v>21.474499999999999</v>
      </c>
      <c r="H121" s="15">
        <v>17.2149</v>
      </c>
      <c r="I121" s="15">
        <v>18.211300000000001</v>
      </c>
      <c r="J121" s="15">
        <v>16.496400000000001</v>
      </c>
      <c r="K121" s="15">
        <v>16.142499999999998</v>
      </c>
      <c r="L121" s="15">
        <v>17.4602</v>
      </c>
      <c r="M121" s="15">
        <v>21.474499999999999</v>
      </c>
      <c r="N121" s="15">
        <v>6.3106999999999998</v>
      </c>
      <c r="O121" s="15">
        <v>0</v>
      </c>
      <c r="P121" s="15">
        <v>6.3106999999999998</v>
      </c>
      <c r="Q121" s="15">
        <v>5.8532999999999999</v>
      </c>
      <c r="R121" s="15">
        <v>6.4856999999999996</v>
      </c>
      <c r="S121" s="15" t="s">
        <v>268</v>
      </c>
      <c r="T121" s="15">
        <v>6.9596999999999998</v>
      </c>
      <c r="U121" s="15">
        <v>0</v>
      </c>
      <c r="V121" s="15">
        <v>6.9596999999999998</v>
      </c>
      <c r="W121" s="15">
        <v>6.3288000000000002</v>
      </c>
      <c r="X121" s="15">
        <v>7.6627000000000001</v>
      </c>
      <c r="Y121" s="15">
        <v>0</v>
      </c>
      <c r="Z121" s="15">
        <v>6.1166</v>
      </c>
      <c r="AA121" s="15">
        <v>0</v>
      </c>
      <c r="AB121" s="15">
        <v>6.1166</v>
      </c>
      <c r="AC121" s="15">
        <v>5.4821999999999997</v>
      </c>
      <c r="AD121" s="15">
        <v>6.2770999999999999</v>
      </c>
      <c r="AE121" s="15">
        <v>0</v>
      </c>
      <c r="AF121" s="163"/>
    </row>
    <row r="122" spans="1:32" hidden="1" outlineLevel="1" collapsed="1">
      <c r="A122" s="9">
        <v>43922</v>
      </c>
      <c r="B122" s="15">
        <v>12.2142</v>
      </c>
      <c r="C122" s="15">
        <v>17.568200000000001</v>
      </c>
      <c r="D122" s="15">
        <v>10.581799999999999</v>
      </c>
      <c r="E122" s="15">
        <v>11.0509</v>
      </c>
      <c r="F122" s="15">
        <v>10.9556</v>
      </c>
      <c r="G122" s="15">
        <v>5.1410999999999998</v>
      </c>
      <c r="H122" s="15">
        <v>17.4465</v>
      </c>
      <c r="I122" s="15">
        <v>17.568200000000001</v>
      </c>
      <c r="J122" s="15">
        <v>17.364599999999999</v>
      </c>
      <c r="K122" s="15">
        <v>17.732500000000002</v>
      </c>
      <c r="L122" s="15">
        <v>16.748200000000001</v>
      </c>
      <c r="M122" s="15">
        <v>0</v>
      </c>
      <c r="N122" s="15">
        <v>4.9515000000000002</v>
      </c>
      <c r="O122" s="15">
        <v>0</v>
      </c>
      <c r="P122" s="15">
        <v>4.9515000000000002</v>
      </c>
      <c r="Q122" s="15">
        <v>3.8919999999999999</v>
      </c>
      <c r="R122" s="15">
        <v>6.2347999999999999</v>
      </c>
      <c r="S122" s="15">
        <v>5.1410999999999998</v>
      </c>
      <c r="T122" s="15">
        <v>3.8677000000000001</v>
      </c>
      <c r="U122" s="15">
        <v>0</v>
      </c>
      <c r="V122" s="15">
        <v>3.8677000000000001</v>
      </c>
      <c r="W122" s="15">
        <v>3.8441999999999998</v>
      </c>
      <c r="X122" s="15">
        <v>4.7416999999999998</v>
      </c>
      <c r="Y122" s="15">
        <v>9.6903000000000006</v>
      </c>
      <c r="Z122" s="15">
        <v>5.9306000000000001</v>
      </c>
      <c r="AA122" s="15">
        <v>0</v>
      </c>
      <c r="AB122" s="15">
        <v>5.9306000000000001</v>
      </c>
      <c r="AC122" s="15">
        <v>5.1482999999999999</v>
      </c>
      <c r="AD122" s="15">
        <v>6.26</v>
      </c>
      <c r="AE122" s="15">
        <v>5.1090999999999998</v>
      </c>
      <c r="AF122" s="163"/>
    </row>
    <row r="123" spans="1:32" hidden="1" outlineLevel="1" collapsed="1">
      <c r="A123" s="9">
        <v>43952</v>
      </c>
      <c r="B123" s="15">
        <v>11.903600000000001</v>
      </c>
      <c r="C123" s="15">
        <v>17.0989</v>
      </c>
      <c r="D123" s="15">
        <v>9.4380000000000006</v>
      </c>
      <c r="E123" s="15">
        <v>8.1605000000000008</v>
      </c>
      <c r="F123" s="15">
        <v>17.376200000000001</v>
      </c>
      <c r="G123" s="15">
        <v>9.6615000000000002</v>
      </c>
      <c r="H123" s="15">
        <v>16.7715</v>
      </c>
      <c r="I123" s="15">
        <v>17.0989</v>
      </c>
      <c r="J123" s="15">
        <v>16.429200000000002</v>
      </c>
      <c r="K123" s="15">
        <v>16.001799999999999</v>
      </c>
      <c r="L123" s="15">
        <v>17.407800000000002</v>
      </c>
      <c r="M123" s="15">
        <v>0</v>
      </c>
      <c r="N123" s="15">
        <v>3.6234999999999999</v>
      </c>
      <c r="O123" s="15">
        <v>0</v>
      </c>
      <c r="P123" s="15">
        <v>3.6234999999999999</v>
      </c>
      <c r="Q123" s="15">
        <v>3.6042000000000001</v>
      </c>
      <c r="R123" s="15">
        <v>3.01</v>
      </c>
      <c r="S123" s="15">
        <v>9.6615000000000002</v>
      </c>
      <c r="T123" s="15">
        <v>3.5371000000000001</v>
      </c>
      <c r="U123" s="15">
        <v>0</v>
      </c>
      <c r="V123" s="15">
        <v>3.5371000000000001</v>
      </c>
      <c r="W123" s="15">
        <v>3.5158</v>
      </c>
      <c r="X123" s="15">
        <v>3.01</v>
      </c>
      <c r="Y123" s="15">
        <v>9.6615000000000002</v>
      </c>
      <c r="Z123" s="15">
        <v>4.7187999999999999</v>
      </c>
      <c r="AA123" s="15">
        <v>0</v>
      </c>
      <c r="AB123" s="15">
        <v>4.7187999999999999</v>
      </c>
      <c r="AC123" s="15">
        <v>4.7187999999999999</v>
      </c>
      <c r="AD123" s="15">
        <v>0</v>
      </c>
      <c r="AE123" s="15">
        <v>0</v>
      </c>
      <c r="AF123" s="163"/>
    </row>
    <row r="124" spans="1:32" hidden="1" outlineLevel="1" collapsed="1">
      <c r="A124" s="9">
        <v>43983</v>
      </c>
      <c r="B124" s="15">
        <v>12.2294</v>
      </c>
      <c r="C124" s="15">
        <v>17.250800000000002</v>
      </c>
      <c r="D124" s="15">
        <v>10.5678</v>
      </c>
      <c r="E124" s="15">
        <v>9.6074000000000002</v>
      </c>
      <c r="F124" s="15">
        <v>13.6357</v>
      </c>
      <c r="G124" s="15">
        <v>0</v>
      </c>
      <c r="H124" s="15">
        <v>16.659400000000002</v>
      </c>
      <c r="I124" s="15">
        <v>17.250800000000002</v>
      </c>
      <c r="J124" s="15">
        <v>16.302900000000001</v>
      </c>
      <c r="K124" s="15">
        <v>15.803900000000001</v>
      </c>
      <c r="L124" s="15">
        <v>17.477399999999999</v>
      </c>
      <c r="M124" s="15">
        <v>0</v>
      </c>
      <c r="N124" s="15">
        <v>3.5863</v>
      </c>
      <c r="O124" s="15">
        <v>0</v>
      </c>
      <c r="P124" s="15">
        <v>3.5863</v>
      </c>
      <c r="Q124" s="15">
        <v>3.2622</v>
      </c>
      <c r="R124" s="15">
        <v>5.2183000000000002</v>
      </c>
      <c r="S124" s="15" t="s">
        <v>268</v>
      </c>
      <c r="T124" s="15">
        <v>3.3466</v>
      </c>
      <c r="U124" s="15">
        <v>0</v>
      </c>
      <c r="V124" s="15">
        <v>3.3466</v>
      </c>
      <c r="W124" s="15">
        <v>3.0893999999999999</v>
      </c>
      <c r="X124" s="15">
        <v>5.4840999999999998</v>
      </c>
      <c r="Y124" s="15">
        <v>0</v>
      </c>
      <c r="Z124" s="15">
        <v>5.1715999999999998</v>
      </c>
      <c r="AA124" s="15">
        <v>0</v>
      </c>
      <c r="AB124" s="15">
        <v>5.1715999999999998</v>
      </c>
      <c r="AC124" s="15">
        <v>5.5347999999999997</v>
      </c>
      <c r="AD124" s="15">
        <v>4.8757999999999999</v>
      </c>
      <c r="AE124" s="15">
        <v>0</v>
      </c>
      <c r="AF124" s="163"/>
    </row>
    <row r="125" spans="1:32" hidden="1" outlineLevel="1" collapsed="1">
      <c r="A125" s="9">
        <v>44013</v>
      </c>
      <c r="B125" s="15">
        <v>12.290800000000001</v>
      </c>
      <c r="C125" s="15">
        <v>16.0197</v>
      </c>
      <c r="D125" s="15">
        <v>10.9154</v>
      </c>
      <c r="E125" s="15">
        <v>9.7172999999999998</v>
      </c>
      <c r="F125" s="15">
        <v>12.3262</v>
      </c>
      <c r="G125" s="15">
        <v>0</v>
      </c>
      <c r="H125" s="15">
        <v>15.703200000000001</v>
      </c>
      <c r="I125" s="15">
        <v>16.0197</v>
      </c>
      <c r="J125" s="15">
        <v>15.496600000000001</v>
      </c>
      <c r="K125" s="15">
        <v>15.120200000000001</v>
      </c>
      <c r="L125" s="15">
        <v>15.888400000000001</v>
      </c>
      <c r="M125" s="15">
        <v>0</v>
      </c>
      <c r="N125" s="15">
        <v>4.9653</v>
      </c>
      <c r="O125" s="15">
        <v>0</v>
      </c>
      <c r="P125" s="15">
        <v>4.9653</v>
      </c>
      <c r="Q125" s="15">
        <v>3.5541</v>
      </c>
      <c r="R125" s="15">
        <v>6.9196</v>
      </c>
      <c r="S125" s="15" t="s">
        <v>268</v>
      </c>
      <c r="T125" s="15">
        <v>4.9710999999999999</v>
      </c>
      <c r="U125" s="15">
        <v>0</v>
      </c>
      <c r="V125" s="15">
        <v>4.9710999999999999</v>
      </c>
      <c r="W125" s="15">
        <v>3.504</v>
      </c>
      <c r="X125" s="15">
        <v>6.9547999999999996</v>
      </c>
      <c r="Y125" s="15">
        <v>0</v>
      </c>
      <c r="Z125" s="15">
        <v>4.7861000000000002</v>
      </c>
      <c r="AA125" s="15">
        <v>0</v>
      </c>
      <c r="AB125" s="15">
        <v>4.7861000000000002</v>
      </c>
      <c r="AC125" s="15">
        <v>4.7187000000000001</v>
      </c>
      <c r="AD125" s="15">
        <v>5.0000999999999998</v>
      </c>
      <c r="AE125" s="15">
        <v>0</v>
      </c>
      <c r="AF125" s="163"/>
    </row>
    <row r="126" spans="1:32" hidden="1" outlineLevel="1" collapsed="1">
      <c r="A126" s="9">
        <v>44044</v>
      </c>
      <c r="B126" s="15">
        <v>12.9514</v>
      </c>
      <c r="C126" s="15">
        <v>15.651</v>
      </c>
      <c r="D126" s="15">
        <v>11.6098</v>
      </c>
      <c r="E126" s="15">
        <v>11.1508</v>
      </c>
      <c r="F126" s="15">
        <v>13.2781</v>
      </c>
      <c r="G126" s="15">
        <v>0</v>
      </c>
      <c r="H126" s="15">
        <v>14.382400000000001</v>
      </c>
      <c r="I126" s="15">
        <v>15.651</v>
      </c>
      <c r="J126" s="15">
        <v>13.5642</v>
      </c>
      <c r="K126" s="15">
        <v>13.5723</v>
      </c>
      <c r="L126" s="15">
        <v>13.5426</v>
      </c>
      <c r="M126" s="15">
        <v>0</v>
      </c>
      <c r="N126" s="15">
        <v>5.0491999999999999</v>
      </c>
      <c r="O126" s="15">
        <v>0</v>
      </c>
      <c r="P126" s="15">
        <v>5.0491999999999999</v>
      </c>
      <c r="Q126" s="15">
        <v>5.0685000000000002</v>
      </c>
      <c r="R126" s="15">
        <v>4.3555000000000001</v>
      </c>
      <c r="S126" s="15" t="s">
        <v>268</v>
      </c>
      <c r="T126" s="15">
        <v>5.0389999999999997</v>
      </c>
      <c r="U126" s="15">
        <v>0</v>
      </c>
      <c r="V126" s="15">
        <v>5.0389999999999997</v>
      </c>
      <c r="W126" s="15">
        <v>5.0625</v>
      </c>
      <c r="X126" s="15">
        <v>2.2048999999999999</v>
      </c>
      <c r="Y126" s="15">
        <v>0</v>
      </c>
      <c r="Z126" s="15">
        <v>5.4604999999999997</v>
      </c>
      <c r="AA126" s="15">
        <v>0</v>
      </c>
      <c r="AB126" s="15">
        <v>5.4604999999999997</v>
      </c>
      <c r="AC126" s="15">
        <v>6.1927000000000003</v>
      </c>
      <c r="AD126" s="15">
        <v>5.2618</v>
      </c>
      <c r="AE126" s="15">
        <v>0</v>
      </c>
      <c r="AF126" s="163"/>
    </row>
    <row r="127" spans="1:32" hidden="1" outlineLevel="1" collapsed="1">
      <c r="A127" s="9">
        <v>44075</v>
      </c>
      <c r="B127" s="15">
        <v>13.4503</v>
      </c>
      <c r="C127" s="15">
        <v>15.436299999999999</v>
      </c>
      <c r="D127" s="15">
        <v>12.468400000000001</v>
      </c>
      <c r="E127" s="15">
        <v>12.709099999999999</v>
      </c>
      <c r="F127" s="15">
        <v>11.5297</v>
      </c>
      <c r="G127" s="15">
        <v>0</v>
      </c>
      <c r="H127" s="15">
        <v>14.288500000000001</v>
      </c>
      <c r="I127" s="15">
        <v>15.436299999999999</v>
      </c>
      <c r="J127" s="15">
        <v>13.6312</v>
      </c>
      <c r="K127" s="15">
        <v>13.833299999999999</v>
      </c>
      <c r="L127" s="15">
        <v>12.812900000000001</v>
      </c>
      <c r="M127" s="15">
        <v>0</v>
      </c>
      <c r="N127" s="15">
        <v>5.1193999999999997</v>
      </c>
      <c r="O127" s="15">
        <v>0</v>
      </c>
      <c r="P127" s="15">
        <v>5.1193999999999997</v>
      </c>
      <c r="Q127" s="15">
        <v>5.1932999999999998</v>
      </c>
      <c r="R127" s="15">
        <v>4.8879999999999999</v>
      </c>
      <c r="S127" s="15" t="s">
        <v>268</v>
      </c>
      <c r="T127" s="15">
        <v>3.5224000000000002</v>
      </c>
      <c r="U127" s="15">
        <v>0</v>
      </c>
      <c r="V127" s="15">
        <v>3.5224000000000002</v>
      </c>
      <c r="W127" s="15">
        <v>3.1425000000000001</v>
      </c>
      <c r="X127" s="15">
        <v>4.5892999999999997</v>
      </c>
      <c r="Y127" s="15">
        <v>0</v>
      </c>
      <c r="Z127" s="15">
        <v>5.5453000000000001</v>
      </c>
      <c r="AA127" s="15">
        <v>0</v>
      </c>
      <c r="AB127" s="15">
        <v>5.5453000000000001</v>
      </c>
      <c r="AC127" s="15">
        <v>5.7214</v>
      </c>
      <c r="AD127" s="15">
        <v>4.9764999999999997</v>
      </c>
      <c r="AE127" s="15">
        <v>0</v>
      </c>
      <c r="AF127" s="163"/>
    </row>
    <row r="128" spans="1:32" hidden="1" outlineLevel="1" collapsed="1">
      <c r="A128" s="9">
        <v>44105</v>
      </c>
      <c r="B128" s="15">
        <v>10.4497</v>
      </c>
      <c r="C128" s="15">
        <v>15.1028</v>
      </c>
      <c r="D128" s="15">
        <v>8.9095999999999993</v>
      </c>
      <c r="E128" s="15">
        <v>9.3735999999999997</v>
      </c>
      <c r="F128" s="15">
        <v>8.5073000000000008</v>
      </c>
      <c r="G128" s="15">
        <v>0</v>
      </c>
      <c r="H128" s="15">
        <v>13.8599</v>
      </c>
      <c r="I128" s="15">
        <v>15.1028</v>
      </c>
      <c r="J128" s="15">
        <v>13.0251</v>
      </c>
      <c r="K128" s="15">
        <v>13.0885</v>
      </c>
      <c r="L128" s="15">
        <v>12.932399999999999</v>
      </c>
      <c r="M128" s="15">
        <v>0</v>
      </c>
      <c r="N128" s="15">
        <v>4.9112999999999998</v>
      </c>
      <c r="O128" s="15">
        <v>0</v>
      </c>
      <c r="P128" s="15">
        <v>4.9112999999999998</v>
      </c>
      <c r="Q128" s="15">
        <v>3.0470999999999999</v>
      </c>
      <c r="R128" s="15">
        <v>5.8663999999999996</v>
      </c>
      <c r="S128" s="15" t="s">
        <v>268</v>
      </c>
      <c r="T128" s="15">
        <v>4.8906000000000001</v>
      </c>
      <c r="U128" s="15">
        <v>0</v>
      </c>
      <c r="V128" s="15">
        <v>4.8906000000000001</v>
      </c>
      <c r="W128" s="15">
        <v>2.8877999999999999</v>
      </c>
      <c r="X128" s="15">
        <v>5.9048999999999996</v>
      </c>
      <c r="Y128" s="15">
        <v>0</v>
      </c>
      <c r="Z128" s="15">
        <v>5.2168999999999999</v>
      </c>
      <c r="AA128" s="15">
        <v>0</v>
      </c>
      <c r="AB128" s="15">
        <v>5.2168999999999999</v>
      </c>
      <c r="AC128" s="15">
        <v>5.1452</v>
      </c>
      <c r="AD128" s="15">
        <v>5.2603</v>
      </c>
      <c r="AE128" s="15">
        <v>0</v>
      </c>
      <c r="AF128" s="163"/>
    </row>
    <row r="129" spans="1:32" hidden="1" outlineLevel="1" collapsed="1">
      <c r="A129" s="9">
        <v>44136</v>
      </c>
      <c r="B129" s="15">
        <v>10.9138</v>
      </c>
      <c r="C129" s="15">
        <v>14.540100000000001</v>
      </c>
      <c r="D129" s="15">
        <v>9.4718</v>
      </c>
      <c r="E129" s="15">
        <v>9.2559000000000005</v>
      </c>
      <c r="F129" s="15">
        <v>9.8303999999999991</v>
      </c>
      <c r="G129" s="15">
        <v>0</v>
      </c>
      <c r="H129" s="15">
        <v>13.485099999999999</v>
      </c>
      <c r="I129" s="15">
        <v>14.540100000000001</v>
      </c>
      <c r="J129" s="15">
        <v>12.7958</v>
      </c>
      <c r="K129" s="15">
        <v>12.2654</v>
      </c>
      <c r="L129" s="15">
        <v>13.956</v>
      </c>
      <c r="M129" s="15">
        <v>0</v>
      </c>
      <c r="N129" s="15">
        <v>4.3021000000000003</v>
      </c>
      <c r="O129" s="15">
        <v>0</v>
      </c>
      <c r="P129" s="15">
        <v>4.3021000000000003</v>
      </c>
      <c r="Q129" s="15">
        <v>3.1678000000000002</v>
      </c>
      <c r="R129" s="15">
        <v>5.5690999999999997</v>
      </c>
      <c r="S129" s="15" t="s">
        <v>268</v>
      </c>
      <c r="T129" s="15">
        <v>3.1852999999999998</v>
      </c>
      <c r="U129" s="15">
        <v>0</v>
      </c>
      <c r="V129" s="15">
        <v>3.1852999999999998</v>
      </c>
      <c r="W129" s="15">
        <v>2.4741</v>
      </c>
      <c r="X129" s="15">
        <v>5.6191000000000004</v>
      </c>
      <c r="Y129" s="15">
        <v>0</v>
      </c>
      <c r="Z129" s="15">
        <v>5.4046000000000003</v>
      </c>
      <c r="AA129" s="15">
        <v>0</v>
      </c>
      <c r="AB129" s="15">
        <v>5.4046000000000003</v>
      </c>
      <c r="AC129" s="15">
        <v>5.0303000000000004</v>
      </c>
      <c r="AD129" s="15">
        <v>5.5534999999999997</v>
      </c>
      <c r="AE129" s="15">
        <v>0</v>
      </c>
      <c r="AF129" s="163"/>
    </row>
    <row r="130" spans="1:32" hidden="1" outlineLevel="1" collapsed="1">
      <c r="A130" s="9">
        <v>44166</v>
      </c>
      <c r="B130" s="15">
        <v>11.4002</v>
      </c>
      <c r="C130" s="15">
        <v>13.9598</v>
      </c>
      <c r="D130" s="15">
        <v>10.2393</v>
      </c>
      <c r="E130" s="15">
        <v>10.649800000000001</v>
      </c>
      <c r="F130" s="15">
        <v>11.6907</v>
      </c>
      <c r="G130" s="15">
        <v>4.4400000000000004</v>
      </c>
      <c r="H130" s="15">
        <v>13.078099999999999</v>
      </c>
      <c r="I130" s="15">
        <v>13.9598</v>
      </c>
      <c r="J130" s="15">
        <v>12.5075</v>
      </c>
      <c r="K130" s="15">
        <v>12.285500000000001</v>
      </c>
      <c r="L130" s="15">
        <v>13.1936</v>
      </c>
      <c r="M130" s="15">
        <v>0</v>
      </c>
      <c r="N130" s="15">
        <v>4.9250999999999996</v>
      </c>
      <c r="O130" s="15">
        <v>0</v>
      </c>
      <c r="P130" s="15">
        <v>4.9250999999999996</v>
      </c>
      <c r="Q130" s="15">
        <v>5.2523</v>
      </c>
      <c r="R130" s="15">
        <v>4.8335999999999997</v>
      </c>
      <c r="S130" s="15">
        <v>4.4400000000000004</v>
      </c>
      <c r="T130" s="15">
        <v>5.8257000000000003</v>
      </c>
      <c r="U130" s="15">
        <v>0</v>
      </c>
      <c r="V130" s="15">
        <v>5.8257000000000003</v>
      </c>
      <c r="W130" s="15">
        <v>5.8455000000000004</v>
      </c>
      <c r="X130" s="15">
        <v>5.69</v>
      </c>
      <c r="Y130" s="15">
        <v>0</v>
      </c>
      <c r="Z130" s="15">
        <v>4.2964000000000002</v>
      </c>
      <c r="AA130" s="15">
        <v>0</v>
      </c>
      <c r="AB130" s="15">
        <v>4.2964000000000002</v>
      </c>
      <c r="AC130" s="15">
        <v>4.0552999999999999</v>
      </c>
      <c r="AD130" s="15">
        <v>4.2191000000000001</v>
      </c>
      <c r="AE130" s="15">
        <v>4.4400000000000004</v>
      </c>
      <c r="AF130" s="163"/>
    </row>
    <row r="131" spans="1:32" hidden="1" outlineLevel="1" collapsed="1">
      <c r="A131" s="9">
        <v>44197</v>
      </c>
      <c r="B131" s="15">
        <v>11.3279</v>
      </c>
      <c r="C131" s="15">
        <v>14.1082</v>
      </c>
      <c r="D131" s="15">
        <v>10.227</v>
      </c>
      <c r="E131" s="15">
        <v>9.2876999999999992</v>
      </c>
      <c r="F131" s="15">
        <v>11.3607</v>
      </c>
      <c r="G131" s="15">
        <v>0</v>
      </c>
      <c r="H131" s="15">
        <v>13.210900000000001</v>
      </c>
      <c r="I131" s="15">
        <v>14.1082</v>
      </c>
      <c r="J131" s="15">
        <v>12.722899999999999</v>
      </c>
      <c r="K131" s="15">
        <v>13.2994</v>
      </c>
      <c r="L131" s="15">
        <v>12.241300000000001</v>
      </c>
      <c r="M131" s="15">
        <v>0</v>
      </c>
      <c r="N131" s="15">
        <v>3.5459999999999998</v>
      </c>
      <c r="O131" s="15">
        <v>0</v>
      </c>
      <c r="P131" s="15">
        <v>3.5459999999999998</v>
      </c>
      <c r="Q131" s="15">
        <v>3.1193</v>
      </c>
      <c r="R131" s="15">
        <v>5.1749999999999998</v>
      </c>
      <c r="S131" s="15" t="s">
        <v>268</v>
      </c>
      <c r="T131" s="15">
        <v>3.0628000000000002</v>
      </c>
      <c r="U131" s="15">
        <v>0</v>
      </c>
      <c r="V131" s="15">
        <v>3.0628000000000002</v>
      </c>
      <c r="W131" s="15">
        <v>3.0647000000000002</v>
      </c>
      <c r="X131" s="15">
        <v>2.31</v>
      </c>
      <c r="Y131" s="15">
        <v>0</v>
      </c>
      <c r="Z131" s="15">
        <v>4.8404999999999996</v>
      </c>
      <c r="AA131" s="15">
        <v>0</v>
      </c>
      <c r="AB131" s="15">
        <v>4.8404999999999996</v>
      </c>
      <c r="AC131" s="15">
        <v>3.7191000000000001</v>
      </c>
      <c r="AD131" s="15">
        <v>5.2007000000000003</v>
      </c>
      <c r="AE131" s="15">
        <v>0</v>
      </c>
      <c r="AF131" s="163"/>
    </row>
    <row r="132" spans="1:32" hidden="1" outlineLevel="1" collapsed="1">
      <c r="A132" s="9">
        <v>44228</v>
      </c>
      <c r="B132" s="15">
        <v>12.7239</v>
      </c>
      <c r="C132" s="15">
        <v>13.7819</v>
      </c>
      <c r="D132" s="15">
        <v>12.2296</v>
      </c>
      <c r="E132" s="15">
        <v>11.6281</v>
      </c>
      <c r="F132" s="15">
        <v>13.1187</v>
      </c>
      <c r="G132" s="15">
        <v>0</v>
      </c>
      <c r="H132" s="15">
        <v>13.6746</v>
      </c>
      <c r="I132" s="15">
        <v>13.7819</v>
      </c>
      <c r="J132" s="15">
        <v>13.6153</v>
      </c>
      <c r="K132" s="15">
        <v>13.173400000000001</v>
      </c>
      <c r="L132" s="15">
        <v>14.232699999999999</v>
      </c>
      <c r="M132" s="15">
        <v>0</v>
      </c>
      <c r="N132" s="15">
        <v>4.6634000000000002</v>
      </c>
      <c r="O132" s="15">
        <v>48</v>
      </c>
      <c r="P132" s="15">
        <v>4.6632999999999996</v>
      </c>
      <c r="Q132" s="15">
        <v>4.2975000000000003</v>
      </c>
      <c r="R132" s="15">
        <v>5.4092000000000002</v>
      </c>
      <c r="S132" s="15" t="s">
        <v>268</v>
      </c>
      <c r="T132" s="15">
        <v>5.17</v>
      </c>
      <c r="U132" s="15">
        <v>0</v>
      </c>
      <c r="V132" s="15">
        <v>5.17</v>
      </c>
      <c r="W132" s="15">
        <v>4.8327</v>
      </c>
      <c r="X132" s="15">
        <v>5.4074999999999998</v>
      </c>
      <c r="Y132" s="15">
        <v>0</v>
      </c>
      <c r="Z132" s="15">
        <v>4.1833999999999998</v>
      </c>
      <c r="AA132" s="15">
        <v>48</v>
      </c>
      <c r="AB132" s="15">
        <v>4.1833999999999998</v>
      </c>
      <c r="AC132" s="15">
        <v>4.0683999999999996</v>
      </c>
      <c r="AD132" s="15">
        <v>5.42</v>
      </c>
      <c r="AE132" s="15">
        <v>0</v>
      </c>
      <c r="AF132" s="163"/>
    </row>
    <row r="133" spans="1:32" hidden="1" outlineLevel="1" collapsed="1">
      <c r="A133" s="9">
        <v>44256</v>
      </c>
      <c r="B133" s="15">
        <v>11.442399999999999</v>
      </c>
      <c r="C133" s="15">
        <v>13.732100000000001</v>
      </c>
      <c r="D133" s="15">
        <v>10.554600000000001</v>
      </c>
      <c r="E133" s="15">
        <v>11.948600000000001</v>
      </c>
      <c r="F133" s="15">
        <v>9.6196000000000002</v>
      </c>
      <c r="G133" s="15">
        <v>4.63</v>
      </c>
      <c r="H133" s="15">
        <v>12.4971</v>
      </c>
      <c r="I133" s="15">
        <v>13.732100000000001</v>
      </c>
      <c r="J133" s="15">
        <v>11.899100000000001</v>
      </c>
      <c r="K133" s="15">
        <v>12.273899999999999</v>
      </c>
      <c r="L133" s="15">
        <v>11.142200000000001</v>
      </c>
      <c r="M133" s="15">
        <v>0</v>
      </c>
      <c r="N133" s="15">
        <v>5.1458000000000004</v>
      </c>
      <c r="O133" s="15">
        <v>0</v>
      </c>
      <c r="P133" s="15">
        <v>5.1458000000000004</v>
      </c>
      <c r="Q133" s="15">
        <v>4.4474999999999998</v>
      </c>
      <c r="R133" s="15">
        <v>5.6745999999999999</v>
      </c>
      <c r="S133" s="15">
        <v>4.63</v>
      </c>
      <c r="T133" s="15">
        <v>5.2666000000000004</v>
      </c>
      <c r="U133" s="15">
        <v>0</v>
      </c>
      <c r="V133" s="15">
        <v>5.2666000000000004</v>
      </c>
      <c r="W133" s="15">
        <v>4.2267000000000001</v>
      </c>
      <c r="X133" s="15">
        <v>5.5468000000000002</v>
      </c>
      <c r="Y133" s="15">
        <v>0</v>
      </c>
      <c r="Z133" s="15">
        <v>5.1205999999999996</v>
      </c>
      <c r="AA133" s="15">
        <v>0</v>
      </c>
      <c r="AB133" s="15">
        <v>5.1205999999999996</v>
      </c>
      <c r="AC133" s="15">
        <v>4.5484999999999998</v>
      </c>
      <c r="AD133" s="15">
        <v>5.7206000000000001</v>
      </c>
      <c r="AE133" s="15">
        <v>4.63</v>
      </c>
      <c r="AF133" s="163"/>
    </row>
    <row r="134" spans="1:32" hidden="1" outlineLevel="1" collapsed="1">
      <c r="A134" s="9">
        <v>44287</v>
      </c>
      <c r="B134" s="15">
        <v>12.852</v>
      </c>
      <c r="C134" s="15">
        <v>13.557499999999999</v>
      </c>
      <c r="D134" s="15">
        <v>12.599</v>
      </c>
      <c r="E134" s="15">
        <v>13.2408</v>
      </c>
      <c r="F134" s="15">
        <v>11.807</v>
      </c>
      <c r="G134" s="15">
        <v>13</v>
      </c>
      <c r="H134" s="15">
        <v>13.367800000000001</v>
      </c>
      <c r="I134" s="15">
        <v>13.557499999999999</v>
      </c>
      <c r="J134" s="15">
        <v>13.2936</v>
      </c>
      <c r="K134" s="15">
        <v>13.2532</v>
      </c>
      <c r="L134" s="15">
        <v>13.3544</v>
      </c>
      <c r="M134" s="15">
        <v>13</v>
      </c>
      <c r="N134" s="15">
        <v>4.9146999999999998</v>
      </c>
      <c r="O134" s="15">
        <v>0</v>
      </c>
      <c r="P134" s="15">
        <v>4.9146999999999998</v>
      </c>
      <c r="Q134" s="15">
        <v>6.0382999999999996</v>
      </c>
      <c r="R134" s="15">
        <v>4.9016000000000002</v>
      </c>
      <c r="S134" s="15" t="s">
        <v>268</v>
      </c>
      <c r="T134" s="15">
        <v>4.8903999999999996</v>
      </c>
      <c r="U134" s="15">
        <v>0</v>
      </c>
      <c r="V134" s="15">
        <v>4.8903999999999996</v>
      </c>
      <c r="W134" s="15">
        <v>6</v>
      </c>
      <c r="X134" s="15">
        <v>4.8818000000000001</v>
      </c>
      <c r="Y134" s="15">
        <v>0</v>
      </c>
      <c r="Z134" s="15">
        <v>6.0204000000000004</v>
      </c>
      <c r="AA134" s="15">
        <v>0</v>
      </c>
      <c r="AB134" s="15">
        <v>6.0204000000000004</v>
      </c>
      <c r="AC134" s="15">
        <v>6.1097999999999999</v>
      </c>
      <c r="AD134" s="15">
        <v>6</v>
      </c>
      <c r="AE134" s="15">
        <v>0</v>
      </c>
      <c r="AF134" s="163"/>
    </row>
    <row r="135" spans="1:32" hidden="1" outlineLevel="1" collapsed="1">
      <c r="A135" s="9">
        <v>44317</v>
      </c>
      <c r="B135" s="15">
        <v>12.459099999999999</v>
      </c>
      <c r="C135" s="15">
        <v>13.5855</v>
      </c>
      <c r="D135" s="15">
        <v>11.7547</v>
      </c>
      <c r="E135" s="15">
        <v>13.140499999999999</v>
      </c>
      <c r="F135" s="15">
        <v>9.9902999999999995</v>
      </c>
      <c r="G135" s="15">
        <v>11.384</v>
      </c>
      <c r="H135" s="15">
        <v>13.057600000000001</v>
      </c>
      <c r="I135" s="15">
        <v>13.5855</v>
      </c>
      <c r="J135" s="15">
        <v>12.676399999999999</v>
      </c>
      <c r="K135" s="15">
        <v>13.194900000000001</v>
      </c>
      <c r="L135" s="15">
        <v>11.7537</v>
      </c>
      <c r="M135" s="15">
        <v>11.384</v>
      </c>
      <c r="N135" s="15">
        <v>5.7946</v>
      </c>
      <c r="O135" s="15">
        <v>0</v>
      </c>
      <c r="P135" s="15">
        <v>5.7946</v>
      </c>
      <c r="Q135" s="15">
        <v>6.1109</v>
      </c>
      <c r="R135" s="15">
        <v>5.7840999999999996</v>
      </c>
      <c r="S135" s="15" t="s">
        <v>268</v>
      </c>
      <c r="T135" s="15">
        <v>5.5990000000000002</v>
      </c>
      <c r="U135" s="15">
        <v>0</v>
      </c>
      <c r="V135" s="15">
        <v>5.5990000000000002</v>
      </c>
      <c r="W135" s="15">
        <v>6</v>
      </c>
      <c r="X135" s="15">
        <v>5.5773999999999999</v>
      </c>
      <c r="Y135" s="15">
        <v>0</v>
      </c>
      <c r="Z135" s="15">
        <v>5.9873000000000003</v>
      </c>
      <c r="AA135" s="15">
        <v>0</v>
      </c>
      <c r="AB135" s="15">
        <v>5.9873000000000003</v>
      </c>
      <c r="AC135" s="15">
        <v>6.5345000000000004</v>
      </c>
      <c r="AD135" s="15">
        <v>5.98</v>
      </c>
      <c r="AE135" s="15">
        <v>0</v>
      </c>
      <c r="AF135" s="163"/>
    </row>
    <row r="136" spans="1:32" hidden="1" outlineLevel="1" collapsed="1">
      <c r="A136" s="9">
        <v>44348</v>
      </c>
      <c r="B136" s="15">
        <v>12.065099999999999</v>
      </c>
      <c r="C136" s="15">
        <v>13.206300000000001</v>
      </c>
      <c r="D136" s="15">
        <v>11.588900000000001</v>
      </c>
      <c r="E136" s="15">
        <v>12.6561</v>
      </c>
      <c r="F136" s="15">
        <v>10.3604</v>
      </c>
      <c r="G136" s="15">
        <v>0</v>
      </c>
      <c r="H136" s="15">
        <v>12.6814</v>
      </c>
      <c r="I136" s="15">
        <v>13.206300000000001</v>
      </c>
      <c r="J136" s="15">
        <v>12.436199999999999</v>
      </c>
      <c r="K136" s="15">
        <v>12.692</v>
      </c>
      <c r="L136" s="15">
        <v>12.0586</v>
      </c>
      <c r="M136" s="15">
        <v>0</v>
      </c>
      <c r="N136" s="15">
        <v>4.4706999999999999</v>
      </c>
      <c r="O136" s="15">
        <v>0</v>
      </c>
      <c r="P136" s="15">
        <v>4.4706999999999999</v>
      </c>
      <c r="Q136" s="15">
        <v>4.8071000000000002</v>
      </c>
      <c r="R136" s="15">
        <v>4.4627999999999997</v>
      </c>
      <c r="S136" s="15" t="s">
        <v>268</v>
      </c>
      <c r="T136" s="15">
        <v>4.5663999999999998</v>
      </c>
      <c r="U136" s="15">
        <v>0</v>
      </c>
      <c r="V136" s="15">
        <v>4.5663999999999998</v>
      </c>
      <c r="W136" s="15">
        <v>4.2815000000000003</v>
      </c>
      <c r="X136" s="15">
        <v>4.5726000000000004</v>
      </c>
      <c r="Y136" s="15">
        <v>0</v>
      </c>
      <c r="Z136" s="15">
        <v>4.1660000000000004</v>
      </c>
      <c r="AA136" s="15">
        <v>0</v>
      </c>
      <c r="AB136" s="15">
        <v>4.1660000000000004</v>
      </c>
      <c r="AC136" s="15">
        <v>6.0907999999999998</v>
      </c>
      <c r="AD136" s="15">
        <v>4.1108000000000002</v>
      </c>
      <c r="AE136" s="15">
        <v>0</v>
      </c>
      <c r="AF136" s="163"/>
    </row>
    <row r="137" spans="1:32" hidden="1" outlineLevel="1" collapsed="1">
      <c r="A137" s="9">
        <v>44378</v>
      </c>
      <c r="B137" s="15">
        <v>12.5512</v>
      </c>
      <c r="C137" s="15">
        <v>13.1995</v>
      </c>
      <c r="D137" s="15">
        <v>12.3276</v>
      </c>
      <c r="E137" s="15">
        <v>12.934900000000001</v>
      </c>
      <c r="F137" s="15">
        <v>11.3996</v>
      </c>
      <c r="G137" s="15">
        <v>0</v>
      </c>
      <c r="H137" s="15">
        <v>12.977499999999999</v>
      </c>
      <c r="I137" s="15">
        <v>13.1995</v>
      </c>
      <c r="J137" s="15">
        <v>12.895799999999999</v>
      </c>
      <c r="K137" s="15">
        <v>13.1059</v>
      </c>
      <c r="L137" s="15">
        <v>12.5335</v>
      </c>
      <c r="M137" s="15">
        <v>0</v>
      </c>
      <c r="N137" s="15">
        <v>3.9550999999999998</v>
      </c>
      <c r="O137" s="15">
        <v>0</v>
      </c>
      <c r="P137" s="15">
        <v>3.9550999999999998</v>
      </c>
      <c r="Q137" s="15">
        <v>4.38</v>
      </c>
      <c r="R137" s="15">
        <v>3.8576999999999999</v>
      </c>
      <c r="S137" s="15" t="s">
        <v>268</v>
      </c>
      <c r="T137" s="15">
        <v>3.6675</v>
      </c>
      <c r="U137" s="15">
        <v>0</v>
      </c>
      <c r="V137" s="15">
        <v>3.6675</v>
      </c>
      <c r="W137" s="15">
        <v>4.1001000000000003</v>
      </c>
      <c r="X137" s="15">
        <v>3.55</v>
      </c>
      <c r="Y137" s="15">
        <v>0</v>
      </c>
      <c r="Z137" s="15">
        <v>4.3916000000000004</v>
      </c>
      <c r="AA137" s="15">
        <v>0</v>
      </c>
      <c r="AB137" s="15">
        <v>4.3916000000000004</v>
      </c>
      <c r="AC137" s="15">
        <v>5.0038999999999998</v>
      </c>
      <c r="AD137" s="15">
        <v>4.2873999999999999</v>
      </c>
      <c r="AE137" s="15">
        <v>0</v>
      </c>
      <c r="AF137" s="163"/>
    </row>
    <row r="138" spans="1:32" hidden="1" outlineLevel="1" collapsed="1">
      <c r="A138" s="9">
        <v>44409</v>
      </c>
      <c r="B138" s="15">
        <v>11.2035</v>
      </c>
      <c r="C138" s="15">
        <v>13.0863</v>
      </c>
      <c r="D138" s="15">
        <v>10.412100000000001</v>
      </c>
      <c r="E138" s="15">
        <v>12.0509</v>
      </c>
      <c r="F138" s="15">
        <v>8.5938999999999997</v>
      </c>
      <c r="G138" s="15">
        <v>0</v>
      </c>
      <c r="H138" s="15">
        <v>12.604699999999999</v>
      </c>
      <c r="I138" s="15">
        <v>13.0863</v>
      </c>
      <c r="J138" s="15">
        <v>12.3438</v>
      </c>
      <c r="K138" s="15">
        <v>12.357200000000001</v>
      </c>
      <c r="L138" s="15">
        <v>12.318199999999999</v>
      </c>
      <c r="M138" s="15">
        <v>0</v>
      </c>
      <c r="N138" s="15">
        <v>3.7275999999999998</v>
      </c>
      <c r="O138" s="15">
        <v>0</v>
      </c>
      <c r="P138" s="15">
        <v>3.7275999999999998</v>
      </c>
      <c r="Q138" s="15">
        <v>2.6173000000000002</v>
      </c>
      <c r="R138" s="15">
        <v>3.8159999999999998</v>
      </c>
      <c r="S138" s="15" t="s">
        <v>268</v>
      </c>
      <c r="T138" s="15">
        <v>6</v>
      </c>
      <c r="U138" s="15">
        <v>0</v>
      </c>
      <c r="V138" s="15">
        <v>6</v>
      </c>
      <c r="W138" s="15">
        <v>6</v>
      </c>
      <c r="X138" s="15">
        <v>0</v>
      </c>
      <c r="Y138" s="15">
        <v>0</v>
      </c>
      <c r="Z138" s="15">
        <v>3.7225000000000001</v>
      </c>
      <c r="AA138" s="15">
        <v>0</v>
      </c>
      <c r="AB138" s="15">
        <v>3.7225000000000001</v>
      </c>
      <c r="AC138" s="15">
        <v>2.5121000000000002</v>
      </c>
      <c r="AD138" s="15">
        <v>3.8159999999999998</v>
      </c>
      <c r="AE138" s="15">
        <v>0</v>
      </c>
      <c r="AF138" s="163"/>
    </row>
    <row r="139" spans="1:32" hidden="1" outlineLevel="1" collapsed="1">
      <c r="A139" s="9">
        <v>44440</v>
      </c>
      <c r="B139" s="15">
        <v>11.6991</v>
      </c>
      <c r="C139" s="15">
        <v>13.5915</v>
      </c>
      <c r="D139" s="15">
        <v>11.002000000000001</v>
      </c>
      <c r="E139" s="15">
        <v>12.037699999999999</v>
      </c>
      <c r="F139" s="15">
        <v>9.4362999999999992</v>
      </c>
      <c r="G139" s="15">
        <v>0</v>
      </c>
      <c r="H139" s="15">
        <v>12.7087</v>
      </c>
      <c r="I139" s="15">
        <v>13.5915</v>
      </c>
      <c r="J139" s="15">
        <v>12.32</v>
      </c>
      <c r="K139" s="15">
        <v>12.1754</v>
      </c>
      <c r="L139" s="15">
        <v>12.671099999999999</v>
      </c>
      <c r="M139" s="15">
        <v>0</v>
      </c>
      <c r="N139" s="15">
        <v>4.2461000000000002</v>
      </c>
      <c r="O139" s="15">
        <v>0</v>
      </c>
      <c r="P139" s="15">
        <v>4.2461000000000002</v>
      </c>
      <c r="Q139" s="15">
        <v>3.129</v>
      </c>
      <c r="R139" s="15">
        <v>4.3125</v>
      </c>
      <c r="S139" s="15" t="s">
        <v>268</v>
      </c>
      <c r="T139" s="15">
        <v>3.202</v>
      </c>
      <c r="U139" s="15">
        <v>0</v>
      </c>
      <c r="V139" s="15">
        <v>3.202</v>
      </c>
      <c r="W139" s="15">
        <v>3.7073</v>
      </c>
      <c r="X139" s="15">
        <v>2</v>
      </c>
      <c r="Y139" s="15">
        <v>0</v>
      </c>
      <c r="Z139" s="15">
        <v>4.2766999999999999</v>
      </c>
      <c r="AA139" s="15">
        <v>0</v>
      </c>
      <c r="AB139" s="15">
        <v>4.2766999999999999</v>
      </c>
      <c r="AC139" s="15">
        <v>2.8066</v>
      </c>
      <c r="AD139" s="15">
        <v>4.3334000000000001</v>
      </c>
      <c r="AE139" s="15">
        <v>0</v>
      </c>
      <c r="AF139" s="163"/>
    </row>
    <row r="140" spans="1:32" hidden="1" outlineLevel="1" collapsed="1">
      <c r="A140" s="9">
        <v>44470</v>
      </c>
      <c r="B140" s="15">
        <v>11.5501</v>
      </c>
      <c r="C140" s="15">
        <v>13.2453</v>
      </c>
      <c r="D140" s="15">
        <v>11.089700000000001</v>
      </c>
      <c r="E140" s="15">
        <v>12.0755</v>
      </c>
      <c r="F140" s="15">
        <v>9.2868999999999993</v>
      </c>
      <c r="G140" s="15">
        <v>0</v>
      </c>
      <c r="H140" s="15">
        <v>13.069900000000001</v>
      </c>
      <c r="I140" s="15">
        <v>13.2453</v>
      </c>
      <c r="J140" s="15">
        <v>13.0082</v>
      </c>
      <c r="K140" s="15">
        <v>12.925599999999999</v>
      </c>
      <c r="L140" s="15">
        <v>13.272</v>
      </c>
      <c r="M140" s="15">
        <v>0</v>
      </c>
      <c r="N140" s="15">
        <v>4.5876000000000001</v>
      </c>
      <c r="O140" s="15">
        <v>0</v>
      </c>
      <c r="P140" s="15">
        <v>4.5876000000000001</v>
      </c>
      <c r="Q140" s="15">
        <v>3.5228000000000002</v>
      </c>
      <c r="R140" s="15">
        <v>4.9550000000000001</v>
      </c>
      <c r="S140" s="15" t="s">
        <v>268</v>
      </c>
      <c r="T140" s="15">
        <v>6.8212000000000002</v>
      </c>
      <c r="U140" s="15">
        <v>0</v>
      </c>
      <c r="V140" s="15">
        <v>6.8212000000000002</v>
      </c>
      <c r="W140" s="15">
        <v>6</v>
      </c>
      <c r="X140" s="15">
        <v>6.8371000000000004</v>
      </c>
      <c r="Y140" s="15">
        <v>0</v>
      </c>
      <c r="Z140" s="15">
        <v>3.6903999999999999</v>
      </c>
      <c r="AA140" s="15">
        <v>0</v>
      </c>
      <c r="AB140" s="15">
        <v>3.6903999999999999</v>
      </c>
      <c r="AC140" s="15">
        <v>3.4691999999999998</v>
      </c>
      <c r="AD140" s="15">
        <v>3.8105000000000002</v>
      </c>
      <c r="AE140" s="15">
        <v>0</v>
      </c>
      <c r="AF140" s="163"/>
    </row>
    <row r="141" spans="1:32" hidden="1" outlineLevel="1" collapsed="1">
      <c r="A141" s="9">
        <v>44501</v>
      </c>
      <c r="B141" s="15">
        <v>9.9732000000000003</v>
      </c>
      <c r="C141" s="15">
        <v>12.930899999999999</v>
      </c>
      <c r="D141" s="15">
        <v>8.8523999999999994</v>
      </c>
      <c r="E141" s="15">
        <v>10.9246</v>
      </c>
      <c r="F141" s="15">
        <v>6.3406000000000002</v>
      </c>
      <c r="G141" s="15">
        <v>5.81</v>
      </c>
      <c r="H141" s="15">
        <v>12.3283</v>
      </c>
      <c r="I141" s="15">
        <v>12.930899999999999</v>
      </c>
      <c r="J141" s="15">
        <v>11.9358</v>
      </c>
      <c r="K141" s="15">
        <v>11.7515</v>
      </c>
      <c r="L141" s="15">
        <v>12.9223</v>
      </c>
      <c r="M141" s="15">
        <v>0</v>
      </c>
      <c r="N141" s="15">
        <v>4.5629</v>
      </c>
      <c r="O141" s="15">
        <v>0</v>
      </c>
      <c r="P141" s="15">
        <v>4.5629</v>
      </c>
      <c r="Q141" s="15">
        <v>4.3735999999999997</v>
      </c>
      <c r="R141" s="15">
        <v>4.4610000000000003</v>
      </c>
      <c r="S141" s="15">
        <v>5.81</v>
      </c>
      <c r="T141" s="15">
        <v>5.1967999999999996</v>
      </c>
      <c r="U141" s="15">
        <v>0</v>
      </c>
      <c r="V141" s="15">
        <v>5.1967999999999996</v>
      </c>
      <c r="W141" s="15">
        <v>6.3074000000000003</v>
      </c>
      <c r="X141" s="15">
        <v>4.8912000000000004</v>
      </c>
      <c r="Y141" s="15">
        <v>5.81</v>
      </c>
      <c r="Z141" s="15">
        <v>3.8727</v>
      </c>
      <c r="AA141" s="15">
        <v>0</v>
      </c>
      <c r="AB141" s="15">
        <v>3.8727</v>
      </c>
      <c r="AC141" s="15">
        <v>3.1524000000000001</v>
      </c>
      <c r="AD141" s="15">
        <v>4.0410000000000004</v>
      </c>
      <c r="AE141" s="15">
        <v>0</v>
      </c>
      <c r="AF141" s="163"/>
    </row>
    <row r="142" spans="1:32" hidden="1" outlineLevel="1" collapsed="1">
      <c r="A142" s="9">
        <v>44531</v>
      </c>
      <c r="B142" s="15">
        <v>10.6782</v>
      </c>
      <c r="C142" s="15">
        <v>12.5008</v>
      </c>
      <c r="D142" s="15">
        <v>9.9368999999999996</v>
      </c>
      <c r="E142" s="15">
        <v>10.790800000000001</v>
      </c>
      <c r="F142" s="15">
        <v>8.4381000000000004</v>
      </c>
      <c r="G142" s="15">
        <v>6</v>
      </c>
      <c r="H142" s="15">
        <v>12.0716</v>
      </c>
      <c r="I142" s="15">
        <v>12.5008</v>
      </c>
      <c r="J142" s="15">
        <v>11.834899999999999</v>
      </c>
      <c r="K142" s="15">
        <v>11.6631</v>
      </c>
      <c r="L142" s="15">
        <v>12.3826</v>
      </c>
      <c r="M142" s="15">
        <v>0</v>
      </c>
      <c r="N142" s="15">
        <v>4.6010999999999997</v>
      </c>
      <c r="O142" s="15">
        <v>0</v>
      </c>
      <c r="P142" s="15">
        <v>4.6010999999999997</v>
      </c>
      <c r="Q142" s="15">
        <v>4.6730999999999998</v>
      </c>
      <c r="R142" s="15">
        <v>4.5350000000000001</v>
      </c>
      <c r="S142" s="15">
        <v>6</v>
      </c>
      <c r="T142" s="15">
        <v>5.5217999999999998</v>
      </c>
      <c r="U142" s="15">
        <v>0</v>
      </c>
      <c r="V142" s="15">
        <v>5.5217999999999998</v>
      </c>
      <c r="W142" s="15">
        <v>5.8116000000000003</v>
      </c>
      <c r="X142" s="15">
        <v>5.0438000000000001</v>
      </c>
      <c r="Y142" s="15">
        <v>6</v>
      </c>
      <c r="Z142" s="15">
        <v>4.2135999999999996</v>
      </c>
      <c r="AA142" s="15">
        <v>0</v>
      </c>
      <c r="AB142" s="15">
        <v>4.2135999999999996</v>
      </c>
      <c r="AC142" s="15">
        <v>3.3494999999999999</v>
      </c>
      <c r="AD142" s="15">
        <v>4.4302999999999999</v>
      </c>
      <c r="AE142" s="15">
        <v>0</v>
      </c>
      <c r="AF142" s="163"/>
    </row>
    <row r="143" spans="1:32" hidden="1" outlineLevel="1" collapsed="1">
      <c r="A143" s="9">
        <v>44562</v>
      </c>
      <c r="B143" s="15">
        <v>11.078200000000001</v>
      </c>
      <c r="C143" s="15">
        <v>12.770300000000001</v>
      </c>
      <c r="D143" s="15">
        <v>10.423</v>
      </c>
      <c r="E143" s="15">
        <v>10.7986</v>
      </c>
      <c r="F143" s="15">
        <v>10.098100000000001</v>
      </c>
      <c r="G143" s="15">
        <v>0</v>
      </c>
      <c r="H143" s="15">
        <v>12.858000000000001</v>
      </c>
      <c r="I143" s="15">
        <v>12.770300000000001</v>
      </c>
      <c r="J143" s="15">
        <v>12.9057</v>
      </c>
      <c r="K143" s="15">
        <v>12.329000000000001</v>
      </c>
      <c r="L143" s="15">
        <v>13.557</v>
      </c>
      <c r="M143" s="15">
        <v>0</v>
      </c>
      <c r="N143" s="15">
        <v>4.3339999999999996</v>
      </c>
      <c r="O143" s="15">
        <v>0</v>
      </c>
      <c r="P143" s="15">
        <v>4.3339999999999996</v>
      </c>
      <c r="Q143" s="15">
        <v>4.1787000000000001</v>
      </c>
      <c r="R143" s="15">
        <v>4.4008000000000003</v>
      </c>
      <c r="S143" s="15" t="s">
        <v>268</v>
      </c>
      <c r="T143" s="15">
        <v>5.1898999999999997</v>
      </c>
      <c r="U143" s="15">
        <v>0</v>
      </c>
      <c r="V143" s="15">
        <v>5.1898999999999997</v>
      </c>
      <c r="W143" s="15">
        <v>5.5728</v>
      </c>
      <c r="X143" s="15">
        <v>4.8498000000000001</v>
      </c>
      <c r="Y143" s="15">
        <v>0</v>
      </c>
      <c r="Z143" s="15">
        <v>4.0917000000000003</v>
      </c>
      <c r="AA143" s="15">
        <v>0</v>
      </c>
      <c r="AB143" s="15">
        <v>4.0917000000000003</v>
      </c>
      <c r="AC143" s="15">
        <v>3.4438</v>
      </c>
      <c r="AD143" s="15">
        <v>4.3106999999999998</v>
      </c>
      <c r="AE143" s="15">
        <v>0</v>
      </c>
      <c r="AF143" s="163"/>
    </row>
    <row r="144" spans="1:32" hidden="1" outlineLevel="1" collapsed="1">
      <c r="A144" s="9">
        <v>44593</v>
      </c>
      <c r="B144" s="15">
        <v>12.2346</v>
      </c>
      <c r="C144" s="15">
        <v>12.8186</v>
      </c>
      <c r="D144" s="15">
        <v>11.9293</v>
      </c>
      <c r="E144" s="15">
        <v>12.312799999999999</v>
      </c>
      <c r="F144" s="15">
        <v>10.944599999999999</v>
      </c>
      <c r="G144" s="15">
        <v>0</v>
      </c>
      <c r="H144" s="15">
        <v>13.1493</v>
      </c>
      <c r="I144" s="15">
        <v>12.8186</v>
      </c>
      <c r="J144" s="15">
        <v>13.3558</v>
      </c>
      <c r="K144" s="15">
        <v>13.392899999999999</v>
      </c>
      <c r="L144" s="15">
        <v>13.240500000000001</v>
      </c>
      <c r="M144" s="15">
        <v>0</v>
      </c>
      <c r="N144" s="15">
        <v>4.5906000000000002</v>
      </c>
      <c r="O144" s="15">
        <v>0</v>
      </c>
      <c r="P144" s="15">
        <v>4.5906000000000002</v>
      </c>
      <c r="Q144" s="15">
        <v>4.3864999999999998</v>
      </c>
      <c r="R144" s="15">
        <v>4.8211000000000004</v>
      </c>
      <c r="S144" s="15" t="s">
        <v>268</v>
      </c>
      <c r="T144" s="15">
        <v>5.2995999999999999</v>
      </c>
      <c r="U144" s="15">
        <v>0</v>
      </c>
      <c r="V144" s="15">
        <v>5.2995999999999999</v>
      </c>
      <c r="W144" s="15">
        <v>6.4221000000000004</v>
      </c>
      <c r="X144" s="15">
        <v>4.7956000000000003</v>
      </c>
      <c r="Y144" s="15">
        <v>0</v>
      </c>
      <c r="Z144" s="15">
        <v>4.2153</v>
      </c>
      <c r="AA144" s="15">
        <v>0</v>
      </c>
      <c r="AB144" s="15">
        <v>4.2153</v>
      </c>
      <c r="AC144" s="15">
        <v>3.8704000000000001</v>
      </c>
      <c r="AD144" s="15">
        <v>4.8475999999999999</v>
      </c>
      <c r="AE144" s="15">
        <v>0</v>
      </c>
      <c r="AF144" s="163"/>
    </row>
    <row r="145" spans="1:32" hidden="1" outlineLevel="1" collapsed="1">
      <c r="A145" s="9">
        <v>44621</v>
      </c>
      <c r="B145" s="15">
        <v>12.304500000000001</v>
      </c>
      <c r="C145" s="15">
        <v>13.311500000000001</v>
      </c>
      <c r="D145" s="15">
        <v>11.776400000000001</v>
      </c>
      <c r="E145" s="15">
        <v>13.9078</v>
      </c>
      <c r="F145" s="15">
        <v>10.792299999999999</v>
      </c>
      <c r="G145" s="15">
        <v>4.49</v>
      </c>
      <c r="H145" s="15">
        <v>13.2882</v>
      </c>
      <c r="I145" s="15">
        <v>13.311500000000001</v>
      </c>
      <c r="J145" s="15">
        <v>13.273300000000001</v>
      </c>
      <c r="K145" s="15">
        <v>13.9078</v>
      </c>
      <c r="L145" s="15">
        <v>11.3253</v>
      </c>
      <c r="M145" s="15">
        <v>0</v>
      </c>
      <c r="N145" s="15">
        <v>4.8738999999999999</v>
      </c>
      <c r="O145" s="15">
        <v>0</v>
      </c>
      <c r="P145" s="15">
        <v>4.8738999999999999</v>
      </c>
      <c r="Q145" s="15" t="s">
        <v>268</v>
      </c>
      <c r="R145" s="15">
        <v>6.9390999999999998</v>
      </c>
      <c r="S145" s="15">
        <v>4.49</v>
      </c>
      <c r="T145" s="15">
        <v>6</v>
      </c>
      <c r="U145" s="15">
        <v>0</v>
      </c>
      <c r="V145" s="15">
        <v>6</v>
      </c>
      <c r="W145" s="15">
        <v>0</v>
      </c>
      <c r="X145" s="15">
        <v>6</v>
      </c>
      <c r="Y145" s="15">
        <v>0</v>
      </c>
      <c r="Z145" s="15">
        <v>4.8737000000000004</v>
      </c>
      <c r="AA145" s="15">
        <v>0</v>
      </c>
      <c r="AB145" s="15">
        <v>4.8737000000000004</v>
      </c>
      <c r="AC145" s="15">
        <v>0</v>
      </c>
      <c r="AD145" s="15">
        <v>6.94</v>
      </c>
      <c r="AE145" s="15">
        <v>4.49</v>
      </c>
      <c r="AF145" s="163"/>
    </row>
    <row r="146" spans="1:32" hidden="1" outlineLevel="1" collapsed="1">
      <c r="A146" s="9">
        <v>44652</v>
      </c>
      <c r="B146" s="15">
        <v>13.459899999999999</v>
      </c>
      <c r="C146" s="15">
        <v>13.160600000000001</v>
      </c>
      <c r="D146" s="15">
        <v>13.5113</v>
      </c>
      <c r="E146" s="15">
        <v>13.783899999999999</v>
      </c>
      <c r="F146" s="15">
        <v>12.829599999999999</v>
      </c>
      <c r="G146" s="15">
        <v>0</v>
      </c>
      <c r="H146" s="15">
        <v>13.718500000000001</v>
      </c>
      <c r="I146" s="15">
        <v>13.160600000000001</v>
      </c>
      <c r="J146" s="15">
        <v>13.817299999999999</v>
      </c>
      <c r="K146" s="15">
        <v>14.0715</v>
      </c>
      <c r="L146" s="15">
        <v>13.1739</v>
      </c>
      <c r="M146" s="15">
        <v>0</v>
      </c>
      <c r="N146" s="15">
        <v>3.8754</v>
      </c>
      <c r="O146" s="15">
        <v>0</v>
      </c>
      <c r="P146" s="15">
        <v>3.8754</v>
      </c>
      <c r="Q146" s="15">
        <v>3.6</v>
      </c>
      <c r="R146" s="15">
        <v>4.3600000000000003</v>
      </c>
      <c r="S146" s="15" t="s">
        <v>268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3.8754</v>
      </c>
      <c r="AD146" s="15">
        <v>0</v>
      </c>
      <c r="AE146" s="15">
        <v>3.8754</v>
      </c>
      <c r="AF146" s="163"/>
    </row>
    <row r="147" spans="1:32" hidden="1" outlineLevel="1" collapsed="1">
      <c r="A147" s="9">
        <v>44682</v>
      </c>
      <c r="B147" s="15">
        <v>12.4855</v>
      </c>
      <c r="C147" s="15">
        <v>12.774800000000001</v>
      </c>
      <c r="D147" s="15">
        <v>12.4146</v>
      </c>
      <c r="E147" s="15">
        <v>12.737500000000001</v>
      </c>
      <c r="F147" s="15">
        <v>11.7784</v>
      </c>
      <c r="G147" s="15">
        <v>0</v>
      </c>
      <c r="H147" s="15">
        <v>12.579700000000001</v>
      </c>
      <c r="I147" s="15">
        <v>12.774800000000001</v>
      </c>
      <c r="J147" s="15">
        <v>12.531000000000001</v>
      </c>
      <c r="K147" s="15">
        <v>12.763</v>
      </c>
      <c r="L147" s="15">
        <v>12.053699999999999</v>
      </c>
      <c r="M147" s="15">
        <v>0</v>
      </c>
      <c r="N147" s="15">
        <v>5.8754</v>
      </c>
      <c r="O147" s="15">
        <v>0</v>
      </c>
      <c r="P147" s="15">
        <v>5.8754</v>
      </c>
      <c r="Q147" s="15">
        <v>5.0788000000000002</v>
      </c>
      <c r="R147" s="15">
        <v>5.9901</v>
      </c>
      <c r="S147" s="15">
        <v>0</v>
      </c>
      <c r="T147" s="15">
        <v>5.1634000000000002</v>
      </c>
      <c r="U147" s="15">
        <v>0</v>
      </c>
      <c r="V147" s="15">
        <v>5.1634000000000002</v>
      </c>
      <c r="W147" s="15">
        <v>5.0788000000000002</v>
      </c>
      <c r="X147" s="15">
        <v>6</v>
      </c>
      <c r="Y147" s="15">
        <v>0</v>
      </c>
      <c r="Z147" s="15">
        <v>5.99</v>
      </c>
      <c r="AA147" s="15">
        <v>0</v>
      </c>
      <c r="AB147" s="15">
        <v>5.99</v>
      </c>
      <c r="AC147" s="15">
        <v>0</v>
      </c>
      <c r="AD147" s="15">
        <v>5.99</v>
      </c>
      <c r="AE147" s="15">
        <v>0</v>
      </c>
      <c r="AF147" s="163"/>
    </row>
    <row r="148" spans="1:32" hidden="1" outlineLevel="1" collapsed="1">
      <c r="A148" s="9">
        <v>44713</v>
      </c>
      <c r="B148" s="15">
        <v>13.506500000000001</v>
      </c>
      <c r="C148" s="15">
        <v>13.7812</v>
      </c>
      <c r="D148" s="15">
        <v>13.4444</v>
      </c>
      <c r="E148" s="15">
        <v>14.7997</v>
      </c>
      <c r="F148" s="15">
        <v>9.8851999999999993</v>
      </c>
      <c r="G148" s="15">
        <v>0</v>
      </c>
      <c r="H148" s="15">
        <v>14.5547</v>
      </c>
      <c r="I148" s="15">
        <v>13.7812</v>
      </c>
      <c r="J148" s="15">
        <v>14.758599999999999</v>
      </c>
      <c r="K148" s="15">
        <v>15.416399999999999</v>
      </c>
      <c r="L148" s="15">
        <v>12.196300000000001</v>
      </c>
      <c r="M148" s="15">
        <v>0</v>
      </c>
      <c r="N148" s="15">
        <v>5.48</v>
      </c>
      <c r="O148" s="15">
        <v>0</v>
      </c>
      <c r="P148" s="15">
        <v>5.48</v>
      </c>
      <c r="Q148" s="15">
        <v>4.5784000000000002</v>
      </c>
      <c r="R148" s="15">
        <v>5.85</v>
      </c>
      <c r="S148" s="15" t="s">
        <v>268</v>
      </c>
      <c r="T148" s="15">
        <v>5.6741999999999999</v>
      </c>
      <c r="U148" s="15">
        <v>0</v>
      </c>
      <c r="V148" s="15">
        <v>5.6741999999999999</v>
      </c>
      <c r="W148" s="15">
        <v>5.0808999999999997</v>
      </c>
      <c r="X148" s="15">
        <v>5.85</v>
      </c>
      <c r="Y148" s="15">
        <v>0</v>
      </c>
      <c r="Z148" s="15">
        <v>3.2724000000000002</v>
      </c>
      <c r="AA148" s="15">
        <v>0</v>
      </c>
      <c r="AB148" s="15">
        <v>3.2724000000000002</v>
      </c>
      <c r="AC148" s="15">
        <v>3.2724000000000002</v>
      </c>
      <c r="AD148" s="15">
        <v>0</v>
      </c>
      <c r="AE148" s="15">
        <v>0</v>
      </c>
      <c r="AF148" s="163"/>
    </row>
    <row r="149" spans="1:32" hidden="1" outlineLevel="1" collapsed="1">
      <c r="A149" s="9">
        <v>44743</v>
      </c>
      <c r="B149" s="15">
        <v>14.863200000000001</v>
      </c>
      <c r="C149" s="15">
        <v>15.3081</v>
      </c>
      <c r="D149" s="15">
        <v>14.8119</v>
      </c>
      <c r="E149" s="15">
        <v>15.6347</v>
      </c>
      <c r="F149" s="15">
        <v>13.994999999999999</v>
      </c>
      <c r="G149" s="15">
        <v>0</v>
      </c>
      <c r="H149" s="15">
        <v>14.9176</v>
      </c>
      <c r="I149" s="15">
        <v>15.3081</v>
      </c>
      <c r="J149" s="15">
        <v>14.872199999999999</v>
      </c>
      <c r="K149" s="15">
        <v>15.694800000000001</v>
      </c>
      <c r="L149" s="15">
        <v>14.054600000000001</v>
      </c>
      <c r="M149" s="15">
        <v>0</v>
      </c>
      <c r="N149" s="15">
        <v>5.5511999999999997</v>
      </c>
      <c r="O149" s="15">
        <v>0</v>
      </c>
      <c r="P149" s="15">
        <v>5.5511999999999997</v>
      </c>
      <c r="Q149" s="15">
        <v>5.4272999999999998</v>
      </c>
      <c r="R149" s="15">
        <v>5.6528</v>
      </c>
      <c r="S149" s="15" t="s">
        <v>268</v>
      </c>
      <c r="T149" s="15">
        <v>6.3981000000000003</v>
      </c>
      <c r="U149" s="15">
        <v>0</v>
      </c>
      <c r="V149" s="15">
        <v>6.3981000000000003</v>
      </c>
      <c r="W149" s="15">
        <v>6.4855</v>
      </c>
      <c r="X149" s="15">
        <v>6</v>
      </c>
      <c r="Y149" s="15">
        <v>0</v>
      </c>
      <c r="Z149" s="15">
        <v>4.9795999999999996</v>
      </c>
      <c r="AA149" s="15">
        <v>0</v>
      </c>
      <c r="AB149" s="15">
        <v>4.9795999999999996</v>
      </c>
      <c r="AC149" s="15">
        <v>2.5099999999999998</v>
      </c>
      <c r="AD149" s="15">
        <v>5.6</v>
      </c>
      <c r="AE149" s="15">
        <v>0</v>
      </c>
      <c r="AF149" s="163"/>
    </row>
    <row r="150" spans="1:32" hidden="1" outlineLevel="1" collapsed="1">
      <c r="A150" s="9">
        <v>44774</v>
      </c>
      <c r="B150" s="15">
        <v>15.8285</v>
      </c>
      <c r="C150" s="15">
        <v>15.282999999999999</v>
      </c>
      <c r="D150" s="15">
        <v>16.098099999999999</v>
      </c>
      <c r="E150" s="15">
        <v>16.6312</v>
      </c>
      <c r="F150" s="15">
        <v>14.102499999999999</v>
      </c>
      <c r="G150" s="15">
        <v>0</v>
      </c>
      <c r="H150" s="15">
        <v>16.985199999999999</v>
      </c>
      <c r="I150" s="15">
        <v>15.282999999999999</v>
      </c>
      <c r="J150" s="15">
        <v>17.961300000000001</v>
      </c>
      <c r="K150" s="15">
        <v>18.581900000000001</v>
      </c>
      <c r="L150" s="15">
        <v>15.597799999999999</v>
      </c>
      <c r="M150" s="15">
        <v>0</v>
      </c>
      <c r="N150" s="15">
        <v>4.4543999999999997</v>
      </c>
      <c r="O150" s="15">
        <v>0</v>
      </c>
      <c r="P150" s="15">
        <v>4.4543999999999997</v>
      </c>
      <c r="Q150" s="15">
        <v>4.1150000000000002</v>
      </c>
      <c r="R150" s="15">
        <v>5.6</v>
      </c>
      <c r="S150" s="15" t="s">
        <v>268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4.3380999999999998</v>
      </c>
      <c r="AA150" s="15">
        <v>0</v>
      </c>
      <c r="AB150" s="15">
        <v>4.3380999999999998</v>
      </c>
      <c r="AC150" s="15">
        <v>3.9418000000000002</v>
      </c>
      <c r="AD150" s="15">
        <v>5.6</v>
      </c>
      <c r="AE150" s="15">
        <v>0</v>
      </c>
      <c r="AF150" s="163"/>
    </row>
    <row r="151" spans="1:32" hidden="1" outlineLevel="1" collapsed="1">
      <c r="A151" s="9">
        <v>44805</v>
      </c>
      <c r="B151" s="15">
        <v>15.940300000000001</v>
      </c>
      <c r="C151" s="15">
        <v>16.673999999999999</v>
      </c>
      <c r="D151" s="15">
        <v>15.688599999999999</v>
      </c>
      <c r="E151" s="15">
        <v>18.03</v>
      </c>
      <c r="F151" s="15">
        <v>9.7126000000000001</v>
      </c>
      <c r="G151" s="15">
        <v>0</v>
      </c>
      <c r="H151" s="15">
        <v>17.639600000000002</v>
      </c>
      <c r="I151" s="15">
        <v>16.673999999999999</v>
      </c>
      <c r="J151" s="15">
        <v>18.041599999999999</v>
      </c>
      <c r="K151" s="15">
        <v>18.437799999999999</v>
      </c>
      <c r="L151" s="15">
        <v>15.851000000000001</v>
      </c>
      <c r="M151" s="15">
        <v>0</v>
      </c>
      <c r="N151" s="15">
        <v>4.6760999999999999</v>
      </c>
      <c r="O151" s="15">
        <v>0</v>
      </c>
      <c r="P151" s="15">
        <v>4.6760999999999999</v>
      </c>
      <c r="Q151" s="15">
        <v>4.3059000000000003</v>
      </c>
      <c r="R151" s="15">
        <v>4.7255000000000003</v>
      </c>
      <c r="S151" s="15" t="s">
        <v>268</v>
      </c>
      <c r="T151" s="15">
        <v>6.4787999999999997</v>
      </c>
      <c r="U151" s="15">
        <v>0</v>
      </c>
      <c r="V151" s="15">
        <v>6.4787999999999997</v>
      </c>
      <c r="W151" s="15">
        <v>6.4787999999999997</v>
      </c>
      <c r="X151" s="15">
        <v>0</v>
      </c>
      <c r="Y151" s="15">
        <v>0</v>
      </c>
      <c r="Z151" s="15">
        <v>4.6651999999999996</v>
      </c>
      <c r="AA151" s="15">
        <v>0</v>
      </c>
      <c r="AB151" s="15">
        <v>4.6651999999999996</v>
      </c>
      <c r="AC151" s="15">
        <v>4.1885000000000003</v>
      </c>
      <c r="AD151" s="15">
        <v>4.7255000000000003</v>
      </c>
      <c r="AE151" s="15">
        <v>0</v>
      </c>
      <c r="AF151" s="163"/>
    </row>
    <row r="152" spans="1:32" hidden="1" outlineLevel="1" collapsed="1">
      <c r="A152" s="9">
        <v>44835</v>
      </c>
      <c r="B152" s="15">
        <v>18.012</v>
      </c>
      <c r="C152" s="15">
        <v>17.081900000000001</v>
      </c>
      <c r="D152" s="15">
        <v>18.183900000000001</v>
      </c>
      <c r="E152" s="15">
        <v>18.887599999999999</v>
      </c>
      <c r="F152" s="15">
        <v>16.309000000000001</v>
      </c>
      <c r="G152" s="15">
        <v>0</v>
      </c>
      <c r="H152" s="15">
        <v>18.508400000000002</v>
      </c>
      <c r="I152" s="15">
        <v>17.081900000000001</v>
      </c>
      <c r="J152" s="15">
        <v>18.786100000000001</v>
      </c>
      <c r="K152" s="15">
        <v>19.785399999999999</v>
      </c>
      <c r="L152" s="15">
        <v>16.309000000000001</v>
      </c>
      <c r="M152" s="15">
        <v>0</v>
      </c>
      <c r="N152" s="15">
        <v>6.9058999999999999</v>
      </c>
      <c r="O152" s="15">
        <v>0</v>
      </c>
      <c r="P152" s="15">
        <v>6.9058999999999999</v>
      </c>
      <c r="Q152" s="15">
        <v>6.9058999999999999</v>
      </c>
      <c r="R152" s="15" t="s">
        <v>268</v>
      </c>
      <c r="S152" s="15" t="s">
        <v>268</v>
      </c>
      <c r="T152" s="15">
        <v>6.9058999999999999</v>
      </c>
      <c r="U152" s="15">
        <v>0</v>
      </c>
      <c r="V152" s="15">
        <v>6.9058999999999999</v>
      </c>
      <c r="W152" s="15">
        <v>6.9058999999999999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63"/>
    </row>
    <row r="153" spans="1:32" hidden="1" outlineLevel="1" collapsed="1">
      <c r="A153" s="9">
        <v>44866</v>
      </c>
      <c r="B153" s="15">
        <v>16.746400000000001</v>
      </c>
      <c r="C153" s="15">
        <v>16.8232</v>
      </c>
      <c r="D153" s="15">
        <v>16.734500000000001</v>
      </c>
      <c r="E153" s="15">
        <v>19.550599999999999</v>
      </c>
      <c r="F153" s="15">
        <v>13.4482</v>
      </c>
      <c r="G153" s="15">
        <v>5.68</v>
      </c>
      <c r="H153" s="15">
        <v>19.453499999999998</v>
      </c>
      <c r="I153" s="15">
        <v>16.8232</v>
      </c>
      <c r="J153" s="15">
        <v>19.982500000000002</v>
      </c>
      <c r="K153" s="15">
        <v>20.100100000000001</v>
      </c>
      <c r="L153" s="15">
        <v>19.6859</v>
      </c>
      <c r="M153" s="15">
        <v>0</v>
      </c>
      <c r="N153" s="15">
        <v>5.8056999999999999</v>
      </c>
      <c r="O153" s="15">
        <v>0</v>
      </c>
      <c r="P153" s="15">
        <v>5.8056999999999999</v>
      </c>
      <c r="Q153" s="15">
        <v>5.6856</v>
      </c>
      <c r="R153" s="15">
        <v>5.8398000000000003</v>
      </c>
      <c r="S153" s="15">
        <v>5.68</v>
      </c>
      <c r="T153" s="15">
        <v>5.8773</v>
      </c>
      <c r="U153" s="15">
        <v>0</v>
      </c>
      <c r="V153" s="15">
        <v>5.8773</v>
      </c>
      <c r="W153" s="15">
        <v>8.0412999999999997</v>
      </c>
      <c r="X153" s="15">
        <v>5.8402000000000003</v>
      </c>
      <c r="Y153" s="15">
        <v>5.68</v>
      </c>
      <c r="Z153" s="15">
        <v>4.7445000000000004</v>
      </c>
      <c r="AA153" s="15">
        <v>0</v>
      </c>
      <c r="AB153" s="15">
        <v>4.7445000000000004</v>
      </c>
      <c r="AC153" s="15">
        <v>4.6100000000000003</v>
      </c>
      <c r="AD153" s="15">
        <v>5.8</v>
      </c>
      <c r="AE153" s="15">
        <v>0</v>
      </c>
      <c r="AF153" s="163"/>
    </row>
    <row r="154" spans="1:32" hidden="1" outlineLevel="1" collapsed="1">
      <c r="A154" s="9">
        <v>44896</v>
      </c>
      <c r="B154" s="15">
        <v>16.275300000000001</v>
      </c>
      <c r="C154" s="15">
        <v>16.192799999999998</v>
      </c>
      <c r="D154" s="15">
        <v>16.293299999999999</v>
      </c>
      <c r="E154" s="15">
        <v>19.4209</v>
      </c>
      <c r="F154" s="15">
        <v>13.7499</v>
      </c>
      <c r="G154" s="15">
        <v>0</v>
      </c>
      <c r="H154" s="15">
        <v>18.0381</v>
      </c>
      <c r="I154" s="15">
        <v>16.192799999999998</v>
      </c>
      <c r="J154" s="15">
        <v>18.527799999999999</v>
      </c>
      <c r="K154" s="15">
        <v>20.244599999999998</v>
      </c>
      <c r="L154" s="15">
        <v>16.72</v>
      </c>
      <c r="M154" s="15">
        <v>0</v>
      </c>
      <c r="N154" s="15">
        <v>5.8223000000000003</v>
      </c>
      <c r="O154" s="15">
        <v>0</v>
      </c>
      <c r="P154" s="15">
        <v>5.8223000000000003</v>
      </c>
      <c r="Q154" s="15">
        <v>5.9175000000000004</v>
      </c>
      <c r="R154" s="15">
        <v>5.806</v>
      </c>
      <c r="S154" s="15" t="s">
        <v>268</v>
      </c>
      <c r="T154" s="15">
        <v>8.0409000000000006</v>
      </c>
      <c r="U154" s="15">
        <v>0</v>
      </c>
      <c r="V154" s="15">
        <v>8.0409000000000006</v>
      </c>
      <c r="W154" s="15">
        <v>8.0409000000000006</v>
      </c>
      <c r="X154" s="15">
        <v>0</v>
      </c>
      <c r="Y154" s="15">
        <v>0</v>
      </c>
      <c r="Z154" s="15">
        <v>5.7465000000000002</v>
      </c>
      <c r="AA154" s="15">
        <v>0</v>
      </c>
      <c r="AB154" s="15">
        <v>5.7465000000000002</v>
      </c>
      <c r="AC154" s="15">
        <v>5.3</v>
      </c>
      <c r="AD154" s="15">
        <v>5.806</v>
      </c>
      <c r="AE154" s="15">
        <v>0</v>
      </c>
      <c r="AF154" s="163"/>
    </row>
    <row r="155" spans="1:32" hidden="1" outlineLevel="1" collapsed="1">
      <c r="A155" s="9">
        <v>44927</v>
      </c>
      <c r="B155" s="15">
        <v>18.776700000000002</v>
      </c>
      <c r="C155" s="15">
        <v>17.681100000000001</v>
      </c>
      <c r="D155" s="15">
        <v>18.9328</v>
      </c>
      <c r="E155" s="15">
        <v>21.132000000000001</v>
      </c>
      <c r="F155" s="15">
        <v>16.6313</v>
      </c>
      <c r="G155" s="15">
        <v>0</v>
      </c>
      <c r="H155" s="15">
        <v>19.063700000000001</v>
      </c>
      <c r="I155" s="15">
        <v>17.681100000000001</v>
      </c>
      <c r="J155" s="15">
        <v>19.265899999999998</v>
      </c>
      <c r="K155" s="15">
        <v>21.549900000000001</v>
      </c>
      <c r="L155" s="15">
        <v>16.885000000000002</v>
      </c>
      <c r="M155" s="15">
        <v>0</v>
      </c>
      <c r="N155" s="15">
        <v>6.1759000000000004</v>
      </c>
      <c r="O155" s="15">
        <v>0</v>
      </c>
      <c r="P155" s="15">
        <v>6.1759000000000004</v>
      </c>
      <c r="Q155" s="15">
        <v>6.2626999999999997</v>
      </c>
      <c r="R155" s="15">
        <v>6.07</v>
      </c>
      <c r="S155" s="15" t="s">
        <v>268</v>
      </c>
      <c r="T155" s="15">
        <v>9.1354000000000006</v>
      </c>
      <c r="U155" s="15">
        <v>0</v>
      </c>
      <c r="V155" s="15">
        <v>9.1354000000000006</v>
      </c>
      <c r="W155" s="15">
        <v>9.1354000000000006</v>
      </c>
      <c r="X155" s="15">
        <v>0</v>
      </c>
      <c r="Y155" s="15">
        <v>0</v>
      </c>
      <c r="Z155" s="15">
        <v>5.7901999999999996</v>
      </c>
      <c r="AA155" s="15">
        <v>0</v>
      </c>
      <c r="AB155" s="15">
        <v>5.7901999999999996</v>
      </c>
      <c r="AC155" s="15">
        <v>5.5</v>
      </c>
      <c r="AD155" s="15">
        <v>6.07</v>
      </c>
      <c r="AE155" s="15">
        <v>0</v>
      </c>
      <c r="AF155" s="163"/>
    </row>
    <row r="156" spans="1:32" hidden="1" outlineLevel="1" collapsed="1">
      <c r="A156" s="9">
        <v>44958</v>
      </c>
      <c r="B156" s="15">
        <v>19.603400000000001</v>
      </c>
      <c r="C156" s="15">
        <v>15.9354</v>
      </c>
      <c r="D156" s="15">
        <v>20.793299999999999</v>
      </c>
      <c r="E156" s="15">
        <v>21.886600000000001</v>
      </c>
      <c r="F156" s="15">
        <v>18.006699999999999</v>
      </c>
      <c r="G156" s="15">
        <v>0</v>
      </c>
      <c r="H156" s="15">
        <v>19.788</v>
      </c>
      <c r="I156" s="15">
        <v>15.9354</v>
      </c>
      <c r="J156" s="15">
        <v>21.061800000000002</v>
      </c>
      <c r="K156" s="15">
        <v>22.2927</v>
      </c>
      <c r="L156" s="15">
        <v>18.006699999999999</v>
      </c>
      <c r="M156" s="15">
        <v>0</v>
      </c>
      <c r="N156" s="15">
        <v>6.8301999999999996</v>
      </c>
      <c r="O156" s="15">
        <v>0</v>
      </c>
      <c r="P156" s="15">
        <v>6.8301999999999996</v>
      </c>
      <c r="Q156" s="15">
        <v>6.8301999999999996</v>
      </c>
      <c r="R156" s="15" t="s">
        <v>268</v>
      </c>
      <c r="S156" s="15" t="s">
        <v>268</v>
      </c>
      <c r="T156" s="15">
        <v>9.1567000000000007</v>
      </c>
      <c r="U156" s="15">
        <v>0</v>
      </c>
      <c r="V156" s="15">
        <v>9.1567000000000007</v>
      </c>
      <c r="W156" s="15">
        <v>9.1567000000000007</v>
      </c>
      <c r="X156" s="15">
        <v>0</v>
      </c>
      <c r="Y156" s="15">
        <v>0</v>
      </c>
      <c r="Z156" s="15">
        <v>5.5</v>
      </c>
      <c r="AA156" s="15">
        <v>0</v>
      </c>
      <c r="AB156" s="15">
        <v>5.5</v>
      </c>
      <c r="AC156" s="15">
        <v>5.5</v>
      </c>
      <c r="AD156" s="15">
        <v>0</v>
      </c>
      <c r="AE156" s="15">
        <v>0</v>
      </c>
      <c r="AF156" s="163"/>
    </row>
    <row r="157" spans="1:32" hidden="1" outlineLevel="1" collapsed="1">
      <c r="A157" s="9">
        <v>44986</v>
      </c>
      <c r="B157" s="15">
        <v>18.394100000000002</v>
      </c>
      <c r="C157" s="15">
        <v>17.814599999999999</v>
      </c>
      <c r="D157" s="15">
        <v>18.5398</v>
      </c>
      <c r="E157" s="15">
        <v>19.662800000000001</v>
      </c>
      <c r="F157" s="15">
        <v>18.279499999999999</v>
      </c>
      <c r="G157" s="15">
        <v>4.37</v>
      </c>
      <c r="H157" s="15">
        <v>20.1829</v>
      </c>
      <c r="I157" s="15">
        <v>17.814599999999999</v>
      </c>
      <c r="J157" s="15">
        <v>20.892299999999999</v>
      </c>
      <c r="K157" s="15">
        <v>21.9147</v>
      </c>
      <c r="L157" s="15">
        <v>18.529900000000001</v>
      </c>
      <c r="M157" s="15">
        <v>0</v>
      </c>
      <c r="N157" s="15">
        <v>6.2281000000000004</v>
      </c>
      <c r="O157" s="15">
        <v>0</v>
      </c>
      <c r="P157" s="15">
        <v>6.2281000000000004</v>
      </c>
      <c r="Q157" s="15">
        <v>7.1195000000000004</v>
      </c>
      <c r="R157" s="15">
        <v>6.07</v>
      </c>
      <c r="S157" s="15">
        <v>4.37</v>
      </c>
      <c r="T157" s="15">
        <v>7.3250999999999999</v>
      </c>
      <c r="U157" s="15">
        <v>0</v>
      </c>
      <c r="V157" s="15">
        <v>7.3250999999999999</v>
      </c>
      <c r="W157" s="15">
        <v>7.3250999999999999</v>
      </c>
      <c r="X157" s="15">
        <v>0</v>
      </c>
      <c r="Y157" s="15">
        <v>0</v>
      </c>
      <c r="Z157" s="15">
        <v>5.1165000000000003</v>
      </c>
      <c r="AA157" s="15">
        <v>0</v>
      </c>
      <c r="AB157" s="15">
        <v>5.1165000000000003</v>
      </c>
      <c r="AC157" s="15">
        <v>6.4406999999999996</v>
      </c>
      <c r="AD157" s="15">
        <v>6.07</v>
      </c>
      <c r="AE157" s="15">
        <v>4.37</v>
      </c>
      <c r="AF157" s="163"/>
    </row>
    <row r="158" spans="1:32" collapsed="1">
      <c r="A158" s="9">
        <v>45017</v>
      </c>
      <c r="B158" s="15">
        <v>16.730399999999999</v>
      </c>
      <c r="C158" s="15">
        <v>18.145099999999999</v>
      </c>
      <c r="D158" s="15">
        <v>16.540600000000001</v>
      </c>
      <c r="E158" s="15">
        <v>14.116899999999999</v>
      </c>
      <c r="F158" s="15">
        <v>18.947500000000002</v>
      </c>
      <c r="G158" s="15">
        <v>0</v>
      </c>
      <c r="H158" s="15">
        <v>19.904399999999999</v>
      </c>
      <c r="I158" s="15">
        <v>18.145099999999999</v>
      </c>
      <c r="J158" s="15">
        <v>20.2121</v>
      </c>
      <c r="K158" s="15">
        <v>21.032599999999999</v>
      </c>
      <c r="L158" s="15">
        <v>19.704499999999999</v>
      </c>
      <c r="M158" s="15">
        <v>0</v>
      </c>
      <c r="N158" s="15">
        <v>4.4621000000000004</v>
      </c>
      <c r="O158" s="15">
        <v>0</v>
      </c>
      <c r="P158" s="15">
        <v>4.4621000000000004</v>
      </c>
      <c r="Q158" s="15">
        <v>4.2389000000000001</v>
      </c>
      <c r="R158" s="15">
        <v>6.1021000000000001</v>
      </c>
      <c r="S158" s="15" t="s">
        <v>268</v>
      </c>
      <c r="T158" s="15">
        <v>5.9006999999999996</v>
      </c>
      <c r="U158" s="15">
        <v>0</v>
      </c>
      <c r="V158" s="15">
        <v>5.9006999999999996</v>
      </c>
      <c r="W158" s="15">
        <v>5.9006999999999996</v>
      </c>
      <c r="X158" s="15">
        <v>0</v>
      </c>
      <c r="Y158" s="15">
        <v>0</v>
      </c>
      <c r="Z158" s="15">
        <v>4.4183000000000003</v>
      </c>
      <c r="AA158" s="15">
        <v>0</v>
      </c>
      <c r="AB158" s="15">
        <v>4.4183000000000003</v>
      </c>
      <c r="AC158" s="15">
        <v>4.1811999999999996</v>
      </c>
      <c r="AD158" s="15">
        <v>6.1021000000000001</v>
      </c>
      <c r="AE158" s="15">
        <v>0</v>
      </c>
      <c r="AF158" s="163"/>
    </row>
    <row r="159" spans="1:32">
      <c r="A159" s="9">
        <v>45047</v>
      </c>
      <c r="B159" s="15">
        <v>19.6875</v>
      </c>
      <c r="C159" s="15">
        <v>19.863</v>
      </c>
      <c r="D159" s="15">
        <v>19.641400000000001</v>
      </c>
      <c r="E159" s="15">
        <v>19.479900000000001</v>
      </c>
      <c r="F159" s="15">
        <v>20.003299999999999</v>
      </c>
      <c r="G159" s="15">
        <v>0</v>
      </c>
      <c r="H159" s="15">
        <v>20.607600000000001</v>
      </c>
      <c r="I159" s="15">
        <v>19.863</v>
      </c>
      <c r="J159" s="15">
        <v>20.82</v>
      </c>
      <c r="K159" s="15">
        <v>20.991599999999998</v>
      </c>
      <c r="L159" s="15">
        <v>20.463000000000001</v>
      </c>
      <c r="M159" s="15">
        <v>0</v>
      </c>
      <c r="N159" s="15">
        <v>6.0553999999999997</v>
      </c>
      <c r="O159" s="15">
        <v>0</v>
      </c>
      <c r="P159" s="15">
        <v>6.0553999999999997</v>
      </c>
      <c r="Q159" s="15">
        <v>6.0518999999999998</v>
      </c>
      <c r="R159" s="15">
        <v>6.08</v>
      </c>
      <c r="S159" s="15" t="s">
        <v>268</v>
      </c>
      <c r="T159" s="15">
        <v>6.0906000000000002</v>
      </c>
      <c r="U159" s="15">
        <v>0</v>
      </c>
      <c r="V159" s="15">
        <v>6.0906000000000002</v>
      </c>
      <c r="W159" s="15">
        <v>6.0906000000000002</v>
      </c>
      <c r="X159" s="15">
        <v>0</v>
      </c>
      <c r="Y159" s="15">
        <v>0</v>
      </c>
      <c r="Z159" s="15">
        <v>5.9820000000000002</v>
      </c>
      <c r="AA159" s="15">
        <v>0</v>
      </c>
      <c r="AB159" s="15">
        <v>5.9820000000000002</v>
      </c>
      <c r="AC159" s="15">
        <v>5.9217000000000004</v>
      </c>
      <c r="AD159" s="15">
        <v>6.08</v>
      </c>
      <c r="AE159" s="15">
        <v>0</v>
      </c>
      <c r="AF159" s="163"/>
    </row>
    <row r="160" spans="1:32">
      <c r="A160" s="9">
        <v>45078</v>
      </c>
      <c r="B160" s="15">
        <v>19.6937</v>
      </c>
      <c r="C160" s="15">
        <v>18.868400000000001</v>
      </c>
      <c r="D160" s="15">
        <v>19.921600000000002</v>
      </c>
      <c r="E160" s="15">
        <v>18.7469</v>
      </c>
      <c r="F160" s="15">
        <v>21.368400000000001</v>
      </c>
      <c r="G160" s="15">
        <v>0</v>
      </c>
      <c r="H160" s="15">
        <v>20.905100000000001</v>
      </c>
      <c r="I160" s="15">
        <v>18.868400000000001</v>
      </c>
      <c r="J160" s="15">
        <v>21.5318</v>
      </c>
      <c r="K160" s="15">
        <v>21.694800000000001</v>
      </c>
      <c r="L160" s="15">
        <v>21.368400000000001</v>
      </c>
      <c r="M160" s="15">
        <v>0</v>
      </c>
      <c r="N160" s="15">
        <v>5.8314000000000004</v>
      </c>
      <c r="O160" s="15">
        <v>0</v>
      </c>
      <c r="P160" s="15">
        <v>5.8314000000000004</v>
      </c>
      <c r="Q160" s="15">
        <v>5.8314000000000004</v>
      </c>
      <c r="R160" s="15" t="s">
        <v>268</v>
      </c>
      <c r="S160" s="15" t="s">
        <v>268</v>
      </c>
      <c r="T160" s="15">
        <v>3.4624999999999999</v>
      </c>
      <c r="U160" s="15">
        <v>0</v>
      </c>
      <c r="V160" s="15">
        <v>3.4624999999999999</v>
      </c>
      <c r="W160" s="15">
        <v>3.4624999999999999</v>
      </c>
      <c r="X160" s="15">
        <v>0</v>
      </c>
      <c r="Y160" s="15">
        <v>0</v>
      </c>
      <c r="Z160" s="15">
        <v>5.8821000000000003</v>
      </c>
      <c r="AA160" s="15">
        <v>0</v>
      </c>
      <c r="AB160" s="15">
        <v>5.8821000000000003</v>
      </c>
      <c r="AC160" s="15">
        <v>5.8821000000000003</v>
      </c>
      <c r="AD160" s="15">
        <v>0</v>
      </c>
      <c r="AE160" s="15">
        <v>0</v>
      </c>
      <c r="AF160" s="163"/>
    </row>
    <row r="161" spans="1:32">
      <c r="A161" s="9">
        <v>45108</v>
      </c>
      <c r="B161" s="15">
        <v>18.7485</v>
      </c>
      <c r="C161" s="15">
        <v>19.1633</v>
      </c>
      <c r="D161" s="15">
        <v>18.643799999999999</v>
      </c>
      <c r="E161" s="15">
        <v>17.130500000000001</v>
      </c>
      <c r="F161" s="15">
        <v>19.733000000000001</v>
      </c>
      <c r="G161" s="15">
        <v>0</v>
      </c>
      <c r="H161" s="15">
        <v>20.316700000000001</v>
      </c>
      <c r="I161" s="15">
        <v>19.1633</v>
      </c>
      <c r="J161" s="15">
        <v>20.654699999999998</v>
      </c>
      <c r="K161" s="15">
        <v>20.860399999999998</v>
      </c>
      <c r="L161" s="15">
        <v>20.5367</v>
      </c>
      <c r="M161" s="15">
        <v>0</v>
      </c>
      <c r="N161" s="15">
        <v>6.1425000000000001</v>
      </c>
      <c r="O161" s="15">
        <v>0</v>
      </c>
      <c r="P161" s="15">
        <v>6.1425000000000001</v>
      </c>
      <c r="Q161" s="15">
        <v>5.9286000000000003</v>
      </c>
      <c r="R161" s="15">
        <v>6.8</v>
      </c>
      <c r="S161" s="15" t="s">
        <v>268</v>
      </c>
      <c r="T161" s="15">
        <v>6.5583999999999998</v>
      </c>
      <c r="U161" s="15">
        <v>0</v>
      </c>
      <c r="V161" s="15">
        <v>6.5583999999999998</v>
      </c>
      <c r="W161" s="15">
        <v>2.5099999999999998</v>
      </c>
      <c r="X161" s="15">
        <v>6.8</v>
      </c>
      <c r="Y161" s="15">
        <v>0</v>
      </c>
      <c r="Z161" s="15">
        <v>5.9962999999999997</v>
      </c>
      <c r="AA161" s="15">
        <v>0</v>
      </c>
      <c r="AB161" s="15">
        <v>5.9962999999999997</v>
      </c>
      <c r="AC161" s="15">
        <v>5.9962999999999997</v>
      </c>
      <c r="AD161" s="15">
        <v>0</v>
      </c>
      <c r="AE161" s="15">
        <v>0</v>
      </c>
      <c r="AF161" s="163"/>
    </row>
    <row r="162" spans="1:32">
      <c r="A162" s="9">
        <v>45139</v>
      </c>
      <c r="B162" s="15">
        <v>19.205100000000002</v>
      </c>
      <c r="C162" s="15">
        <v>18.633400000000002</v>
      </c>
      <c r="D162" s="15">
        <v>19.396000000000001</v>
      </c>
      <c r="E162" s="15">
        <v>19.3749</v>
      </c>
      <c r="F162" s="15">
        <v>19.4239</v>
      </c>
      <c r="G162" s="15">
        <v>0</v>
      </c>
      <c r="H162" s="15">
        <v>20.646799999999999</v>
      </c>
      <c r="I162" s="15">
        <v>18.633400000000002</v>
      </c>
      <c r="J162" s="15">
        <v>21.4193</v>
      </c>
      <c r="K162" s="15">
        <v>20.945699999999999</v>
      </c>
      <c r="L162" s="15">
        <v>22.0855</v>
      </c>
      <c r="M162" s="15">
        <v>0</v>
      </c>
      <c r="N162" s="15">
        <v>5.8098999999999998</v>
      </c>
      <c r="O162" s="15">
        <v>0</v>
      </c>
      <c r="P162" s="15">
        <v>5.8098999999999998</v>
      </c>
      <c r="Q162" s="15">
        <v>6.0057999999999998</v>
      </c>
      <c r="R162" s="15">
        <v>5.6422999999999996</v>
      </c>
      <c r="S162" s="15" t="s">
        <v>268</v>
      </c>
      <c r="T162" s="15">
        <v>2.5099999999999998</v>
      </c>
      <c r="U162" s="15">
        <v>0</v>
      </c>
      <c r="V162" s="15">
        <v>2.5099999999999998</v>
      </c>
      <c r="W162" s="15">
        <v>2.5099999999999998</v>
      </c>
      <c r="X162" s="15">
        <v>0</v>
      </c>
      <c r="Y162" s="15">
        <v>0</v>
      </c>
      <c r="Z162" s="15">
        <v>5.8493000000000004</v>
      </c>
      <c r="AA162" s="15">
        <v>0</v>
      </c>
      <c r="AB162" s="15">
        <v>5.8493000000000004</v>
      </c>
      <c r="AC162" s="15">
        <v>6.0976999999999997</v>
      </c>
      <c r="AD162" s="15">
        <v>5.6422999999999996</v>
      </c>
      <c r="AE162" s="15">
        <v>0</v>
      </c>
      <c r="AF162" s="163"/>
    </row>
    <row r="163" spans="1:32">
      <c r="A163" s="9">
        <v>45170</v>
      </c>
      <c r="B163" s="15">
        <v>17.4316</v>
      </c>
      <c r="C163" s="15">
        <v>19.159099999999999</v>
      </c>
      <c r="D163" s="15">
        <v>17.0549</v>
      </c>
      <c r="E163" s="15">
        <v>16.040800000000001</v>
      </c>
      <c r="F163" s="15">
        <v>19.011600000000001</v>
      </c>
      <c r="G163" s="15">
        <v>0</v>
      </c>
      <c r="H163" s="15">
        <v>19.517600000000002</v>
      </c>
      <c r="I163" s="15">
        <v>19.159099999999999</v>
      </c>
      <c r="J163" s="15">
        <v>19.613700000000001</v>
      </c>
      <c r="K163" s="15">
        <v>18.644500000000001</v>
      </c>
      <c r="L163" s="15">
        <v>21.3627</v>
      </c>
      <c r="M163" s="15">
        <v>0</v>
      </c>
      <c r="N163" s="15">
        <v>5.8902999999999999</v>
      </c>
      <c r="O163" s="15">
        <v>0</v>
      </c>
      <c r="P163" s="15">
        <v>5.8902999999999999</v>
      </c>
      <c r="Q163" s="15">
        <v>5.9566999999999997</v>
      </c>
      <c r="R163" s="15">
        <v>5.7153999999999998</v>
      </c>
      <c r="S163" s="15" t="s">
        <v>268</v>
      </c>
      <c r="T163" s="15">
        <v>6.1676000000000002</v>
      </c>
      <c r="U163" s="15">
        <v>0</v>
      </c>
      <c r="V163" s="15">
        <v>6.1676000000000002</v>
      </c>
      <c r="W163" s="15">
        <v>6.1676000000000002</v>
      </c>
      <c r="X163" s="15">
        <v>0</v>
      </c>
      <c r="Y163" s="15">
        <v>0</v>
      </c>
      <c r="Z163" s="15">
        <v>5.7987000000000002</v>
      </c>
      <c r="AA163" s="15">
        <v>0</v>
      </c>
      <c r="AB163" s="15">
        <v>5.7987000000000002</v>
      </c>
      <c r="AC163" s="15">
        <v>5.8467000000000002</v>
      </c>
      <c r="AD163" s="15">
        <v>5.7153999999999998</v>
      </c>
      <c r="AE163" s="15">
        <v>0</v>
      </c>
      <c r="AF163" s="163"/>
    </row>
    <row r="164" spans="1:32">
      <c r="A164" s="9">
        <v>45200</v>
      </c>
      <c r="B164" s="15">
        <v>19.278199999999998</v>
      </c>
      <c r="C164" s="15">
        <v>18.7958</v>
      </c>
      <c r="D164" s="15">
        <v>19.3415</v>
      </c>
      <c r="E164" s="15">
        <v>18.327300000000001</v>
      </c>
      <c r="F164" s="15">
        <v>20.9297</v>
      </c>
      <c r="G164" s="15">
        <v>12.84</v>
      </c>
      <c r="H164" s="15">
        <v>19.541599999999999</v>
      </c>
      <c r="I164" s="15">
        <v>18.7958</v>
      </c>
      <c r="J164" s="15">
        <v>19.6416</v>
      </c>
      <c r="K164" s="15">
        <v>18.793700000000001</v>
      </c>
      <c r="L164" s="15">
        <v>20.9297</v>
      </c>
      <c r="M164" s="15">
        <v>12.84</v>
      </c>
      <c r="N164" s="15">
        <v>5.6497999999999999</v>
      </c>
      <c r="O164" s="15">
        <v>0</v>
      </c>
      <c r="P164" s="15">
        <v>5.6497999999999999</v>
      </c>
      <c r="Q164" s="15">
        <v>5.6497999999999999</v>
      </c>
      <c r="R164" s="15" t="s">
        <v>268</v>
      </c>
      <c r="S164" s="15" t="s">
        <v>268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5.6497999999999999</v>
      </c>
      <c r="AA164" s="15">
        <v>0</v>
      </c>
      <c r="AB164" s="15">
        <v>5.6497999999999999</v>
      </c>
      <c r="AC164" s="15">
        <v>5.6497999999999999</v>
      </c>
      <c r="AD164" s="15">
        <v>0</v>
      </c>
      <c r="AE164" s="15">
        <v>0</v>
      </c>
      <c r="AF164" s="163"/>
    </row>
    <row r="165" spans="1:32">
      <c r="A165" s="9">
        <v>45231</v>
      </c>
      <c r="B165" s="15">
        <v>17.1889</v>
      </c>
      <c r="C165" s="15">
        <v>17.496600000000001</v>
      </c>
      <c r="D165" s="15">
        <v>17.122399999999999</v>
      </c>
      <c r="E165" s="15">
        <v>16.089400000000001</v>
      </c>
      <c r="F165" s="15">
        <v>22.004799999999999</v>
      </c>
      <c r="G165" s="15">
        <v>6.0414000000000003</v>
      </c>
      <c r="H165" s="15">
        <v>18.152100000000001</v>
      </c>
      <c r="I165" s="15">
        <v>17.496600000000001</v>
      </c>
      <c r="J165" s="15">
        <v>18.309200000000001</v>
      </c>
      <c r="K165" s="15">
        <v>17.237300000000001</v>
      </c>
      <c r="L165" s="15">
        <v>22.004799999999999</v>
      </c>
      <c r="M165" s="15">
        <v>7.75</v>
      </c>
      <c r="N165" s="15">
        <v>6.2584</v>
      </c>
      <c r="O165" s="15">
        <v>0</v>
      </c>
      <c r="P165" s="15">
        <v>6.2584</v>
      </c>
      <c r="Q165" s="15">
        <v>6.3045</v>
      </c>
      <c r="R165" s="15" t="s">
        <v>268</v>
      </c>
      <c r="S165" s="15">
        <v>6.03</v>
      </c>
      <c r="T165" s="15">
        <v>6.4394999999999998</v>
      </c>
      <c r="U165" s="15">
        <v>0</v>
      </c>
      <c r="V165" s="15">
        <v>6.4394999999999998</v>
      </c>
      <c r="W165" s="15">
        <v>6.6215000000000002</v>
      </c>
      <c r="X165" s="15">
        <v>0</v>
      </c>
      <c r="Y165" s="15">
        <v>6.03</v>
      </c>
      <c r="Z165" s="15">
        <v>6.0410000000000004</v>
      </c>
      <c r="AA165" s="15">
        <v>0</v>
      </c>
      <c r="AB165" s="15">
        <v>6.0410000000000004</v>
      </c>
      <c r="AC165" s="15">
        <v>6.0410000000000004</v>
      </c>
      <c r="AD165" s="15">
        <v>0</v>
      </c>
      <c r="AE165" s="15">
        <v>0</v>
      </c>
      <c r="AF165" s="163"/>
    </row>
    <row r="166" spans="1:32">
      <c r="A166" s="9">
        <v>45261</v>
      </c>
      <c r="B166" s="15">
        <v>14.754</v>
      </c>
      <c r="C166" s="15">
        <v>18.8687</v>
      </c>
      <c r="D166" s="15">
        <v>14.0258</v>
      </c>
      <c r="E166" s="15">
        <v>14.145799999999999</v>
      </c>
      <c r="F166" s="15">
        <v>13.965299999999999</v>
      </c>
      <c r="G166" s="15">
        <v>0</v>
      </c>
      <c r="H166" s="15">
        <v>19.950900000000001</v>
      </c>
      <c r="I166" s="15">
        <v>18.8687</v>
      </c>
      <c r="J166" s="15">
        <v>20.300599999999999</v>
      </c>
      <c r="K166" s="15">
        <v>19.413</v>
      </c>
      <c r="L166" s="15">
        <v>20.8171</v>
      </c>
      <c r="M166" s="15">
        <v>0</v>
      </c>
      <c r="N166" s="15">
        <v>6.4260000000000002</v>
      </c>
      <c r="O166" s="15">
        <v>0</v>
      </c>
      <c r="P166" s="15">
        <v>6.4260000000000002</v>
      </c>
      <c r="Q166" s="15">
        <v>6.2077999999999998</v>
      </c>
      <c r="R166" s="15">
        <v>6.5175999999999998</v>
      </c>
      <c r="S166" s="15" t="s">
        <v>268</v>
      </c>
      <c r="T166" s="15">
        <v>6.7331000000000003</v>
      </c>
      <c r="U166" s="15">
        <v>0</v>
      </c>
      <c r="V166" s="15">
        <v>6.7331000000000003</v>
      </c>
      <c r="W166" s="15">
        <v>6.64</v>
      </c>
      <c r="X166" s="15">
        <v>6.76</v>
      </c>
      <c r="Y166" s="15">
        <v>0</v>
      </c>
      <c r="Z166" s="15">
        <v>5.9539999999999997</v>
      </c>
      <c r="AA166" s="15">
        <v>0</v>
      </c>
      <c r="AB166" s="15">
        <v>5.9539999999999997</v>
      </c>
      <c r="AC166" s="15">
        <v>5.8403999999999998</v>
      </c>
      <c r="AD166" s="15">
        <v>6.0315000000000003</v>
      </c>
      <c r="AE166" s="15">
        <v>0</v>
      </c>
      <c r="AF166" s="163"/>
    </row>
    <row r="167" spans="1:32">
      <c r="A167" s="9">
        <v>45292</v>
      </c>
      <c r="B167" s="15">
        <v>18.085699999999999</v>
      </c>
      <c r="C167" s="15">
        <v>19.339500000000001</v>
      </c>
      <c r="D167" s="15">
        <v>17.875</v>
      </c>
      <c r="E167" s="15">
        <v>16.302600000000002</v>
      </c>
      <c r="F167" s="15">
        <v>18.577100000000002</v>
      </c>
      <c r="G167" s="15">
        <v>0</v>
      </c>
      <c r="H167" s="15">
        <v>19.953299999999999</v>
      </c>
      <c r="I167" s="15">
        <v>19.339500000000001</v>
      </c>
      <c r="J167" s="15">
        <v>20.0749</v>
      </c>
      <c r="K167" s="15">
        <v>19.009</v>
      </c>
      <c r="L167" s="15">
        <v>20.503799999999998</v>
      </c>
      <c r="M167" s="15">
        <v>0</v>
      </c>
      <c r="N167" s="15">
        <v>5.5841000000000003</v>
      </c>
      <c r="O167" s="15">
        <v>0</v>
      </c>
      <c r="P167" s="15">
        <v>5.5841000000000003</v>
      </c>
      <c r="Q167" s="15">
        <v>6.218</v>
      </c>
      <c r="R167" s="15">
        <v>5.1055999999999999</v>
      </c>
      <c r="S167" s="15" t="s">
        <v>268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5.5841000000000003</v>
      </c>
      <c r="AA167" s="15">
        <v>0</v>
      </c>
      <c r="AB167" s="15">
        <v>5.5841000000000003</v>
      </c>
      <c r="AC167" s="15">
        <v>6.218</v>
      </c>
      <c r="AD167" s="15">
        <v>5.1055999999999999</v>
      </c>
      <c r="AE167" s="15">
        <v>0</v>
      </c>
      <c r="AF167" s="163"/>
    </row>
    <row r="168" spans="1:32">
      <c r="A168" s="9">
        <v>45323</v>
      </c>
      <c r="B168" s="15">
        <v>18.968</v>
      </c>
      <c r="C168" s="15">
        <v>21.243099999999998</v>
      </c>
      <c r="D168" s="15">
        <v>18.452200000000001</v>
      </c>
      <c r="E168" s="15">
        <v>16.0974</v>
      </c>
      <c r="F168" s="15">
        <v>20.1447</v>
      </c>
      <c r="G168" s="15">
        <v>0</v>
      </c>
      <c r="H168" s="15">
        <v>19.276599999999998</v>
      </c>
      <c r="I168" s="15">
        <v>21.243099999999998</v>
      </c>
      <c r="J168" s="15">
        <v>18.818000000000001</v>
      </c>
      <c r="K168" s="15">
        <v>16.671399999999998</v>
      </c>
      <c r="L168" s="15">
        <v>20.2971</v>
      </c>
      <c r="M168" s="15">
        <v>0</v>
      </c>
      <c r="N168" s="15">
        <v>5.6341000000000001</v>
      </c>
      <c r="O168" s="15">
        <v>0</v>
      </c>
      <c r="P168" s="15">
        <v>5.6341000000000001</v>
      </c>
      <c r="Q168" s="15">
        <v>5.5392000000000001</v>
      </c>
      <c r="R168" s="15">
        <v>5.9649000000000001</v>
      </c>
      <c r="S168" s="15" t="s">
        <v>268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5.6341000000000001</v>
      </c>
      <c r="AA168" s="15">
        <v>0</v>
      </c>
      <c r="AB168" s="15">
        <v>5.6341000000000001</v>
      </c>
      <c r="AC168" s="15">
        <v>5.5392000000000001</v>
      </c>
      <c r="AD168" s="15">
        <v>5.9649000000000001</v>
      </c>
      <c r="AE168" s="15">
        <v>0</v>
      </c>
      <c r="AF168" s="163"/>
    </row>
    <row r="169" spans="1:32">
      <c r="A169" s="9">
        <v>45352</v>
      </c>
      <c r="B169" s="15">
        <v>15.1881</v>
      </c>
      <c r="C169" s="15">
        <v>18.752800000000001</v>
      </c>
      <c r="D169" s="15">
        <v>14.651</v>
      </c>
      <c r="E169" s="15">
        <v>16.007400000000001</v>
      </c>
      <c r="F169" s="15">
        <v>13.8779</v>
      </c>
      <c r="G169" s="15">
        <v>8.7047000000000008</v>
      </c>
      <c r="H169" s="15">
        <v>18.474799999999998</v>
      </c>
      <c r="I169" s="15">
        <v>18.752800000000001</v>
      </c>
      <c r="J169" s="15">
        <v>18.415299999999998</v>
      </c>
      <c r="K169" s="15">
        <v>16.456600000000002</v>
      </c>
      <c r="L169" s="15">
        <v>20.954499999999999</v>
      </c>
      <c r="M169" s="15">
        <v>25.0472</v>
      </c>
      <c r="N169" s="15">
        <v>5.7138</v>
      </c>
      <c r="O169" s="15">
        <v>0</v>
      </c>
      <c r="P169" s="15">
        <v>5.7138</v>
      </c>
      <c r="Q169" s="15">
        <v>6.0335999999999999</v>
      </c>
      <c r="R169" s="15">
        <v>5.7568000000000001</v>
      </c>
      <c r="S169" s="15">
        <v>4.8099999999999996</v>
      </c>
      <c r="T169" s="15">
        <v>5.75</v>
      </c>
      <c r="U169" s="15">
        <v>0</v>
      </c>
      <c r="V169" s="15">
        <v>5.75</v>
      </c>
      <c r="W169" s="15">
        <v>0</v>
      </c>
      <c r="X169" s="15">
        <v>5.75</v>
      </c>
      <c r="Y169" s="15">
        <v>0</v>
      </c>
      <c r="Z169" s="15">
        <v>5.5190999999999999</v>
      </c>
      <c r="AA169" s="15">
        <v>0</v>
      </c>
      <c r="AB169" s="15">
        <v>5.5190999999999999</v>
      </c>
      <c r="AC169" s="15">
        <v>6.0335999999999999</v>
      </c>
      <c r="AD169" s="15">
        <v>5.9318</v>
      </c>
      <c r="AE169" s="15">
        <v>4.8099999999999996</v>
      </c>
      <c r="AF169" s="163"/>
    </row>
    <row r="170" spans="1:32">
      <c r="A170" s="9">
        <v>45383</v>
      </c>
      <c r="B170" s="15">
        <v>19.5824</v>
      </c>
      <c r="C170" s="15">
        <v>18.269400000000001</v>
      </c>
      <c r="D170" s="15">
        <v>19.752700000000001</v>
      </c>
      <c r="E170" s="15">
        <v>15.556100000000001</v>
      </c>
      <c r="F170" s="15">
        <v>21.531400000000001</v>
      </c>
      <c r="G170" s="15">
        <v>24.991499999999998</v>
      </c>
      <c r="H170" s="15">
        <v>20.417200000000001</v>
      </c>
      <c r="I170" s="15">
        <v>18.269400000000001</v>
      </c>
      <c r="J170" s="15">
        <v>20.714500000000001</v>
      </c>
      <c r="K170" s="15">
        <v>17.673999999999999</v>
      </c>
      <c r="L170" s="15">
        <v>21.773499999999999</v>
      </c>
      <c r="M170" s="15">
        <v>24.991499999999998</v>
      </c>
      <c r="N170" s="15">
        <v>5.4486999999999997</v>
      </c>
      <c r="O170" s="15">
        <v>0</v>
      </c>
      <c r="P170" s="15">
        <v>5.4486999999999997</v>
      </c>
      <c r="Q170" s="15">
        <v>5.4097</v>
      </c>
      <c r="R170" s="15">
        <v>5.6502999999999997</v>
      </c>
      <c r="S170" s="15" t="s">
        <v>268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5.4486999999999997</v>
      </c>
      <c r="AA170" s="15">
        <v>0</v>
      </c>
      <c r="AB170" s="15">
        <v>5.4486999999999997</v>
      </c>
      <c r="AC170" s="15">
        <v>5.4097</v>
      </c>
      <c r="AD170" s="15">
        <v>5.6502999999999997</v>
      </c>
      <c r="AE170" s="15">
        <v>0</v>
      </c>
      <c r="AF170" s="163"/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7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1" customWidth="1"/>
    <col min="2" max="2" width="9.109375" style="10"/>
    <col min="3" max="3" width="6.44140625" style="10" customWidth="1"/>
    <col min="4" max="4" width="7.109375" style="10" customWidth="1"/>
    <col min="5" max="6" width="6.44140625" style="10" customWidth="1"/>
    <col min="7" max="7" width="10.5546875" style="10" customWidth="1"/>
    <col min="8" max="8" width="10.88671875" style="10" customWidth="1"/>
    <col min="9" max="9" width="6.44140625" style="10" customWidth="1"/>
    <col min="10" max="10" width="7.109375" style="10" customWidth="1"/>
    <col min="11" max="15" width="6.44140625" style="10" customWidth="1"/>
    <col min="16" max="16" width="7.109375" style="10" customWidth="1"/>
    <col min="17" max="19" width="6.44140625" style="10" customWidth="1"/>
    <col min="20" max="20" width="10" style="10" bestFit="1" customWidth="1"/>
    <col min="21" max="16384" width="9.109375" style="10"/>
  </cols>
  <sheetData>
    <row r="1" spans="1:19" s="27" customFormat="1">
      <c r="A1" s="4" t="s">
        <v>128</v>
      </c>
    </row>
    <row r="2" spans="1:19" s="27" customFormat="1" ht="5.25" customHeight="1">
      <c r="A2" s="51"/>
    </row>
    <row r="3" spans="1:19" ht="28.5" customHeight="1">
      <c r="A3" s="219" t="s">
        <v>106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19" ht="12.75" customHeight="1">
      <c r="A4" s="11" t="s">
        <v>127</v>
      </c>
    </row>
    <row r="5" spans="1:19" ht="12.75" customHeight="1">
      <c r="A5" s="12" t="s">
        <v>51</v>
      </c>
    </row>
    <row r="6" spans="1:19" s="40" customFormat="1" ht="12.75" customHeight="1">
      <c r="A6" s="196" t="s">
        <v>0</v>
      </c>
      <c r="B6" s="231" t="s">
        <v>16</v>
      </c>
      <c r="C6" s="199" t="s">
        <v>2</v>
      </c>
      <c r="D6" s="199"/>
      <c r="E6" s="199"/>
      <c r="F6" s="199"/>
      <c r="G6" s="199"/>
      <c r="H6" s="201" t="s">
        <v>3</v>
      </c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3"/>
    </row>
    <row r="7" spans="1:19" s="40" customFormat="1" ht="12.75" customHeight="1">
      <c r="A7" s="197"/>
      <c r="B7" s="232"/>
      <c r="C7" s="230" t="s">
        <v>67</v>
      </c>
      <c r="D7" s="230" t="s">
        <v>6</v>
      </c>
      <c r="E7" s="199" t="s">
        <v>7</v>
      </c>
      <c r="F7" s="229"/>
      <c r="G7" s="229"/>
      <c r="H7" s="199" t="s">
        <v>8</v>
      </c>
      <c r="I7" s="199"/>
      <c r="J7" s="199"/>
      <c r="K7" s="229"/>
      <c r="L7" s="229"/>
      <c r="M7" s="229"/>
      <c r="N7" s="199" t="s">
        <v>9</v>
      </c>
      <c r="O7" s="199"/>
      <c r="P7" s="199"/>
      <c r="Q7" s="229"/>
      <c r="R7" s="229"/>
      <c r="S7" s="229"/>
    </row>
    <row r="8" spans="1:19" s="40" customFormat="1" ht="88.5" customHeight="1">
      <c r="A8" s="198"/>
      <c r="B8" s="233"/>
      <c r="C8" s="230"/>
      <c r="D8" s="230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67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67</v>
      </c>
      <c r="P8" s="26" t="s">
        <v>6</v>
      </c>
      <c r="Q8" s="26" t="s">
        <v>10</v>
      </c>
      <c r="R8" s="26" t="s">
        <v>11</v>
      </c>
      <c r="S8" s="26" t="s">
        <v>12</v>
      </c>
    </row>
    <row r="9" spans="1:19" s="40" customFormat="1" hidden="1">
      <c r="A9" s="116"/>
      <c r="B9" s="124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19" s="40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</row>
    <row r="11" spans="1:19" ht="15" hidden="1" customHeight="1" outlineLevel="1">
      <c r="A11" s="9">
        <v>40544</v>
      </c>
      <c r="B11" s="15">
        <v>26.928999999999998</v>
      </c>
      <c r="C11" s="15">
        <v>34.500500000000002</v>
      </c>
      <c r="D11" s="15">
        <v>15.3309</v>
      </c>
      <c r="E11" s="15">
        <v>11.3718</v>
      </c>
      <c r="F11" s="15">
        <v>17.4207</v>
      </c>
      <c r="G11" s="15">
        <v>16.5428</v>
      </c>
      <c r="H11" s="15">
        <v>27.6769</v>
      </c>
      <c r="I11" s="15">
        <v>34.527900000000002</v>
      </c>
      <c r="J11" s="15">
        <v>15.827199999999999</v>
      </c>
      <c r="K11" s="15">
        <v>11.3718</v>
      </c>
      <c r="L11" s="15">
        <v>17.257400000000001</v>
      </c>
      <c r="M11" s="15">
        <v>20.099900000000002</v>
      </c>
      <c r="N11" s="15">
        <v>11.7286</v>
      </c>
      <c r="O11" s="15">
        <v>19.369399999999999</v>
      </c>
      <c r="P11" s="15">
        <v>11.5464</v>
      </c>
      <c r="Q11" s="15">
        <v>0</v>
      </c>
      <c r="R11" s="15">
        <v>19.7593</v>
      </c>
      <c r="S11" s="15">
        <v>9.0155999999999992</v>
      </c>
    </row>
    <row r="12" spans="1:19" ht="15" hidden="1" customHeight="1" outlineLevel="1">
      <c r="A12" s="9">
        <v>40575</v>
      </c>
      <c r="B12" s="15">
        <v>27.146100000000001</v>
      </c>
      <c r="C12" s="15">
        <v>34.3919</v>
      </c>
      <c r="D12" s="15">
        <v>15.876300000000001</v>
      </c>
      <c r="E12" s="15">
        <v>14.0364</v>
      </c>
      <c r="F12" s="15">
        <v>16.0944</v>
      </c>
      <c r="G12" s="15">
        <v>18.244800000000001</v>
      </c>
      <c r="H12" s="15">
        <v>27.507100000000001</v>
      </c>
      <c r="I12" s="15">
        <v>34.4831</v>
      </c>
      <c r="J12" s="15">
        <v>16.231999999999999</v>
      </c>
      <c r="K12" s="15">
        <v>14.0364</v>
      </c>
      <c r="L12" s="15">
        <v>16.3169</v>
      </c>
      <c r="M12" s="15">
        <v>20.232600000000001</v>
      </c>
      <c r="N12" s="15">
        <v>10.407299999999999</v>
      </c>
      <c r="O12" s="15">
        <v>20.358899999999998</v>
      </c>
      <c r="P12" s="15">
        <v>8.1294000000000004</v>
      </c>
      <c r="Q12" s="15">
        <v>0</v>
      </c>
      <c r="R12" s="15">
        <v>2.6166</v>
      </c>
      <c r="S12" s="15">
        <v>9.3564000000000007</v>
      </c>
    </row>
    <row r="13" spans="1:19" ht="15" hidden="1" customHeight="1" outlineLevel="1">
      <c r="A13" s="9">
        <v>40603</v>
      </c>
      <c r="B13" s="15">
        <v>28.534700000000001</v>
      </c>
      <c r="C13" s="15">
        <v>33.339199999999998</v>
      </c>
      <c r="D13" s="15">
        <v>19.9618</v>
      </c>
      <c r="E13" s="15">
        <v>18.830300000000001</v>
      </c>
      <c r="F13" s="15">
        <v>22.9681</v>
      </c>
      <c r="G13" s="15">
        <v>16.2197</v>
      </c>
      <c r="H13" s="15">
        <v>29.171099999999999</v>
      </c>
      <c r="I13" s="15">
        <v>33.387700000000002</v>
      </c>
      <c r="J13" s="15">
        <v>20.902100000000001</v>
      </c>
      <c r="K13" s="15">
        <v>18.830300000000001</v>
      </c>
      <c r="L13" s="15">
        <v>22.9908</v>
      </c>
      <c r="M13" s="15">
        <v>19.044799999999999</v>
      </c>
      <c r="N13" s="15">
        <v>11.4238</v>
      </c>
      <c r="O13" s="15">
        <v>19.955500000000001</v>
      </c>
      <c r="P13" s="15">
        <v>10.8353</v>
      </c>
      <c r="Q13" s="15">
        <v>0</v>
      </c>
      <c r="R13" s="15">
        <v>11.453900000000001</v>
      </c>
      <c r="S13" s="15">
        <v>10.8294</v>
      </c>
    </row>
    <row r="14" spans="1:19" ht="15" hidden="1" customHeight="1" outlineLevel="1">
      <c r="A14" s="9">
        <v>40634</v>
      </c>
      <c r="B14" s="15">
        <v>30.4999</v>
      </c>
      <c r="C14" s="15">
        <v>34.404899999999998</v>
      </c>
      <c r="D14" s="15">
        <v>19.792100000000001</v>
      </c>
      <c r="E14" s="15">
        <v>21.657599999999999</v>
      </c>
      <c r="F14" s="15">
        <v>23.930399999999999</v>
      </c>
      <c r="G14" s="15">
        <v>14.4764</v>
      </c>
      <c r="H14" s="15">
        <v>31.029900000000001</v>
      </c>
      <c r="I14" s="15">
        <v>34.418900000000001</v>
      </c>
      <c r="J14" s="15">
        <v>20.925699999999999</v>
      </c>
      <c r="K14" s="15">
        <v>21.657599999999999</v>
      </c>
      <c r="L14" s="15">
        <v>23.9587</v>
      </c>
      <c r="M14" s="15">
        <v>16.426200000000001</v>
      </c>
      <c r="N14" s="15">
        <v>7.3768000000000002</v>
      </c>
      <c r="O14" s="15">
        <v>20.0672</v>
      </c>
      <c r="P14" s="15">
        <v>6.9584999999999999</v>
      </c>
      <c r="Q14" s="15">
        <v>0</v>
      </c>
      <c r="R14" s="15">
        <v>11.6073</v>
      </c>
      <c r="S14" s="15">
        <v>6.9032</v>
      </c>
    </row>
    <row r="15" spans="1:19" ht="15" hidden="1" customHeight="1" outlineLevel="1">
      <c r="A15" s="9">
        <v>40664</v>
      </c>
      <c r="B15" s="15">
        <v>31.4495</v>
      </c>
      <c r="C15" s="15">
        <v>34.441899999999997</v>
      </c>
      <c r="D15" s="15">
        <v>21.9087</v>
      </c>
      <c r="E15" s="15">
        <v>21.305</v>
      </c>
      <c r="F15" s="15">
        <v>23.669599999999999</v>
      </c>
      <c r="G15" s="15">
        <v>18.987200000000001</v>
      </c>
      <c r="H15" s="15">
        <v>31.5913</v>
      </c>
      <c r="I15" s="15">
        <v>34.451500000000003</v>
      </c>
      <c r="J15" s="15">
        <v>22.237100000000002</v>
      </c>
      <c r="K15" s="15">
        <v>21.305</v>
      </c>
      <c r="L15" s="15">
        <v>23.8184</v>
      </c>
      <c r="M15" s="15">
        <v>19.807300000000001</v>
      </c>
      <c r="N15" s="15">
        <v>10.5647</v>
      </c>
      <c r="O15" s="15">
        <v>21.786000000000001</v>
      </c>
      <c r="P15" s="15">
        <v>9.5117999999999991</v>
      </c>
      <c r="Q15" s="15">
        <v>0</v>
      </c>
      <c r="R15" s="15">
        <v>14.130100000000001</v>
      </c>
      <c r="S15" s="15">
        <v>7.4490999999999996</v>
      </c>
    </row>
    <row r="16" spans="1:19" ht="15" hidden="1" customHeight="1" outlineLevel="1">
      <c r="A16" s="9">
        <v>40695</v>
      </c>
      <c r="B16" s="15">
        <v>31.890899999999998</v>
      </c>
      <c r="C16" s="15">
        <v>34.788499999999999</v>
      </c>
      <c r="D16" s="15">
        <v>22.389099999999999</v>
      </c>
      <c r="E16" s="15">
        <v>22.4984</v>
      </c>
      <c r="F16" s="15">
        <v>24.319600000000001</v>
      </c>
      <c r="G16" s="15">
        <v>19.9193</v>
      </c>
      <c r="H16" s="15">
        <v>32.2821</v>
      </c>
      <c r="I16" s="15">
        <v>34.8065</v>
      </c>
      <c r="J16" s="15">
        <v>23.3857</v>
      </c>
      <c r="K16" s="15">
        <v>22.4984</v>
      </c>
      <c r="L16" s="15">
        <v>24.348299999999998</v>
      </c>
      <c r="M16" s="15">
        <v>22.552</v>
      </c>
      <c r="N16" s="15">
        <v>9.8469999999999995</v>
      </c>
      <c r="O16" s="15">
        <v>19.952999999999999</v>
      </c>
      <c r="P16" s="15">
        <v>9.2787000000000006</v>
      </c>
      <c r="Q16" s="15">
        <v>0</v>
      </c>
      <c r="R16" s="15">
        <v>12.7079</v>
      </c>
      <c r="S16" s="15">
        <v>9.2254000000000005</v>
      </c>
    </row>
    <row r="17" spans="1:19" ht="15" hidden="1" customHeight="1" outlineLevel="1">
      <c r="A17" s="9">
        <v>40725</v>
      </c>
      <c r="B17" s="15">
        <v>29.2791</v>
      </c>
      <c r="C17" s="15">
        <v>33.5839</v>
      </c>
      <c r="D17" s="15">
        <v>21.212900000000001</v>
      </c>
      <c r="E17" s="15">
        <v>20.947800000000001</v>
      </c>
      <c r="F17" s="15">
        <v>24.5137</v>
      </c>
      <c r="G17" s="15">
        <v>17.484500000000001</v>
      </c>
      <c r="H17" s="15">
        <v>29.4617</v>
      </c>
      <c r="I17" s="15">
        <v>33.594099999999997</v>
      </c>
      <c r="J17" s="15">
        <v>21.510899999999999</v>
      </c>
      <c r="K17" s="15">
        <v>20.947800000000001</v>
      </c>
      <c r="L17" s="15">
        <v>24.547000000000001</v>
      </c>
      <c r="M17" s="15">
        <v>18.060199999999998</v>
      </c>
      <c r="N17" s="15">
        <v>10.854699999999999</v>
      </c>
      <c r="O17" s="15">
        <v>19.7165</v>
      </c>
      <c r="P17" s="15">
        <v>10.398</v>
      </c>
      <c r="Q17" s="15">
        <v>0</v>
      </c>
      <c r="R17" s="15">
        <v>12.8873</v>
      </c>
      <c r="S17" s="15">
        <v>10.2841</v>
      </c>
    </row>
    <row r="18" spans="1:19" ht="15" hidden="1" customHeight="1" outlineLevel="1">
      <c r="A18" s="9">
        <v>40756</v>
      </c>
      <c r="B18" s="15">
        <v>27.480499999999999</v>
      </c>
      <c r="C18" s="15">
        <v>32.987099999999998</v>
      </c>
      <c r="D18" s="15">
        <v>21.750699999999998</v>
      </c>
      <c r="E18" s="15">
        <v>23.3932</v>
      </c>
      <c r="F18" s="15">
        <v>22.9894</v>
      </c>
      <c r="G18" s="15">
        <v>18.509399999999999</v>
      </c>
      <c r="H18" s="15">
        <v>27.703700000000001</v>
      </c>
      <c r="I18" s="15">
        <v>32.994300000000003</v>
      </c>
      <c r="J18" s="15">
        <v>22.0687</v>
      </c>
      <c r="K18" s="15">
        <v>23.3932</v>
      </c>
      <c r="L18" s="15">
        <v>23.183599999999998</v>
      </c>
      <c r="M18" s="15">
        <v>19.118200000000002</v>
      </c>
      <c r="N18" s="15">
        <v>8.8282000000000007</v>
      </c>
      <c r="O18" s="15">
        <v>19.448699999999999</v>
      </c>
      <c r="P18" s="15">
        <v>8.5801999999999996</v>
      </c>
      <c r="Q18" s="15">
        <v>0</v>
      </c>
      <c r="R18" s="15">
        <v>9.9332999999999991</v>
      </c>
      <c r="S18" s="15">
        <v>7.9364999999999997</v>
      </c>
    </row>
    <row r="19" spans="1:19" ht="15" hidden="1" customHeight="1" outlineLevel="1">
      <c r="A19" s="9">
        <v>40787</v>
      </c>
      <c r="B19" s="15">
        <v>25.5335</v>
      </c>
      <c r="C19" s="15">
        <v>31.164999999999999</v>
      </c>
      <c r="D19" s="15">
        <v>21.321999999999999</v>
      </c>
      <c r="E19" s="15">
        <v>21.805499999999999</v>
      </c>
      <c r="F19" s="15">
        <v>23.998999999999999</v>
      </c>
      <c r="G19" s="15">
        <v>17.872299999999999</v>
      </c>
      <c r="H19" s="15">
        <v>26.339300000000001</v>
      </c>
      <c r="I19" s="15">
        <v>31.1753</v>
      </c>
      <c r="J19" s="15">
        <v>22.353999999999999</v>
      </c>
      <c r="K19" s="15">
        <v>21.805499999999999</v>
      </c>
      <c r="L19" s="15">
        <v>25.3096</v>
      </c>
      <c r="M19" s="15">
        <v>19.002400000000002</v>
      </c>
      <c r="N19" s="15">
        <v>11.361000000000001</v>
      </c>
      <c r="O19" s="15">
        <v>19.707000000000001</v>
      </c>
      <c r="P19" s="15">
        <v>11.300800000000001</v>
      </c>
      <c r="Q19" s="15">
        <v>0</v>
      </c>
      <c r="R19" s="15">
        <v>11.9681</v>
      </c>
      <c r="S19" s="15">
        <v>10.7278</v>
      </c>
    </row>
    <row r="20" spans="1:19" ht="15" hidden="1" customHeight="1" outlineLevel="1">
      <c r="A20" s="9">
        <v>40817</v>
      </c>
      <c r="B20" s="15">
        <v>26.426500000000001</v>
      </c>
      <c r="C20" s="15">
        <v>31.770099999999999</v>
      </c>
      <c r="D20" s="15">
        <v>21.948499999999999</v>
      </c>
      <c r="E20" s="15">
        <v>21.257300000000001</v>
      </c>
      <c r="F20" s="15">
        <v>25.276800000000001</v>
      </c>
      <c r="G20" s="15">
        <v>18.061299999999999</v>
      </c>
      <c r="H20" s="15">
        <v>26.663499999999999</v>
      </c>
      <c r="I20" s="15">
        <v>31.773399999999999</v>
      </c>
      <c r="J20" s="15">
        <v>22.2713</v>
      </c>
      <c r="K20" s="15">
        <v>21.257300000000001</v>
      </c>
      <c r="L20" s="15">
        <v>25.314399999999999</v>
      </c>
      <c r="M20" s="15">
        <v>18.7409</v>
      </c>
      <c r="N20" s="15">
        <v>9.6249000000000002</v>
      </c>
      <c r="O20" s="15">
        <v>19.9511</v>
      </c>
      <c r="P20" s="15">
        <v>9.5298999999999996</v>
      </c>
      <c r="Q20" s="15">
        <v>0</v>
      </c>
      <c r="R20" s="15">
        <v>12.966200000000001</v>
      </c>
      <c r="S20" s="15">
        <v>9.3397000000000006</v>
      </c>
    </row>
    <row r="21" spans="1:19" ht="15" hidden="1" customHeight="1" outlineLevel="1">
      <c r="A21" s="9">
        <v>40848</v>
      </c>
      <c r="B21" s="15">
        <v>25.1099</v>
      </c>
      <c r="C21" s="15">
        <v>30.6357</v>
      </c>
      <c r="D21" s="15">
        <v>20.446999999999999</v>
      </c>
      <c r="E21" s="15">
        <v>21.303999999999998</v>
      </c>
      <c r="F21" s="15">
        <v>24.1023</v>
      </c>
      <c r="G21" s="15">
        <v>15.8819</v>
      </c>
      <c r="H21" s="15">
        <v>25.468699999999998</v>
      </c>
      <c r="I21" s="15">
        <v>30.644100000000002</v>
      </c>
      <c r="J21" s="15">
        <v>20.863</v>
      </c>
      <c r="K21" s="15">
        <v>21.303999999999998</v>
      </c>
      <c r="L21" s="15">
        <v>24.108899999999998</v>
      </c>
      <c r="M21" s="15">
        <v>16.347999999999999</v>
      </c>
      <c r="N21" s="15">
        <v>13.033099999999999</v>
      </c>
      <c r="O21" s="15">
        <v>20.000699999999998</v>
      </c>
      <c r="P21" s="15">
        <v>12.9451</v>
      </c>
      <c r="Q21" s="15">
        <v>0</v>
      </c>
      <c r="R21" s="15">
        <v>11.737299999999999</v>
      </c>
      <c r="S21" s="15">
        <v>12.9504</v>
      </c>
    </row>
    <row r="22" spans="1:19" ht="15" hidden="1" customHeight="1" outlineLevel="1">
      <c r="A22" s="9">
        <v>40878</v>
      </c>
      <c r="B22" s="15">
        <v>26.317599999999999</v>
      </c>
      <c r="C22" s="15">
        <v>31.470800000000001</v>
      </c>
      <c r="D22" s="15">
        <v>21.1099</v>
      </c>
      <c r="E22" s="15">
        <v>19.9343</v>
      </c>
      <c r="F22" s="15">
        <v>25.809699999999999</v>
      </c>
      <c r="G22" s="15">
        <v>15.39</v>
      </c>
      <c r="H22" s="15">
        <v>27.013500000000001</v>
      </c>
      <c r="I22" s="15">
        <v>31.4877</v>
      </c>
      <c r="J22" s="15">
        <v>22.1432</v>
      </c>
      <c r="K22" s="15">
        <v>20.981999999999999</v>
      </c>
      <c r="L22" s="15">
        <v>26.026900000000001</v>
      </c>
      <c r="M22" s="15">
        <v>16.863399999999999</v>
      </c>
      <c r="N22" s="15">
        <v>8.2286999999999999</v>
      </c>
      <c r="O22" s="15">
        <v>20.052700000000002</v>
      </c>
      <c r="P22" s="15">
        <v>7.9870000000000001</v>
      </c>
      <c r="Q22" s="15">
        <v>9.5792999999999999</v>
      </c>
      <c r="R22" s="15">
        <v>9.9417000000000009</v>
      </c>
      <c r="S22" s="15">
        <v>6.3598999999999997</v>
      </c>
    </row>
    <row r="23" spans="1:19" ht="15" hidden="1" customHeight="1" outlineLevel="1">
      <c r="A23" s="9">
        <v>40909</v>
      </c>
      <c r="B23" s="15">
        <v>28.950700000000001</v>
      </c>
      <c r="C23" s="15">
        <v>32.202100000000002</v>
      </c>
      <c r="D23" s="15">
        <v>24.293800000000001</v>
      </c>
      <c r="E23" s="15">
        <v>22.905100000000001</v>
      </c>
      <c r="F23" s="15">
        <v>28.102699999999999</v>
      </c>
      <c r="G23" s="15">
        <v>18.133600000000001</v>
      </c>
      <c r="H23" s="15">
        <v>29.067499999999999</v>
      </c>
      <c r="I23" s="15">
        <v>32.216299999999997</v>
      </c>
      <c r="J23" s="15">
        <v>24.492899999999999</v>
      </c>
      <c r="K23" s="15">
        <v>22.905100000000001</v>
      </c>
      <c r="L23" s="15">
        <v>28.113</v>
      </c>
      <c r="M23" s="15">
        <v>18.552499999999998</v>
      </c>
      <c r="N23" s="15">
        <v>12.3409</v>
      </c>
      <c r="O23" s="15">
        <v>20.008400000000002</v>
      </c>
      <c r="P23" s="15">
        <v>11.510300000000001</v>
      </c>
      <c r="Q23" s="15">
        <v>0</v>
      </c>
      <c r="R23" s="15">
        <v>11.144299999999999</v>
      </c>
      <c r="S23" s="15">
        <v>11.5176</v>
      </c>
    </row>
    <row r="24" spans="1:19" ht="15" hidden="1" customHeight="1" outlineLevel="1">
      <c r="A24" s="9">
        <v>40940</v>
      </c>
      <c r="B24" s="15">
        <v>26.191400000000002</v>
      </c>
      <c r="C24" s="15">
        <v>28.858699999999999</v>
      </c>
      <c r="D24" s="15">
        <v>24.5029</v>
      </c>
      <c r="E24" s="15">
        <v>22.415800000000001</v>
      </c>
      <c r="F24" s="15">
        <v>28.8551</v>
      </c>
      <c r="G24" s="15">
        <v>19.995200000000001</v>
      </c>
      <c r="H24" s="15">
        <v>26.265699999999999</v>
      </c>
      <c r="I24" s="15">
        <v>28.867699999999999</v>
      </c>
      <c r="J24" s="15">
        <v>24.601800000000001</v>
      </c>
      <c r="K24" s="15">
        <v>22.415800000000001</v>
      </c>
      <c r="L24" s="15">
        <v>28.877300000000002</v>
      </c>
      <c r="M24" s="15">
        <v>20.133600000000001</v>
      </c>
      <c r="N24" s="15">
        <v>16.0062</v>
      </c>
      <c r="O24" s="15">
        <v>20.823699999999999</v>
      </c>
      <c r="P24" s="15">
        <v>15.7</v>
      </c>
      <c r="Q24" s="15">
        <v>0</v>
      </c>
      <c r="R24" s="15">
        <v>11.773899999999999</v>
      </c>
      <c r="S24" s="15">
        <v>15.9155</v>
      </c>
    </row>
    <row r="25" spans="1:19" ht="15" hidden="1" customHeight="1" outlineLevel="1">
      <c r="A25" s="9">
        <v>40969</v>
      </c>
      <c r="B25" s="15">
        <v>27.149100000000001</v>
      </c>
      <c r="C25" s="15">
        <v>30.62</v>
      </c>
      <c r="D25" s="15">
        <v>24.0501</v>
      </c>
      <c r="E25" s="15">
        <v>21.563400000000001</v>
      </c>
      <c r="F25" s="15">
        <v>29.177600000000002</v>
      </c>
      <c r="G25" s="15">
        <v>19.271699999999999</v>
      </c>
      <c r="H25" s="15">
        <v>27.3353</v>
      </c>
      <c r="I25" s="15">
        <v>30.6296</v>
      </c>
      <c r="J25" s="15">
        <v>24.327100000000002</v>
      </c>
      <c r="K25" s="15">
        <v>21.563400000000001</v>
      </c>
      <c r="L25" s="15">
        <v>29.2578</v>
      </c>
      <c r="M25" s="15">
        <v>19.762499999999999</v>
      </c>
      <c r="N25" s="15">
        <v>12.5982</v>
      </c>
      <c r="O25" s="15">
        <v>19.933199999999999</v>
      </c>
      <c r="P25" s="15">
        <v>12.3415</v>
      </c>
      <c r="Q25" s="15">
        <v>0</v>
      </c>
      <c r="R25" s="15">
        <v>15.5794</v>
      </c>
      <c r="S25" s="15">
        <v>11.9497</v>
      </c>
    </row>
    <row r="26" spans="1:19" ht="15" hidden="1" customHeight="1" outlineLevel="1">
      <c r="A26" s="9">
        <v>41000</v>
      </c>
      <c r="B26" s="15">
        <v>28.111599999999999</v>
      </c>
      <c r="C26" s="15">
        <v>31.825099999999999</v>
      </c>
      <c r="D26" s="15">
        <v>24.333200000000001</v>
      </c>
      <c r="E26" s="15">
        <v>19.867999999999999</v>
      </c>
      <c r="F26" s="15">
        <v>27.661300000000001</v>
      </c>
      <c r="G26" s="15">
        <v>21.296199999999999</v>
      </c>
      <c r="H26" s="15">
        <v>28.222899999999999</v>
      </c>
      <c r="I26" s="15">
        <v>31.822700000000001</v>
      </c>
      <c r="J26" s="15">
        <v>24.505600000000001</v>
      </c>
      <c r="K26" s="15">
        <v>19.867999999999999</v>
      </c>
      <c r="L26" s="15">
        <v>27.8431</v>
      </c>
      <c r="M26" s="15">
        <v>21.731300000000001</v>
      </c>
      <c r="N26" s="15">
        <v>16.22</v>
      </c>
      <c r="O26" s="15">
        <v>33.042000000000002</v>
      </c>
      <c r="P26" s="15">
        <v>14.167299999999999</v>
      </c>
      <c r="Q26" s="15">
        <v>0</v>
      </c>
      <c r="R26" s="15">
        <v>13.431800000000001</v>
      </c>
      <c r="S26" s="15">
        <v>14.681100000000001</v>
      </c>
    </row>
    <row r="27" spans="1:19" ht="15" hidden="1" customHeight="1" outlineLevel="1">
      <c r="A27" s="9">
        <v>41030</v>
      </c>
      <c r="B27" s="15">
        <v>28.488600000000002</v>
      </c>
      <c r="C27" s="15">
        <v>32.265900000000002</v>
      </c>
      <c r="D27" s="15">
        <v>24.404800000000002</v>
      </c>
      <c r="E27" s="15">
        <v>20.884799999999998</v>
      </c>
      <c r="F27" s="15">
        <v>27.089200000000002</v>
      </c>
      <c r="G27" s="15">
        <v>23.4541</v>
      </c>
      <c r="H27" s="15">
        <v>28.554300000000001</v>
      </c>
      <c r="I27" s="15">
        <v>32.274099999999997</v>
      </c>
      <c r="J27" s="15">
        <v>24.5002</v>
      </c>
      <c r="K27" s="15">
        <v>20.884799999999998</v>
      </c>
      <c r="L27" s="15">
        <v>27.104500000000002</v>
      </c>
      <c r="M27" s="15">
        <v>23.9251</v>
      </c>
      <c r="N27" s="15">
        <v>14.0802</v>
      </c>
      <c r="O27" s="15">
        <v>20.285399999999999</v>
      </c>
      <c r="P27" s="15">
        <v>13.550800000000001</v>
      </c>
      <c r="Q27" s="15">
        <v>0</v>
      </c>
      <c r="R27" s="15">
        <v>14.8444</v>
      </c>
      <c r="S27" s="15">
        <v>13.4527</v>
      </c>
    </row>
    <row r="28" spans="1:19" ht="15" hidden="1" customHeight="1" outlineLevel="1">
      <c r="A28" s="9">
        <v>41061</v>
      </c>
      <c r="B28" s="15">
        <v>27.319299999999998</v>
      </c>
      <c r="C28" s="15">
        <v>30.4254</v>
      </c>
      <c r="D28" s="15">
        <v>25.093399999999999</v>
      </c>
      <c r="E28" s="15">
        <v>23.265799999999999</v>
      </c>
      <c r="F28" s="15">
        <v>27.5352</v>
      </c>
      <c r="G28" s="15">
        <v>21.204899999999999</v>
      </c>
      <c r="H28" s="15">
        <v>27.544799999999999</v>
      </c>
      <c r="I28" s="15">
        <v>30.452500000000001</v>
      </c>
      <c r="J28" s="15">
        <v>25.410900000000002</v>
      </c>
      <c r="K28" s="15">
        <v>23.265799999999999</v>
      </c>
      <c r="L28" s="15">
        <v>27.543600000000001</v>
      </c>
      <c r="M28" s="15">
        <v>22.108599999999999</v>
      </c>
      <c r="N28" s="15">
        <v>13.053699999999999</v>
      </c>
      <c r="O28" s="15">
        <v>16.1524</v>
      </c>
      <c r="P28" s="15">
        <v>12.8874</v>
      </c>
      <c r="Q28" s="15">
        <v>0</v>
      </c>
      <c r="R28" s="15">
        <v>14.5403</v>
      </c>
      <c r="S28" s="15">
        <v>12.863899999999999</v>
      </c>
    </row>
    <row r="29" spans="1:19" ht="15" hidden="1" customHeight="1" outlineLevel="1">
      <c r="A29" s="9">
        <v>41091</v>
      </c>
      <c r="B29" s="15">
        <v>26.8965</v>
      </c>
      <c r="C29" s="15">
        <v>30.510100000000001</v>
      </c>
      <c r="D29" s="15">
        <v>24.227699999999999</v>
      </c>
      <c r="E29" s="15">
        <v>22.568899999999999</v>
      </c>
      <c r="F29" s="15">
        <v>27.634499999999999</v>
      </c>
      <c r="G29" s="15">
        <v>19.072199999999999</v>
      </c>
      <c r="H29" s="15">
        <v>27.194500000000001</v>
      </c>
      <c r="I29" s="15">
        <v>30.5519</v>
      </c>
      <c r="J29" s="15">
        <v>24.6526</v>
      </c>
      <c r="K29" s="15">
        <v>22.568899999999999</v>
      </c>
      <c r="L29" s="15">
        <v>27.64</v>
      </c>
      <c r="M29" s="15">
        <v>20.139299999999999</v>
      </c>
      <c r="N29" s="15">
        <v>10.9506</v>
      </c>
      <c r="O29" s="15">
        <v>20.867000000000001</v>
      </c>
      <c r="P29" s="15">
        <v>9.8490000000000002</v>
      </c>
      <c r="Q29" s="15">
        <v>0</v>
      </c>
      <c r="R29" s="15">
        <v>15.5824</v>
      </c>
      <c r="S29" s="15">
        <v>9.8010000000000002</v>
      </c>
    </row>
    <row r="30" spans="1:19" ht="15" hidden="1" customHeight="1" outlineLevel="1">
      <c r="A30" s="9">
        <v>41122</v>
      </c>
      <c r="B30" s="15">
        <v>27.731000000000002</v>
      </c>
      <c r="C30" s="15">
        <v>32.1372</v>
      </c>
      <c r="D30" s="15">
        <v>23.507200000000001</v>
      </c>
      <c r="E30" s="15">
        <v>21.578600000000002</v>
      </c>
      <c r="F30" s="15">
        <v>26.976400000000002</v>
      </c>
      <c r="G30" s="15">
        <v>18.508900000000001</v>
      </c>
      <c r="H30" s="15">
        <v>27.863399999999999</v>
      </c>
      <c r="I30" s="15">
        <v>32.154400000000003</v>
      </c>
      <c r="J30" s="15">
        <v>23.680900000000001</v>
      </c>
      <c r="K30" s="15">
        <v>21.578600000000002</v>
      </c>
      <c r="L30" s="15">
        <v>26.983799999999999</v>
      </c>
      <c r="M30" s="15">
        <v>18.817599999999999</v>
      </c>
      <c r="N30" s="15">
        <v>14.407</v>
      </c>
      <c r="O30" s="15">
        <v>20.0059</v>
      </c>
      <c r="P30" s="15">
        <v>13.9833</v>
      </c>
      <c r="Q30" s="15">
        <v>0</v>
      </c>
      <c r="R30" s="15">
        <v>17.069099999999999</v>
      </c>
      <c r="S30" s="15">
        <v>13.914899999999999</v>
      </c>
    </row>
    <row r="31" spans="1:19" ht="15" hidden="1" customHeight="1" outlineLevel="1">
      <c r="A31" s="9">
        <v>41153</v>
      </c>
      <c r="B31" s="15">
        <v>26.6373</v>
      </c>
      <c r="C31" s="15">
        <v>31.485600000000002</v>
      </c>
      <c r="D31" s="15">
        <v>22.9331</v>
      </c>
      <c r="E31" s="15">
        <v>22.901199999999999</v>
      </c>
      <c r="F31" s="15">
        <v>26.8279</v>
      </c>
      <c r="G31" s="15">
        <v>16.132300000000001</v>
      </c>
      <c r="H31" s="15">
        <v>26.751999999999999</v>
      </c>
      <c r="I31" s="15">
        <v>31.485800000000001</v>
      </c>
      <c r="J31" s="15">
        <v>23.081600000000002</v>
      </c>
      <c r="K31" s="15">
        <v>22.901199999999999</v>
      </c>
      <c r="L31" s="15">
        <v>26.834700000000002</v>
      </c>
      <c r="M31" s="15">
        <v>16.3</v>
      </c>
      <c r="N31" s="15">
        <v>13.260300000000001</v>
      </c>
      <c r="O31" s="15">
        <v>30.4666</v>
      </c>
      <c r="P31" s="15">
        <v>13.0755</v>
      </c>
      <c r="Q31" s="15">
        <v>0</v>
      </c>
      <c r="R31" s="15">
        <v>16.817699999999999</v>
      </c>
      <c r="S31" s="15">
        <v>12.9877</v>
      </c>
    </row>
    <row r="32" spans="1:19" ht="15" hidden="1" customHeight="1" outlineLevel="1">
      <c r="A32" s="9">
        <v>41183</v>
      </c>
      <c r="B32" s="15">
        <v>26.379799999999999</v>
      </c>
      <c r="C32" s="15">
        <v>31.442599999999999</v>
      </c>
      <c r="D32" s="15">
        <v>22.431100000000001</v>
      </c>
      <c r="E32" s="15">
        <v>22.779</v>
      </c>
      <c r="F32" s="15">
        <v>26.944500000000001</v>
      </c>
      <c r="G32" s="15">
        <v>16.459900000000001</v>
      </c>
      <c r="H32" s="15">
        <v>27.136500000000002</v>
      </c>
      <c r="I32" s="15">
        <v>31.442399999999999</v>
      </c>
      <c r="J32" s="15">
        <v>23.406300000000002</v>
      </c>
      <c r="K32" s="15">
        <v>22.779</v>
      </c>
      <c r="L32" s="15">
        <v>27.27</v>
      </c>
      <c r="M32" s="15">
        <v>17.468499999999999</v>
      </c>
      <c r="N32" s="15">
        <v>13.6409</v>
      </c>
      <c r="O32" s="15">
        <v>34.546900000000001</v>
      </c>
      <c r="P32" s="15">
        <v>13.629099999999999</v>
      </c>
      <c r="Q32" s="15">
        <v>0</v>
      </c>
      <c r="R32" s="15">
        <v>13.7195</v>
      </c>
      <c r="S32" s="15">
        <v>13.618499999999999</v>
      </c>
    </row>
    <row r="33" spans="1:19" ht="15" hidden="1" customHeight="1" outlineLevel="1">
      <c r="A33" s="9">
        <v>41214</v>
      </c>
      <c r="B33" s="15">
        <v>31.078199999999999</v>
      </c>
      <c r="C33" s="15">
        <v>30.775600000000001</v>
      </c>
      <c r="D33" s="15">
        <v>31.355</v>
      </c>
      <c r="E33" s="15">
        <v>43.9983</v>
      </c>
      <c r="F33" s="15">
        <v>27.496400000000001</v>
      </c>
      <c r="G33" s="15">
        <v>21.327999999999999</v>
      </c>
      <c r="H33" s="15">
        <v>31.397300000000001</v>
      </c>
      <c r="I33" s="15">
        <v>30.775400000000001</v>
      </c>
      <c r="J33" s="15">
        <v>31.985099999999999</v>
      </c>
      <c r="K33" s="15">
        <v>43.9983</v>
      </c>
      <c r="L33" s="15">
        <v>27.496400000000001</v>
      </c>
      <c r="M33" s="15">
        <v>22.9499</v>
      </c>
      <c r="N33" s="15">
        <v>12.516299999999999</v>
      </c>
      <c r="O33" s="15">
        <v>41.9101</v>
      </c>
      <c r="P33" s="15">
        <v>12.5015</v>
      </c>
      <c r="Q33" s="15">
        <v>0</v>
      </c>
      <c r="R33" s="15">
        <v>0</v>
      </c>
      <c r="S33" s="15">
        <v>12.5015</v>
      </c>
    </row>
    <row r="34" spans="1:19" ht="15" hidden="1" customHeight="1" outlineLevel="1">
      <c r="A34" s="9">
        <v>41244</v>
      </c>
      <c r="B34" s="15">
        <v>27.775200000000002</v>
      </c>
      <c r="C34" s="15">
        <v>31.2895</v>
      </c>
      <c r="D34" s="15">
        <v>24.386199999999999</v>
      </c>
      <c r="E34" s="15">
        <v>21.029</v>
      </c>
      <c r="F34" s="15">
        <v>28.400200000000002</v>
      </c>
      <c r="G34" s="15">
        <v>18.2624</v>
      </c>
      <c r="H34" s="15">
        <v>27.776499999999999</v>
      </c>
      <c r="I34" s="15">
        <v>31.286999999999999</v>
      </c>
      <c r="J34" s="15">
        <v>24.390599999999999</v>
      </c>
      <c r="K34" s="15">
        <v>21.029</v>
      </c>
      <c r="L34" s="15">
        <v>28.400200000000002</v>
      </c>
      <c r="M34" s="15">
        <v>18.279299999999999</v>
      </c>
      <c r="N34" s="15">
        <v>22.293199999999999</v>
      </c>
      <c r="O34" s="15">
        <v>49.143599999999999</v>
      </c>
      <c r="P34" s="15">
        <v>11.626200000000001</v>
      </c>
      <c r="Q34" s="15">
        <v>0</v>
      </c>
      <c r="R34" s="15">
        <v>0</v>
      </c>
      <c r="S34" s="15">
        <v>11.626200000000001</v>
      </c>
    </row>
    <row r="35" spans="1:19" ht="15" hidden="1" customHeight="1" outlineLevel="1">
      <c r="A35" s="9">
        <v>41275</v>
      </c>
      <c r="B35" s="15">
        <v>30.206199999999999</v>
      </c>
      <c r="C35" s="15">
        <v>32.065600000000003</v>
      </c>
      <c r="D35" s="15">
        <v>27.593599999999999</v>
      </c>
      <c r="E35" s="15">
        <v>23.627600000000001</v>
      </c>
      <c r="F35" s="15">
        <v>29.217600000000001</v>
      </c>
      <c r="G35" s="15">
        <v>27.677299999999999</v>
      </c>
      <c r="H35" s="15">
        <v>30.221800000000002</v>
      </c>
      <c r="I35" s="15">
        <v>32.066600000000001</v>
      </c>
      <c r="J35" s="15">
        <v>27.623999999999999</v>
      </c>
      <c r="K35" s="15">
        <v>23.627600000000001</v>
      </c>
      <c r="L35" s="15">
        <v>29.217600000000001</v>
      </c>
      <c r="M35" s="15">
        <v>27.993400000000001</v>
      </c>
      <c r="N35" s="15">
        <v>14.1478</v>
      </c>
      <c r="O35" s="15">
        <v>13.6122</v>
      </c>
      <c r="P35" s="15">
        <v>14.1663</v>
      </c>
      <c r="Q35" s="15">
        <v>0</v>
      </c>
      <c r="R35" s="15">
        <v>0</v>
      </c>
      <c r="S35" s="15">
        <v>14.1663</v>
      </c>
    </row>
    <row r="36" spans="1:19" ht="15" hidden="1" customHeight="1" outlineLevel="1">
      <c r="A36" s="9">
        <v>41306</v>
      </c>
      <c r="B36" s="15">
        <v>28.417300000000001</v>
      </c>
      <c r="C36" s="15">
        <v>30.276700000000002</v>
      </c>
      <c r="D36" s="15">
        <v>26.055599999999998</v>
      </c>
      <c r="E36" s="15">
        <v>24.318899999999999</v>
      </c>
      <c r="F36" s="15">
        <v>29.983499999999999</v>
      </c>
      <c r="G36" s="15">
        <v>19.1615</v>
      </c>
      <c r="H36" s="15">
        <v>28.671800000000001</v>
      </c>
      <c r="I36" s="15">
        <v>30.275300000000001</v>
      </c>
      <c r="J36" s="15">
        <v>26.5839</v>
      </c>
      <c r="K36" s="15">
        <v>24.318899999999999</v>
      </c>
      <c r="L36" s="15">
        <v>29.983499999999999</v>
      </c>
      <c r="M36" s="15">
        <v>20.6921</v>
      </c>
      <c r="N36" s="15">
        <v>5.3467000000000002</v>
      </c>
      <c r="O36" s="15">
        <v>47.653599999999997</v>
      </c>
      <c r="P36" s="15">
        <v>5.1685999999999996</v>
      </c>
      <c r="Q36" s="15">
        <v>0</v>
      </c>
      <c r="R36" s="15">
        <v>0</v>
      </c>
      <c r="S36" s="15">
        <v>5.1685999999999996</v>
      </c>
    </row>
    <row r="37" spans="1:19" ht="15" hidden="1" customHeight="1" outlineLevel="1">
      <c r="A37" s="9">
        <v>41334</v>
      </c>
      <c r="B37" s="15">
        <v>28.509599999999999</v>
      </c>
      <c r="C37" s="15">
        <v>30.704899999999999</v>
      </c>
      <c r="D37" s="15">
        <v>25.4861</v>
      </c>
      <c r="E37" s="15">
        <v>23.8049</v>
      </c>
      <c r="F37" s="15">
        <v>28.429200000000002</v>
      </c>
      <c r="G37" s="15">
        <v>19.022200000000002</v>
      </c>
      <c r="H37" s="15">
        <v>28.701799999999999</v>
      </c>
      <c r="I37" s="15">
        <v>30.8886</v>
      </c>
      <c r="J37" s="15">
        <v>25.683</v>
      </c>
      <c r="K37" s="15">
        <v>23.8049</v>
      </c>
      <c r="L37" s="15">
        <v>28.434999999999999</v>
      </c>
      <c r="M37" s="15">
        <v>19.633400000000002</v>
      </c>
      <c r="N37" s="15">
        <v>8.1591000000000005</v>
      </c>
      <c r="O37" s="15">
        <v>9.0023</v>
      </c>
      <c r="P37" s="15">
        <v>7.2460000000000004</v>
      </c>
      <c r="Q37" s="15">
        <v>0</v>
      </c>
      <c r="R37" s="15">
        <v>15.78</v>
      </c>
      <c r="S37" s="15">
        <v>7.0231000000000003</v>
      </c>
    </row>
    <row r="38" spans="1:19" ht="15" hidden="1" customHeight="1" outlineLevel="1">
      <c r="A38" s="9">
        <v>41365</v>
      </c>
      <c r="B38" s="15">
        <v>28.5716</v>
      </c>
      <c r="C38" s="15">
        <v>30.562100000000001</v>
      </c>
      <c r="D38" s="15">
        <v>25.9419</v>
      </c>
      <c r="E38" s="15">
        <v>21.6645</v>
      </c>
      <c r="F38" s="15">
        <v>29.047699999999999</v>
      </c>
      <c r="G38" s="15">
        <v>21.0609</v>
      </c>
      <c r="H38" s="15">
        <v>28.6523</v>
      </c>
      <c r="I38" s="15">
        <v>30.7104</v>
      </c>
      <c r="J38" s="15">
        <v>25.950600000000001</v>
      </c>
      <c r="K38" s="15">
        <v>21.6645</v>
      </c>
      <c r="L38" s="15">
        <v>29.047699999999999</v>
      </c>
      <c r="M38" s="15">
        <v>21.090399999999999</v>
      </c>
      <c r="N38" s="15">
        <v>9.6157000000000004</v>
      </c>
      <c r="O38" s="15">
        <v>9.4291</v>
      </c>
      <c r="P38" s="15">
        <v>12.3027</v>
      </c>
      <c r="Q38" s="15">
        <v>0</v>
      </c>
      <c r="R38" s="15">
        <v>0</v>
      </c>
      <c r="S38" s="15">
        <v>12.3027</v>
      </c>
    </row>
    <row r="39" spans="1:19" ht="15" hidden="1" customHeight="1" outlineLevel="1">
      <c r="A39" s="9">
        <v>41395</v>
      </c>
      <c r="B39" s="15">
        <v>28.656199999999998</v>
      </c>
      <c r="C39" s="15">
        <v>30.166699999999999</v>
      </c>
      <c r="D39" s="15">
        <v>26.769400000000001</v>
      </c>
      <c r="E39" s="15">
        <v>23.049299999999999</v>
      </c>
      <c r="F39" s="15">
        <v>28.9087</v>
      </c>
      <c r="G39" s="15">
        <v>20.869900000000001</v>
      </c>
      <c r="H39" s="15">
        <v>28.677700000000002</v>
      </c>
      <c r="I39" s="15">
        <v>30.166799999999999</v>
      </c>
      <c r="J39" s="15">
        <v>26.814499999999999</v>
      </c>
      <c r="K39" s="15">
        <v>23.049299999999999</v>
      </c>
      <c r="L39" s="15">
        <v>28.9087</v>
      </c>
      <c r="M39" s="15">
        <v>21.122499999999999</v>
      </c>
      <c r="N39" s="15">
        <v>4.5499999999999999E-2</v>
      </c>
      <c r="O39" s="15">
        <v>11.4055</v>
      </c>
      <c r="P39" s="15">
        <v>0</v>
      </c>
      <c r="Q39" s="15">
        <v>0</v>
      </c>
      <c r="R39" s="15">
        <v>0</v>
      </c>
      <c r="S39" s="15">
        <v>0</v>
      </c>
    </row>
    <row r="40" spans="1:19" ht="15" hidden="1" customHeight="1" outlineLevel="1">
      <c r="A40" s="9">
        <v>41426</v>
      </c>
      <c r="B40" s="15">
        <v>28.1509</v>
      </c>
      <c r="C40" s="15">
        <v>30.9008</v>
      </c>
      <c r="D40" s="15">
        <v>25.101400000000002</v>
      </c>
      <c r="E40" s="15">
        <v>22.096399999999999</v>
      </c>
      <c r="F40" s="15">
        <v>27.7592</v>
      </c>
      <c r="G40" s="15">
        <v>20.965900000000001</v>
      </c>
      <c r="H40" s="15">
        <v>28.1493</v>
      </c>
      <c r="I40" s="15">
        <v>30.898800000000001</v>
      </c>
      <c r="J40" s="15">
        <v>25.101400000000002</v>
      </c>
      <c r="K40" s="15">
        <v>22.096399999999999</v>
      </c>
      <c r="L40" s="15">
        <v>27.7592</v>
      </c>
      <c r="M40" s="15">
        <v>20.965900000000001</v>
      </c>
      <c r="N40" s="15">
        <v>36.312399999999997</v>
      </c>
      <c r="O40" s="15">
        <v>36.312399999999997</v>
      </c>
      <c r="P40" s="15">
        <v>0</v>
      </c>
      <c r="Q40" s="15">
        <v>0</v>
      </c>
      <c r="R40" s="15">
        <v>0</v>
      </c>
      <c r="S40" s="15" t="s">
        <v>268</v>
      </c>
    </row>
    <row r="41" spans="1:19" ht="15" hidden="1" customHeight="1" outlineLevel="1">
      <c r="A41" s="9">
        <v>41456</v>
      </c>
      <c r="B41" s="15">
        <v>27.438800000000001</v>
      </c>
      <c r="C41" s="15">
        <v>29.376999999999999</v>
      </c>
      <c r="D41" s="15">
        <v>25.7272</v>
      </c>
      <c r="E41" s="15">
        <v>22.911300000000001</v>
      </c>
      <c r="F41" s="15">
        <v>28.1371</v>
      </c>
      <c r="G41" s="15">
        <v>21.538699999999999</v>
      </c>
      <c r="H41" s="15">
        <v>27.508700000000001</v>
      </c>
      <c r="I41" s="15">
        <v>29.370100000000001</v>
      </c>
      <c r="J41" s="15">
        <v>25.850100000000001</v>
      </c>
      <c r="K41" s="15">
        <v>22.911300000000001</v>
      </c>
      <c r="L41" s="15">
        <v>28.1371</v>
      </c>
      <c r="M41" s="15">
        <v>21.923200000000001</v>
      </c>
      <c r="N41" s="15">
        <v>13.824199999999999</v>
      </c>
      <c r="O41" s="15">
        <v>49.539299999999997</v>
      </c>
      <c r="P41" s="15">
        <v>12.655099999999999</v>
      </c>
      <c r="Q41" s="15">
        <v>0</v>
      </c>
      <c r="R41" s="15">
        <v>0</v>
      </c>
      <c r="S41" s="15">
        <v>12.655099999999999</v>
      </c>
    </row>
    <row r="42" spans="1:19" ht="15" hidden="1" customHeight="1" outlineLevel="1">
      <c r="A42" s="9">
        <v>41487</v>
      </c>
      <c r="B42" s="15">
        <v>25.618200000000002</v>
      </c>
      <c r="C42" s="15">
        <v>27.031199999999998</v>
      </c>
      <c r="D42" s="15">
        <v>24.487300000000001</v>
      </c>
      <c r="E42" s="15">
        <v>21.507999999999999</v>
      </c>
      <c r="F42" s="15">
        <v>26.190899999999999</v>
      </c>
      <c r="G42" s="15">
        <v>20.598800000000001</v>
      </c>
      <c r="H42" s="15">
        <v>25.6218</v>
      </c>
      <c r="I42" s="15">
        <v>27.031199999999998</v>
      </c>
      <c r="J42" s="15">
        <v>24.492799999999999</v>
      </c>
      <c r="K42" s="15">
        <v>21.507999999999999</v>
      </c>
      <c r="L42" s="15">
        <v>26.190899999999999</v>
      </c>
      <c r="M42" s="15">
        <v>20.616900000000001</v>
      </c>
      <c r="N42" s="15">
        <v>16.533100000000001</v>
      </c>
      <c r="O42" s="15">
        <v>22.677700000000002</v>
      </c>
      <c r="P42" s="15">
        <v>16.5</v>
      </c>
      <c r="Q42" s="15">
        <v>0</v>
      </c>
      <c r="R42" s="15">
        <v>0</v>
      </c>
      <c r="S42" s="15">
        <v>16.5</v>
      </c>
    </row>
    <row r="43" spans="1:19" ht="15" hidden="1" customHeight="1" outlineLevel="1">
      <c r="A43" s="9">
        <v>41518</v>
      </c>
      <c r="B43" s="15">
        <v>25.968399999999999</v>
      </c>
      <c r="C43" s="15">
        <v>26.1982</v>
      </c>
      <c r="D43" s="15">
        <v>25.7681</v>
      </c>
      <c r="E43" s="15">
        <v>21.459800000000001</v>
      </c>
      <c r="F43" s="15">
        <v>28.789200000000001</v>
      </c>
      <c r="G43" s="15">
        <v>19.397600000000001</v>
      </c>
      <c r="H43" s="15">
        <v>25.966899999999999</v>
      </c>
      <c r="I43" s="15">
        <v>26.193200000000001</v>
      </c>
      <c r="J43" s="15">
        <v>25.7697</v>
      </c>
      <c r="K43" s="15">
        <v>21.459800000000001</v>
      </c>
      <c r="L43" s="15">
        <v>28.789200000000001</v>
      </c>
      <c r="M43" s="15">
        <v>19.4008</v>
      </c>
      <c r="N43" s="15">
        <v>33.791600000000003</v>
      </c>
      <c r="O43" s="15">
        <v>49.003399999999999</v>
      </c>
      <c r="P43" s="15">
        <v>15.5</v>
      </c>
      <c r="Q43" s="15">
        <v>0</v>
      </c>
      <c r="R43" s="15">
        <v>0</v>
      </c>
      <c r="S43" s="15">
        <v>15.5</v>
      </c>
    </row>
    <row r="44" spans="1:19" ht="15" hidden="1" customHeight="1" outlineLevel="1">
      <c r="A44" s="9">
        <v>41548</v>
      </c>
      <c r="B44" s="15">
        <v>26.343</v>
      </c>
      <c r="C44" s="15">
        <v>26.5595</v>
      </c>
      <c r="D44" s="15">
        <v>26.110299999999999</v>
      </c>
      <c r="E44" s="15">
        <v>25.046500000000002</v>
      </c>
      <c r="F44" s="15">
        <v>28.296600000000002</v>
      </c>
      <c r="G44" s="15">
        <v>19.617699999999999</v>
      </c>
      <c r="H44" s="15">
        <v>26.419899999999998</v>
      </c>
      <c r="I44" s="15">
        <v>26.5596</v>
      </c>
      <c r="J44" s="15">
        <v>26.267900000000001</v>
      </c>
      <c r="K44" s="15">
        <v>25.046500000000002</v>
      </c>
      <c r="L44" s="15">
        <v>28.584700000000002</v>
      </c>
      <c r="M44" s="15">
        <v>19.617699999999999</v>
      </c>
      <c r="N44" s="15">
        <v>14.4436</v>
      </c>
      <c r="O44" s="15">
        <v>18.6431</v>
      </c>
      <c r="P44" s="15">
        <v>14.4398</v>
      </c>
      <c r="Q44" s="15">
        <v>0</v>
      </c>
      <c r="R44" s="15">
        <v>14.4398</v>
      </c>
      <c r="S44" s="15" t="s">
        <v>268</v>
      </c>
    </row>
    <row r="45" spans="1:19" ht="15" hidden="1" customHeight="1" outlineLevel="1">
      <c r="A45" s="9">
        <v>41579</v>
      </c>
      <c r="B45" s="15">
        <v>26.136900000000001</v>
      </c>
      <c r="C45" s="15">
        <v>26.5913</v>
      </c>
      <c r="D45" s="15">
        <v>25.665700000000001</v>
      </c>
      <c r="E45" s="15">
        <v>24.015999999999998</v>
      </c>
      <c r="F45" s="15">
        <v>27.934200000000001</v>
      </c>
      <c r="G45" s="15">
        <v>19.1648</v>
      </c>
      <c r="H45" s="15">
        <v>26.292899999999999</v>
      </c>
      <c r="I45" s="15">
        <v>26.590599999999998</v>
      </c>
      <c r="J45" s="15">
        <v>25.9757</v>
      </c>
      <c r="K45" s="15">
        <v>24.015999999999998</v>
      </c>
      <c r="L45" s="15">
        <v>28.526299999999999</v>
      </c>
      <c r="M45" s="15">
        <v>19.1648</v>
      </c>
      <c r="N45" s="15">
        <v>14.5131</v>
      </c>
      <c r="O45" s="15">
        <v>34.796300000000002</v>
      </c>
      <c r="P45" s="15">
        <v>14.446999999999999</v>
      </c>
      <c r="Q45" s="15">
        <v>0</v>
      </c>
      <c r="R45" s="15">
        <v>14.446999999999999</v>
      </c>
      <c r="S45" s="15" t="s">
        <v>268</v>
      </c>
    </row>
    <row r="46" spans="1:19" ht="15" hidden="1" customHeight="1" outlineLevel="1">
      <c r="A46" s="9">
        <v>41609</v>
      </c>
      <c r="B46" s="15">
        <v>25.881699999999999</v>
      </c>
      <c r="C46" s="15">
        <v>26.558900000000001</v>
      </c>
      <c r="D46" s="15">
        <v>25.2637</v>
      </c>
      <c r="E46" s="15">
        <v>22.3247</v>
      </c>
      <c r="F46" s="15">
        <v>27.880800000000001</v>
      </c>
      <c r="G46" s="15">
        <v>19.921199999999999</v>
      </c>
      <c r="H46" s="15">
        <v>26.100100000000001</v>
      </c>
      <c r="I46" s="15">
        <v>26.558900000000001</v>
      </c>
      <c r="J46" s="15">
        <v>25.665900000000001</v>
      </c>
      <c r="K46" s="15">
        <v>22.3247</v>
      </c>
      <c r="L46" s="15">
        <v>28.6571</v>
      </c>
      <c r="M46" s="15">
        <v>19.980899999999998</v>
      </c>
      <c r="N46" s="15">
        <v>14.473699999999999</v>
      </c>
      <c r="O46" s="15">
        <v>15.146699999999999</v>
      </c>
      <c r="P46" s="15">
        <v>14.473699999999999</v>
      </c>
      <c r="Q46" s="15">
        <v>0</v>
      </c>
      <c r="R46" s="15">
        <v>14.478899999999999</v>
      </c>
      <c r="S46" s="15">
        <v>14.392200000000001</v>
      </c>
    </row>
    <row r="47" spans="1:19" ht="15" hidden="1" customHeight="1" outlineLevel="1">
      <c r="A47" s="9">
        <v>41640</v>
      </c>
      <c r="B47" s="15">
        <v>27.064800000000002</v>
      </c>
      <c r="C47" s="15">
        <v>27.101500000000001</v>
      </c>
      <c r="D47" s="15">
        <v>27.0166</v>
      </c>
      <c r="E47" s="15">
        <v>24.8826</v>
      </c>
      <c r="F47" s="15">
        <v>28.429500000000001</v>
      </c>
      <c r="G47" s="15">
        <v>23.061900000000001</v>
      </c>
      <c r="H47" s="15">
        <v>27.064800000000002</v>
      </c>
      <c r="I47" s="15">
        <v>27.101500000000001</v>
      </c>
      <c r="J47" s="15">
        <v>27.0166</v>
      </c>
      <c r="K47" s="15">
        <v>24.8826</v>
      </c>
      <c r="L47" s="15">
        <v>28.429500000000001</v>
      </c>
      <c r="M47" s="15">
        <v>23.061900000000001</v>
      </c>
      <c r="N47" s="15">
        <v>26.185199999999998</v>
      </c>
      <c r="O47" s="15">
        <v>26.185199999999998</v>
      </c>
      <c r="P47" s="15">
        <v>0</v>
      </c>
      <c r="Q47" s="15">
        <v>0</v>
      </c>
      <c r="R47" s="15" t="s">
        <v>268</v>
      </c>
      <c r="S47" s="15" t="s">
        <v>268</v>
      </c>
    </row>
    <row r="48" spans="1:19" ht="15" hidden="1" customHeight="1" outlineLevel="1">
      <c r="A48" s="9">
        <v>41671</v>
      </c>
      <c r="B48" s="15">
        <v>26.270600000000002</v>
      </c>
      <c r="C48" s="15">
        <v>28.529199999999999</v>
      </c>
      <c r="D48" s="15">
        <v>25.3322</v>
      </c>
      <c r="E48" s="15">
        <v>24.542000000000002</v>
      </c>
      <c r="F48" s="15">
        <v>27.342099999999999</v>
      </c>
      <c r="G48" s="15">
        <v>21.538900000000002</v>
      </c>
      <c r="H48" s="15">
        <v>26.2822</v>
      </c>
      <c r="I48" s="15">
        <v>28.528400000000001</v>
      </c>
      <c r="J48" s="15">
        <v>25.3477</v>
      </c>
      <c r="K48" s="15">
        <v>24.542000000000002</v>
      </c>
      <c r="L48" s="15">
        <v>27.342099999999999</v>
      </c>
      <c r="M48" s="15">
        <v>21.674600000000002</v>
      </c>
      <c r="N48" s="15">
        <v>15.8712</v>
      </c>
      <c r="O48" s="15">
        <v>35.2102</v>
      </c>
      <c r="P48" s="15">
        <v>15.167999999999999</v>
      </c>
      <c r="Q48" s="15">
        <v>0</v>
      </c>
      <c r="R48" s="15" t="s">
        <v>268</v>
      </c>
      <c r="S48" s="15">
        <v>15.167999999999999</v>
      </c>
    </row>
    <row r="49" spans="1:19" ht="15" hidden="1" customHeight="1" outlineLevel="1">
      <c r="A49" s="9">
        <v>41699</v>
      </c>
      <c r="B49" s="15">
        <v>25.7591</v>
      </c>
      <c r="C49" s="15">
        <v>26.568999999999999</v>
      </c>
      <c r="D49" s="15">
        <v>24.406099999999999</v>
      </c>
      <c r="E49" s="15">
        <v>20.919899999999998</v>
      </c>
      <c r="F49" s="15">
        <v>26.127300000000002</v>
      </c>
      <c r="G49" s="15">
        <v>21.7897</v>
      </c>
      <c r="H49" s="15">
        <v>25.759399999999999</v>
      </c>
      <c r="I49" s="15">
        <v>26.569400000000002</v>
      </c>
      <c r="J49" s="15">
        <v>24.406099999999999</v>
      </c>
      <c r="K49" s="15">
        <v>20.919899999999998</v>
      </c>
      <c r="L49" s="15">
        <v>26.127300000000002</v>
      </c>
      <c r="M49" s="15">
        <v>21.7897</v>
      </c>
      <c r="N49" s="15">
        <v>11.043100000000001</v>
      </c>
      <c r="O49" s="15">
        <v>11.043100000000001</v>
      </c>
      <c r="P49" s="15">
        <v>0</v>
      </c>
      <c r="Q49" s="15">
        <v>0</v>
      </c>
      <c r="R49" s="15">
        <v>0</v>
      </c>
      <c r="S49" s="15" t="s">
        <v>268</v>
      </c>
    </row>
    <row r="50" spans="1:19" ht="15" hidden="1" customHeight="1" outlineLevel="1">
      <c r="A50" s="9">
        <v>41730</v>
      </c>
      <c r="B50" s="15">
        <v>26.854099999999999</v>
      </c>
      <c r="C50" s="15">
        <v>27.055700000000002</v>
      </c>
      <c r="D50" s="15">
        <v>26.6279</v>
      </c>
      <c r="E50" s="15">
        <v>24.4407</v>
      </c>
      <c r="F50" s="15">
        <v>27.6525</v>
      </c>
      <c r="G50" s="15">
        <v>22.5047</v>
      </c>
      <c r="H50" s="15">
        <v>26.855799999999999</v>
      </c>
      <c r="I50" s="15">
        <v>27.058900000000001</v>
      </c>
      <c r="J50" s="15">
        <v>26.6279</v>
      </c>
      <c r="K50" s="15">
        <v>24.4407</v>
      </c>
      <c r="L50" s="15">
        <v>27.6525</v>
      </c>
      <c r="M50" s="15">
        <v>22.5047</v>
      </c>
      <c r="N50" s="15">
        <v>0.62629999999999997</v>
      </c>
      <c r="O50" s="15">
        <v>0.62629999999999997</v>
      </c>
      <c r="P50" s="15">
        <v>0</v>
      </c>
      <c r="Q50" s="15">
        <v>0</v>
      </c>
      <c r="R50" s="15">
        <v>0</v>
      </c>
      <c r="S50" s="15" t="s">
        <v>268</v>
      </c>
    </row>
    <row r="51" spans="1:19" ht="15" hidden="1" customHeight="1" outlineLevel="1">
      <c r="A51" s="9">
        <v>41760</v>
      </c>
      <c r="B51" s="15">
        <v>27.563500000000001</v>
      </c>
      <c r="C51" s="15">
        <v>27.290600000000001</v>
      </c>
      <c r="D51" s="15">
        <v>27.857900000000001</v>
      </c>
      <c r="E51" s="15">
        <v>25.506399999999999</v>
      </c>
      <c r="F51" s="15">
        <v>28.318899999999999</v>
      </c>
      <c r="G51" s="15">
        <v>27.447900000000001</v>
      </c>
      <c r="H51" s="15">
        <v>27.563600000000001</v>
      </c>
      <c r="I51" s="15">
        <v>27.290700000000001</v>
      </c>
      <c r="J51" s="15">
        <v>27.857900000000001</v>
      </c>
      <c r="K51" s="15">
        <v>25.506399999999999</v>
      </c>
      <c r="L51" s="15">
        <v>28.318899999999999</v>
      </c>
      <c r="M51" s="15">
        <v>27.447900000000001</v>
      </c>
      <c r="N51" s="15">
        <v>18.126200000000001</v>
      </c>
      <c r="O51" s="15">
        <v>18.126200000000001</v>
      </c>
      <c r="P51" s="15">
        <v>0</v>
      </c>
      <c r="Q51" s="15">
        <v>0</v>
      </c>
      <c r="R51" s="15">
        <v>0</v>
      </c>
      <c r="S51" s="15" t="s">
        <v>268</v>
      </c>
    </row>
    <row r="52" spans="1:19" ht="15" hidden="1" customHeight="1" outlineLevel="1">
      <c r="A52" s="9">
        <v>41791</v>
      </c>
      <c r="B52" s="15">
        <v>28.251000000000001</v>
      </c>
      <c r="C52" s="15">
        <v>27.8903</v>
      </c>
      <c r="D52" s="15">
        <v>28.685400000000001</v>
      </c>
      <c r="E52" s="15">
        <v>24.9375</v>
      </c>
      <c r="F52" s="15">
        <v>29.5899</v>
      </c>
      <c r="G52" s="15">
        <v>28.131699999999999</v>
      </c>
      <c r="H52" s="15">
        <v>28.251000000000001</v>
      </c>
      <c r="I52" s="15">
        <v>27.8904</v>
      </c>
      <c r="J52" s="15">
        <v>28.685400000000001</v>
      </c>
      <c r="K52" s="15">
        <v>24.9375</v>
      </c>
      <c r="L52" s="15">
        <v>29.5899</v>
      </c>
      <c r="M52" s="15">
        <v>28.131699999999999</v>
      </c>
      <c r="N52" s="15">
        <v>15.672599999999999</v>
      </c>
      <c r="O52" s="15">
        <v>15.672599999999999</v>
      </c>
      <c r="P52" s="15">
        <v>0</v>
      </c>
      <c r="Q52" s="15">
        <v>0</v>
      </c>
      <c r="R52" s="15">
        <v>0</v>
      </c>
      <c r="S52" s="15" t="s">
        <v>268</v>
      </c>
    </row>
    <row r="53" spans="1:19" ht="15" hidden="1" customHeight="1" outlineLevel="1">
      <c r="A53" s="9">
        <v>41821</v>
      </c>
      <c r="B53" s="15">
        <v>27.835000000000001</v>
      </c>
      <c r="C53" s="15">
        <v>27.982600000000001</v>
      </c>
      <c r="D53" s="15">
        <v>27.655100000000001</v>
      </c>
      <c r="E53" s="15">
        <v>23.555900000000001</v>
      </c>
      <c r="F53" s="15">
        <v>29.308</v>
      </c>
      <c r="G53" s="15">
        <v>24.939399999999999</v>
      </c>
      <c r="H53" s="15">
        <v>27.8383</v>
      </c>
      <c r="I53" s="15">
        <v>27.982700000000001</v>
      </c>
      <c r="J53" s="15">
        <v>27.662199999999999</v>
      </c>
      <c r="K53" s="15">
        <v>23.555900000000001</v>
      </c>
      <c r="L53" s="15">
        <v>29.308</v>
      </c>
      <c r="M53" s="15">
        <v>24.988299999999999</v>
      </c>
      <c r="N53" s="15">
        <v>13.559799999999999</v>
      </c>
      <c r="O53" s="15">
        <v>17.665700000000001</v>
      </c>
      <c r="P53" s="15">
        <v>13.49</v>
      </c>
      <c r="Q53" s="15">
        <v>0</v>
      </c>
      <c r="R53" s="15" t="s">
        <v>268</v>
      </c>
      <c r="S53" s="15">
        <v>13.49</v>
      </c>
    </row>
    <row r="54" spans="1:19" hidden="1" outlineLevel="1" collapsed="1">
      <c r="A54" s="9">
        <v>41852</v>
      </c>
      <c r="B54" s="15">
        <v>27.637699999999999</v>
      </c>
      <c r="C54" s="15">
        <v>27.001300000000001</v>
      </c>
      <c r="D54" s="15">
        <v>28.377099999999999</v>
      </c>
      <c r="E54" s="15">
        <v>22.031099999999999</v>
      </c>
      <c r="F54" s="15">
        <v>30.2163</v>
      </c>
      <c r="G54" s="15">
        <v>24.949100000000001</v>
      </c>
      <c r="H54" s="15">
        <v>27.636900000000001</v>
      </c>
      <c r="I54" s="15">
        <v>26.999700000000001</v>
      </c>
      <c r="J54" s="15">
        <v>28.377099999999999</v>
      </c>
      <c r="K54" s="15">
        <v>22.031099999999999</v>
      </c>
      <c r="L54" s="15">
        <v>30.2163</v>
      </c>
      <c r="M54" s="15">
        <v>24.949100000000001</v>
      </c>
      <c r="N54" s="15">
        <v>36.649900000000002</v>
      </c>
      <c r="O54" s="15">
        <v>36.649900000000002</v>
      </c>
      <c r="P54" s="15">
        <v>0</v>
      </c>
      <c r="Q54" s="15">
        <v>0</v>
      </c>
      <c r="R54" s="15">
        <v>0</v>
      </c>
      <c r="S54" s="15" t="s">
        <v>268</v>
      </c>
    </row>
    <row r="55" spans="1:19" hidden="1" outlineLevel="1" collapsed="1">
      <c r="A55" s="9">
        <v>41883</v>
      </c>
      <c r="B55" s="15">
        <v>27.084299999999999</v>
      </c>
      <c r="C55" s="15">
        <v>25.412800000000001</v>
      </c>
      <c r="D55" s="15">
        <v>28.9696</v>
      </c>
      <c r="E55" s="15">
        <v>23.164999999999999</v>
      </c>
      <c r="F55" s="15">
        <v>30.574100000000001</v>
      </c>
      <c r="G55" s="15">
        <v>25.815799999999999</v>
      </c>
      <c r="H55" s="15">
        <v>27.134499999999999</v>
      </c>
      <c r="I55" s="15">
        <v>25.413</v>
      </c>
      <c r="J55" s="15">
        <v>29.088200000000001</v>
      </c>
      <c r="K55" s="15">
        <v>23.164999999999999</v>
      </c>
      <c r="L55" s="15">
        <v>30.574100000000001</v>
      </c>
      <c r="M55" s="15">
        <v>27.257100000000001</v>
      </c>
      <c r="N55" s="15">
        <v>9.6273</v>
      </c>
      <c r="O55" s="15">
        <v>13.6243</v>
      </c>
      <c r="P55" s="15">
        <v>9.6180000000000003</v>
      </c>
      <c r="Q55" s="15">
        <v>0</v>
      </c>
      <c r="R55" s="15" t="s">
        <v>268</v>
      </c>
      <c r="S55" s="15">
        <v>9.6180000000000003</v>
      </c>
    </row>
    <row r="56" spans="1:19" hidden="1" outlineLevel="1" collapsed="1">
      <c r="A56" s="9">
        <v>41913</v>
      </c>
      <c r="B56" s="15">
        <v>25.749600000000001</v>
      </c>
      <c r="C56" s="15">
        <v>24.460699999999999</v>
      </c>
      <c r="D56" s="15">
        <v>27.060199999999998</v>
      </c>
      <c r="E56" s="15">
        <v>24.938199999999998</v>
      </c>
      <c r="F56" s="15">
        <v>28.299900000000001</v>
      </c>
      <c r="G56" s="15">
        <v>21.4453</v>
      </c>
      <c r="H56" s="15">
        <v>25.847300000000001</v>
      </c>
      <c r="I56" s="15">
        <v>24.461099999999998</v>
      </c>
      <c r="J56" s="15">
        <v>27.273199999999999</v>
      </c>
      <c r="K56" s="15">
        <v>24.938199999999998</v>
      </c>
      <c r="L56" s="15">
        <v>28.299900000000001</v>
      </c>
      <c r="M56" s="15">
        <v>22.889500000000002</v>
      </c>
      <c r="N56" s="15">
        <v>8.9679000000000002</v>
      </c>
      <c r="O56" s="15">
        <v>5.4122000000000003</v>
      </c>
      <c r="P56" s="15">
        <v>8.9746000000000006</v>
      </c>
      <c r="Q56" s="15">
        <v>0</v>
      </c>
      <c r="R56" s="15">
        <v>0</v>
      </c>
      <c r="S56" s="15">
        <v>8.9746000000000006</v>
      </c>
    </row>
    <row r="57" spans="1:19" hidden="1" outlineLevel="1" collapsed="1">
      <c r="A57" s="9">
        <v>41944</v>
      </c>
      <c r="B57" s="15">
        <v>26.228400000000001</v>
      </c>
      <c r="C57" s="15">
        <v>25.484200000000001</v>
      </c>
      <c r="D57" s="15">
        <v>26.9297</v>
      </c>
      <c r="E57" s="15">
        <v>25.954699999999999</v>
      </c>
      <c r="F57" s="15">
        <v>27.463100000000001</v>
      </c>
      <c r="G57" s="15">
        <v>24.317900000000002</v>
      </c>
      <c r="H57" s="15">
        <v>26.235299999999999</v>
      </c>
      <c r="I57" s="15">
        <v>25.484300000000001</v>
      </c>
      <c r="J57" s="15">
        <v>26.943200000000001</v>
      </c>
      <c r="K57" s="15">
        <v>25.954699999999999</v>
      </c>
      <c r="L57" s="15">
        <v>27.463100000000001</v>
      </c>
      <c r="M57" s="15">
        <v>24.4255</v>
      </c>
      <c r="N57" s="15">
        <v>0.7913</v>
      </c>
      <c r="O57" s="15">
        <v>20.119</v>
      </c>
      <c r="P57" s="15">
        <v>0</v>
      </c>
      <c r="Q57" s="15">
        <v>0</v>
      </c>
      <c r="R57" s="15">
        <v>0</v>
      </c>
      <c r="S57" s="15">
        <v>0</v>
      </c>
    </row>
    <row r="58" spans="1:19" hidden="1" outlineLevel="1" collapsed="1">
      <c r="A58" s="9">
        <v>41974</v>
      </c>
      <c r="B58" s="15">
        <v>25.692</v>
      </c>
      <c r="C58" s="15">
        <v>25.304600000000001</v>
      </c>
      <c r="D58" s="15">
        <v>26.008400000000002</v>
      </c>
      <c r="E58" s="15">
        <v>26.975000000000001</v>
      </c>
      <c r="F58" s="15">
        <v>27.360399999999998</v>
      </c>
      <c r="G58" s="15">
        <v>19.1158</v>
      </c>
      <c r="H58" s="15">
        <v>25.902000000000001</v>
      </c>
      <c r="I58" s="15">
        <v>25.303999999999998</v>
      </c>
      <c r="J58" s="15">
        <v>26.401299999999999</v>
      </c>
      <c r="K58" s="15">
        <v>26.975000000000001</v>
      </c>
      <c r="L58" s="15">
        <v>27.360399999999998</v>
      </c>
      <c r="M58" s="15">
        <v>20.788799999999998</v>
      </c>
      <c r="N58" s="15">
        <v>8.5484000000000009</v>
      </c>
      <c r="O58" s="15">
        <v>36.050600000000003</v>
      </c>
      <c r="P58" s="15">
        <v>8.4902999999999995</v>
      </c>
      <c r="Q58" s="15">
        <v>0</v>
      </c>
      <c r="R58" s="15" t="s">
        <v>268</v>
      </c>
      <c r="S58" s="15">
        <v>8.4902999999999995</v>
      </c>
    </row>
    <row r="59" spans="1:19" hidden="1" outlineLevel="1" collapsed="1">
      <c r="A59" s="9">
        <v>42005</v>
      </c>
      <c r="B59" s="15">
        <v>26.203299999999999</v>
      </c>
      <c r="C59" s="15">
        <v>25.704999999999998</v>
      </c>
      <c r="D59" s="15">
        <v>26.714099999999998</v>
      </c>
      <c r="E59" s="15">
        <v>28.581900000000001</v>
      </c>
      <c r="F59" s="15">
        <v>27.7028</v>
      </c>
      <c r="G59" s="15">
        <v>19.806000000000001</v>
      </c>
      <c r="H59" s="15">
        <v>26.475899999999999</v>
      </c>
      <c r="I59" s="15">
        <v>25.704499999999999</v>
      </c>
      <c r="J59" s="15">
        <v>27.294799999999999</v>
      </c>
      <c r="K59" s="15">
        <v>28.581900000000001</v>
      </c>
      <c r="L59" s="15">
        <v>27.7028</v>
      </c>
      <c r="M59" s="15">
        <v>23.0915</v>
      </c>
      <c r="N59" s="15">
        <v>10.3583</v>
      </c>
      <c r="O59" s="15">
        <v>38.143599999999999</v>
      </c>
      <c r="P59" s="15">
        <v>10.326599999999999</v>
      </c>
      <c r="Q59" s="15">
        <v>0</v>
      </c>
      <c r="R59" s="15" t="s">
        <v>268</v>
      </c>
      <c r="S59" s="15">
        <v>10.326599999999999</v>
      </c>
    </row>
    <row r="60" spans="1:19" hidden="1" outlineLevel="1" collapsed="1">
      <c r="A60" s="9">
        <v>42036</v>
      </c>
      <c r="B60" s="15">
        <v>24.397400000000001</v>
      </c>
      <c r="C60" s="15">
        <v>27.401900000000001</v>
      </c>
      <c r="D60" s="15">
        <v>22.646000000000001</v>
      </c>
      <c r="E60" s="15">
        <v>29.189800000000002</v>
      </c>
      <c r="F60" s="15">
        <v>26.640799999999999</v>
      </c>
      <c r="G60" s="15">
        <v>17.1037</v>
      </c>
      <c r="H60" s="15">
        <v>24.3825</v>
      </c>
      <c r="I60" s="15">
        <v>27.366499999999998</v>
      </c>
      <c r="J60" s="15">
        <v>22.646000000000001</v>
      </c>
      <c r="K60" s="15">
        <v>29.189800000000002</v>
      </c>
      <c r="L60" s="15">
        <v>26.640799999999999</v>
      </c>
      <c r="M60" s="15">
        <v>17.1037</v>
      </c>
      <c r="N60" s="15">
        <v>48.668900000000001</v>
      </c>
      <c r="O60" s="15">
        <v>48.668900000000001</v>
      </c>
      <c r="P60" s="15">
        <v>0</v>
      </c>
      <c r="Q60" s="15">
        <v>0</v>
      </c>
      <c r="R60" s="15">
        <v>0</v>
      </c>
      <c r="S60" s="15" t="s">
        <v>268</v>
      </c>
    </row>
    <row r="61" spans="1:19" hidden="1" outlineLevel="1" collapsed="1">
      <c r="A61" s="9">
        <v>42064</v>
      </c>
      <c r="B61" s="15">
        <v>25.7407</v>
      </c>
      <c r="C61" s="15">
        <v>29.729500000000002</v>
      </c>
      <c r="D61" s="15">
        <v>23.731200000000001</v>
      </c>
      <c r="E61" s="15">
        <v>32.423900000000003</v>
      </c>
      <c r="F61" s="15">
        <v>25.8993</v>
      </c>
      <c r="G61" s="15">
        <v>14.452299999999999</v>
      </c>
      <c r="H61" s="15">
        <v>25.7273</v>
      </c>
      <c r="I61" s="15">
        <v>29.706499999999998</v>
      </c>
      <c r="J61" s="15">
        <v>23.731200000000001</v>
      </c>
      <c r="K61" s="15">
        <v>32.423900000000003</v>
      </c>
      <c r="L61" s="15">
        <v>25.8993</v>
      </c>
      <c r="M61" s="15">
        <v>14.452299999999999</v>
      </c>
      <c r="N61" s="15">
        <v>35.079900000000002</v>
      </c>
      <c r="O61" s="15">
        <v>35.079900000000002</v>
      </c>
      <c r="P61" s="15">
        <v>0</v>
      </c>
      <c r="Q61" s="15">
        <v>0</v>
      </c>
      <c r="R61" s="15" t="s">
        <v>268</v>
      </c>
      <c r="S61" s="15" t="s">
        <v>268</v>
      </c>
    </row>
    <row r="62" spans="1:19" hidden="1" outlineLevel="1" collapsed="1">
      <c r="A62" s="9">
        <v>42095</v>
      </c>
      <c r="B62" s="15">
        <v>25.7592</v>
      </c>
      <c r="C62" s="15">
        <v>32.5137</v>
      </c>
      <c r="D62" s="15">
        <v>23.522099999999998</v>
      </c>
      <c r="E62" s="15">
        <v>48.365000000000002</v>
      </c>
      <c r="F62" s="15">
        <v>26.225999999999999</v>
      </c>
      <c r="G62" s="15">
        <v>11.783899999999999</v>
      </c>
      <c r="H62" s="15">
        <v>25.7547</v>
      </c>
      <c r="I62" s="15">
        <v>32.505600000000001</v>
      </c>
      <c r="J62" s="15">
        <v>23.522099999999998</v>
      </c>
      <c r="K62" s="15">
        <v>48.365000000000002</v>
      </c>
      <c r="L62" s="15">
        <v>26.225999999999999</v>
      </c>
      <c r="M62" s="15">
        <v>11.783899999999999</v>
      </c>
      <c r="N62" s="15">
        <v>37.963900000000002</v>
      </c>
      <c r="O62" s="15">
        <v>37.963900000000002</v>
      </c>
      <c r="P62" s="15" t="s">
        <v>268</v>
      </c>
      <c r="Q62" s="15" t="s">
        <v>268</v>
      </c>
      <c r="R62" s="15" t="s">
        <v>268</v>
      </c>
      <c r="S62" s="15" t="s">
        <v>268</v>
      </c>
    </row>
    <row r="63" spans="1:19" hidden="1" outlineLevel="1" collapsed="1">
      <c r="A63" s="9">
        <v>42125</v>
      </c>
      <c r="B63" s="15">
        <v>27.3306</v>
      </c>
      <c r="C63" s="15">
        <v>31.965299999999999</v>
      </c>
      <c r="D63" s="15">
        <v>25.372800000000002</v>
      </c>
      <c r="E63" s="15">
        <v>29.3355</v>
      </c>
      <c r="F63" s="15">
        <v>27.337800000000001</v>
      </c>
      <c r="G63" s="15">
        <v>13.587999999999999</v>
      </c>
      <c r="H63" s="15">
        <v>27.4664</v>
      </c>
      <c r="I63" s="15">
        <v>31.962900000000001</v>
      </c>
      <c r="J63" s="15">
        <v>25.535499999999999</v>
      </c>
      <c r="K63" s="15">
        <v>29.3355</v>
      </c>
      <c r="L63" s="15">
        <v>27.337800000000001</v>
      </c>
      <c r="M63" s="15">
        <v>13.3058</v>
      </c>
      <c r="N63" s="15">
        <v>16.1036</v>
      </c>
      <c r="O63" s="15">
        <v>36.879800000000003</v>
      </c>
      <c r="P63" s="15">
        <v>15.85</v>
      </c>
      <c r="Q63" s="15" t="s">
        <v>268</v>
      </c>
      <c r="R63" s="15" t="s">
        <v>268</v>
      </c>
      <c r="S63" s="15">
        <v>15.85</v>
      </c>
    </row>
    <row r="64" spans="1:19" hidden="1" outlineLevel="1" collapsed="1">
      <c r="A64" s="9">
        <v>42156</v>
      </c>
      <c r="B64" s="15">
        <v>27.873000000000001</v>
      </c>
      <c r="C64" s="15">
        <v>33.008499999999998</v>
      </c>
      <c r="D64" s="15">
        <v>25.882200000000001</v>
      </c>
      <c r="E64" s="15">
        <v>30.6158</v>
      </c>
      <c r="F64" s="15">
        <v>26.775500000000001</v>
      </c>
      <c r="G64" s="15">
        <v>13.285299999999999</v>
      </c>
      <c r="H64" s="15">
        <v>27.872900000000001</v>
      </c>
      <c r="I64" s="15">
        <v>33.008299999999998</v>
      </c>
      <c r="J64" s="15">
        <v>25.882200000000001</v>
      </c>
      <c r="K64" s="15">
        <v>30.6158</v>
      </c>
      <c r="L64" s="15">
        <v>26.775500000000001</v>
      </c>
      <c r="M64" s="15">
        <v>13.285299999999999</v>
      </c>
      <c r="N64" s="15">
        <v>37.866</v>
      </c>
      <c r="O64" s="15">
        <v>37.866</v>
      </c>
      <c r="P64" s="15">
        <v>0</v>
      </c>
      <c r="Q64" s="15">
        <v>0</v>
      </c>
      <c r="R64" s="15" t="s">
        <v>268</v>
      </c>
      <c r="S64" s="15" t="s">
        <v>268</v>
      </c>
    </row>
    <row r="65" spans="1:19" hidden="1" outlineLevel="1" collapsed="1">
      <c r="A65" s="9">
        <v>42186</v>
      </c>
      <c r="B65" s="15">
        <v>27.893599999999999</v>
      </c>
      <c r="C65" s="15">
        <v>32.856299999999997</v>
      </c>
      <c r="D65" s="15">
        <v>26.0669</v>
      </c>
      <c r="E65" s="15">
        <v>30.4513</v>
      </c>
      <c r="F65" s="15">
        <v>27.527999999999999</v>
      </c>
      <c r="G65" s="15">
        <v>17.628799999999998</v>
      </c>
      <c r="H65" s="15">
        <v>28.0626</v>
      </c>
      <c r="I65" s="15">
        <v>32.8553</v>
      </c>
      <c r="J65" s="15">
        <v>26.275700000000001</v>
      </c>
      <c r="K65" s="15">
        <v>30.4513</v>
      </c>
      <c r="L65" s="15">
        <v>27.527999999999999</v>
      </c>
      <c r="M65" s="15">
        <v>18.265999999999998</v>
      </c>
      <c r="N65" s="15">
        <v>10.188000000000001</v>
      </c>
      <c r="O65" s="15">
        <v>39.757300000000001</v>
      </c>
      <c r="P65" s="15">
        <v>10.066000000000001</v>
      </c>
      <c r="Q65" s="15" t="s">
        <v>268</v>
      </c>
      <c r="R65" s="15" t="s">
        <v>268</v>
      </c>
      <c r="S65" s="15">
        <v>10.066000000000001</v>
      </c>
    </row>
    <row r="66" spans="1:19" hidden="1" outlineLevel="1" collapsed="1">
      <c r="A66" s="9">
        <v>42217</v>
      </c>
      <c r="B66" s="15">
        <v>24.915900000000001</v>
      </c>
      <c r="C66" s="15">
        <v>32.695599999999999</v>
      </c>
      <c r="D66" s="15">
        <v>22.5337</v>
      </c>
      <c r="E66" s="15">
        <v>32.559800000000003</v>
      </c>
      <c r="F66" s="15">
        <v>23.459099999999999</v>
      </c>
      <c r="G66" s="15">
        <v>12.666399999999999</v>
      </c>
      <c r="H66" s="15">
        <v>24.812899999999999</v>
      </c>
      <c r="I66" s="15">
        <v>31.296399999999998</v>
      </c>
      <c r="J66" s="15">
        <v>23.082000000000001</v>
      </c>
      <c r="K66" s="15">
        <v>32.559800000000003</v>
      </c>
      <c r="L66" s="15">
        <v>23.459099999999999</v>
      </c>
      <c r="M66" s="15">
        <v>14.5648</v>
      </c>
      <c r="N66" s="15">
        <v>26.368099999999998</v>
      </c>
      <c r="O66" s="15">
        <v>40.006900000000002</v>
      </c>
      <c r="P66" s="15">
        <v>8.3768999999999991</v>
      </c>
      <c r="Q66" s="15" t="s">
        <v>268</v>
      </c>
      <c r="R66" s="15" t="s">
        <v>268</v>
      </c>
      <c r="S66" s="15">
        <v>8.3768999999999991</v>
      </c>
    </row>
    <row r="67" spans="1:19" hidden="1" outlineLevel="1" collapsed="1">
      <c r="A67" s="9">
        <v>42248</v>
      </c>
      <c r="B67" s="15">
        <v>27.958500000000001</v>
      </c>
      <c r="C67" s="15">
        <v>31.1934</v>
      </c>
      <c r="D67" s="15">
        <v>26.947800000000001</v>
      </c>
      <c r="E67" s="15">
        <v>30.718599999999999</v>
      </c>
      <c r="F67" s="15">
        <v>27.6706</v>
      </c>
      <c r="G67" s="15">
        <v>15.536799999999999</v>
      </c>
      <c r="H67" s="15">
        <v>27.9575</v>
      </c>
      <c r="I67" s="15">
        <v>31.1907</v>
      </c>
      <c r="J67" s="15">
        <v>26.947800000000001</v>
      </c>
      <c r="K67" s="15">
        <v>30.718599999999999</v>
      </c>
      <c r="L67" s="15">
        <v>27.6706</v>
      </c>
      <c r="M67" s="15">
        <v>15.536799999999999</v>
      </c>
      <c r="N67" s="15">
        <v>37.7881</v>
      </c>
      <c r="O67" s="15">
        <v>37.7881</v>
      </c>
      <c r="P67" s="15">
        <v>0</v>
      </c>
      <c r="Q67" s="15" t="s">
        <v>268</v>
      </c>
      <c r="R67" s="15">
        <v>0</v>
      </c>
      <c r="S67" s="15" t="s">
        <v>268</v>
      </c>
    </row>
    <row r="68" spans="1:19" hidden="1" outlineLevel="1" collapsed="1">
      <c r="A68" s="9">
        <v>42278</v>
      </c>
      <c r="B68" s="15">
        <v>28.777899999999999</v>
      </c>
      <c r="C68" s="15">
        <v>33.643900000000002</v>
      </c>
      <c r="D68" s="15">
        <v>27.231400000000001</v>
      </c>
      <c r="E68" s="15">
        <v>30.539400000000001</v>
      </c>
      <c r="F68" s="15">
        <v>27.965599999999998</v>
      </c>
      <c r="G68" s="15">
        <v>15.927199999999999</v>
      </c>
      <c r="H68" s="15">
        <v>28.7974</v>
      </c>
      <c r="I68" s="15">
        <v>33.6434</v>
      </c>
      <c r="J68" s="15">
        <v>27.255600000000001</v>
      </c>
      <c r="K68" s="15">
        <v>30.539400000000001</v>
      </c>
      <c r="L68" s="15">
        <v>27.965599999999998</v>
      </c>
      <c r="M68" s="15">
        <v>16.066299999999998</v>
      </c>
      <c r="N68" s="15">
        <v>8.3795000000000002</v>
      </c>
      <c r="O68" s="15">
        <v>37.2423</v>
      </c>
      <c r="P68" s="15">
        <v>7.2610000000000001</v>
      </c>
      <c r="Q68" s="15" t="s">
        <v>268</v>
      </c>
      <c r="R68" s="15">
        <v>0</v>
      </c>
      <c r="S68" s="15">
        <v>7.2610000000000001</v>
      </c>
    </row>
    <row r="69" spans="1:19" hidden="1" outlineLevel="1" collapsed="1">
      <c r="A69" s="9">
        <v>42309</v>
      </c>
      <c r="B69" s="15">
        <v>26.8231</v>
      </c>
      <c r="C69" s="15">
        <v>31.077200000000001</v>
      </c>
      <c r="D69" s="15">
        <v>25.7347</v>
      </c>
      <c r="E69" s="15">
        <v>31.092600000000001</v>
      </c>
      <c r="F69" s="15">
        <v>26.928799999999999</v>
      </c>
      <c r="G69" s="15">
        <v>15.3322</v>
      </c>
      <c r="H69" s="15">
        <v>26.793500000000002</v>
      </c>
      <c r="I69" s="15">
        <v>30.977900000000002</v>
      </c>
      <c r="J69" s="15">
        <v>25.7347</v>
      </c>
      <c r="K69" s="15">
        <v>31.092600000000001</v>
      </c>
      <c r="L69" s="15">
        <v>26.928799999999999</v>
      </c>
      <c r="M69" s="15">
        <v>15.3322</v>
      </c>
      <c r="N69" s="15">
        <v>39.959299999999999</v>
      </c>
      <c r="O69" s="15">
        <v>39.959299999999999</v>
      </c>
      <c r="P69" s="15" t="s">
        <v>268</v>
      </c>
      <c r="Q69" s="15" t="s">
        <v>268</v>
      </c>
      <c r="R69" s="15" t="s">
        <v>268</v>
      </c>
      <c r="S69" s="15" t="s">
        <v>268</v>
      </c>
    </row>
    <row r="70" spans="1:19" hidden="1" outlineLevel="1" collapsed="1">
      <c r="A70" s="9">
        <v>42339</v>
      </c>
      <c r="B70" s="15">
        <v>21.204599999999999</v>
      </c>
      <c r="C70" s="15">
        <v>30.683399999999999</v>
      </c>
      <c r="D70" s="15">
        <v>19.474799999999998</v>
      </c>
      <c r="E70" s="15">
        <v>30.6358</v>
      </c>
      <c r="F70" s="15">
        <v>27.522600000000001</v>
      </c>
      <c r="G70" s="15">
        <v>3.875</v>
      </c>
      <c r="H70" s="15">
        <v>21.327300000000001</v>
      </c>
      <c r="I70" s="15">
        <v>30.6325</v>
      </c>
      <c r="J70" s="15">
        <v>19.614999999999998</v>
      </c>
      <c r="K70" s="15">
        <v>30.6358</v>
      </c>
      <c r="L70" s="15">
        <v>27.522600000000001</v>
      </c>
      <c r="M70" s="15">
        <v>3.7825000000000002</v>
      </c>
      <c r="N70" s="15">
        <v>8.6024999999999991</v>
      </c>
      <c r="O70" s="15">
        <v>49.443199999999997</v>
      </c>
      <c r="P70" s="15">
        <v>6.7539999999999996</v>
      </c>
      <c r="Q70" s="15">
        <v>0</v>
      </c>
      <c r="R70" s="15">
        <v>0</v>
      </c>
      <c r="S70" s="15">
        <v>6.7539999999999996</v>
      </c>
    </row>
    <row r="71" spans="1:19" hidden="1" outlineLevel="1" collapsed="1">
      <c r="A71" s="9">
        <v>42370</v>
      </c>
      <c r="B71" s="15">
        <v>27.258099999999999</v>
      </c>
      <c r="C71" s="15">
        <v>30.2761</v>
      </c>
      <c r="D71" s="15">
        <v>25.557700000000001</v>
      </c>
      <c r="E71" s="15">
        <v>27.787800000000001</v>
      </c>
      <c r="F71" s="15">
        <v>27.664400000000001</v>
      </c>
      <c r="G71" s="15">
        <v>11.9575</v>
      </c>
      <c r="H71" s="15">
        <v>27.527000000000001</v>
      </c>
      <c r="I71" s="15">
        <v>30.271100000000001</v>
      </c>
      <c r="J71" s="15">
        <v>25.945699999999999</v>
      </c>
      <c r="K71" s="15">
        <v>27.787800000000001</v>
      </c>
      <c r="L71" s="15">
        <v>27.664400000000001</v>
      </c>
      <c r="M71" s="15">
        <v>12.5684</v>
      </c>
      <c r="N71" s="15">
        <v>9.3824000000000005</v>
      </c>
      <c r="O71" s="15">
        <v>38.917499999999997</v>
      </c>
      <c r="P71" s="15">
        <v>8.9570000000000007</v>
      </c>
      <c r="Q71" s="15" t="s">
        <v>268</v>
      </c>
      <c r="R71" s="15">
        <v>0</v>
      </c>
      <c r="S71" s="15">
        <v>8.9570000000000007</v>
      </c>
    </row>
    <row r="72" spans="1:19" hidden="1" outlineLevel="1" collapsed="1">
      <c r="A72" s="9">
        <v>42401</v>
      </c>
      <c r="B72" s="15">
        <v>26.3949</v>
      </c>
      <c r="C72" s="15">
        <v>30.194500000000001</v>
      </c>
      <c r="D72" s="15">
        <v>24.29</v>
      </c>
      <c r="E72" s="15">
        <v>33.799700000000001</v>
      </c>
      <c r="F72" s="15">
        <v>27.938300000000002</v>
      </c>
      <c r="G72" s="15">
        <v>4.8345000000000002</v>
      </c>
      <c r="H72" s="15">
        <v>26.449300000000001</v>
      </c>
      <c r="I72" s="15">
        <v>30.1846</v>
      </c>
      <c r="J72" s="15">
        <v>24.370100000000001</v>
      </c>
      <c r="K72" s="15">
        <v>33.799700000000001</v>
      </c>
      <c r="L72" s="15">
        <v>27.938300000000002</v>
      </c>
      <c r="M72" s="15">
        <v>4.7007000000000003</v>
      </c>
      <c r="N72" s="15">
        <v>11.4193</v>
      </c>
      <c r="O72" s="15">
        <v>48.5685</v>
      </c>
      <c r="P72" s="15">
        <v>9.3390000000000004</v>
      </c>
      <c r="Q72" s="15" t="s">
        <v>268</v>
      </c>
      <c r="R72" s="15">
        <v>0</v>
      </c>
      <c r="S72" s="15">
        <v>9.3390000000000004</v>
      </c>
    </row>
    <row r="73" spans="1:19" hidden="1" outlineLevel="1" collapsed="1">
      <c r="A73" s="9">
        <v>42430</v>
      </c>
      <c r="B73" s="15">
        <v>28.12</v>
      </c>
      <c r="C73" s="15">
        <v>30.129200000000001</v>
      </c>
      <c r="D73" s="15">
        <v>26.970800000000001</v>
      </c>
      <c r="E73" s="15">
        <v>33.772799999999997</v>
      </c>
      <c r="F73" s="15">
        <v>26.7134</v>
      </c>
      <c r="G73" s="15">
        <v>19.707100000000001</v>
      </c>
      <c r="H73" s="15">
        <v>28.091699999999999</v>
      </c>
      <c r="I73" s="15">
        <v>30.0625</v>
      </c>
      <c r="J73" s="15">
        <v>26.970800000000001</v>
      </c>
      <c r="K73" s="15">
        <v>33.772799999999997</v>
      </c>
      <c r="L73" s="15">
        <v>26.7134</v>
      </c>
      <c r="M73" s="15">
        <v>19.707100000000001</v>
      </c>
      <c r="N73" s="15">
        <v>42.201300000000003</v>
      </c>
      <c r="O73" s="15">
        <v>42.201300000000003</v>
      </c>
      <c r="P73" s="15" t="s">
        <v>268</v>
      </c>
      <c r="Q73" s="15" t="s">
        <v>268</v>
      </c>
      <c r="R73" s="15" t="s">
        <v>268</v>
      </c>
      <c r="S73" s="15" t="s">
        <v>268</v>
      </c>
    </row>
    <row r="74" spans="1:19" hidden="1" outlineLevel="1" collapsed="1">
      <c r="A74" s="9">
        <v>42461</v>
      </c>
      <c r="B74" s="15">
        <v>28.205200000000001</v>
      </c>
      <c r="C74" s="15">
        <v>29.8308</v>
      </c>
      <c r="D74" s="15">
        <v>27.404599999999999</v>
      </c>
      <c r="E74" s="15">
        <v>33.178400000000003</v>
      </c>
      <c r="F74" s="15">
        <v>27.6998</v>
      </c>
      <c r="G74" s="15">
        <v>17.1981</v>
      </c>
      <c r="H74" s="15">
        <v>28.205100000000002</v>
      </c>
      <c r="I74" s="15">
        <v>29.830400000000001</v>
      </c>
      <c r="J74" s="15">
        <v>27.404599999999999</v>
      </c>
      <c r="K74" s="15">
        <v>33.178400000000003</v>
      </c>
      <c r="L74" s="15">
        <v>27.6998</v>
      </c>
      <c r="M74" s="15">
        <v>17.1981</v>
      </c>
      <c r="N74" s="15">
        <v>37.302100000000003</v>
      </c>
      <c r="O74" s="15">
        <v>37.302100000000003</v>
      </c>
      <c r="P74" s="15" t="s">
        <v>268</v>
      </c>
      <c r="Q74" s="15" t="s">
        <v>268</v>
      </c>
      <c r="R74" s="15" t="s">
        <v>268</v>
      </c>
      <c r="S74" s="15" t="s">
        <v>268</v>
      </c>
    </row>
    <row r="75" spans="1:19" hidden="1" outlineLevel="1" collapsed="1">
      <c r="A75" s="9">
        <v>42491</v>
      </c>
      <c r="B75" s="15">
        <v>29.620899999999999</v>
      </c>
      <c r="C75" s="15">
        <v>29.430299999999999</v>
      </c>
      <c r="D75" s="15">
        <v>29.713200000000001</v>
      </c>
      <c r="E75" s="15">
        <v>44.894300000000001</v>
      </c>
      <c r="F75" s="15">
        <v>28.028700000000001</v>
      </c>
      <c r="G75" s="15">
        <v>18.776</v>
      </c>
      <c r="H75" s="15">
        <v>29.6038</v>
      </c>
      <c r="I75" s="15">
        <v>29.377300000000002</v>
      </c>
      <c r="J75" s="15">
        <v>29.713200000000001</v>
      </c>
      <c r="K75" s="15">
        <v>44.894300000000001</v>
      </c>
      <c r="L75" s="15">
        <v>28.028700000000001</v>
      </c>
      <c r="M75" s="15">
        <v>18.776</v>
      </c>
      <c r="N75" s="15">
        <v>43.114100000000001</v>
      </c>
      <c r="O75" s="15">
        <v>43.114100000000001</v>
      </c>
      <c r="P75" s="15">
        <v>0</v>
      </c>
      <c r="Q75" s="15">
        <v>0</v>
      </c>
      <c r="R75" s="15" t="s">
        <v>268</v>
      </c>
      <c r="S75" s="15" t="s">
        <v>268</v>
      </c>
    </row>
    <row r="76" spans="1:19" hidden="1" outlineLevel="1" collapsed="1">
      <c r="A76" s="9">
        <v>42522</v>
      </c>
      <c r="B76" s="15">
        <v>29.480399999999999</v>
      </c>
      <c r="C76" s="15">
        <v>28.632000000000001</v>
      </c>
      <c r="D76" s="15">
        <v>29.8139</v>
      </c>
      <c r="E76" s="15">
        <v>42.7819</v>
      </c>
      <c r="F76" s="15">
        <v>28.094999999999999</v>
      </c>
      <c r="G76" s="15">
        <v>27.210999999999999</v>
      </c>
      <c r="H76" s="15">
        <v>29.467199999999998</v>
      </c>
      <c r="I76" s="15">
        <v>28.583300000000001</v>
      </c>
      <c r="J76" s="15">
        <v>29.8139</v>
      </c>
      <c r="K76" s="15">
        <v>42.7819</v>
      </c>
      <c r="L76" s="15">
        <v>28.094999999999999</v>
      </c>
      <c r="M76" s="15">
        <v>27.210999999999999</v>
      </c>
      <c r="N76" s="15">
        <v>49.712899999999998</v>
      </c>
      <c r="O76" s="15">
        <v>49.712899999999998</v>
      </c>
      <c r="P76" s="15">
        <v>0</v>
      </c>
      <c r="Q76" s="15" t="s">
        <v>268</v>
      </c>
      <c r="R76" s="15">
        <v>0</v>
      </c>
      <c r="S76" s="15" t="s">
        <v>268</v>
      </c>
    </row>
    <row r="77" spans="1:19" hidden="1" outlineLevel="1" collapsed="1">
      <c r="A77" s="9">
        <v>42552</v>
      </c>
      <c r="B77" s="15">
        <v>29.082899999999999</v>
      </c>
      <c r="C77" s="15">
        <v>28.7134</v>
      </c>
      <c r="D77" s="15">
        <v>29.221800000000002</v>
      </c>
      <c r="E77" s="15">
        <v>42.901600000000002</v>
      </c>
      <c r="F77" s="15">
        <v>27.834499999999998</v>
      </c>
      <c r="G77" s="15">
        <v>20.800699999999999</v>
      </c>
      <c r="H77" s="15">
        <v>29.082599999999999</v>
      </c>
      <c r="I77" s="15">
        <v>28.712</v>
      </c>
      <c r="J77" s="15">
        <v>29.221800000000002</v>
      </c>
      <c r="K77" s="15">
        <v>42.901600000000002</v>
      </c>
      <c r="L77" s="15">
        <v>27.834499999999998</v>
      </c>
      <c r="M77" s="15">
        <v>20.800699999999999</v>
      </c>
      <c r="N77" s="15">
        <v>42.450200000000002</v>
      </c>
      <c r="O77" s="15">
        <v>42.450200000000002</v>
      </c>
      <c r="P77" s="15">
        <v>0</v>
      </c>
      <c r="Q77" s="15" t="s">
        <v>268</v>
      </c>
      <c r="R77" s="15">
        <v>0</v>
      </c>
      <c r="S77" s="15" t="s">
        <v>268</v>
      </c>
    </row>
    <row r="78" spans="1:19" hidden="1" outlineLevel="1" collapsed="1">
      <c r="A78" s="9">
        <v>42583</v>
      </c>
      <c r="B78" s="15">
        <v>28.888999999999999</v>
      </c>
      <c r="C78" s="15">
        <v>29.446400000000001</v>
      </c>
      <c r="D78" s="15">
        <v>28.509799999999998</v>
      </c>
      <c r="E78" s="15">
        <v>36.274299999999997</v>
      </c>
      <c r="F78" s="15">
        <v>28.199200000000001</v>
      </c>
      <c r="G78" s="15">
        <v>21.192799999999998</v>
      </c>
      <c r="H78" s="15">
        <v>28.996099999999998</v>
      </c>
      <c r="I78" s="15">
        <v>29.446100000000001</v>
      </c>
      <c r="J78" s="15">
        <v>28.686699999999998</v>
      </c>
      <c r="K78" s="15">
        <v>36.274299999999997</v>
      </c>
      <c r="L78" s="15">
        <v>28.415800000000001</v>
      </c>
      <c r="M78" s="15">
        <v>21.192799999999998</v>
      </c>
      <c r="N78" s="15">
        <v>12.5002</v>
      </c>
      <c r="O78" s="15">
        <v>37.556199999999997</v>
      </c>
      <c r="P78" s="15">
        <v>12.439</v>
      </c>
      <c r="Q78" s="15" t="s">
        <v>268</v>
      </c>
      <c r="R78" s="15">
        <v>12.439</v>
      </c>
      <c r="S78" s="15" t="s">
        <v>268</v>
      </c>
    </row>
    <row r="79" spans="1:19" hidden="1" outlineLevel="1" collapsed="1">
      <c r="A79" s="9">
        <v>42614</v>
      </c>
      <c r="B79" s="15">
        <v>28.6936</v>
      </c>
      <c r="C79" s="15">
        <v>29.3551</v>
      </c>
      <c r="D79" s="15">
        <v>28.383700000000001</v>
      </c>
      <c r="E79" s="15">
        <v>35.788499999999999</v>
      </c>
      <c r="F79" s="15">
        <v>27.536999999999999</v>
      </c>
      <c r="G79" s="15">
        <v>23.273099999999999</v>
      </c>
      <c r="H79" s="15">
        <v>28.683599999999998</v>
      </c>
      <c r="I79" s="15">
        <v>29.325500000000002</v>
      </c>
      <c r="J79" s="15">
        <v>28.383700000000001</v>
      </c>
      <c r="K79" s="15">
        <v>35.788499999999999</v>
      </c>
      <c r="L79" s="15">
        <v>27.536999999999999</v>
      </c>
      <c r="M79" s="15">
        <v>23.273099999999999</v>
      </c>
      <c r="N79" s="15">
        <v>41.531399999999998</v>
      </c>
      <c r="O79" s="15">
        <v>41.531399999999998</v>
      </c>
      <c r="P79" s="15">
        <v>0</v>
      </c>
      <c r="Q79" s="15">
        <v>0</v>
      </c>
      <c r="R79" s="15">
        <v>0</v>
      </c>
      <c r="S79" s="15" t="s">
        <v>268</v>
      </c>
    </row>
    <row r="80" spans="1:19" hidden="1" outlineLevel="1" collapsed="1">
      <c r="A80" s="9">
        <v>42644</v>
      </c>
      <c r="B80" s="15">
        <v>28.493200000000002</v>
      </c>
      <c r="C80" s="15">
        <v>30.417000000000002</v>
      </c>
      <c r="D80" s="15">
        <v>27.8764</v>
      </c>
      <c r="E80" s="15">
        <v>37.7408</v>
      </c>
      <c r="F80" s="15">
        <v>27.122699999999998</v>
      </c>
      <c r="G80" s="15">
        <v>21.264299999999999</v>
      </c>
      <c r="H80" s="15">
        <v>28.492899999999999</v>
      </c>
      <c r="I80" s="15">
        <v>30.415700000000001</v>
      </c>
      <c r="J80" s="15">
        <v>27.8764</v>
      </c>
      <c r="K80" s="15">
        <v>37.7408</v>
      </c>
      <c r="L80" s="15">
        <v>27.122699999999998</v>
      </c>
      <c r="M80" s="15">
        <v>21.264299999999999</v>
      </c>
      <c r="N80" s="15">
        <v>45.665900000000001</v>
      </c>
      <c r="O80" s="15">
        <v>45.665900000000001</v>
      </c>
      <c r="P80" s="15">
        <v>0</v>
      </c>
      <c r="Q80" s="15" t="s">
        <v>268</v>
      </c>
      <c r="R80" s="15">
        <v>0</v>
      </c>
      <c r="S80" s="15" t="s">
        <v>268</v>
      </c>
    </row>
    <row r="81" spans="1:19" hidden="1" outlineLevel="1" collapsed="1">
      <c r="A81" s="9">
        <v>42675</v>
      </c>
      <c r="B81" s="15">
        <v>28.415099999999999</v>
      </c>
      <c r="C81" s="15">
        <v>29.891500000000001</v>
      </c>
      <c r="D81" s="15">
        <v>27.508400000000002</v>
      </c>
      <c r="E81" s="15">
        <v>29.926600000000001</v>
      </c>
      <c r="F81" s="15">
        <v>27.3172</v>
      </c>
      <c r="G81" s="15">
        <v>22.090599999999998</v>
      </c>
      <c r="H81" s="15">
        <v>28.412800000000001</v>
      </c>
      <c r="I81" s="15">
        <v>29.8858</v>
      </c>
      <c r="J81" s="15">
        <v>27.508400000000002</v>
      </c>
      <c r="K81" s="15">
        <v>29.926600000000001</v>
      </c>
      <c r="L81" s="15">
        <v>27.3172</v>
      </c>
      <c r="M81" s="15">
        <v>22.090599999999998</v>
      </c>
      <c r="N81" s="15">
        <v>49.595100000000002</v>
      </c>
      <c r="O81" s="15">
        <v>49.595100000000002</v>
      </c>
      <c r="P81" s="15">
        <v>0</v>
      </c>
      <c r="Q81" s="15">
        <v>0</v>
      </c>
      <c r="R81" s="15" t="s">
        <v>268</v>
      </c>
      <c r="S81" s="15" t="s">
        <v>268</v>
      </c>
    </row>
    <row r="82" spans="1:19" hidden="1" outlineLevel="1" collapsed="1">
      <c r="A82" s="9">
        <v>42705</v>
      </c>
      <c r="B82" s="15">
        <v>28.4206</v>
      </c>
      <c r="C82" s="15">
        <v>30.535299999999999</v>
      </c>
      <c r="D82" s="15">
        <v>27.280100000000001</v>
      </c>
      <c r="E82" s="15">
        <v>29.404399999999999</v>
      </c>
      <c r="F82" s="15">
        <v>27.329799999999999</v>
      </c>
      <c r="G82" s="15">
        <v>22.467600000000001</v>
      </c>
      <c r="H82" s="15">
        <v>28.382200000000001</v>
      </c>
      <c r="I82" s="15">
        <v>30.4404</v>
      </c>
      <c r="J82" s="15">
        <v>27.280100000000001</v>
      </c>
      <c r="K82" s="15">
        <v>29.404399999999999</v>
      </c>
      <c r="L82" s="15">
        <v>27.329799999999999</v>
      </c>
      <c r="M82" s="15">
        <v>22.467600000000001</v>
      </c>
      <c r="N82" s="15">
        <v>43.744300000000003</v>
      </c>
      <c r="O82" s="15">
        <v>43.744300000000003</v>
      </c>
      <c r="P82" s="15">
        <v>0</v>
      </c>
      <c r="Q82" s="15">
        <v>0</v>
      </c>
      <c r="R82" s="15" t="s">
        <v>268</v>
      </c>
      <c r="S82" s="15" t="s">
        <v>268</v>
      </c>
    </row>
    <row r="83" spans="1:19" hidden="1" outlineLevel="1" collapsed="1">
      <c r="A83" s="9">
        <v>42736</v>
      </c>
      <c r="B83" s="15">
        <v>28.153199999999998</v>
      </c>
      <c r="C83" s="15">
        <v>30.329899999999999</v>
      </c>
      <c r="D83" s="15">
        <v>26.8581</v>
      </c>
      <c r="E83" s="15">
        <v>33.0685</v>
      </c>
      <c r="F83" s="15">
        <v>26.522300000000001</v>
      </c>
      <c r="G83" s="15">
        <v>20.180900000000001</v>
      </c>
      <c r="H83" s="15">
        <v>28.1526</v>
      </c>
      <c r="I83" s="15">
        <v>30.328499999999998</v>
      </c>
      <c r="J83" s="15">
        <v>26.8581</v>
      </c>
      <c r="K83" s="15">
        <v>33.0685</v>
      </c>
      <c r="L83" s="15">
        <v>26.522300000000001</v>
      </c>
      <c r="M83" s="15">
        <v>20.180900000000001</v>
      </c>
      <c r="N83" s="15">
        <v>45.220999999999997</v>
      </c>
      <c r="O83" s="15">
        <v>45.220999999999997</v>
      </c>
      <c r="P83" s="15">
        <v>0</v>
      </c>
      <c r="Q83" s="15" t="s">
        <v>268</v>
      </c>
      <c r="R83" s="15">
        <v>0</v>
      </c>
      <c r="S83" s="15" t="s">
        <v>268</v>
      </c>
    </row>
    <row r="84" spans="1:19" hidden="1" outlineLevel="1" collapsed="1">
      <c r="A84" s="9">
        <v>42767</v>
      </c>
      <c r="B84" s="15">
        <v>28.9678</v>
      </c>
      <c r="C84" s="15">
        <v>29.991900000000001</v>
      </c>
      <c r="D84" s="15">
        <v>27.3278</v>
      </c>
      <c r="E84" s="15">
        <v>34.3127</v>
      </c>
      <c r="F84" s="15">
        <v>28.0076</v>
      </c>
      <c r="G84" s="15">
        <v>10.141299999999999</v>
      </c>
      <c r="H84" s="15">
        <v>28.9678</v>
      </c>
      <c r="I84" s="15">
        <v>29.991800000000001</v>
      </c>
      <c r="J84" s="15">
        <v>27.3278</v>
      </c>
      <c r="K84" s="15">
        <v>34.3127</v>
      </c>
      <c r="L84" s="15">
        <v>28.0076</v>
      </c>
      <c r="M84" s="15">
        <v>10.141299999999999</v>
      </c>
      <c r="N84" s="15">
        <v>37.013399999999997</v>
      </c>
      <c r="O84" s="15">
        <v>37.013399999999997</v>
      </c>
      <c r="P84" s="15">
        <v>0</v>
      </c>
      <c r="Q84" s="15">
        <v>0</v>
      </c>
      <c r="R84" s="15" t="s">
        <v>268</v>
      </c>
      <c r="S84" s="15">
        <v>0</v>
      </c>
    </row>
    <row r="85" spans="1:19" hidden="1" outlineLevel="1" collapsed="1">
      <c r="A85" s="9">
        <v>42795</v>
      </c>
      <c r="B85" s="15">
        <v>28.032</v>
      </c>
      <c r="C85" s="15">
        <v>30.0181</v>
      </c>
      <c r="D85" s="15">
        <v>26.6174</v>
      </c>
      <c r="E85" s="15">
        <v>28.522099999999998</v>
      </c>
      <c r="F85" s="15">
        <v>26.8095</v>
      </c>
      <c r="G85" s="15">
        <v>20.664000000000001</v>
      </c>
      <c r="H85" s="15">
        <v>27.9711</v>
      </c>
      <c r="I85" s="15">
        <v>29.895</v>
      </c>
      <c r="J85" s="15">
        <v>26.6174</v>
      </c>
      <c r="K85" s="15">
        <v>28.522099999999998</v>
      </c>
      <c r="L85" s="15">
        <v>26.8095</v>
      </c>
      <c r="M85" s="15">
        <v>20.664000000000001</v>
      </c>
      <c r="N85" s="15">
        <v>40.0991</v>
      </c>
      <c r="O85" s="15">
        <v>40.0991</v>
      </c>
      <c r="P85" s="15">
        <v>0</v>
      </c>
      <c r="Q85" s="15">
        <v>0</v>
      </c>
      <c r="R85" s="15" t="s">
        <v>268</v>
      </c>
      <c r="S85" s="15">
        <v>0</v>
      </c>
    </row>
    <row r="86" spans="1:19" hidden="1" outlineLevel="1" collapsed="1">
      <c r="A86" s="9">
        <v>42826</v>
      </c>
      <c r="B86" s="15">
        <v>28.641400000000001</v>
      </c>
      <c r="C86" s="15">
        <v>29.1233</v>
      </c>
      <c r="D86" s="15">
        <v>28.450299999999999</v>
      </c>
      <c r="E86" s="15">
        <v>31.5334</v>
      </c>
      <c r="F86" s="15">
        <v>28.4315</v>
      </c>
      <c r="G86" s="15">
        <v>22.411300000000001</v>
      </c>
      <c r="H86" s="15">
        <v>28.619299999999999</v>
      </c>
      <c r="I86" s="15">
        <v>29.0471</v>
      </c>
      <c r="J86" s="15">
        <v>28.450299999999999</v>
      </c>
      <c r="K86" s="15">
        <v>31.5334</v>
      </c>
      <c r="L86" s="15">
        <v>28.4315</v>
      </c>
      <c r="M86" s="15">
        <v>22.411300000000001</v>
      </c>
      <c r="N86" s="15">
        <v>49.964199999999998</v>
      </c>
      <c r="O86" s="15">
        <v>49.964199999999998</v>
      </c>
      <c r="P86" s="15">
        <v>0</v>
      </c>
      <c r="Q86" s="15">
        <v>0</v>
      </c>
      <c r="R86" s="15">
        <v>0</v>
      </c>
      <c r="S86" s="15">
        <v>0</v>
      </c>
    </row>
    <row r="87" spans="1:19" hidden="1" outlineLevel="1" collapsed="1">
      <c r="A87" s="9">
        <v>42856</v>
      </c>
      <c r="B87" s="15">
        <v>27.3184</v>
      </c>
      <c r="C87" s="15">
        <v>29.305</v>
      </c>
      <c r="D87" s="15">
        <v>26.297599999999999</v>
      </c>
      <c r="E87" s="15">
        <v>26.442799999999998</v>
      </c>
      <c r="F87" s="15">
        <v>27.1204</v>
      </c>
      <c r="G87" s="15">
        <v>18.6145</v>
      </c>
      <c r="H87" s="15">
        <v>27.273199999999999</v>
      </c>
      <c r="I87" s="15">
        <v>29.183</v>
      </c>
      <c r="J87" s="15">
        <v>26.297599999999999</v>
      </c>
      <c r="K87" s="15">
        <v>26.442799999999998</v>
      </c>
      <c r="L87" s="15">
        <v>27.1204</v>
      </c>
      <c r="M87" s="15">
        <v>18.6145</v>
      </c>
      <c r="N87" s="15">
        <v>49.8384</v>
      </c>
      <c r="O87" s="15">
        <v>49.8384</v>
      </c>
      <c r="P87" s="15">
        <v>0</v>
      </c>
      <c r="Q87" s="15">
        <v>0</v>
      </c>
      <c r="R87" s="15">
        <v>0</v>
      </c>
      <c r="S87" s="15">
        <v>0</v>
      </c>
    </row>
    <row r="88" spans="1:19" hidden="1" outlineLevel="1" collapsed="1">
      <c r="A88" s="9">
        <v>42887</v>
      </c>
      <c r="B88" s="15">
        <v>28.445499999999999</v>
      </c>
      <c r="C88" s="15">
        <v>29.006499999999999</v>
      </c>
      <c r="D88" s="15">
        <v>28.130400000000002</v>
      </c>
      <c r="E88" s="15">
        <v>29.590699999999998</v>
      </c>
      <c r="F88" s="15">
        <v>28.113900000000001</v>
      </c>
      <c r="G88" s="15">
        <v>22.9693</v>
      </c>
      <c r="H88" s="15">
        <v>28.421700000000001</v>
      </c>
      <c r="I88" s="15">
        <v>28.9419</v>
      </c>
      <c r="J88" s="15">
        <v>28.130400000000002</v>
      </c>
      <c r="K88" s="15">
        <v>29.590699999999998</v>
      </c>
      <c r="L88" s="15">
        <v>28.113900000000001</v>
      </c>
      <c r="M88" s="15">
        <v>22.9693</v>
      </c>
      <c r="N88" s="15">
        <v>49.937899999999999</v>
      </c>
      <c r="O88" s="15">
        <v>49.937899999999999</v>
      </c>
      <c r="P88" s="15">
        <v>0</v>
      </c>
      <c r="Q88" s="15">
        <v>0</v>
      </c>
      <c r="R88" s="15">
        <v>0</v>
      </c>
      <c r="S88" s="15">
        <v>0</v>
      </c>
    </row>
    <row r="89" spans="1:19" hidden="1" outlineLevel="1" collapsed="1">
      <c r="A89" s="9">
        <v>42917</v>
      </c>
      <c r="B89" s="15">
        <v>26.941600000000001</v>
      </c>
      <c r="C89" s="15">
        <v>29.0716</v>
      </c>
      <c r="D89" s="15">
        <v>25.9772</v>
      </c>
      <c r="E89" s="15">
        <v>21.709900000000001</v>
      </c>
      <c r="F89" s="15">
        <v>28.0822</v>
      </c>
      <c r="G89" s="15">
        <v>18.5472</v>
      </c>
      <c r="H89" s="15">
        <v>26.936800000000002</v>
      </c>
      <c r="I89" s="15">
        <v>29.057500000000001</v>
      </c>
      <c r="J89" s="15">
        <v>25.9772</v>
      </c>
      <c r="K89" s="15">
        <v>21.709900000000001</v>
      </c>
      <c r="L89" s="15">
        <v>28.0822</v>
      </c>
      <c r="M89" s="15">
        <v>18.5472</v>
      </c>
      <c r="N89" s="15">
        <v>49.616</v>
      </c>
      <c r="O89" s="15">
        <v>49.616</v>
      </c>
      <c r="P89" s="15">
        <v>0</v>
      </c>
      <c r="Q89" s="15">
        <v>0</v>
      </c>
      <c r="R89" s="15">
        <v>0</v>
      </c>
      <c r="S89" s="15" t="s">
        <v>268</v>
      </c>
    </row>
    <row r="90" spans="1:19" hidden="1" outlineLevel="1" collapsed="1">
      <c r="A90" s="9">
        <v>42948</v>
      </c>
      <c r="B90" s="15">
        <v>26.291899999999998</v>
      </c>
      <c r="C90" s="15">
        <v>29.174800000000001</v>
      </c>
      <c r="D90" s="15">
        <v>24.8735</v>
      </c>
      <c r="E90" s="15">
        <v>16.624199999999998</v>
      </c>
      <c r="F90" s="15">
        <v>28.0794</v>
      </c>
      <c r="G90" s="15">
        <v>21.3293</v>
      </c>
      <c r="H90" s="15">
        <v>26.282399999999999</v>
      </c>
      <c r="I90" s="15">
        <v>29.148399999999999</v>
      </c>
      <c r="J90" s="15">
        <v>24.8735</v>
      </c>
      <c r="K90" s="15">
        <v>16.624199999999998</v>
      </c>
      <c r="L90" s="15">
        <v>28.0794</v>
      </c>
      <c r="M90" s="15">
        <v>21.3293</v>
      </c>
      <c r="N90" s="15">
        <v>59.850900000000003</v>
      </c>
      <c r="O90" s="15">
        <v>59.850900000000003</v>
      </c>
      <c r="P90" s="15">
        <v>0</v>
      </c>
      <c r="Q90" s="15">
        <v>0</v>
      </c>
      <c r="R90" s="15">
        <v>0</v>
      </c>
      <c r="S90" s="15">
        <v>0</v>
      </c>
    </row>
    <row r="91" spans="1:19" hidden="1" outlineLevel="1" collapsed="1">
      <c r="A91" s="9">
        <v>42979</v>
      </c>
      <c r="B91" s="15">
        <v>27.9253</v>
      </c>
      <c r="C91" s="15">
        <v>29.322199999999999</v>
      </c>
      <c r="D91" s="15">
        <v>27.360600000000002</v>
      </c>
      <c r="E91" s="15">
        <v>28.236899999999999</v>
      </c>
      <c r="F91" s="15">
        <v>27.6435</v>
      </c>
      <c r="G91" s="15">
        <v>21.156099999999999</v>
      </c>
      <c r="H91" s="15">
        <v>27.923400000000001</v>
      </c>
      <c r="I91" s="15">
        <v>29.316099999999999</v>
      </c>
      <c r="J91" s="15">
        <v>27.360600000000002</v>
      </c>
      <c r="K91" s="15">
        <v>28.236899999999999</v>
      </c>
      <c r="L91" s="15">
        <v>27.6435</v>
      </c>
      <c r="M91" s="15">
        <v>21.156099999999999</v>
      </c>
      <c r="N91" s="15">
        <v>47.798699999999997</v>
      </c>
      <c r="O91" s="15">
        <v>47.798699999999997</v>
      </c>
      <c r="P91" s="15">
        <v>0</v>
      </c>
      <c r="Q91" s="15">
        <v>0</v>
      </c>
      <c r="R91" s="15">
        <v>0</v>
      </c>
      <c r="S91" s="15">
        <v>0</v>
      </c>
    </row>
    <row r="92" spans="1:19" hidden="1" outlineLevel="1" collapsed="1">
      <c r="A92" s="9">
        <v>43009</v>
      </c>
      <c r="B92" s="15">
        <v>28.425999999999998</v>
      </c>
      <c r="C92" s="15">
        <v>29.7224</v>
      </c>
      <c r="D92" s="15">
        <v>27.920300000000001</v>
      </c>
      <c r="E92" s="15">
        <v>26.668700000000001</v>
      </c>
      <c r="F92" s="15">
        <v>28.6449</v>
      </c>
      <c r="G92" s="15">
        <v>20.7606</v>
      </c>
      <c r="H92" s="15">
        <v>28.423999999999999</v>
      </c>
      <c r="I92" s="15">
        <v>29.715599999999998</v>
      </c>
      <c r="J92" s="15">
        <v>27.920300000000001</v>
      </c>
      <c r="K92" s="15">
        <v>26.668700000000001</v>
      </c>
      <c r="L92" s="15">
        <v>28.6449</v>
      </c>
      <c r="M92" s="15">
        <v>20.7606</v>
      </c>
      <c r="N92" s="15">
        <v>49.634</v>
      </c>
      <c r="O92" s="15">
        <v>49.634</v>
      </c>
      <c r="P92" s="15">
        <v>0</v>
      </c>
      <c r="Q92" s="15">
        <v>0</v>
      </c>
      <c r="R92" s="15">
        <v>0</v>
      </c>
      <c r="S92" s="15">
        <v>0</v>
      </c>
    </row>
    <row r="93" spans="1:19" hidden="1" outlineLevel="1" collapsed="1">
      <c r="A93" s="9">
        <v>43040</v>
      </c>
      <c r="B93" s="15">
        <v>27.186</v>
      </c>
      <c r="C93" s="15">
        <v>29.591799999999999</v>
      </c>
      <c r="D93" s="15">
        <v>26.405899999999999</v>
      </c>
      <c r="E93" s="15">
        <v>25.979500000000002</v>
      </c>
      <c r="F93" s="15">
        <v>26.9681</v>
      </c>
      <c r="G93" s="15">
        <v>19.787700000000001</v>
      </c>
      <c r="H93" s="15">
        <v>27.183900000000001</v>
      </c>
      <c r="I93" s="15">
        <v>29.5838</v>
      </c>
      <c r="J93" s="15">
        <v>26.405899999999999</v>
      </c>
      <c r="K93" s="15">
        <v>25.979500000000002</v>
      </c>
      <c r="L93" s="15">
        <v>26.9681</v>
      </c>
      <c r="M93" s="15">
        <v>19.787700000000001</v>
      </c>
      <c r="N93" s="15">
        <v>55.051699999999997</v>
      </c>
      <c r="O93" s="15">
        <v>55.051699999999997</v>
      </c>
      <c r="P93" s="15">
        <v>0</v>
      </c>
      <c r="Q93" s="15">
        <v>0</v>
      </c>
      <c r="R93" s="15">
        <v>0</v>
      </c>
      <c r="S93" s="15">
        <v>0</v>
      </c>
    </row>
    <row r="94" spans="1:19" hidden="1" outlineLevel="1" collapsed="1">
      <c r="A94" s="9">
        <v>43070</v>
      </c>
      <c r="B94" s="15">
        <v>27.971</v>
      </c>
      <c r="C94" s="15">
        <v>29.8354</v>
      </c>
      <c r="D94" s="15">
        <v>27.282800000000002</v>
      </c>
      <c r="E94" s="15">
        <v>26.685300000000002</v>
      </c>
      <c r="F94" s="15">
        <v>27.734300000000001</v>
      </c>
      <c r="G94" s="15">
        <v>19.297499999999999</v>
      </c>
      <c r="H94" s="15">
        <v>28.002700000000001</v>
      </c>
      <c r="I94" s="15">
        <v>29.7622</v>
      </c>
      <c r="J94" s="15">
        <v>27.355</v>
      </c>
      <c r="K94" s="15">
        <v>26.685300000000002</v>
      </c>
      <c r="L94" s="15">
        <v>27.734300000000001</v>
      </c>
      <c r="M94" s="15">
        <v>20.6709</v>
      </c>
      <c r="N94" s="15">
        <v>18.8477</v>
      </c>
      <c r="O94" s="15">
        <v>43.084800000000001</v>
      </c>
      <c r="P94" s="15">
        <v>0.75</v>
      </c>
      <c r="Q94" s="15">
        <v>0</v>
      </c>
      <c r="R94" s="15">
        <v>0</v>
      </c>
      <c r="S94" s="15">
        <v>0.75</v>
      </c>
    </row>
    <row r="95" spans="1:19" hidden="1" outlineLevel="1" collapsed="1">
      <c r="A95" s="9">
        <v>43101</v>
      </c>
      <c r="B95" s="15">
        <v>27.925899999999999</v>
      </c>
      <c r="C95" s="15">
        <v>29.942699999999999</v>
      </c>
      <c r="D95" s="15">
        <v>26.810500000000001</v>
      </c>
      <c r="E95" s="15">
        <v>26.287099999999999</v>
      </c>
      <c r="F95" s="15">
        <v>26.974499999999999</v>
      </c>
      <c r="G95" s="15">
        <v>25.46</v>
      </c>
      <c r="H95" s="15">
        <v>27.898900000000001</v>
      </c>
      <c r="I95" s="15">
        <v>29.8736</v>
      </c>
      <c r="J95" s="15">
        <v>26.810500000000001</v>
      </c>
      <c r="K95" s="15">
        <v>26.287099999999999</v>
      </c>
      <c r="L95" s="15">
        <v>26.974499999999999</v>
      </c>
      <c r="M95" s="15">
        <v>25.46</v>
      </c>
      <c r="N95" s="15">
        <v>49.956699999999998</v>
      </c>
      <c r="O95" s="15">
        <v>49.956699999999998</v>
      </c>
      <c r="P95" s="15">
        <v>0</v>
      </c>
      <c r="Q95" s="15">
        <v>0</v>
      </c>
      <c r="R95" s="15" t="s">
        <v>268</v>
      </c>
      <c r="S95" s="15">
        <v>0</v>
      </c>
    </row>
    <row r="96" spans="1:19" hidden="1" outlineLevel="1" collapsed="1">
      <c r="A96" s="9">
        <v>43132</v>
      </c>
      <c r="B96" s="15">
        <v>28.444299999999998</v>
      </c>
      <c r="C96" s="15">
        <v>29.043800000000001</v>
      </c>
      <c r="D96" s="15">
        <v>28.173300000000001</v>
      </c>
      <c r="E96" s="15">
        <v>25.992999999999999</v>
      </c>
      <c r="F96" s="15">
        <v>29.335999999999999</v>
      </c>
      <c r="G96" s="15">
        <v>20.4969</v>
      </c>
      <c r="H96" s="15">
        <v>28.527100000000001</v>
      </c>
      <c r="I96" s="15">
        <v>28.942299999999999</v>
      </c>
      <c r="J96" s="15">
        <v>28.338899999999999</v>
      </c>
      <c r="K96" s="15">
        <v>25.992999999999999</v>
      </c>
      <c r="L96" s="15">
        <v>29.335999999999999</v>
      </c>
      <c r="M96" s="15">
        <v>22.353000000000002</v>
      </c>
      <c r="N96" s="15">
        <v>15.682700000000001</v>
      </c>
      <c r="O96" s="15">
        <v>49.9953</v>
      </c>
      <c r="P96" s="15">
        <v>5.25</v>
      </c>
      <c r="Q96" s="15">
        <v>0</v>
      </c>
      <c r="R96" s="15">
        <v>0</v>
      </c>
      <c r="S96" s="15">
        <v>5.25</v>
      </c>
    </row>
    <row r="97" spans="1:19" hidden="1" outlineLevel="1" collapsed="1">
      <c r="A97" s="9">
        <v>43160</v>
      </c>
      <c r="B97" s="15">
        <v>28.727499999999999</v>
      </c>
      <c r="C97" s="15">
        <v>29.6861</v>
      </c>
      <c r="D97" s="15">
        <v>28.268799999999999</v>
      </c>
      <c r="E97" s="15">
        <v>23.9771</v>
      </c>
      <c r="F97" s="15">
        <v>30.401</v>
      </c>
      <c r="G97" s="15">
        <v>17.636199999999999</v>
      </c>
      <c r="H97" s="15">
        <v>28.889900000000001</v>
      </c>
      <c r="I97" s="15">
        <v>29.653600000000001</v>
      </c>
      <c r="J97" s="15">
        <v>28.520700000000001</v>
      </c>
      <c r="K97" s="15">
        <v>23.9771</v>
      </c>
      <c r="L97" s="15">
        <v>30.401</v>
      </c>
      <c r="M97" s="15">
        <v>19.625699999999998</v>
      </c>
      <c r="N97" s="15">
        <v>9.6231000000000009</v>
      </c>
      <c r="O97" s="15">
        <v>50.193899999999999</v>
      </c>
      <c r="P97" s="15">
        <v>7</v>
      </c>
      <c r="Q97" s="15">
        <v>0</v>
      </c>
      <c r="R97" s="15">
        <v>0</v>
      </c>
      <c r="S97" s="15">
        <v>7</v>
      </c>
    </row>
    <row r="98" spans="1:19" hidden="1" outlineLevel="1" collapsed="1">
      <c r="A98" s="9">
        <v>43191</v>
      </c>
      <c r="B98" s="15">
        <v>28.717400000000001</v>
      </c>
      <c r="C98" s="15">
        <v>29.438400000000001</v>
      </c>
      <c r="D98" s="15">
        <v>28.419899999999998</v>
      </c>
      <c r="E98" s="15">
        <v>23.4312</v>
      </c>
      <c r="F98" s="15">
        <v>30.244900000000001</v>
      </c>
      <c r="G98" s="15">
        <v>19.9041</v>
      </c>
      <c r="H98" s="15">
        <v>28.8003</v>
      </c>
      <c r="I98" s="15">
        <v>29.435600000000001</v>
      </c>
      <c r="J98" s="15">
        <v>28.5366</v>
      </c>
      <c r="K98" s="15">
        <v>23.4312</v>
      </c>
      <c r="L98" s="15">
        <v>30.244900000000001</v>
      </c>
      <c r="M98" s="15">
        <v>20.9495</v>
      </c>
      <c r="N98" s="15">
        <v>10.3</v>
      </c>
      <c r="O98" s="15">
        <v>58.9514</v>
      </c>
      <c r="P98" s="15">
        <v>10</v>
      </c>
      <c r="Q98" s="15">
        <v>0</v>
      </c>
      <c r="R98" s="15">
        <v>0</v>
      </c>
      <c r="S98" s="15">
        <v>10</v>
      </c>
    </row>
    <row r="99" spans="1:19" hidden="1" outlineLevel="1" collapsed="1">
      <c r="A99" s="9">
        <v>43221</v>
      </c>
      <c r="B99" s="15">
        <v>28.354800000000001</v>
      </c>
      <c r="C99" s="15">
        <v>29.667000000000002</v>
      </c>
      <c r="D99" s="15">
        <v>27.7012</v>
      </c>
      <c r="E99" s="15">
        <v>25.1052</v>
      </c>
      <c r="F99" s="15">
        <v>28.664999999999999</v>
      </c>
      <c r="G99" s="15">
        <v>19.611000000000001</v>
      </c>
      <c r="H99" s="15">
        <v>28.3352</v>
      </c>
      <c r="I99" s="15">
        <v>29.611499999999999</v>
      </c>
      <c r="J99" s="15">
        <v>27.7012</v>
      </c>
      <c r="K99" s="15">
        <v>25.1052</v>
      </c>
      <c r="L99" s="15">
        <v>28.664999999999999</v>
      </c>
      <c r="M99" s="15">
        <v>19.611000000000001</v>
      </c>
      <c r="N99" s="15">
        <v>49.943800000000003</v>
      </c>
      <c r="O99" s="15">
        <v>49.943800000000003</v>
      </c>
      <c r="P99" s="15">
        <v>0</v>
      </c>
      <c r="Q99" s="15">
        <v>0</v>
      </c>
      <c r="R99" s="15">
        <v>0</v>
      </c>
      <c r="S99" s="15">
        <v>0</v>
      </c>
    </row>
    <row r="100" spans="1:19" hidden="1" outlineLevel="1" collapsed="1">
      <c r="A100" s="9">
        <v>43252</v>
      </c>
      <c r="B100" s="15">
        <v>29.4331</v>
      </c>
      <c r="C100" s="15">
        <v>29.9711</v>
      </c>
      <c r="D100" s="15">
        <v>29.215199999999999</v>
      </c>
      <c r="E100" s="15">
        <v>23.852499999999999</v>
      </c>
      <c r="F100" s="15">
        <v>31.329899999999999</v>
      </c>
      <c r="G100" s="15">
        <v>18.522200000000002</v>
      </c>
      <c r="H100" s="15">
        <v>29.433</v>
      </c>
      <c r="I100" s="15">
        <v>29.9709</v>
      </c>
      <c r="J100" s="15">
        <v>29.215199999999999</v>
      </c>
      <c r="K100" s="15">
        <v>23.852499999999999</v>
      </c>
      <c r="L100" s="15">
        <v>31.329899999999999</v>
      </c>
      <c r="M100" s="15">
        <v>18.522200000000002</v>
      </c>
      <c r="N100" s="15">
        <v>37.931100000000001</v>
      </c>
      <c r="O100" s="15">
        <v>37.931100000000001</v>
      </c>
      <c r="P100" s="15">
        <v>0</v>
      </c>
      <c r="Q100" s="15">
        <v>0</v>
      </c>
      <c r="R100" s="15">
        <v>0</v>
      </c>
      <c r="S100" s="15">
        <v>0</v>
      </c>
    </row>
    <row r="101" spans="1:19" hidden="1" outlineLevel="1" collapsed="1">
      <c r="A101" s="9">
        <v>43282</v>
      </c>
      <c r="B101" s="15">
        <v>30.770800000000001</v>
      </c>
      <c r="C101" s="15">
        <v>30.7806</v>
      </c>
      <c r="D101" s="15">
        <v>30.7654</v>
      </c>
      <c r="E101" s="15">
        <v>23.8566</v>
      </c>
      <c r="F101" s="15">
        <v>33.0852</v>
      </c>
      <c r="G101" s="15">
        <v>21.6419</v>
      </c>
      <c r="H101" s="15">
        <v>30.794799999999999</v>
      </c>
      <c r="I101" s="15">
        <v>30.761399999999998</v>
      </c>
      <c r="J101" s="15">
        <v>30.813099999999999</v>
      </c>
      <c r="K101" s="15">
        <v>23.8566</v>
      </c>
      <c r="L101" s="15">
        <v>33.0852</v>
      </c>
      <c r="M101" s="15">
        <v>22.025200000000002</v>
      </c>
      <c r="N101" s="15">
        <v>20.491700000000002</v>
      </c>
      <c r="O101" s="15">
        <v>49.754399999999997</v>
      </c>
      <c r="P101" s="15">
        <v>15.165100000000001</v>
      </c>
      <c r="Q101" s="15">
        <v>0</v>
      </c>
      <c r="R101" s="15">
        <v>0</v>
      </c>
      <c r="S101" s="15">
        <v>15.165100000000001</v>
      </c>
    </row>
    <row r="102" spans="1:19" hidden="1" outlineLevel="1" collapsed="1">
      <c r="A102" s="9">
        <v>43313</v>
      </c>
      <c r="B102" s="15">
        <v>29.328199999999999</v>
      </c>
      <c r="C102" s="15">
        <v>30.624300000000002</v>
      </c>
      <c r="D102" s="15">
        <v>28.5581</v>
      </c>
      <c r="E102" s="15">
        <v>23.351700000000001</v>
      </c>
      <c r="F102" s="15">
        <v>30.824100000000001</v>
      </c>
      <c r="G102" s="15">
        <v>20.228300000000001</v>
      </c>
      <c r="H102" s="15">
        <v>29.328199999999999</v>
      </c>
      <c r="I102" s="15">
        <v>30.624300000000002</v>
      </c>
      <c r="J102" s="15">
        <v>28.5581</v>
      </c>
      <c r="K102" s="15">
        <v>23.351700000000001</v>
      </c>
      <c r="L102" s="15">
        <v>30.824100000000001</v>
      </c>
      <c r="M102" s="15">
        <v>20.228300000000001</v>
      </c>
      <c r="N102" s="15">
        <v>37.237499999999997</v>
      </c>
      <c r="O102" s="15">
        <v>37.237499999999997</v>
      </c>
      <c r="P102" s="15">
        <v>0</v>
      </c>
      <c r="Q102" s="15">
        <v>0</v>
      </c>
      <c r="R102" s="15">
        <v>0</v>
      </c>
      <c r="S102" s="15">
        <v>0</v>
      </c>
    </row>
    <row r="103" spans="1:19" hidden="1" outlineLevel="1" collapsed="1">
      <c r="A103" s="9">
        <v>43344</v>
      </c>
      <c r="B103" s="15">
        <v>28.872299999999999</v>
      </c>
      <c r="C103" s="15">
        <v>30.39</v>
      </c>
      <c r="D103" s="15">
        <v>28.1373</v>
      </c>
      <c r="E103" s="15">
        <v>22.077300000000001</v>
      </c>
      <c r="F103" s="15">
        <v>30.726199999999999</v>
      </c>
      <c r="G103" s="15">
        <v>18.5318</v>
      </c>
      <c r="H103" s="15">
        <v>28.872299999999999</v>
      </c>
      <c r="I103" s="15">
        <v>30.39</v>
      </c>
      <c r="J103" s="15">
        <v>28.1373</v>
      </c>
      <c r="K103" s="15">
        <v>22.077300000000001</v>
      </c>
      <c r="L103" s="15">
        <v>30.726199999999999</v>
      </c>
      <c r="M103" s="15">
        <v>18.5318</v>
      </c>
      <c r="N103" s="15">
        <v>37.652999999999999</v>
      </c>
      <c r="O103" s="15">
        <v>37.652999999999999</v>
      </c>
      <c r="P103" s="15">
        <v>0</v>
      </c>
      <c r="Q103" s="15">
        <v>0</v>
      </c>
      <c r="R103" s="15">
        <v>0</v>
      </c>
      <c r="S103" s="15" t="s">
        <v>268</v>
      </c>
    </row>
    <row r="104" spans="1:19" hidden="1" outlineLevel="1" collapsed="1">
      <c r="A104" s="9">
        <v>43374</v>
      </c>
      <c r="B104" s="15">
        <v>31.562799999999999</v>
      </c>
      <c r="C104" s="15">
        <v>36.752000000000002</v>
      </c>
      <c r="D104" s="15">
        <v>29.752199999999998</v>
      </c>
      <c r="E104" s="15">
        <v>31.539100000000001</v>
      </c>
      <c r="F104" s="15">
        <v>30.083100000000002</v>
      </c>
      <c r="G104" s="15">
        <v>18.9754</v>
      </c>
      <c r="H104" s="15">
        <v>31.61</v>
      </c>
      <c r="I104" s="15">
        <v>36.752000000000002</v>
      </c>
      <c r="J104" s="15">
        <v>29.810400000000001</v>
      </c>
      <c r="K104" s="15">
        <v>31.674900000000001</v>
      </c>
      <c r="L104" s="15">
        <v>30.083100000000002</v>
      </c>
      <c r="M104" s="15">
        <v>19.052399999999999</v>
      </c>
      <c r="N104" s="15">
        <v>10.341100000000001</v>
      </c>
      <c r="O104" s="15">
        <v>36.7209</v>
      </c>
      <c r="P104" s="15">
        <v>10.301299999999999</v>
      </c>
      <c r="Q104" s="15">
        <v>5.5</v>
      </c>
      <c r="R104" s="15">
        <v>0</v>
      </c>
      <c r="S104" s="15">
        <v>15.4</v>
      </c>
    </row>
    <row r="105" spans="1:19" hidden="1" outlineLevel="1" collapsed="1">
      <c r="A105" s="9">
        <v>43405</v>
      </c>
      <c r="B105" s="15">
        <v>30.746300000000002</v>
      </c>
      <c r="C105" s="15">
        <v>32.377600000000001</v>
      </c>
      <c r="D105" s="15">
        <v>30.427800000000001</v>
      </c>
      <c r="E105" s="15">
        <v>33.204099999999997</v>
      </c>
      <c r="F105" s="15">
        <v>30.119900000000001</v>
      </c>
      <c r="G105" s="15">
        <v>13.9909</v>
      </c>
      <c r="H105" s="15">
        <v>30.8371</v>
      </c>
      <c r="I105" s="15">
        <v>32.370399999999997</v>
      </c>
      <c r="J105" s="15">
        <v>30.535699999999999</v>
      </c>
      <c r="K105" s="15">
        <v>33.204099999999997</v>
      </c>
      <c r="L105" s="15">
        <v>30.119900000000001</v>
      </c>
      <c r="M105" s="15">
        <v>13.822800000000001</v>
      </c>
      <c r="N105" s="15">
        <v>15.4299</v>
      </c>
      <c r="O105" s="15">
        <v>53.939599999999999</v>
      </c>
      <c r="P105" s="15">
        <v>15.0715</v>
      </c>
      <c r="Q105" s="15">
        <v>0</v>
      </c>
      <c r="R105" s="15">
        <v>0</v>
      </c>
      <c r="S105" s="15">
        <v>15.0715</v>
      </c>
    </row>
    <row r="106" spans="1:19" hidden="1" outlineLevel="1" collapsed="1">
      <c r="A106" s="9">
        <v>43435</v>
      </c>
      <c r="B106" s="15">
        <v>31.212299999999999</v>
      </c>
      <c r="C106" s="15">
        <v>33.960099999999997</v>
      </c>
      <c r="D106" s="15">
        <v>30.722799999999999</v>
      </c>
      <c r="E106" s="15">
        <v>33.566400000000002</v>
      </c>
      <c r="F106" s="15">
        <v>29.785599999999999</v>
      </c>
      <c r="G106" s="15">
        <v>15.69</v>
      </c>
      <c r="H106" s="15">
        <v>31.21</v>
      </c>
      <c r="I106" s="15">
        <v>33.946399999999997</v>
      </c>
      <c r="J106" s="15">
        <v>30.722799999999999</v>
      </c>
      <c r="K106" s="15">
        <v>33.566400000000002</v>
      </c>
      <c r="L106" s="15">
        <v>29.785599999999999</v>
      </c>
      <c r="M106" s="15">
        <v>15.69</v>
      </c>
      <c r="N106" s="15">
        <v>59.196800000000003</v>
      </c>
      <c r="O106" s="15">
        <v>59.196800000000003</v>
      </c>
      <c r="P106" s="15">
        <v>0</v>
      </c>
      <c r="Q106" s="15">
        <v>0</v>
      </c>
      <c r="R106" s="15">
        <v>0</v>
      </c>
      <c r="S106" s="15">
        <v>0</v>
      </c>
    </row>
    <row r="107" spans="1:19" hidden="1" outlineLevel="1" collapsed="1">
      <c r="A107" s="9">
        <v>43466</v>
      </c>
      <c r="B107" s="15">
        <v>33.192100000000003</v>
      </c>
      <c r="C107" s="15">
        <v>38.016100000000002</v>
      </c>
      <c r="D107" s="15">
        <v>32.247999999999998</v>
      </c>
      <c r="E107" s="15">
        <v>36.521299999999997</v>
      </c>
      <c r="F107" s="15">
        <v>29.879799999999999</v>
      </c>
      <c r="G107" s="15">
        <v>15.137</v>
      </c>
      <c r="H107" s="15">
        <v>33.196300000000001</v>
      </c>
      <c r="I107" s="15">
        <v>37.988900000000001</v>
      </c>
      <c r="J107" s="15">
        <v>32.258899999999997</v>
      </c>
      <c r="K107" s="15">
        <v>36.521299999999997</v>
      </c>
      <c r="L107" s="15">
        <v>29.879799999999999</v>
      </c>
      <c r="M107" s="15">
        <v>15.207100000000001</v>
      </c>
      <c r="N107" s="15">
        <v>26.771899999999999</v>
      </c>
      <c r="O107" s="15">
        <v>59.933799999999998</v>
      </c>
      <c r="P107" s="15">
        <v>11.5</v>
      </c>
      <c r="Q107" s="15">
        <v>0</v>
      </c>
      <c r="R107" s="15">
        <v>0</v>
      </c>
      <c r="S107" s="15">
        <v>11.5</v>
      </c>
    </row>
    <row r="108" spans="1:19" hidden="1" outlineLevel="1" collapsed="1">
      <c r="A108" s="9">
        <v>43497</v>
      </c>
      <c r="B108" s="15">
        <v>31.503499999999999</v>
      </c>
      <c r="C108" s="15">
        <v>35.607500000000002</v>
      </c>
      <c r="D108" s="15">
        <v>30.7821</v>
      </c>
      <c r="E108" s="15">
        <v>34.565899999999999</v>
      </c>
      <c r="F108" s="15">
        <v>30.316600000000001</v>
      </c>
      <c r="G108" s="15">
        <v>8.3806999999999992</v>
      </c>
      <c r="H108" s="15">
        <v>31.502600000000001</v>
      </c>
      <c r="I108" s="15">
        <v>35.602699999999999</v>
      </c>
      <c r="J108" s="15">
        <v>30.7821</v>
      </c>
      <c r="K108" s="15">
        <v>34.565899999999999</v>
      </c>
      <c r="L108" s="15">
        <v>30.316600000000001</v>
      </c>
      <c r="M108" s="15">
        <v>8.3806999999999992</v>
      </c>
      <c r="N108" s="15">
        <v>52.766300000000001</v>
      </c>
      <c r="O108" s="15">
        <v>52.766300000000001</v>
      </c>
      <c r="P108" s="15">
        <v>0</v>
      </c>
      <c r="Q108" s="15">
        <v>0</v>
      </c>
      <c r="R108" s="15">
        <v>0</v>
      </c>
      <c r="S108" s="15" t="s">
        <v>268</v>
      </c>
    </row>
    <row r="109" spans="1:19" hidden="1" outlineLevel="1" collapsed="1">
      <c r="A109" s="9">
        <v>43525</v>
      </c>
      <c r="B109" s="15">
        <v>29.727399999999999</v>
      </c>
      <c r="C109" s="15">
        <v>35.0351</v>
      </c>
      <c r="D109" s="15">
        <v>28.7944</v>
      </c>
      <c r="E109" s="15">
        <v>29.226600000000001</v>
      </c>
      <c r="F109" s="15">
        <v>29.656700000000001</v>
      </c>
      <c r="G109" s="15">
        <v>13.2988</v>
      </c>
      <c r="H109" s="15">
        <v>29.7254</v>
      </c>
      <c r="I109" s="15">
        <v>35.023699999999998</v>
      </c>
      <c r="J109" s="15">
        <v>28.7944</v>
      </c>
      <c r="K109" s="15">
        <v>29.226600000000001</v>
      </c>
      <c r="L109" s="15">
        <v>29.656700000000001</v>
      </c>
      <c r="M109" s="15">
        <v>13.2988</v>
      </c>
      <c r="N109" s="15">
        <v>58.686799999999998</v>
      </c>
      <c r="O109" s="15">
        <v>58.686799999999998</v>
      </c>
      <c r="P109" s="15">
        <v>0</v>
      </c>
      <c r="Q109" s="15">
        <v>0</v>
      </c>
      <c r="R109" s="15">
        <v>0</v>
      </c>
      <c r="S109" s="15">
        <v>0</v>
      </c>
    </row>
    <row r="110" spans="1:19" hidden="1" outlineLevel="1" collapsed="1">
      <c r="A110" s="9">
        <v>43556</v>
      </c>
      <c r="B110" s="15">
        <v>31.070699999999999</v>
      </c>
      <c r="C110" s="15">
        <v>35.943300000000001</v>
      </c>
      <c r="D110" s="15">
        <v>30.229099999999999</v>
      </c>
      <c r="E110" s="15">
        <v>34.735799999999998</v>
      </c>
      <c r="F110" s="15">
        <v>28.869399999999999</v>
      </c>
      <c r="G110" s="15">
        <v>19.599</v>
      </c>
      <c r="H110" s="15">
        <v>31.324200000000001</v>
      </c>
      <c r="I110" s="15">
        <v>35.942399999999999</v>
      </c>
      <c r="J110" s="15">
        <v>30.516300000000001</v>
      </c>
      <c r="K110" s="15">
        <v>34.735799999999998</v>
      </c>
      <c r="L110" s="15">
        <v>28.869399999999999</v>
      </c>
      <c r="M110" s="15">
        <v>22.8889</v>
      </c>
      <c r="N110" s="15">
        <v>8.1049000000000007</v>
      </c>
      <c r="O110" s="15">
        <v>52.7744</v>
      </c>
      <c r="P110" s="15">
        <v>8.0731999999999999</v>
      </c>
      <c r="Q110" s="15">
        <v>0</v>
      </c>
      <c r="R110" s="15">
        <v>0</v>
      </c>
      <c r="S110" s="15">
        <v>8.0731999999999999</v>
      </c>
    </row>
    <row r="111" spans="1:19" hidden="1" outlineLevel="1" collapsed="1">
      <c r="A111" s="9">
        <v>43586</v>
      </c>
      <c r="B111" s="15">
        <v>33.317500000000003</v>
      </c>
      <c r="C111" s="15">
        <v>34.917299999999997</v>
      </c>
      <c r="D111" s="15">
        <v>33.040599999999998</v>
      </c>
      <c r="E111" s="15">
        <v>36.546599999999998</v>
      </c>
      <c r="F111" s="15">
        <v>31.1523</v>
      </c>
      <c r="G111" s="15">
        <v>20.0932</v>
      </c>
      <c r="H111" s="15">
        <v>33.317500000000003</v>
      </c>
      <c r="I111" s="15">
        <v>34.917000000000002</v>
      </c>
      <c r="J111" s="15">
        <v>33.040599999999998</v>
      </c>
      <c r="K111" s="15">
        <v>36.546599999999998</v>
      </c>
      <c r="L111" s="15">
        <v>31.1523</v>
      </c>
      <c r="M111" s="15">
        <v>20.0932</v>
      </c>
      <c r="N111" s="15">
        <v>46.193199999999997</v>
      </c>
      <c r="O111" s="15">
        <v>46.193199999999997</v>
      </c>
      <c r="P111" s="15">
        <v>0</v>
      </c>
      <c r="Q111" s="15">
        <v>0</v>
      </c>
      <c r="R111" s="15">
        <v>0</v>
      </c>
      <c r="S111" s="15" t="s">
        <v>268</v>
      </c>
    </row>
    <row r="112" spans="1:19" hidden="1" outlineLevel="1" collapsed="1">
      <c r="A112" s="9">
        <v>43617</v>
      </c>
      <c r="B112" s="15">
        <v>31.2346</v>
      </c>
      <c r="C112" s="15">
        <v>36.531399999999998</v>
      </c>
      <c r="D112" s="15">
        <v>30.0291</v>
      </c>
      <c r="E112" s="15">
        <v>33.105899999999998</v>
      </c>
      <c r="F112" s="15">
        <v>28.867799999999999</v>
      </c>
      <c r="G112" s="15">
        <v>21.2563</v>
      </c>
      <c r="H112" s="15">
        <v>31.234400000000001</v>
      </c>
      <c r="I112" s="15">
        <v>36.530999999999999</v>
      </c>
      <c r="J112" s="15">
        <v>30.0291</v>
      </c>
      <c r="K112" s="15">
        <v>33.105899999999998</v>
      </c>
      <c r="L112" s="15">
        <v>28.867799999999999</v>
      </c>
      <c r="M112" s="15">
        <v>21.2563</v>
      </c>
      <c r="N112" s="15">
        <v>54.435299999999998</v>
      </c>
      <c r="O112" s="15">
        <v>54.435299999999998</v>
      </c>
      <c r="P112" s="15">
        <v>0</v>
      </c>
      <c r="Q112" s="15">
        <v>0</v>
      </c>
      <c r="R112" s="15">
        <v>0</v>
      </c>
      <c r="S112" s="15" t="s">
        <v>268</v>
      </c>
    </row>
    <row r="113" spans="1:19" hidden="1" outlineLevel="1" collapsed="1">
      <c r="A113" s="9">
        <v>43647</v>
      </c>
      <c r="B113" s="15">
        <v>34.856200000000001</v>
      </c>
      <c r="C113" s="15">
        <v>38.5871</v>
      </c>
      <c r="D113" s="15">
        <v>34.176699999999997</v>
      </c>
      <c r="E113" s="15">
        <v>37.5276</v>
      </c>
      <c r="F113" s="15">
        <v>29.042300000000001</v>
      </c>
      <c r="G113" s="15">
        <v>21.684200000000001</v>
      </c>
      <c r="H113" s="15">
        <v>34.856099999999998</v>
      </c>
      <c r="I113" s="15">
        <v>38.587000000000003</v>
      </c>
      <c r="J113" s="15">
        <v>34.176699999999997</v>
      </c>
      <c r="K113" s="15">
        <v>37.5276</v>
      </c>
      <c r="L113" s="15">
        <v>29.042300000000001</v>
      </c>
      <c r="M113" s="15">
        <v>21.684200000000001</v>
      </c>
      <c r="N113" s="15">
        <v>42.117100000000001</v>
      </c>
      <c r="O113" s="15">
        <v>42.117100000000001</v>
      </c>
      <c r="P113" s="15">
        <v>0</v>
      </c>
      <c r="Q113" s="15">
        <v>0</v>
      </c>
      <c r="R113" s="15">
        <v>0</v>
      </c>
      <c r="S113" s="15" t="s">
        <v>268</v>
      </c>
    </row>
    <row r="114" spans="1:19" hidden="1" outlineLevel="1" collapsed="1">
      <c r="A114" s="9">
        <v>43678</v>
      </c>
      <c r="B114" s="15">
        <v>37.012</v>
      </c>
      <c r="C114" s="15">
        <v>39.199399999999997</v>
      </c>
      <c r="D114" s="15">
        <v>36.791600000000003</v>
      </c>
      <c r="E114" s="15">
        <v>39.614600000000003</v>
      </c>
      <c r="F114" s="15">
        <v>27.959599999999998</v>
      </c>
      <c r="G114" s="15">
        <v>22.2117</v>
      </c>
      <c r="H114" s="15">
        <v>37.011899999999997</v>
      </c>
      <c r="I114" s="15">
        <v>39.198900000000002</v>
      </c>
      <c r="J114" s="15">
        <v>36.791600000000003</v>
      </c>
      <c r="K114" s="15">
        <v>39.614600000000003</v>
      </c>
      <c r="L114" s="15">
        <v>27.959599999999998</v>
      </c>
      <c r="M114" s="15">
        <v>22.2117</v>
      </c>
      <c r="N114" s="15">
        <v>54.603000000000002</v>
      </c>
      <c r="O114" s="15">
        <v>54.603000000000002</v>
      </c>
      <c r="P114" s="15">
        <v>0</v>
      </c>
      <c r="Q114" s="15">
        <v>0</v>
      </c>
      <c r="R114" s="15">
        <v>0</v>
      </c>
      <c r="S114" s="15">
        <v>0</v>
      </c>
    </row>
    <row r="115" spans="1:19" hidden="1" outlineLevel="1" collapsed="1">
      <c r="A115" s="9">
        <v>43709</v>
      </c>
      <c r="B115" s="15">
        <v>36.616900000000001</v>
      </c>
      <c r="C115" s="15">
        <v>39.569899999999997</v>
      </c>
      <c r="D115" s="15">
        <v>36.315300000000001</v>
      </c>
      <c r="E115" s="15">
        <v>39.399299999999997</v>
      </c>
      <c r="F115" s="15">
        <v>27.645</v>
      </c>
      <c r="G115" s="15">
        <v>18.205100000000002</v>
      </c>
      <c r="H115" s="15">
        <v>36.680399999999999</v>
      </c>
      <c r="I115" s="15">
        <v>39.569800000000001</v>
      </c>
      <c r="J115" s="15">
        <v>36.384700000000002</v>
      </c>
      <c r="K115" s="15">
        <v>39.493400000000001</v>
      </c>
      <c r="L115" s="15">
        <v>27.645</v>
      </c>
      <c r="M115" s="15">
        <v>18.2257</v>
      </c>
      <c r="N115" s="15">
        <v>5.5084</v>
      </c>
      <c r="O115" s="15">
        <v>46.227400000000003</v>
      </c>
      <c r="P115" s="15">
        <v>5.4802999999999997</v>
      </c>
      <c r="Q115" s="15">
        <v>4.5</v>
      </c>
      <c r="R115" s="15">
        <v>0</v>
      </c>
      <c r="S115" s="15">
        <v>15.4</v>
      </c>
    </row>
    <row r="116" spans="1:19" hidden="1" outlineLevel="1" collapsed="1">
      <c r="A116" s="9">
        <v>43739</v>
      </c>
      <c r="B116" s="15">
        <v>36.589399999999998</v>
      </c>
      <c r="C116" s="15">
        <v>40.009700000000002</v>
      </c>
      <c r="D116" s="15">
        <v>36.222499999999997</v>
      </c>
      <c r="E116" s="15">
        <v>39.132300000000001</v>
      </c>
      <c r="F116" s="15">
        <v>27.465900000000001</v>
      </c>
      <c r="G116" s="15">
        <v>23.279199999999999</v>
      </c>
      <c r="H116" s="15">
        <v>36.589399999999998</v>
      </c>
      <c r="I116" s="15">
        <v>40.009700000000002</v>
      </c>
      <c r="J116" s="15">
        <v>36.222499999999997</v>
      </c>
      <c r="K116" s="15">
        <v>39.132300000000001</v>
      </c>
      <c r="L116" s="15">
        <v>27.465900000000001</v>
      </c>
      <c r="M116" s="15">
        <v>23.279199999999999</v>
      </c>
      <c r="N116" s="15">
        <v>38.0687</v>
      </c>
      <c r="O116" s="15">
        <v>38.0687</v>
      </c>
      <c r="P116" s="15">
        <v>0</v>
      </c>
      <c r="Q116" s="15">
        <v>0</v>
      </c>
      <c r="R116" s="15">
        <v>0</v>
      </c>
      <c r="S116" s="15" t="s">
        <v>268</v>
      </c>
    </row>
    <row r="117" spans="1:19" hidden="1" outlineLevel="1" collapsed="1">
      <c r="A117" s="9">
        <v>43770</v>
      </c>
      <c r="B117" s="15">
        <v>36.936799999999998</v>
      </c>
      <c r="C117" s="15">
        <v>39.395000000000003</v>
      </c>
      <c r="D117" s="15">
        <v>36.6601</v>
      </c>
      <c r="E117" s="15">
        <v>39.234999999999999</v>
      </c>
      <c r="F117" s="15">
        <v>29.234200000000001</v>
      </c>
      <c r="G117" s="15">
        <v>21.360199999999999</v>
      </c>
      <c r="H117" s="15">
        <v>36.936799999999998</v>
      </c>
      <c r="I117" s="15">
        <v>39.395000000000003</v>
      </c>
      <c r="J117" s="15">
        <v>36.6601</v>
      </c>
      <c r="K117" s="15">
        <v>39.234999999999999</v>
      </c>
      <c r="L117" s="15">
        <v>29.234200000000001</v>
      </c>
      <c r="M117" s="15">
        <v>21.360199999999999</v>
      </c>
      <c r="N117" s="15">
        <v>38.207999999999998</v>
      </c>
      <c r="O117" s="15">
        <v>38.207999999999998</v>
      </c>
      <c r="P117" s="15">
        <v>0</v>
      </c>
      <c r="Q117" s="15">
        <v>0</v>
      </c>
      <c r="R117" s="15">
        <v>0</v>
      </c>
      <c r="S117" s="15">
        <v>0</v>
      </c>
    </row>
    <row r="118" spans="1:19" hidden="1" outlineLevel="1" collapsed="1">
      <c r="A118" s="9">
        <v>43800</v>
      </c>
      <c r="B118" s="15">
        <v>36.952500000000001</v>
      </c>
      <c r="C118" s="15">
        <v>40.516100000000002</v>
      </c>
      <c r="D118" s="15">
        <v>36.5914</v>
      </c>
      <c r="E118" s="15">
        <v>39.210999999999999</v>
      </c>
      <c r="F118" s="15">
        <v>28.7151</v>
      </c>
      <c r="G118" s="15">
        <v>19.055900000000001</v>
      </c>
      <c r="H118" s="15">
        <v>36.953600000000002</v>
      </c>
      <c r="I118" s="15">
        <v>40.516199999999998</v>
      </c>
      <c r="J118" s="15">
        <v>36.592599999999997</v>
      </c>
      <c r="K118" s="15">
        <v>39.212499999999999</v>
      </c>
      <c r="L118" s="15">
        <v>28.7151</v>
      </c>
      <c r="M118" s="15">
        <v>19.055900000000001</v>
      </c>
      <c r="N118" s="15">
        <v>6.4690000000000003</v>
      </c>
      <c r="O118" s="15">
        <v>38.223999999999997</v>
      </c>
      <c r="P118" s="15">
        <v>4.5</v>
      </c>
      <c r="Q118" s="15">
        <v>4.5</v>
      </c>
      <c r="R118" s="15">
        <v>0</v>
      </c>
      <c r="S118" s="15">
        <v>0</v>
      </c>
    </row>
    <row r="119" spans="1:19" hidden="1" outlineLevel="1" collapsed="1">
      <c r="A119" s="9">
        <v>43831</v>
      </c>
      <c r="B119" s="15">
        <v>37.937899999999999</v>
      </c>
      <c r="C119" s="15">
        <v>41.231699999999996</v>
      </c>
      <c r="D119" s="15">
        <v>37.530500000000004</v>
      </c>
      <c r="E119" s="15">
        <v>39.970799999999997</v>
      </c>
      <c r="F119" s="15">
        <v>29.726400000000002</v>
      </c>
      <c r="G119" s="15">
        <v>20.090399999999999</v>
      </c>
      <c r="H119" s="15">
        <v>37.937899999999999</v>
      </c>
      <c r="I119" s="15">
        <v>41.231699999999996</v>
      </c>
      <c r="J119" s="15">
        <v>37.530500000000004</v>
      </c>
      <c r="K119" s="15">
        <v>39.970799999999997</v>
      </c>
      <c r="L119" s="15">
        <v>29.726400000000002</v>
      </c>
      <c r="M119" s="15">
        <v>20.090399999999999</v>
      </c>
      <c r="N119" s="15">
        <v>38.5349</v>
      </c>
      <c r="O119" s="15">
        <v>38.5349</v>
      </c>
      <c r="P119" s="15">
        <v>0</v>
      </c>
      <c r="Q119" s="15">
        <v>0</v>
      </c>
      <c r="R119" s="15">
        <v>0</v>
      </c>
      <c r="S119" s="15" t="s">
        <v>268</v>
      </c>
    </row>
    <row r="120" spans="1:19" hidden="1" outlineLevel="1" collapsed="1">
      <c r="A120" s="9">
        <v>43862</v>
      </c>
      <c r="B120" s="15">
        <v>37.8752</v>
      </c>
      <c r="C120" s="15">
        <v>40.402099999999997</v>
      </c>
      <c r="D120" s="15">
        <v>37.549300000000002</v>
      </c>
      <c r="E120" s="15">
        <v>39.8733</v>
      </c>
      <c r="F120" s="15">
        <v>31.4068</v>
      </c>
      <c r="G120" s="15">
        <v>15.811500000000001</v>
      </c>
      <c r="H120" s="15">
        <v>37.8887</v>
      </c>
      <c r="I120" s="15">
        <v>40.401800000000001</v>
      </c>
      <c r="J120" s="15">
        <v>37.564500000000002</v>
      </c>
      <c r="K120" s="15">
        <v>39.8733</v>
      </c>
      <c r="L120" s="15">
        <v>31.468499999999999</v>
      </c>
      <c r="M120" s="15">
        <v>15.811500000000001</v>
      </c>
      <c r="N120" s="15">
        <v>5.2790999999999997</v>
      </c>
      <c r="O120" s="15">
        <v>55.783000000000001</v>
      </c>
      <c r="P120" s="15">
        <v>5</v>
      </c>
      <c r="Q120" s="15">
        <v>0</v>
      </c>
      <c r="R120" s="15">
        <v>5</v>
      </c>
      <c r="S120" s="15" t="s">
        <v>268</v>
      </c>
    </row>
    <row r="121" spans="1:19" hidden="1" outlineLevel="1" collapsed="1">
      <c r="A121" s="9">
        <v>43891</v>
      </c>
      <c r="B121" s="15">
        <v>38.961199999999998</v>
      </c>
      <c r="C121" s="15">
        <v>38.448099999999997</v>
      </c>
      <c r="D121" s="15">
        <v>39.026299999999999</v>
      </c>
      <c r="E121" s="15">
        <v>40.337600000000002</v>
      </c>
      <c r="F121" s="15">
        <v>34.6128</v>
      </c>
      <c r="G121" s="15">
        <v>16.940899999999999</v>
      </c>
      <c r="H121" s="15">
        <v>38.960900000000002</v>
      </c>
      <c r="I121" s="15">
        <v>38.445999999999998</v>
      </c>
      <c r="J121" s="15">
        <v>39.026299999999999</v>
      </c>
      <c r="K121" s="15">
        <v>40.337600000000002</v>
      </c>
      <c r="L121" s="15">
        <v>34.6128</v>
      </c>
      <c r="M121" s="15">
        <v>16.940899999999999</v>
      </c>
      <c r="N121" s="15">
        <v>50.588099999999997</v>
      </c>
      <c r="O121" s="15">
        <v>50.588099999999997</v>
      </c>
      <c r="P121" s="15">
        <v>0</v>
      </c>
      <c r="Q121" s="15">
        <v>0</v>
      </c>
      <c r="R121" s="15">
        <v>0</v>
      </c>
      <c r="S121" s="15" t="s">
        <v>268</v>
      </c>
    </row>
    <row r="122" spans="1:19" hidden="1" outlineLevel="1" collapsed="1">
      <c r="A122" s="9">
        <v>43922</v>
      </c>
      <c r="B122" s="15">
        <v>38.854199999999999</v>
      </c>
      <c r="C122" s="15">
        <v>38.040199999999999</v>
      </c>
      <c r="D122" s="15">
        <v>38.974499999999999</v>
      </c>
      <c r="E122" s="15">
        <v>40.874499999999998</v>
      </c>
      <c r="F122" s="15">
        <v>31.2744</v>
      </c>
      <c r="G122" s="15">
        <v>14.3714</v>
      </c>
      <c r="H122" s="15">
        <v>38.849400000000003</v>
      </c>
      <c r="I122" s="15">
        <v>38.000399999999999</v>
      </c>
      <c r="J122" s="15">
        <v>38.974499999999999</v>
      </c>
      <c r="K122" s="15">
        <v>40.874499999999998</v>
      </c>
      <c r="L122" s="15">
        <v>31.2744</v>
      </c>
      <c r="M122" s="15">
        <v>14.3714</v>
      </c>
      <c r="N122" s="15">
        <v>49.976500000000001</v>
      </c>
      <c r="O122" s="15">
        <v>49.976500000000001</v>
      </c>
      <c r="P122" s="15">
        <v>0</v>
      </c>
      <c r="Q122" s="15">
        <v>0</v>
      </c>
      <c r="R122" s="15">
        <v>0</v>
      </c>
      <c r="S122" s="15">
        <v>0</v>
      </c>
    </row>
    <row r="123" spans="1:19" hidden="1" outlineLevel="1" collapsed="1">
      <c r="A123" s="9">
        <v>43952</v>
      </c>
      <c r="B123" s="15">
        <v>38.073099999999997</v>
      </c>
      <c r="C123" s="15">
        <v>39.0169</v>
      </c>
      <c r="D123" s="15">
        <v>37.952199999999998</v>
      </c>
      <c r="E123" s="15">
        <v>40.141199999999998</v>
      </c>
      <c r="F123" s="15">
        <v>29.354600000000001</v>
      </c>
      <c r="G123" s="15">
        <v>14.053900000000001</v>
      </c>
      <c r="H123" s="15">
        <v>38.061599999999999</v>
      </c>
      <c r="I123" s="15">
        <v>38.923200000000001</v>
      </c>
      <c r="J123" s="15">
        <v>37.952199999999998</v>
      </c>
      <c r="K123" s="15">
        <v>40.141199999999998</v>
      </c>
      <c r="L123" s="15">
        <v>29.354600000000001</v>
      </c>
      <c r="M123" s="15">
        <v>14.053900000000001</v>
      </c>
      <c r="N123" s="15">
        <v>49.994900000000001</v>
      </c>
      <c r="O123" s="15">
        <v>49.994900000000001</v>
      </c>
      <c r="P123" s="15">
        <v>0</v>
      </c>
      <c r="Q123" s="15">
        <v>0</v>
      </c>
      <c r="R123" s="15">
        <v>0</v>
      </c>
      <c r="S123" s="15">
        <v>0</v>
      </c>
    </row>
    <row r="124" spans="1:19" hidden="1" outlineLevel="1" collapsed="1">
      <c r="A124" s="9">
        <v>43983</v>
      </c>
      <c r="B124" s="15">
        <v>38.637099999999997</v>
      </c>
      <c r="C124" s="15">
        <v>38.913499999999999</v>
      </c>
      <c r="D124" s="15">
        <v>38.601199999999999</v>
      </c>
      <c r="E124" s="15">
        <v>40.628</v>
      </c>
      <c r="F124" s="15">
        <v>30.163799999999998</v>
      </c>
      <c r="G124" s="15">
        <v>16.5108</v>
      </c>
      <c r="H124" s="15">
        <v>38.637</v>
      </c>
      <c r="I124" s="15">
        <v>38.913200000000003</v>
      </c>
      <c r="J124" s="15">
        <v>38.601199999999999</v>
      </c>
      <c r="K124" s="15">
        <v>40.628</v>
      </c>
      <c r="L124" s="15">
        <v>30.163799999999998</v>
      </c>
      <c r="M124" s="15">
        <v>16.5108</v>
      </c>
      <c r="N124" s="15">
        <v>47.256300000000003</v>
      </c>
      <c r="O124" s="15">
        <v>47.256300000000003</v>
      </c>
      <c r="P124" s="15">
        <v>0</v>
      </c>
      <c r="Q124" s="15">
        <v>0</v>
      </c>
      <c r="R124" s="15">
        <v>0</v>
      </c>
      <c r="S124" s="15" t="s">
        <v>268</v>
      </c>
    </row>
    <row r="125" spans="1:19" hidden="1" outlineLevel="1" collapsed="1">
      <c r="A125" s="9">
        <v>44013</v>
      </c>
      <c r="B125" s="15">
        <v>37.5092</v>
      </c>
      <c r="C125" s="15">
        <v>38.211500000000001</v>
      </c>
      <c r="D125" s="15">
        <v>37.418799999999997</v>
      </c>
      <c r="E125" s="15">
        <v>40.314799999999998</v>
      </c>
      <c r="F125" s="15">
        <v>29.9922</v>
      </c>
      <c r="G125" s="15">
        <v>15.379899999999999</v>
      </c>
      <c r="H125" s="15">
        <v>37.508699999999997</v>
      </c>
      <c r="I125" s="15">
        <v>38.207700000000003</v>
      </c>
      <c r="J125" s="15">
        <v>37.418799999999997</v>
      </c>
      <c r="K125" s="15">
        <v>40.314799999999998</v>
      </c>
      <c r="L125" s="15">
        <v>29.9922</v>
      </c>
      <c r="M125" s="15">
        <v>15.379899999999999</v>
      </c>
      <c r="N125" s="15">
        <v>50.299700000000001</v>
      </c>
      <c r="O125" s="15">
        <v>50.299700000000001</v>
      </c>
      <c r="P125" s="15">
        <v>0</v>
      </c>
      <c r="Q125" s="15">
        <v>0</v>
      </c>
      <c r="R125" s="15">
        <v>0</v>
      </c>
      <c r="S125" s="15" t="s">
        <v>268</v>
      </c>
    </row>
    <row r="126" spans="1:19" hidden="1" outlineLevel="1" collapsed="1">
      <c r="A126" s="9">
        <v>44044</v>
      </c>
      <c r="B126" s="15">
        <v>37.1432</v>
      </c>
      <c r="C126" s="15">
        <v>36.524900000000002</v>
      </c>
      <c r="D126" s="15">
        <v>37.2254</v>
      </c>
      <c r="E126" s="15">
        <v>39.1004</v>
      </c>
      <c r="F126" s="15">
        <v>31.6556</v>
      </c>
      <c r="G126" s="15">
        <v>17.210699999999999</v>
      </c>
      <c r="H126" s="15">
        <v>37.142600000000002</v>
      </c>
      <c r="I126" s="15">
        <v>36.520000000000003</v>
      </c>
      <c r="J126" s="15">
        <v>37.2254</v>
      </c>
      <c r="K126" s="15">
        <v>39.1004</v>
      </c>
      <c r="L126" s="15">
        <v>31.6556</v>
      </c>
      <c r="M126" s="15">
        <v>17.210699999999999</v>
      </c>
      <c r="N126" s="15">
        <v>49.7027</v>
      </c>
      <c r="O126" s="15">
        <v>49.7027</v>
      </c>
      <c r="P126" s="15">
        <v>0</v>
      </c>
      <c r="Q126" s="15">
        <v>0</v>
      </c>
      <c r="R126" s="15">
        <v>0</v>
      </c>
      <c r="S126" s="15" t="s">
        <v>268</v>
      </c>
    </row>
    <row r="127" spans="1:19" hidden="1" outlineLevel="1" collapsed="1">
      <c r="A127" s="9">
        <v>44075</v>
      </c>
      <c r="B127" s="15">
        <v>36.866799999999998</v>
      </c>
      <c r="C127" s="15">
        <v>37.098199999999999</v>
      </c>
      <c r="D127" s="15">
        <v>36.832900000000002</v>
      </c>
      <c r="E127" s="15">
        <v>39.179499999999997</v>
      </c>
      <c r="F127" s="15">
        <v>29.623100000000001</v>
      </c>
      <c r="G127" s="15">
        <v>17.3169</v>
      </c>
      <c r="H127" s="15">
        <v>36.864100000000001</v>
      </c>
      <c r="I127" s="15">
        <v>37.078099999999999</v>
      </c>
      <c r="J127" s="15">
        <v>36.832900000000002</v>
      </c>
      <c r="K127" s="15">
        <v>39.179499999999997</v>
      </c>
      <c r="L127" s="15">
        <v>29.623100000000001</v>
      </c>
      <c r="M127" s="15">
        <v>17.3169</v>
      </c>
      <c r="N127" s="15">
        <v>48.780900000000003</v>
      </c>
      <c r="O127" s="15">
        <v>48.780900000000003</v>
      </c>
      <c r="P127" s="15">
        <v>0</v>
      </c>
      <c r="Q127" s="15">
        <v>0</v>
      </c>
      <c r="R127" s="15">
        <v>0</v>
      </c>
      <c r="S127" s="15" t="s">
        <v>268</v>
      </c>
    </row>
    <row r="128" spans="1:19" hidden="1" outlineLevel="1" collapsed="1">
      <c r="A128" s="9">
        <v>44105</v>
      </c>
      <c r="B128" s="15">
        <v>36.678199999999997</v>
      </c>
      <c r="C128" s="15">
        <v>37.392200000000003</v>
      </c>
      <c r="D128" s="15">
        <v>36.5779</v>
      </c>
      <c r="E128" s="15">
        <v>38.904400000000003</v>
      </c>
      <c r="F128" s="15">
        <v>29.732600000000001</v>
      </c>
      <c r="G128" s="15">
        <v>18.8047</v>
      </c>
      <c r="H128" s="15">
        <v>36.6755</v>
      </c>
      <c r="I128" s="15">
        <v>37.371299999999998</v>
      </c>
      <c r="J128" s="15">
        <v>36.5779</v>
      </c>
      <c r="K128" s="15">
        <v>38.904400000000003</v>
      </c>
      <c r="L128" s="15">
        <v>29.732600000000001</v>
      </c>
      <c r="M128" s="15">
        <v>18.8047</v>
      </c>
      <c r="N128" s="15">
        <v>52.500500000000002</v>
      </c>
      <c r="O128" s="15">
        <v>52.500500000000002</v>
      </c>
      <c r="P128" s="15">
        <v>0</v>
      </c>
      <c r="Q128" s="15">
        <v>0</v>
      </c>
      <c r="R128" s="15">
        <v>0</v>
      </c>
      <c r="S128" s="15" t="s">
        <v>268</v>
      </c>
    </row>
    <row r="129" spans="1:19" hidden="1" outlineLevel="1" collapsed="1">
      <c r="A129" s="9">
        <v>44136</v>
      </c>
      <c r="B129" s="15">
        <v>37.3264</v>
      </c>
      <c r="C129" s="15">
        <v>37.746400000000001</v>
      </c>
      <c r="D129" s="15">
        <v>37.263500000000001</v>
      </c>
      <c r="E129" s="15">
        <v>39.283700000000003</v>
      </c>
      <c r="F129" s="15">
        <v>30.195699999999999</v>
      </c>
      <c r="G129" s="15">
        <v>25.426500000000001</v>
      </c>
      <c r="H129" s="15">
        <v>37.304600000000001</v>
      </c>
      <c r="I129" s="15">
        <v>37.583100000000002</v>
      </c>
      <c r="J129" s="15">
        <v>37.263500000000001</v>
      </c>
      <c r="K129" s="15">
        <v>39.283700000000003</v>
      </c>
      <c r="L129" s="15">
        <v>30.195699999999999</v>
      </c>
      <c r="M129" s="15">
        <v>25.426500000000001</v>
      </c>
      <c r="N129" s="15">
        <v>49.942599999999999</v>
      </c>
      <c r="O129" s="15">
        <v>49.942599999999999</v>
      </c>
      <c r="P129" s="15">
        <v>0</v>
      </c>
      <c r="Q129" s="15">
        <v>0</v>
      </c>
      <c r="R129" s="15">
        <v>0</v>
      </c>
      <c r="S129" s="15" t="s">
        <v>268</v>
      </c>
    </row>
    <row r="130" spans="1:19" hidden="1" outlineLevel="1" collapsed="1">
      <c r="A130" s="9">
        <v>44166</v>
      </c>
      <c r="B130" s="15">
        <v>36.059100000000001</v>
      </c>
      <c r="C130" s="15">
        <v>37.671799999999998</v>
      </c>
      <c r="D130" s="15">
        <v>35.822400000000002</v>
      </c>
      <c r="E130" s="15">
        <v>37.324100000000001</v>
      </c>
      <c r="F130" s="15">
        <v>29.662500000000001</v>
      </c>
      <c r="G130" s="15">
        <v>24.317699999999999</v>
      </c>
      <c r="H130" s="15">
        <v>36.058900000000001</v>
      </c>
      <c r="I130" s="15">
        <v>37.6706</v>
      </c>
      <c r="J130" s="15">
        <v>35.822400000000002</v>
      </c>
      <c r="K130" s="15">
        <v>37.324100000000001</v>
      </c>
      <c r="L130" s="15">
        <v>29.662500000000001</v>
      </c>
      <c r="M130" s="15">
        <v>24.317699999999999</v>
      </c>
      <c r="N130" s="15">
        <v>45.436799999999998</v>
      </c>
      <c r="O130" s="15">
        <v>45.436799999999998</v>
      </c>
      <c r="P130" s="15">
        <v>0</v>
      </c>
      <c r="Q130" s="15">
        <v>0</v>
      </c>
      <c r="R130" s="15">
        <v>0</v>
      </c>
      <c r="S130" s="15">
        <v>0</v>
      </c>
    </row>
    <row r="131" spans="1:19" hidden="1" outlineLevel="1" collapsed="1">
      <c r="A131" s="9">
        <v>44197</v>
      </c>
      <c r="B131" s="15">
        <v>36.259500000000003</v>
      </c>
      <c r="C131" s="15">
        <v>37.827399999999997</v>
      </c>
      <c r="D131" s="15">
        <v>36.038800000000002</v>
      </c>
      <c r="E131" s="15">
        <v>38.149500000000003</v>
      </c>
      <c r="F131" s="15">
        <v>28.220500000000001</v>
      </c>
      <c r="G131" s="15">
        <v>22.812799999999999</v>
      </c>
      <c r="H131" s="15">
        <v>36.257599999999996</v>
      </c>
      <c r="I131" s="15">
        <v>37.8142</v>
      </c>
      <c r="J131" s="15">
        <v>36.038800000000002</v>
      </c>
      <c r="K131" s="15">
        <v>38.149500000000003</v>
      </c>
      <c r="L131" s="15">
        <v>28.220500000000001</v>
      </c>
      <c r="M131" s="15">
        <v>22.812799999999999</v>
      </c>
      <c r="N131" s="15">
        <v>49.346299999999999</v>
      </c>
      <c r="O131" s="15">
        <v>49.346299999999999</v>
      </c>
      <c r="P131" s="15">
        <v>0</v>
      </c>
      <c r="Q131" s="15">
        <v>0</v>
      </c>
      <c r="R131" s="15">
        <v>0</v>
      </c>
      <c r="S131" s="15" t="s">
        <v>268</v>
      </c>
    </row>
    <row r="132" spans="1:19" hidden="1" outlineLevel="1" collapsed="1">
      <c r="A132" s="9">
        <v>44228</v>
      </c>
      <c r="B132" s="15">
        <v>36.348300000000002</v>
      </c>
      <c r="C132" s="15">
        <v>37.578600000000002</v>
      </c>
      <c r="D132" s="15">
        <v>36.1524</v>
      </c>
      <c r="E132" s="15">
        <v>37.937800000000003</v>
      </c>
      <c r="F132" s="15">
        <v>30.673200000000001</v>
      </c>
      <c r="G132" s="15">
        <v>17.676500000000001</v>
      </c>
      <c r="H132" s="15">
        <v>36.326799999999999</v>
      </c>
      <c r="I132" s="15">
        <v>37.435099999999998</v>
      </c>
      <c r="J132" s="15">
        <v>36.1524</v>
      </c>
      <c r="K132" s="15">
        <v>37.937800000000003</v>
      </c>
      <c r="L132" s="15">
        <v>30.673200000000001</v>
      </c>
      <c r="M132" s="15">
        <v>17.676500000000001</v>
      </c>
      <c r="N132" s="15">
        <v>50.0336</v>
      </c>
      <c r="O132" s="15">
        <v>50.0336</v>
      </c>
      <c r="P132" s="15">
        <v>0</v>
      </c>
      <c r="Q132" s="15">
        <v>0</v>
      </c>
      <c r="R132" s="15">
        <v>0</v>
      </c>
      <c r="S132" s="15" t="s">
        <v>268</v>
      </c>
    </row>
    <row r="133" spans="1:19" hidden="1" outlineLevel="1" collapsed="1">
      <c r="A133" s="9">
        <v>44256</v>
      </c>
      <c r="B133" s="15">
        <v>35.989699999999999</v>
      </c>
      <c r="C133" s="15">
        <v>38.015500000000003</v>
      </c>
      <c r="D133" s="15">
        <v>35.700400000000002</v>
      </c>
      <c r="E133" s="15">
        <v>38.2288</v>
      </c>
      <c r="F133" s="15">
        <v>27.8811</v>
      </c>
      <c r="G133" s="15">
        <v>11.5321</v>
      </c>
      <c r="H133" s="15">
        <v>35.988799999999998</v>
      </c>
      <c r="I133" s="15">
        <v>38.011000000000003</v>
      </c>
      <c r="J133" s="15">
        <v>35.700400000000002</v>
      </c>
      <c r="K133" s="15">
        <v>38.2288</v>
      </c>
      <c r="L133" s="15">
        <v>27.8811</v>
      </c>
      <c r="M133" s="15">
        <v>11.5321</v>
      </c>
      <c r="N133" s="15">
        <v>42.714399999999998</v>
      </c>
      <c r="O133" s="15">
        <v>42.714399999999998</v>
      </c>
      <c r="P133" s="15">
        <v>0</v>
      </c>
      <c r="Q133" s="15">
        <v>0</v>
      </c>
      <c r="R133" s="15">
        <v>0</v>
      </c>
      <c r="S133" s="15">
        <v>0</v>
      </c>
    </row>
    <row r="134" spans="1:19" hidden="1" outlineLevel="1" collapsed="1">
      <c r="A134" s="9">
        <v>44287</v>
      </c>
      <c r="B134" s="15">
        <v>35.205500000000001</v>
      </c>
      <c r="C134" s="15">
        <v>38.573500000000003</v>
      </c>
      <c r="D134" s="15">
        <v>34.691299999999998</v>
      </c>
      <c r="E134" s="15">
        <v>38.022199999999998</v>
      </c>
      <c r="F134" s="15">
        <v>26.3035</v>
      </c>
      <c r="G134" s="15">
        <v>14.544700000000001</v>
      </c>
      <c r="H134" s="15">
        <v>35.203499999999998</v>
      </c>
      <c r="I134" s="15">
        <v>38.564999999999998</v>
      </c>
      <c r="J134" s="15">
        <v>34.691299999999998</v>
      </c>
      <c r="K134" s="15">
        <v>38.022199999999998</v>
      </c>
      <c r="L134" s="15">
        <v>26.3035</v>
      </c>
      <c r="M134" s="15">
        <v>14.544700000000001</v>
      </c>
      <c r="N134" s="15">
        <v>42.775300000000001</v>
      </c>
      <c r="O134" s="15">
        <v>42.775300000000001</v>
      </c>
      <c r="P134" s="15">
        <v>0</v>
      </c>
      <c r="Q134" s="15">
        <v>0</v>
      </c>
      <c r="R134" s="15">
        <v>0</v>
      </c>
      <c r="S134" s="15" t="s">
        <v>268</v>
      </c>
    </row>
    <row r="135" spans="1:19" hidden="1" outlineLevel="1" collapsed="1">
      <c r="A135" s="9">
        <v>44317</v>
      </c>
      <c r="B135" s="15">
        <v>35.330599999999997</v>
      </c>
      <c r="C135" s="15">
        <v>37.278500000000001</v>
      </c>
      <c r="D135" s="15">
        <v>35.058199999999999</v>
      </c>
      <c r="E135" s="15">
        <v>37.9208</v>
      </c>
      <c r="F135" s="15">
        <v>28.299499999999998</v>
      </c>
      <c r="G135" s="15">
        <v>10.446</v>
      </c>
      <c r="H135" s="15">
        <v>35.330500000000001</v>
      </c>
      <c r="I135" s="15">
        <v>37.277700000000003</v>
      </c>
      <c r="J135" s="15">
        <v>35.058199999999999</v>
      </c>
      <c r="K135" s="15">
        <v>37.9208</v>
      </c>
      <c r="L135" s="15">
        <v>28.299499999999998</v>
      </c>
      <c r="M135" s="15">
        <v>10.446</v>
      </c>
      <c r="N135" s="15">
        <v>41.1126</v>
      </c>
      <c r="O135" s="15">
        <v>41.1126</v>
      </c>
      <c r="P135" s="15">
        <v>0</v>
      </c>
      <c r="Q135" s="15">
        <v>0</v>
      </c>
      <c r="R135" s="15">
        <v>0</v>
      </c>
      <c r="S135" s="15" t="s">
        <v>268</v>
      </c>
    </row>
    <row r="136" spans="1:19" hidden="1" outlineLevel="1" collapsed="1">
      <c r="A136" s="9">
        <v>44348</v>
      </c>
      <c r="B136" s="15">
        <v>36.004800000000003</v>
      </c>
      <c r="C136" s="15">
        <v>36.199100000000001</v>
      </c>
      <c r="D136" s="15">
        <v>35.976100000000002</v>
      </c>
      <c r="E136" s="15">
        <v>37.746699999999997</v>
      </c>
      <c r="F136" s="15">
        <v>33.431100000000001</v>
      </c>
      <c r="G136" s="15">
        <v>10.8809</v>
      </c>
      <c r="H136" s="15">
        <v>36.004600000000003</v>
      </c>
      <c r="I136" s="15">
        <v>36.196899999999999</v>
      </c>
      <c r="J136" s="15">
        <v>35.976100000000002</v>
      </c>
      <c r="K136" s="15">
        <v>37.746699999999997</v>
      </c>
      <c r="L136" s="15">
        <v>33.431100000000001</v>
      </c>
      <c r="M136" s="15">
        <v>10.8809</v>
      </c>
      <c r="N136" s="15">
        <v>49.308399999999999</v>
      </c>
      <c r="O136" s="15">
        <v>49.308399999999999</v>
      </c>
      <c r="P136" s="15">
        <v>0</v>
      </c>
      <c r="Q136" s="15">
        <v>0</v>
      </c>
      <c r="R136" s="15">
        <v>0</v>
      </c>
      <c r="S136" s="15" t="s">
        <v>268</v>
      </c>
    </row>
    <row r="137" spans="1:19" hidden="1" outlineLevel="1" collapsed="1">
      <c r="A137" s="9">
        <v>44378</v>
      </c>
      <c r="B137" s="15">
        <v>34.911099999999998</v>
      </c>
      <c r="C137" s="15">
        <v>36.014299999999999</v>
      </c>
      <c r="D137" s="15">
        <v>34.742899999999999</v>
      </c>
      <c r="E137" s="15">
        <v>37.436300000000003</v>
      </c>
      <c r="F137" s="15">
        <v>27.841000000000001</v>
      </c>
      <c r="G137" s="15">
        <v>16.517700000000001</v>
      </c>
      <c r="H137" s="15">
        <v>34.910800000000002</v>
      </c>
      <c r="I137" s="15">
        <v>36.012500000000003</v>
      </c>
      <c r="J137" s="15">
        <v>34.742899999999999</v>
      </c>
      <c r="K137" s="15">
        <v>37.436300000000003</v>
      </c>
      <c r="L137" s="15">
        <v>27.841000000000001</v>
      </c>
      <c r="M137" s="15">
        <v>16.517700000000001</v>
      </c>
      <c r="N137" s="15">
        <v>45.095399999999998</v>
      </c>
      <c r="O137" s="15">
        <v>45.095399999999998</v>
      </c>
      <c r="P137" s="15">
        <v>0</v>
      </c>
      <c r="Q137" s="15">
        <v>0</v>
      </c>
      <c r="R137" s="15">
        <v>0</v>
      </c>
      <c r="S137" s="15" t="s">
        <v>268</v>
      </c>
    </row>
    <row r="138" spans="1:19" hidden="1" outlineLevel="1" collapsed="1">
      <c r="A138" s="9">
        <v>44409</v>
      </c>
      <c r="B138" s="15">
        <v>35.723100000000002</v>
      </c>
      <c r="C138" s="15">
        <v>36.840299999999999</v>
      </c>
      <c r="D138" s="15">
        <v>35.552300000000002</v>
      </c>
      <c r="E138" s="15">
        <v>37.577500000000001</v>
      </c>
      <c r="F138" s="15">
        <v>29.996300000000002</v>
      </c>
      <c r="G138" s="15">
        <v>15.771599999999999</v>
      </c>
      <c r="H138" s="15">
        <v>35.7224</v>
      </c>
      <c r="I138" s="15">
        <v>36.8354</v>
      </c>
      <c r="J138" s="15">
        <v>35.552300000000002</v>
      </c>
      <c r="K138" s="15">
        <v>37.577500000000001</v>
      </c>
      <c r="L138" s="15">
        <v>29.996300000000002</v>
      </c>
      <c r="M138" s="15">
        <v>15.771599999999999</v>
      </c>
      <c r="N138" s="15">
        <v>48.437100000000001</v>
      </c>
      <c r="O138" s="15">
        <v>48.437100000000001</v>
      </c>
      <c r="P138" s="15">
        <v>0</v>
      </c>
      <c r="Q138" s="15">
        <v>0</v>
      </c>
      <c r="R138" s="15">
        <v>0</v>
      </c>
      <c r="S138" s="15" t="s">
        <v>268</v>
      </c>
    </row>
    <row r="139" spans="1:19" hidden="1" outlineLevel="1" collapsed="1">
      <c r="A139" s="9">
        <v>44440</v>
      </c>
      <c r="B139" s="15">
        <v>35.686599999999999</v>
      </c>
      <c r="C139" s="15">
        <v>36.378100000000003</v>
      </c>
      <c r="D139" s="15">
        <v>35.578800000000001</v>
      </c>
      <c r="E139" s="15">
        <v>37.502499999999998</v>
      </c>
      <c r="F139" s="15">
        <v>30.093599999999999</v>
      </c>
      <c r="G139" s="15">
        <v>15.6053</v>
      </c>
      <c r="H139" s="15">
        <v>35.6858</v>
      </c>
      <c r="I139" s="15">
        <v>36.372199999999999</v>
      </c>
      <c r="J139" s="15">
        <v>35.578800000000001</v>
      </c>
      <c r="K139" s="15">
        <v>37.502499999999998</v>
      </c>
      <c r="L139" s="15">
        <v>30.093599999999999</v>
      </c>
      <c r="M139" s="15">
        <v>15.6053</v>
      </c>
      <c r="N139" s="15">
        <v>48.814</v>
      </c>
      <c r="O139" s="15">
        <v>48.814</v>
      </c>
      <c r="P139" s="15">
        <v>0</v>
      </c>
      <c r="Q139" s="15">
        <v>0</v>
      </c>
      <c r="R139" s="15">
        <v>0</v>
      </c>
      <c r="S139" s="15" t="s">
        <v>268</v>
      </c>
    </row>
    <row r="140" spans="1:19" hidden="1" outlineLevel="1" collapsed="1">
      <c r="A140" s="9">
        <v>44470</v>
      </c>
      <c r="B140" s="15">
        <v>35.343899999999998</v>
      </c>
      <c r="C140" s="15">
        <v>36.761600000000001</v>
      </c>
      <c r="D140" s="15">
        <v>35.133899999999997</v>
      </c>
      <c r="E140" s="15">
        <v>37.403500000000001</v>
      </c>
      <c r="F140" s="15">
        <v>28.220700000000001</v>
      </c>
      <c r="G140" s="15">
        <v>18.081299999999999</v>
      </c>
      <c r="H140" s="15">
        <v>35.333399999999997</v>
      </c>
      <c r="I140" s="15">
        <v>36.6877</v>
      </c>
      <c r="J140" s="15">
        <v>35.133899999999997</v>
      </c>
      <c r="K140" s="15">
        <v>37.403500000000001</v>
      </c>
      <c r="L140" s="15">
        <v>28.220700000000001</v>
      </c>
      <c r="M140" s="15">
        <v>18.081299999999999</v>
      </c>
      <c r="N140" s="15">
        <v>50.247700000000002</v>
      </c>
      <c r="O140" s="15">
        <v>50.247700000000002</v>
      </c>
      <c r="P140" s="15">
        <v>0</v>
      </c>
      <c r="Q140" s="15">
        <v>0</v>
      </c>
      <c r="R140" s="15">
        <v>0</v>
      </c>
      <c r="S140" s="15" t="s">
        <v>268</v>
      </c>
    </row>
    <row r="141" spans="1:19" hidden="1" outlineLevel="1" collapsed="1">
      <c r="A141" s="9">
        <v>44501</v>
      </c>
      <c r="B141" s="15">
        <v>33.832599999999999</v>
      </c>
      <c r="C141" s="15">
        <v>36.373100000000001</v>
      </c>
      <c r="D141" s="15">
        <v>33.479399999999998</v>
      </c>
      <c r="E141" s="15">
        <v>35.136699999999998</v>
      </c>
      <c r="F141" s="15">
        <v>29.5002</v>
      </c>
      <c r="G141" s="15">
        <v>19.066600000000001</v>
      </c>
      <c r="H141" s="15">
        <v>33.909399999999998</v>
      </c>
      <c r="I141" s="15">
        <v>36.3673</v>
      </c>
      <c r="J141" s="15">
        <v>33.567</v>
      </c>
      <c r="K141" s="15">
        <v>35.136699999999998</v>
      </c>
      <c r="L141" s="15">
        <v>29.5002</v>
      </c>
      <c r="M141" s="15">
        <v>20.0975</v>
      </c>
      <c r="N141" s="15">
        <v>1.5410999999999999</v>
      </c>
      <c r="O141" s="15">
        <v>45.211399999999998</v>
      </c>
      <c r="P141" s="15">
        <v>2.3999999999999998E-3</v>
      </c>
      <c r="Q141" s="15">
        <v>0</v>
      </c>
      <c r="R141" s="15">
        <v>0</v>
      </c>
      <c r="S141" s="15">
        <v>2.3999999999999998E-3</v>
      </c>
    </row>
    <row r="142" spans="1:19" hidden="1" outlineLevel="1" collapsed="1">
      <c r="A142" s="9">
        <v>44531</v>
      </c>
      <c r="B142" s="15">
        <v>33.155900000000003</v>
      </c>
      <c r="C142" s="15">
        <v>36.495199999999997</v>
      </c>
      <c r="D142" s="15">
        <v>32.698399999999999</v>
      </c>
      <c r="E142" s="15">
        <v>34.110500000000002</v>
      </c>
      <c r="F142" s="15">
        <v>29.014500000000002</v>
      </c>
      <c r="G142" s="15">
        <v>16.6569</v>
      </c>
      <c r="H142" s="15">
        <v>33.152700000000003</v>
      </c>
      <c r="I142" s="15">
        <v>36.4739</v>
      </c>
      <c r="J142" s="15">
        <v>32.698399999999999</v>
      </c>
      <c r="K142" s="15">
        <v>34.110500000000002</v>
      </c>
      <c r="L142" s="15">
        <v>29.014500000000002</v>
      </c>
      <c r="M142" s="15">
        <v>16.6569</v>
      </c>
      <c r="N142" s="15">
        <v>49.809100000000001</v>
      </c>
      <c r="O142" s="15">
        <v>49.809100000000001</v>
      </c>
      <c r="P142" s="15">
        <v>0</v>
      </c>
      <c r="Q142" s="15">
        <v>0</v>
      </c>
      <c r="R142" s="15">
        <v>0</v>
      </c>
      <c r="S142" s="15">
        <v>0</v>
      </c>
    </row>
    <row r="143" spans="1:19" hidden="1" outlineLevel="1" collapsed="1">
      <c r="A143" s="9">
        <v>44562</v>
      </c>
      <c r="B143" s="15">
        <v>33.461599999999997</v>
      </c>
      <c r="C143" s="15">
        <v>37.000599999999999</v>
      </c>
      <c r="D143" s="15">
        <v>33.013300000000001</v>
      </c>
      <c r="E143" s="15">
        <v>34.727200000000003</v>
      </c>
      <c r="F143" s="15">
        <v>27.611699999999999</v>
      </c>
      <c r="G143" s="15">
        <v>18.265999999999998</v>
      </c>
      <c r="H143" s="15">
        <v>33.46</v>
      </c>
      <c r="I143" s="15">
        <v>36.99</v>
      </c>
      <c r="J143" s="15">
        <v>33.013300000000001</v>
      </c>
      <c r="K143" s="15">
        <v>34.727200000000003</v>
      </c>
      <c r="L143" s="15">
        <v>27.611699999999999</v>
      </c>
      <c r="M143" s="15">
        <v>18.265999999999998</v>
      </c>
      <c r="N143" s="15">
        <v>48.585700000000003</v>
      </c>
      <c r="O143" s="15">
        <v>48.585700000000003</v>
      </c>
      <c r="P143" s="15">
        <v>0</v>
      </c>
      <c r="Q143" s="15">
        <v>0</v>
      </c>
      <c r="R143" s="15">
        <v>0</v>
      </c>
      <c r="S143" s="15" t="s">
        <v>268</v>
      </c>
    </row>
    <row r="144" spans="1:19" hidden="1" outlineLevel="1" collapsed="1">
      <c r="A144" s="9">
        <v>44593</v>
      </c>
      <c r="B144" s="15">
        <v>34.098799999999997</v>
      </c>
      <c r="C144" s="15">
        <v>36.9604</v>
      </c>
      <c r="D144" s="15">
        <v>33.674700000000001</v>
      </c>
      <c r="E144" s="15">
        <v>35.124699999999997</v>
      </c>
      <c r="F144" s="15">
        <v>28.6999</v>
      </c>
      <c r="G144" s="15">
        <v>13.8581</v>
      </c>
      <c r="H144" s="15">
        <v>34.097499999999997</v>
      </c>
      <c r="I144" s="15">
        <v>36.951700000000002</v>
      </c>
      <c r="J144" s="15">
        <v>33.674700000000001</v>
      </c>
      <c r="K144" s="15">
        <v>35.124699999999997</v>
      </c>
      <c r="L144" s="15">
        <v>28.6999</v>
      </c>
      <c r="M144" s="15">
        <v>13.8581</v>
      </c>
      <c r="N144" s="15">
        <v>50.948599999999999</v>
      </c>
      <c r="O144" s="15">
        <v>50.948599999999999</v>
      </c>
      <c r="P144" s="15">
        <v>0</v>
      </c>
      <c r="Q144" s="15">
        <v>0</v>
      </c>
      <c r="R144" s="15">
        <v>0</v>
      </c>
      <c r="S144" s="15" t="s">
        <v>268</v>
      </c>
    </row>
    <row r="145" spans="1:19" hidden="1" outlineLevel="1" collapsed="1">
      <c r="A145" s="9">
        <v>44621</v>
      </c>
      <c r="B145" s="15">
        <v>14.6607</v>
      </c>
      <c r="C145" s="15">
        <v>30.560500000000001</v>
      </c>
      <c r="D145" s="15">
        <v>13.451700000000001</v>
      </c>
      <c r="E145" s="15">
        <v>16.5655</v>
      </c>
      <c r="F145" s="15">
        <v>5.8460000000000001</v>
      </c>
      <c r="G145" s="15">
        <v>2.5399999999999999E-2</v>
      </c>
      <c r="H145" s="15">
        <v>14.7013</v>
      </c>
      <c r="I145" s="15">
        <v>30.514099999999999</v>
      </c>
      <c r="J145" s="15">
        <v>13.502000000000001</v>
      </c>
      <c r="K145" s="15">
        <v>16.5655</v>
      </c>
      <c r="L145" s="15">
        <v>5.8460000000000001</v>
      </c>
      <c r="M145" s="15">
        <v>2.6599999999999999E-2</v>
      </c>
      <c r="N145" s="15">
        <v>4.2972999999999999</v>
      </c>
      <c r="O145" s="15">
        <v>37.929900000000004</v>
      </c>
      <c r="P145" s="15">
        <v>0</v>
      </c>
      <c r="Q145" s="15" t="s">
        <v>268</v>
      </c>
      <c r="R145" s="15">
        <v>0</v>
      </c>
      <c r="S145" s="15">
        <v>0</v>
      </c>
    </row>
    <row r="146" spans="1:19" hidden="1" outlineLevel="1" collapsed="1">
      <c r="A146" s="9">
        <v>44652</v>
      </c>
      <c r="B146" s="15">
        <v>21.140799999999999</v>
      </c>
      <c r="C146" s="15">
        <v>30.197399999999998</v>
      </c>
      <c r="D146" s="15">
        <v>20.1022</v>
      </c>
      <c r="E146" s="15">
        <v>19.9648</v>
      </c>
      <c r="F146" s="15">
        <v>21.4312</v>
      </c>
      <c r="G146" s="15">
        <v>44.982700000000001</v>
      </c>
      <c r="H146" s="15">
        <v>21.141500000000001</v>
      </c>
      <c r="I146" s="15">
        <v>30.2074</v>
      </c>
      <c r="J146" s="15">
        <v>20.1022</v>
      </c>
      <c r="K146" s="15">
        <v>19.9648</v>
      </c>
      <c r="L146" s="15">
        <v>21.4312</v>
      </c>
      <c r="M146" s="15">
        <v>44.982700000000001</v>
      </c>
      <c r="N146" s="15">
        <v>1.1658999999999999</v>
      </c>
      <c r="O146" s="15">
        <v>1.1658999999999999</v>
      </c>
      <c r="P146" s="15">
        <v>0</v>
      </c>
      <c r="Q146" s="15">
        <v>0</v>
      </c>
      <c r="R146" s="15">
        <v>0</v>
      </c>
      <c r="S146" s="15" t="s">
        <v>268</v>
      </c>
    </row>
    <row r="147" spans="1:19" hidden="1" outlineLevel="1" collapsed="1">
      <c r="A147" s="9">
        <v>44682</v>
      </c>
      <c r="B147" s="15">
        <v>18.857800000000001</v>
      </c>
      <c r="C147" s="15">
        <v>30.820599999999999</v>
      </c>
      <c r="D147" s="15">
        <v>17.778700000000001</v>
      </c>
      <c r="E147" s="15">
        <v>19.473800000000001</v>
      </c>
      <c r="F147" s="15">
        <v>13.323700000000001</v>
      </c>
      <c r="G147" s="15">
        <v>10.2157</v>
      </c>
      <c r="H147" s="15">
        <v>18.8767</v>
      </c>
      <c r="I147" s="15">
        <v>30.820399999999999</v>
      </c>
      <c r="J147" s="15">
        <v>17.796800000000001</v>
      </c>
      <c r="K147" s="15">
        <v>19.473800000000001</v>
      </c>
      <c r="L147" s="15">
        <v>13.323700000000001</v>
      </c>
      <c r="M147" s="15">
        <v>10.128500000000001</v>
      </c>
      <c r="N147" s="15">
        <v>12.6205</v>
      </c>
      <c r="O147" s="15">
        <v>31.062100000000001</v>
      </c>
      <c r="P147" s="15">
        <v>12.170299999999999</v>
      </c>
      <c r="Q147" s="15">
        <v>0</v>
      </c>
      <c r="R147" s="15">
        <v>0</v>
      </c>
      <c r="S147" s="15">
        <v>12.170299999999999</v>
      </c>
    </row>
    <row r="148" spans="1:19" hidden="1" outlineLevel="1" collapsed="1">
      <c r="A148" s="9">
        <v>44713</v>
      </c>
      <c r="B148" s="15">
        <v>20.807500000000001</v>
      </c>
      <c r="C148" s="15">
        <v>34.359299999999998</v>
      </c>
      <c r="D148" s="15">
        <v>19.659099999999999</v>
      </c>
      <c r="E148" s="15">
        <v>19.581199999999999</v>
      </c>
      <c r="F148" s="15">
        <v>20.504100000000001</v>
      </c>
      <c r="G148" s="15">
        <v>10.6938</v>
      </c>
      <c r="H148" s="15">
        <v>20.805900000000001</v>
      </c>
      <c r="I148" s="15">
        <v>34.351300000000002</v>
      </c>
      <c r="J148" s="15">
        <v>19.659099999999999</v>
      </c>
      <c r="K148" s="15">
        <v>19.581199999999999</v>
      </c>
      <c r="L148" s="15">
        <v>20.504100000000001</v>
      </c>
      <c r="M148" s="15">
        <v>10.6938</v>
      </c>
      <c r="N148" s="15">
        <v>42.886499999999998</v>
      </c>
      <c r="O148" s="15">
        <v>42.886499999999998</v>
      </c>
      <c r="P148" s="15">
        <v>0</v>
      </c>
      <c r="Q148" s="15">
        <v>0</v>
      </c>
      <c r="R148" s="15">
        <v>0</v>
      </c>
      <c r="S148" s="15" t="s">
        <v>268</v>
      </c>
    </row>
    <row r="149" spans="1:19" hidden="1" outlineLevel="1" collapsed="1">
      <c r="A149" s="9">
        <v>44743</v>
      </c>
      <c r="B149" s="15">
        <v>21.299299999999999</v>
      </c>
      <c r="C149" s="15">
        <v>35.862499999999997</v>
      </c>
      <c r="D149" s="15">
        <v>19.997800000000002</v>
      </c>
      <c r="E149" s="15">
        <v>19.684000000000001</v>
      </c>
      <c r="F149" s="15">
        <v>22.524899999999999</v>
      </c>
      <c r="G149" s="15">
        <v>16.974</v>
      </c>
      <c r="H149" s="15">
        <v>21.2988</v>
      </c>
      <c r="I149" s="15">
        <v>35.860900000000001</v>
      </c>
      <c r="J149" s="15">
        <v>19.997800000000002</v>
      </c>
      <c r="K149" s="15">
        <v>19.684000000000001</v>
      </c>
      <c r="L149" s="15">
        <v>22.524899999999999</v>
      </c>
      <c r="M149" s="15">
        <v>16.974</v>
      </c>
      <c r="N149" s="15">
        <v>41.305300000000003</v>
      </c>
      <c r="O149" s="15">
        <v>41.305300000000003</v>
      </c>
      <c r="P149" s="15">
        <v>0</v>
      </c>
      <c r="Q149" s="15">
        <v>0</v>
      </c>
      <c r="R149" s="15">
        <v>0</v>
      </c>
      <c r="S149" s="15" t="s">
        <v>268</v>
      </c>
    </row>
    <row r="150" spans="1:19" hidden="1" outlineLevel="1" collapsed="1">
      <c r="A150" s="9">
        <v>44774</v>
      </c>
      <c r="B150" s="15">
        <v>22.144300000000001</v>
      </c>
      <c r="C150" s="15">
        <v>35.432200000000002</v>
      </c>
      <c r="D150" s="15">
        <v>20.648</v>
      </c>
      <c r="E150" s="15">
        <v>19.814900000000002</v>
      </c>
      <c r="F150" s="15">
        <v>28.800699999999999</v>
      </c>
      <c r="G150" s="15">
        <v>15.948600000000001</v>
      </c>
      <c r="H150" s="15">
        <v>22.1419</v>
      </c>
      <c r="I150" s="15">
        <v>35.423999999999999</v>
      </c>
      <c r="J150" s="15">
        <v>20.648</v>
      </c>
      <c r="K150" s="15">
        <v>19.814900000000002</v>
      </c>
      <c r="L150" s="15">
        <v>28.800699999999999</v>
      </c>
      <c r="M150" s="15">
        <v>15.948600000000001</v>
      </c>
      <c r="N150" s="15">
        <v>42.695900000000002</v>
      </c>
      <c r="O150" s="15">
        <v>42.695900000000002</v>
      </c>
      <c r="P150" s="15">
        <v>0</v>
      </c>
      <c r="Q150" s="15">
        <v>0</v>
      </c>
      <c r="R150" s="15">
        <v>0</v>
      </c>
      <c r="S150" s="15" t="s">
        <v>268</v>
      </c>
    </row>
    <row r="151" spans="1:19" hidden="1" outlineLevel="1" collapsed="1">
      <c r="A151" s="9">
        <v>44805</v>
      </c>
      <c r="B151" s="15">
        <v>36.4938</v>
      </c>
      <c r="C151" s="15">
        <v>35.251899999999999</v>
      </c>
      <c r="D151" s="15">
        <v>36.636499999999998</v>
      </c>
      <c r="E151" s="15">
        <v>37.476700000000001</v>
      </c>
      <c r="F151" s="15">
        <v>28.8475</v>
      </c>
      <c r="G151" s="15">
        <v>16.353899999999999</v>
      </c>
      <c r="H151" s="15">
        <v>36.4925</v>
      </c>
      <c r="I151" s="15">
        <v>35.2271</v>
      </c>
      <c r="J151" s="15">
        <v>36.636499999999998</v>
      </c>
      <c r="K151" s="15">
        <v>37.476700000000001</v>
      </c>
      <c r="L151" s="15">
        <v>28.8475</v>
      </c>
      <c r="M151" s="15">
        <v>16.353899999999999</v>
      </c>
      <c r="N151" s="15">
        <v>37.816800000000001</v>
      </c>
      <c r="O151" s="15">
        <v>37.816800000000001</v>
      </c>
      <c r="P151" s="15">
        <v>0</v>
      </c>
      <c r="Q151" s="15">
        <v>0</v>
      </c>
      <c r="R151" s="15">
        <v>0</v>
      </c>
      <c r="S151" s="15" t="s">
        <v>268</v>
      </c>
    </row>
    <row r="152" spans="1:19" hidden="1" outlineLevel="1" collapsed="1">
      <c r="A152" s="9">
        <v>44835</v>
      </c>
      <c r="B152" s="15">
        <v>36.921300000000002</v>
      </c>
      <c r="C152" s="15">
        <v>38.520400000000002</v>
      </c>
      <c r="D152" s="15">
        <v>36.777099999999997</v>
      </c>
      <c r="E152" s="15">
        <v>38.101399999999998</v>
      </c>
      <c r="F152" s="15">
        <v>27.840900000000001</v>
      </c>
      <c r="G152" s="15">
        <v>18.019100000000002</v>
      </c>
      <c r="H152" s="15">
        <v>36.9208</v>
      </c>
      <c r="I152" s="15">
        <v>38.522500000000001</v>
      </c>
      <c r="J152" s="15">
        <v>36.777099999999997</v>
      </c>
      <c r="K152" s="15">
        <v>38.101399999999998</v>
      </c>
      <c r="L152" s="15">
        <v>27.840900000000001</v>
      </c>
      <c r="M152" s="15">
        <v>18.019100000000002</v>
      </c>
      <c r="N152" s="15">
        <v>38.140500000000003</v>
      </c>
      <c r="O152" s="15">
        <v>38.140500000000003</v>
      </c>
      <c r="P152" s="15">
        <v>0</v>
      </c>
      <c r="Q152" s="15">
        <v>0</v>
      </c>
      <c r="R152" s="15" t="s">
        <v>268</v>
      </c>
      <c r="S152" s="15" t="s">
        <v>268</v>
      </c>
    </row>
    <row r="153" spans="1:19" hidden="1" outlineLevel="1" collapsed="1">
      <c r="A153" s="9">
        <v>44866</v>
      </c>
      <c r="B153" s="15">
        <v>36.186799999999998</v>
      </c>
      <c r="C153" s="15">
        <v>38.370699999999999</v>
      </c>
      <c r="D153" s="15">
        <v>35.925899999999999</v>
      </c>
      <c r="E153" s="15">
        <v>36.728000000000002</v>
      </c>
      <c r="F153" s="15">
        <v>30.6724</v>
      </c>
      <c r="G153" s="15">
        <v>12.3062</v>
      </c>
      <c r="H153" s="15">
        <v>36.186799999999998</v>
      </c>
      <c r="I153" s="15">
        <v>38.3703</v>
      </c>
      <c r="J153" s="15">
        <v>35.925899999999999</v>
      </c>
      <c r="K153" s="15">
        <v>36.728000000000002</v>
      </c>
      <c r="L153" s="15">
        <v>30.6724</v>
      </c>
      <c r="M153" s="15">
        <v>12.3062</v>
      </c>
      <c r="N153" s="15">
        <v>40.313499999999998</v>
      </c>
      <c r="O153" s="15">
        <v>40.313499999999998</v>
      </c>
      <c r="P153" s="15">
        <v>0</v>
      </c>
      <c r="Q153" s="15">
        <v>0</v>
      </c>
      <c r="R153" s="15">
        <v>0</v>
      </c>
      <c r="S153" s="15">
        <v>0</v>
      </c>
    </row>
    <row r="154" spans="1:19" hidden="1" outlineLevel="1" collapsed="1">
      <c r="A154" s="9">
        <v>44896</v>
      </c>
      <c r="B154" s="15">
        <v>35.629800000000003</v>
      </c>
      <c r="C154" s="15">
        <v>37.7271</v>
      </c>
      <c r="D154" s="15">
        <v>35.391199999999998</v>
      </c>
      <c r="E154" s="15">
        <v>36.755499999999998</v>
      </c>
      <c r="F154" s="15">
        <v>26.296600000000002</v>
      </c>
      <c r="G154" s="15">
        <v>12.555999999999999</v>
      </c>
      <c r="H154" s="15">
        <v>35.629399999999997</v>
      </c>
      <c r="I154" s="15">
        <v>37.724899999999998</v>
      </c>
      <c r="J154" s="15">
        <v>35.391199999999998</v>
      </c>
      <c r="K154" s="15">
        <v>36.755499999999998</v>
      </c>
      <c r="L154" s="15">
        <v>26.296600000000002</v>
      </c>
      <c r="M154" s="15">
        <v>12.555999999999999</v>
      </c>
      <c r="N154" s="15">
        <v>39.967500000000001</v>
      </c>
      <c r="O154" s="15">
        <v>39.967500000000001</v>
      </c>
      <c r="P154" s="15">
        <v>0</v>
      </c>
      <c r="Q154" s="15">
        <v>0</v>
      </c>
      <c r="R154" s="15">
        <v>0</v>
      </c>
      <c r="S154" s="15" t="s">
        <v>268</v>
      </c>
    </row>
    <row r="155" spans="1:19" hidden="1" outlineLevel="1" collapsed="1">
      <c r="A155" s="9">
        <v>44927</v>
      </c>
      <c r="B155" s="15">
        <v>36.117100000000001</v>
      </c>
      <c r="C155" s="15">
        <v>38.422899999999998</v>
      </c>
      <c r="D155" s="15">
        <v>35.848300000000002</v>
      </c>
      <c r="E155" s="15">
        <v>37.352800000000002</v>
      </c>
      <c r="F155" s="15">
        <v>28.287600000000001</v>
      </c>
      <c r="G155" s="15">
        <v>9.6921999999999997</v>
      </c>
      <c r="H155" s="15">
        <v>36.117100000000001</v>
      </c>
      <c r="I155" s="15">
        <v>38.423299999999998</v>
      </c>
      <c r="J155" s="15">
        <v>35.848300000000002</v>
      </c>
      <c r="K155" s="15">
        <v>37.352800000000002</v>
      </c>
      <c r="L155" s="15">
        <v>28.287600000000001</v>
      </c>
      <c r="M155" s="15">
        <v>9.6921999999999997</v>
      </c>
      <c r="N155" s="15">
        <v>36.738700000000001</v>
      </c>
      <c r="O155" s="15">
        <v>36.738700000000001</v>
      </c>
      <c r="P155" s="15">
        <v>0</v>
      </c>
      <c r="Q155" s="15">
        <v>0</v>
      </c>
      <c r="R155" s="15">
        <v>0</v>
      </c>
      <c r="S155" s="15" t="s">
        <v>268</v>
      </c>
    </row>
    <row r="156" spans="1:19" hidden="1" outlineLevel="1" collapsed="1">
      <c r="A156" s="9">
        <v>44958</v>
      </c>
      <c r="B156" s="15">
        <v>36.691499999999998</v>
      </c>
      <c r="C156" s="15">
        <v>37.895299999999999</v>
      </c>
      <c r="D156" s="15">
        <v>36.5379</v>
      </c>
      <c r="E156" s="15">
        <v>37.503</v>
      </c>
      <c r="F156" s="15">
        <v>28.7791</v>
      </c>
      <c r="G156" s="15">
        <v>12.4237</v>
      </c>
      <c r="H156" s="15">
        <v>36.691400000000002</v>
      </c>
      <c r="I156" s="15">
        <v>37.895200000000003</v>
      </c>
      <c r="J156" s="15">
        <v>36.5379</v>
      </c>
      <c r="K156" s="15">
        <v>37.503</v>
      </c>
      <c r="L156" s="15">
        <v>28.7791</v>
      </c>
      <c r="M156" s="15">
        <v>12.4237</v>
      </c>
      <c r="N156" s="15">
        <v>37.961399999999998</v>
      </c>
      <c r="O156" s="15">
        <v>37.961399999999998</v>
      </c>
      <c r="P156" s="15">
        <v>0</v>
      </c>
      <c r="Q156" s="15">
        <v>0</v>
      </c>
      <c r="R156" s="15" t="s">
        <v>268</v>
      </c>
      <c r="S156" s="15" t="s">
        <v>268</v>
      </c>
    </row>
    <row r="157" spans="1:19" hidden="1" outlineLevel="1" collapsed="1">
      <c r="A157" s="9">
        <v>44986</v>
      </c>
      <c r="B157" s="15">
        <v>37.163899999999998</v>
      </c>
      <c r="C157" s="15">
        <v>38.241199999999999</v>
      </c>
      <c r="D157" s="15">
        <v>37.023200000000003</v>
      </c>
      <c r="E157" s="15">
        <v>37.848500000000001</v>
      </c>
      <c r="F157" s="15">
        <v>29.364000000000001</v>
      </c>
      <c r="G157" s="15">
        <v>24.3323</v>
      </c>
      <c r="H157" s="15">
        <v>37.162799999999997</v>
      </c>
      <c r="I157" s="15">
        <v>38.232799999999997</v>
      </c>
      <c r="J157" s="15">
        <v>37.023200000000003</v>
      </c>
      <c r="K157" s="15">
        <v>37.848500000000001</v>
      </c>
      <c r="L157" s="15">
        <v>29.364000000000001</v>
      </c>
      <c r="M157" s="15">
        <v>24.3323</v>
      </c>
      <c r="N157" s="15">
        <v>43.547499999999999</v>
      </c>
      <c r="O157" s="15">
        <v>43.547499999999999</v>
      </c>
      <c r="P157" s="15">
        <v>0</v>
      </c>
      <c r="Q157" s="15">
        <v>0</v>
      </c>
      <c r="R157" s="15">
        <v>0</v>
      </c>
      <c r="S157" s="15">
        <v>0</v>
      </c>
    </row>
    <row r="158" spans="1:19" collapsed="1">
      <c r="A158" s="9">
        <v>45017</v>
      </c>
      <c r="B158" s="15">
        <v>37.088200000000001</v>
      </c>
      <c r="C158" s="15">
        <v>38.917000000000002</v>
      </c>
      <c r="D158" s="15">
        <v>36.855800000000002</v>
      </c>
      <c r="E158" s="15">
        <v>37.763500000000001</v>
      </c>
      <c r="F158" s="15">
        <v>29.8735</v>
      </c>
      <c r="G158" s="15">
        <v>18.039000000000001</v>
      </c>
      <c r="H158" s="15">
        <v>37.087800000000001</v>
      </c>
      <c r="I158" s="15">
        <v>38.914400000000001</v>
      </c>
      <c r="J158" s="15">
        <v>36.855800000000002</v>
      </c>
      <c r="K158" s="15">
        <v>37.763500000000001</v>
      </c>
      <c r="L158" s="15">
        <v>29.8735</v>
      </c>
      <c r="M158" s="15">
        <v>18.039000000000001</v>
      </c>
      <c r="N158" s="15">
        <v>47.545400000000001</v>
      </c>
      <c r="O158" s="15">
        <v>47.545400000000001</v>
      </c>
      <c r="P158" s="15">
        <v>0</v>
      </c>
      <c r="Q158" s="15">
        <v>0</v>
      </c>
      <c r="R158" s="15">
        <v>0</v>
      </c>
      <c r="S158" s="15" t="s">
        <v>268</v>
      </c>
    </row>
    <row r="159" spans="1:19">
      <c r="A159" s="9">
        <v>45047</v>
      </c>
      <c r="B159" s="15">
        <v>36.898499999999999</v>
      </c>
      <c r="C159" s="15">
        <v>39.514099999999999</v>
      </c>
      <c r="D159" s="15">
        <v>36.634700000000002</v>
      </c>
      <c r="E159" s="15">
        <v>37.726799999999997</v>
      </c>
      <c r="F159" s="15">
        <v>28.939299999999999</v>
      </c>
      <c r="G159" s="15">
        <v>14.0875</v>
      </c>
      <c r="H159" s="15">
        <v>36.898200000000003</v>
      </c>
      <c r="I159" s="15">
        <v>39.514600000000002</v>
      </c>
      <c r="J159" s="15">
        <v>36.634700000000002</v>
      </c>
      <c r="K159" s="15">
        <v>37.726799999999997</v>
      </c>
      <c r="L159" s="15">
        <v>28.939299999999999</v>
      </c>
      <c r="M159" s="15">
        <v>14.0875</v>
      </c>
      <c r="N159" s="15">
        <v>39.218499999999999</v>
      </c>
      <c r="O159" s="15">
        <v>39.218499999999999</v>
      </c>
      <c r="P159" s="15">
        <v>0</v>
      </c>
      <c r="Q159" s="15">
        <v>0</v>
      </c>
      <c r="R159" s="15">
        <v>0</v>
      </c>
      <c r="S159" s="15" t="s">
        <v>268</v>
      </c>
    </row>
    <row r="160" spans="1:19">
      <c r="A160" s="9">
        <v>45078</v>
      </c>
      <c r="B160" s="15">
        <v>35.595799999999997</v>
      </c>
      <c r="C160" s="15">
        <v>39.8339</v>
      </c>
      <c r="D160" s="15">
        <v>35.298999999999999</v>
      </c>
      <c r="E160" s="15">
        <v>37.33</v>
      </c>
      <c r="F160" s="15">
        <v>28.315200000000001</v>
      </c>
      <c r="G160" s="15">
        <v>10.8179</v>
      </c>
      <c r="H160" s="15">
        <v>35.5929</v>
      </c>
      <c r="I160" s="15">
        <v>39.805</v>
      </c>
      <c r="J160" s="15">
        <v>35.298999999999999</v>
      </c>
      <c r="K160" s="15">
        <v>37.33</v>
      </c>
      <c r="L160" s="15">
        <v>28.315200000000001</v>
      </c>
      <c r="M160" s="15">
        <v>10.8179</v>
      </c>
      <c r="N160" s="15">
        <v>47.927799999999998</v>
      </c>
      <c r="O160" s="15">
        <v>47.927799999999998</v>
      </c>
      <c r="P160" s="15">
        <v>0</v>
      </c>
      <c r="Q160" s="15">
        <v>0</v>
      </c>
      <c r="R160" s="15" t="s">
        <v>268</v>
      </c>
      <c r="S160" s="15" t="s">
        <v>268</v>
      </c>
    </row>
    <row r="161" spans="1:19">
      <c r="A161" s="9">
        <v>45108</v>
      </c>
      <c r="B161" s="15">
        <v>35.912999999999997</v>
      </c>
      <c r="C161" s="15">
        <v>40.665599999999998</v>
      </c>
      <c r="D161" s="15">
        <v>35.618000000000002</v>
      </c>
      <c r="E161" s="15">
        <v>37.698599999999999</v>
      </c>
      <c r="F161" s="15">
        <v>27.8384</v>
      </c>
      <c r="G161" s="15">
        <v>10.7826</v>
      </c>
      <c r="H161" s="15">
        <v>35.910899999999998</v>
      </c>
      <c r="I161" s="15">
        <v>40.643599999999999</v>
      </c>
      <c r="J161" s="15">
        <v>35.618000000000002</v>
      </c>
      <c r="K161" s="15">
        <v>37.698599999999999</v>
      </c>
      <c r="L161" s="15">
        <v>27.8384</v>
      </c>
      <c r="M161" s="15">
        <v>10.7826</v>
      </c>
      <c r="N161" s="15">
        <v>48.097900000000003</v>
      </c>
      <c r="O161" s="15">
        <v>48.097900000000003</v>
      </c>
      <c r="P161" s="15">
        <v>0</v>
      </c>
      <c r="Q161" s="15">
        <v>0</v>
      </c>
      <c r="R161" s="15">
        <v>0</v>
      </c>
      <c r="S161" s="15" t="s">
        <v>268</v>
      </c>
    </row>
    <row r="162" spans="1:19">
      <c r="A162" s="9">
        <v>45139</v>
      </c>
      <c r="B162" s="15">
        <v>35.604999999999997</v>
      </c>
      <c r="C162" s="15">
        <v>40.207099999999997</v>
      </c>
      <c r="D162" s="15">
        <v>35.295000000000002</v>
      </c>
      <c r="E162" s="15">
        <v>37.854199999999999</v>
      </c>
      <c r="F162" s="15">
        <v>26.6861</v>
      </c>
      <c r="G162" s="15">
        <v>10.827500000000001</v>
      </c>
      <c r="H162" s="15">
        <v>35.600299999999997</v>
      </c>
      <c r="I162" s="15">
        <v>40.152700000000003</v>
      </c>
      <c r="J162" s="15">
        <v>35.295000000000002</v>
      </c>
      <c r="K162" s="15">
        <v>37.854199999999999</v>
      </c>
      <c r="L162" s="15">
        <v>26.6861</v>
      </c>
      <c r="M162" s="15">
        <v>10.827500000000001</v>
      </c>
      <c r="N162" s="15">
        <v>52.177399999999999</v>
      </c>
      <c r="O162" s="15">
        <v>52.177399999999999</v>
      </c>
      <c r="P162" s="15">
        <v>0</v>
      </c>
      <c r="Q162" s="15">
        <v>0</v>
      </c>
      <c r="R162" s="15">
        <v>0</v>
      </c>
      <c r="S162" s="15" t="s">
        <v>268</v>
      </c>
    </row>
    <row r="163" spans="1:19">
      <c r="A163" s="9">
        <v>45170</v>
      </c>
      <c r="B163" s="15">
        <v>35.8215</v>
      </c>
      <c r="C163" s="15">
        <v>38.610799999999998</v>
      </c>
      <c r="D163" s="15">
        <v>35.634799999999998</v>
      </c>
      <c r="E163" s="15">
        <v>37.823500000000003</v>
      </c>
      <c r="F163" s="15">
        <v>25.155899999999999</v>
      </c>
      <c r="G163" s="15">
        <v>14.010300000000001</v>
      </c>
      <c r="H163" s="15">
        <v>35.82</v>
      </c>
      <c r="I163" s="15">
        <v>38.592300000000002</v>
      </c>
      <c r="J163" s="15">
        <v>35.634799999999998</v>
      </c>
      <c r="K163" s="15">
        <v>37.823500000000003</v>
      </c>
      <c r="L163" s="15">
        <v>25.155899999999999</v>
      </c>
      <c r="M163" s="15">
        <v>14.010300000000001</v>
      </c>
      <c r="N163" s="15">
        <v>48.921599999999998</v>
      </c>
      <c r="O163" s="15">
        <v>48.9238</v>
      </c>
      <c r="P163" s="15">
        <v>36.5</v>
      </c>
      <c r="Q163" s="15">
        <v>36.5</v>
      </c>
      <c r="R163" s="15">
        <v>0</v>
      </c>
      <c r="S163" s="15" t="s">
        <v>268</v>
      </c>
    </row>
    <row r="164" spans="1:19">
      <c r="A164" s="9">
        <v>45200</v>
      </c>
      <c r="B164" s="15">
        <v>36.191400000000002</v>
      </c>
      <c r="C164" s="15">
        <v>38.110399999999998</v>
      </c>
      <c r="D164" s="15">
        <v>36.061199999999999</v>
      </c>
      <c r="E164" s="15">
        <v>38.0807</v>
      </c>
      <c r="F164" s="15">
        <v>24.9833</v>
      </c>
      <c r="G164" s="15">
        <v>23.972100000000001</v>
      </c>
      <c r="H164" s="15">
        <v>36.188299999999998</v>
      </c>
      <c r="I164" s="15">
        <v>38.067300000000003</v>
      </c>
      <c r="J164" s="15">
        <v>36.061199999999999</v>
      </c>
      <c r="K164" s="15">
        <v>38.0807</v>
      </c>
      <c r="L164" s="15">
        <v>24.9833</v>
      </c>
      <c r="M164" s="15">
        <v>23.972100000000001</v>
      </c>
      <c r="N164" s="15">
        <v>55.352800000000002</v>
      </c>
      <c r="O164" s="15">
        <v>55.386699999999998</v>
      </c>
      <c r="P164" s="15">
        <v>34.515799999999999</v>
      </c>
      <c r="Q164" s="15">
        <v>34.515799999999999</v>
      </c>
      <c r="R164" s="15" t="s">
        <v>268</v>
      </c>
      <c r="S164" s="15" t="s">
        <v>268</v>
      </c>
    </row>
    <row r="165" spans="1:19">
      <c r="A165" s="9">
        <v>45231</v>
      </c>
      <c r="B165" s="15">
        <v>35.039200000000001</v>
      </c>
      <c r="C165" s="15">
        <v>37.782400000000003</v>
      </c>
      <c r="D165" s="15">
        <v>34.869799999999998</v>
      </c>
      <c r="E165" s="15">
        <v>37.200099999999999</v>
      </c>
      <c r="F165" s="15">
        <v>23.1602</v>
      </c>
      <c r="G165" s="15">
        <v>20.691800000000001</v>
      </c>
      <c r="H165" s="15">
        <v>35.036999999999999</v>
      </c>
      <c r="I165" s="15">
        <v>37.7515</v>
      </c>
      <c r="J165" s="15">
        <v>34.869799999999998</v>
      </c>
      <c r="K165" s="15">
        <v>37.200099999999999</v>
      </c>
      <c r="L165" s="15">
        <v>23.1602</v>
      </c>
      <c r="M165" s="15">
        <v>20.691800000000001</v>
      </c>
      <c r="N165" s="15">
        <v>49.815800000000003</v>
      </c>
      <c r="O165" s="15">
        <v>49.824199999999998</v>
      </c>
      <c r="P165" s="15">
        <v>36.5</v>
      </c>
      <c r="Q165" s="15">
        <v>36.5</v>
      </c>
      <c r="R165" s="15" t="s">
        <v>268</v>
      </c>
      <c r="S165" s="15">
        <v>0</v>
      </c>
    </row>
    <row r="166" spans="1:19">
      <c r="A166" s="9">
        <v>45261</v>
      </c>
      <c r="B166" s="15">
        <v>35.122799999999998</v>
      </c>
      <c r="C166" s="15">
        <v>38.0548</v>
      </c>
      <c r="D166" s="15">
        <v>34.934199999999997</v>
      </c>
      <c r="E166" s="15">
        <v>37.689799999999998</v>
      </c>
      <c r="F166" s="15">
        <v>24.512</v>
      </c>
      <c r="G166" s="15">
        <v>17.145299999999999</v>
      </c>
      <c r="H166" s="15">
        <v>35.119100000000003</v>
      </c>
      <c r="I166" s="15">
        <v>38.006399999999999</v>
      </c>
      <c r="J166" s="15">
        <v>34.934199999999997</v>
      </c>
      <c r="K166" s="15">
        <v>37.689799999999998</v>
      </c>
      <c r="L166" s="15">
        <v>24.512</v>
      </c>
      <c r="M166" s="15">
        <v>17.145299999999999</v>
      </c>
      <c r="N166" s="15">
        <v>48.790999999999997</v>
      </c>
      <c r="O166" s="15">
        <v>48.790999999999997</v>
      </c>
      <c r="P166" s="15">
        <v>0</v>
      </c>
      <c r="Q166" s="15">
        <v>0</v>
      </c>
      <c r="R166" s="15">
        <v>0</v>
      </c>
      <c r="S166" s="15" t="s">
        <v>268</v>
      </c>
    </row>
    <row r="167" spans="1:19">
      <c r="A167" s="9">
        <v>45292</v>
      </c>
      <c r="B167" s="15">
        <v>35.408900000000003</v>
      </c>
      <c r="C167" s="15">
        <v>37.524900000000002</v>
      </c>
      <c r="D167" s="15">
        <v>35.275700000000001</v>
      </c>
      <c r="E167" s="15">
        <v>38.043199999999999</v>
      </c>
      <c r="F167" s="15">
        <v>24.3217</v>
      </c>
      <c r="G167" s="15">
        <v>18.967400000000001</v>
      </c>
      <c r="H167" s="15">
        <v>35.4084</v>
      </c>
      <c r="I167" s="15">
        <v>37.517800000000001</v>
      </c>
      <c r="J167" s="15">
        <v>35.275700000000001</v>
      </c>
      <c r="K167" s="15">
        <v>38.043199999999999</v>
      </c>
      <c r="L167" s="15">
        <v>24.3217</v>
      </c>
      <c r="M167" s="15">
        <v>18.967400000000001</v>
      </c>
      <c r="N167" s="15">
        <v>59.235500000000002</v>
      </c>
      <c r="O167" s="15">
        <v>59.235500000000002</v>
      </c>
      <c r="P167" s="15">
        <v>0</v>
      </c>
      <c r="Q167" s="15">
        <v>0</v>
      </c>
      <c r="R167" s="15">
        <v>0</v>
      </c>
      <c r="S167" s="15" t="s">
        <v>268</v>
      </c>
    </row>
    <row r="168" spans="1:19">
      <c r="A168" s="9">
        <v>45323</v>
      </c>
      <c r="B168" s="15">
        <v>35.383499999999998</v>
      </c>
      <c r="C168" s="15">
        <v>37.755899999999997</v>
      </c>
      <c r="D168" s="15">
        <v>35.233699999999999</v>
      </c>
      <c r="E168" s="15">
        <v>38.209800000000001</v>
      </c>
      <c r="F168" s="15">
        <v>24.2148</v>
      </c>
      <c r="G168" s="15">
        <v>16.407699999999998</v>
      </c>
      <c r="H168" s="15">
        <v>35.382899999999999</v>
      </c>
      <c r="I168" s="15">
        <v>37.747300000000003</v>
      </c>
      <c r="J168" s="15">
        <v>35.233699999999999</v>
      </c>
      <c r="K168" s="15">
        <v>38.209800000000001</v>
      </c>
      <c r="L168" s="15">
        <v>24.2148</v>
      </c>
      <c r="M168" s="15">
        <v>16.407699999999998</v>
      </c>
      <c r="N168" s="15">
        <v>52.729799999999997</v>
      </c>
      <c r="O168" s="15">
        <v>52.729799999999997</v>
      </c>
      <c r="P168" s="15">
        <v>0</v>
      </c>
      <c r="Q168" s="15">
        <v>0</v>
      </c>
      <c r="R168" s="15">
        <v>0</v>
      </c>
      <c r="S168" s="15" t="s">
        <v>268</v>
      </c>
    </row>
    <row r="169" spans="1:19">
      <c r="A169" s="9">
        <v>45352</v>
      </c>
      <c r="B169" s="15">
        <v>35.350099999999998</v>
      </c>
      <c r="C169" s="15">
        <v>34.576500000000003</v>
      </c>
      <c r="D169" s="15">
        <v>35.397399999999998</v>
      </c>
      <c r="E169" s="15">
        <v>38.217399999999998</v>
      </c>
      <c r="F169" s="15">
        <v>24.199000000000002</v>
      </c>
      <c r="G169" s="15">
        <v>17.515799999999999</v>
      </c>
      <c r="H169" s="15">
        <v>35.349400000000003</v>
      </c>
      <c r="I169" s="15">
        <v>34.564900000000002</v>
      </c>
      <c r="J169" s="15">
        <v>35.397399999999998</v>
      </c>
      <c r="K169" s="15">
        <v>38.217399999999998</v>
      </c>
      <c r="L169" s="15">
        <v>24.199000000000002</v>
      </c>
      <c r="M169" s="15">
        <v>17.515799999999999</v>
      </c>
      <c r="N169" s="15">
        <v>52.905099999999997</v>
      </c>
      <c r="O169" s="15">
        <v>52.905099999999997</v>
      </c>
      <c r="P169" s="15">
        <v>0</v>
      </c>
      <c r="Q169" s="15">
        <v>0</v>
      </c>
      <c r="R169" s="15">
        <v>0</v>
      </c>
      <c r="S169" s="15">
        <v>0</v>
      </c>
    </row>
    <row r="170" spans="1:19">
      <c r="A170" s="9">
        <v>45383</v>
      </c>
      <c r="B170" s="15">
        <v>34.556699999999999</v>
      </c>
      <c r="C170" s="15">
        <v>34.539299999999997</v>
      </c>
      <c r="D170" s="15">
        <v>34.557699999999997</v>
      </c>
      <c r="E170" s="15">
        <v>38.099400000000003</v>
      </c>
      <c r="F170" s="15">
        <v>23.898800000000001</v>
      </c>
      <c r="G170" s="15">
        <v>17.145</v>
      </c>
      <c r="H170" s="15">
        <v>34.555300000000003</v>
      </c>
      <c r="I170" s="15">
        <v>34.516800000000003</v>
      </c>
      <c r="J170" s="15">
        <v>34.557699999999997</v>
      </c>
      <c r="K170" s="15">
        <v>38.099400000000003</v>
      </c>
      <c r="L170" s="15">
        <v>23.898800000000001</v>
      </c>
      <c r="M170" s="15">
        <v>17.145</v>
      </c>
      <c r="N170" s="15">
        <v>49.327500000000001</v>
      </c>
      <c r="O170" s="15">
        <v>49.327500000000001</v>
      </c>
      <c r="P170" s="15">
        <v>0</v>
      </c>
      <c r="Q170" s="15">
        <v>0</v>
      </c>
      <c r="R170" s="15">
        <v>0</v>
      </c>
      <c r="S170" s="15" t="s">
        <v>268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18" customWidth="1"/>
    <col min="2" max="2" width="7.44140625" style="16" customWidth="1"/>
    <col min="3" max="3" width="14.33203125" style="16" customWidth="1"/>
    <col min="4" max="4" width="7.109375" style="13" customWidth="1"/>
    <col min="5" max="5" width="9" style="13" customWidth="1"/>
    <col min="6" max="6" width="7.109375" style="13" customWidth="1"/>
    <col min="7" max="7" width="10.5546875" style="13" customWidth="1"/>
    <col min="8" max="8" width="10.88671875" style="13" customWidth="1"/>
    <col min="9" max="10" width="7.109375" style="13" customWidth="1"/>
    <col min="11" max="11" width="9" style="13" customWidth="1"/>
    <col min="12" max="16" width="7.109375" style="13" customWidth="1"/>
    <col min="17" max="17" width="9" style="13" customWidth="1"/>
    <col min="18" max="20" width="7.109375" style="13" customWidth="1"/>
    <col min="21" max="21" width="10" style="16" customWidth="1"/>
    <col min="22" max="16384" width="9.109375" style="16"/>
  </cols>
  <sheetData>
    <row r="1" spans="1:21" s="27" customFormat="1" ht="14.4">
      <c r="A1" s="4" t="s">
        <v>128</v>
      </c>
    </row>
    <row r="2" spans="1:21" s="27" customFormat="1" ht="5.25" customHeight="1">
      <c r="A2" s="51"/>
    </row>
    <row r="3" spans="1:21" ht="25.5" customHeight="1">
      <c r="A3" s="226" t="s">
        <v>108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</row>
    <row r="4" spans="1:21" ht="12.75" customHeight="1">
      <c r="A4" s="11" t="s">
        <v>127</v>
      </c>
    </row>
    <row r="5" spans="1:21" ht="12.75" customHeight="1">
      <c r="A5" s="17" t="s">
        <v>51</v>
      </c>
    </row>
    <row r="6" spans="1:21" s="34" customFormat="1" ht="12.75" customHeight="1">
      <c r="A6" s="221" t="s">
        <v>0</v>
      </c>
      <c r="B6" s="210" t="s">
        <v>1</v>
      </c>
      <c r="C6" s="210" t="s">
        <v>4</v>
      </c>
      <c r="D6" s="199" t="s">
        <v>2</v>
      </c>
      <c r="E6" s="199"/>
      <c r="F6" s="199"/>
      <c r="G6" s="199"/>
      <c r="H6" s="199"/>
      <c r="I6" s="199" t="s">
        <v>3</v>
      </c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234" t="s">
        <v>5</v>
      </c>
    </row>
    <row r="7" spans="1:21" s="34" customFormat="1">
      <c r="A7" s="221"/>
      <c r="B7" s="210"/>
      <c r="C7" s="210"/>
      <c r="D7" s="230" t="s">
        <v>67</v>
      </c>
      <c r="E7" s="230" t="s">
        <v>6</v>
      </c>
      <c r="F7" s="199" t="s">
        <v>7</v>
      </c>
      <c r="G7" s="200"/>
      <c r="H7" s="200"/>
      <c r="I7" s="199" t="s">
        <v>8</v>
      </c>
      <c r="J7" s="199"/>
      <c r="K7" s="199"/>
      <c r="L7" s="200"/>
      <c r="M7" s="200"/>
      <c r="N7" s="200"/>
      <c r="O7" s="199" t="s">
        <v>9</v>
      </c>
      <c r="P7" s="199"/>
      <c r="Q7" s="199"/>
      <c r="R7" s="200"/>
      <c r="S7" s="200"/>
      <c r="T7" s="200"/>
      <c r="U7" s="235"/>
    </row>
    <row r="8" spans="1:21" ht="71.25" customHeight="1">
      <c r="A8" s="221"/>
      <c r="B8" s="210"/>
      <c r="C8" s="210"/>
      <c r="D8" s="230"/>
      <c r="E8" s="230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67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67</v>
      </c>
      <c r="Q8" s="26" t="s">
        <v>6</v>
      </c>
      <c r="R8" s="26" t="s">
        <v>10</v>
      </c>
      <c r="S8" s="26" t="s">
        <v>11</v>
      </c>
      <c r="T8" s="26" t="s">
        <v>12</v>
      </c>
      <c r="U8" s="236"/>
    </row>
    <row r="9" spans="1:21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25"/>
    </row>
    <row r="10" spans="1:21" collapsed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  <c r="T10" s="43">
        <v>20</v>
      </c>
      <c r="U10" s="20">
        <v>21</v>
      </c>
    </row>
    <row r="11" spans="1:21" ht="12.75" hidden="1" customHeight="1" outlineLevel="1">
      <c r="A11" s="9">
        <v>40544</v>
      </c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</row>
    <row r="12" spans="1:21" hidden="1" outlineLevel="1">
      <c r="A12" s="9">
        <v>40575</v>
      </c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</row>
    <row r="13" spans="1:21" hidden="1" outlineLevel="1">
      <c r="A13" s="9">
        <v>40603</v>
      </c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</row>
    <row r="14" spans="1:21" hidden="1" outlineLevel="1">
      <c r="A14" s="9">
        <v>40634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</row>
    <row r="15" spans="1:21" hidden="1" outlineLevel="1">
      <c r="A15" s="9">
        <v>40664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</row>
    <row r="16" spans="1:21" hidden="1" outlineLevel="1">
      <c r="A16" s="9">
        <v>40695</v>
      </c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</row>
    <row r="17" spans="1:20" hidden="1" outlineLevel="1">
      <c r="A17" s="9">
        <v>40725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</row>
    <row r="18" spans="1:20" hidden="1" outlineLevel="1">
      <c r="A18" s="9">
        <v>40756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</row>
    <row r="19" spans="1:20" hidden="1" outlineLevel="1">
      <c r="A19" s="9">
        <v>40787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</row>
    <row r="20" spans="1:20" hidden="1" outlineLevel="1">
      <c r="A20" s="9">
        <v>40817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</row>
    <row r="21" spans="1:20" hidden="1" outlineLevel="1">
      <c r="A21" s="9">
        <v>40848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</row>
    <row r="22" spans="1:20" hidden="1" outlineLevel="1">
      <c r="A22" s="9">
        <v>40878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</row>
    <row r="23" spans="1:20" hidden="1" outlineLevel="1">
      <c r="A23" s="9">
        <v>40909</v>
      </c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</row>
    <row r="24" spans="1:20" hidden="1" outlineLevel="1">
      <c r="A24" s="9">
        <v>40940</v>
      </c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</row>
    <row r="25" spans="1:20" hidden="1" outlineLevel="1">
      <c r="A25" s="9">
        <v>40969</v>
      </c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</row>
    <row r="26" spans="1:20" hidden="1" outlineLevel="1">
      <c r="A26" s="9">
        <v>41000</v>
      </c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</row>
    <row r="27" spans="1:20" hidden="1" outlineLevel="1">
      <c r="A27" s="9">
        <v>41030</v>
      </c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</row>
    <row r="28" spans="1:20" hidden="1" outlineLevel="1">
      <c r="A28" s="9">
        <v>41061</v>
      </c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</row>
    <row r="29" spans="1:20" hidden="1" outlineLevel="1">
      <c r="A29" s="9">
        <v>41091</v>
      </c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</row>
    <row r="30" spans="1:20" hidden="1" outlineLevel="1">
      <c r="A30" s="9">
        <v>41122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</row>
    <row r="31" spans="1:20" hidden="1" outlineLevel="1">
      <c r="A31" s="9">
        <v>41153</v>
      </c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</row>
    <row r="32" spans="1:20" hidden="1" outlineLevel="1">
      <c r="A32" s="9">
        <v>41183</v>
      </c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</row>
    <row r="33" spans="1:21" hidden="1" outlineLevel="1">
      <c r="A33" s="9">
        <v>41214</v>
      </c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</row>
    <row r="34" spans="1:21" hidden="1" outlineLevel="1">
      <c r="A34" s="9">
        <v>41244</v>
      </c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</row>
    <row r="35" spans="1:21" hidden="1" outlineLevel="1">
      <c r="A35" s="9">
        <v>41275</v>
      </c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</row>
    <row r="36" spans="1:21" hidden="1" outlineLevel="1">
      <c r="A36" s="9">
        <v>41306</v>
      </c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</row>
    <row r="37" spans="1:21" hidden="1" outlineLevel="1">
      <c r="A37" s="9">
        <v>41334</v>
      </c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</row>
    <row r="38" spans="1:21" hidden="1" outlineLevel="1">
      <c r="A38" s="9">
        <v>41365</v>
      </c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</row>
    <row r="39" spans="1:21" hidden="1" outlineLevel="1">
      <c r="A39" s="9">
        <v>41395</v>
      </c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</row>
    <row r="40" spans="1:21" hidden="1" outlineLevel="1">
      <c r="A40" s="9">
        <v>41426</v>
      </c>
      <c r="B40" s="15">
        <v>18.002800000000001</v>
      </c>
      <c r="C40" s="15">
        <v>20.2</v>
      </c>
      <c r="D40" s="15">
        <v>0</v>
      </c>
      <c r="E40" s="15">
        <v>20.2</v>
      </c>
      <c r="F40" s="15">
        <v>0</v>
      </c>
      <c r="G40" s="15">
        <v>20.2</v>
      </c>
      <c r="H40" s="15">
        <v>0</v>
      </c>
      <c r="I40" s="15">
        <v>20.2</v>
      </c>
      <c r="J40" s="15">
        <v>0</v>
      </c>
      <c r="K40" s="15">
        <v>20.2</v>
      </c>
      <c r="L40" s="15">
        <v>0</v>
      </c>
      <c r="M40" s="15">
        <v>20.2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18.0014</v>
      </c>
    </row>
    <row r="41" spans="1:21" hidden="1" outlineLevel="1">
      <c r="A41" s="9">
        <v>41456</v>
      </c>
      <c r="B41" s="15">
        <v>18.0076</v>
      </c>
      <c r="C41" s="15">
        <v>20.2</v>
      </c>
      <c r="D41" s="15">
        <v>0</v>
      </c>
      <c r="E41" s="15">
        <v>20.2</v>
      </c>
      <c r="F41" s="15">
        <v>0</v>
      </c>
      <c r="G41" s="15">
        <v>20.2</v>
      </c>
      <c r="H41" s="15">
        <v>0</v>
      </c>
      <c r="I41" s="15">
        <v>20.2</v>
      </c>
      <c r="J41" s="15">
        <v>0</v>
      </c>
      <c r="K41" s="15">
        <v>20.2</v>
      </c>
      <c r="L41" s="15">
        <v>0</v>
      </c>
      <c r="M41" s="15">
        <v>20.2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18.004817966253949</v>
      </c>
    </row>
    <row r="42" spans="1:21" hidden="1" outlineLevel="1">
      <c r="A42" s="9">
        <v>41487</v>
      </c>
      <c r="B42" s="15">
        <v>19.239699999999999</v>
      </c>
      <c r="C42" s="15">
        <v>20.2</v>
      </c>
      <c r="D42" s="15">
        <v>0</v>
      </c>
      <c r="E42" s="15">
        <v>20.2</v>
      </c>
      <c r="F42" s="15">
        <v>0</v>
      </c>
      <c r="G42" s="15">
        <v>20.2</v>
      </c>
      <c r="H42" s="15">
        <v>0</v>
      </c>
      <c r="I42" s="15">
        <v>20.2</v>
      </c>
      <c r="J42" s="15">
        <v>0</v>
      </c>
      <c r="K42" s="15">
        <v>20.2</v>
      </c>
      <c r="L42" s="15">
        <v>0</v>
      </c>
      <c r="M42" s="15">
        <v>20.2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19.238458880653191</v>
      </c>
    </row>
    <row r="43" spans="1:21" hidden="1" outlineLevel="1">
      <c r="A43" s="9">
        <v>41518</v>
      </c>
      <c r="B43" s="15">
        <v>16.084499999999998</v>
      </c>
      <c r="C43" s="15">
        <v>20.2</v>
      </c>
      <c r="D43" s="15">
        <v>0</v>
      </c>
      <c r="E43" s="15">
        <v>20.2</v>
      </c>
      <c r="F43" s="15">
        <v>0</v>
      </c>
      <c r="G43" s="15">
        <v>20.2</v>
      </c>
      <c r="H43" s="15">
        <v>0</v>
      </c>
      <c r="I43" s="15">
        <v>20.2</v>
      </c>
      <c r="J43" s="15">
        <v>0</v>
      </c>
      <c r="K43" s="15">
        <v>20.2</v>
      </c>
      <c r="L43" s="15">
        <v>0</v>
      </c>
      <c r="M43" s="15">
        <v>20.2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16.081049985046679</v>
      </c>
    </row>
    <row r="44" spans="1:21" hidden="1" outlineLevel="1">
      <c r="A44" s="9">
        <v>41548</v>
      </c>
      <c r="B44" s="15">
        <v>16.514299999999999</v>
      </c>
      <c r="C44" s="15">
        <v>20.2</v>
      </c>
      <c r="D44" s="15">
        <v>0</v>
      </c>
      <c r="E44" s="15">
        <v>20.2</v>
      </c>
      <c r="F44" s="15">
        <v>0</v>
      </c>
      <c r="G44" s="15">
        <v>20.2</v>
      </c>
      <c r="H44" s="15">
        <v>0</v>
      </c>
      <c r="I44" s="15">
        <v>20.2</v>
      </c>
      <c r="J44" s="15">
        <v>0</v>
      </c>
      <c r="K44" s="15">
        <v>20.2</v>
      </c>
      <c r="L44" s="15">
        <v>0</v>
      </c>
      <c r="M44" s="15">
        <v>20.2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16.510899999999999</v>
      </c>
    </row>
    <row r="45" spans="1:21" hidden="1" outlineLevel="1">
      <c r="A45" s="9">
        <v>41579</v>
      </c>
      <c r="B45" s="15">
        <v>16.0321</v>
      </c>
      <c r="C45" s="15">
        <v>20.2</v>
      </c>
      <c r="D45" s="15">
        <v>0</v>
      </c>
      <c r="E45" s="15">
        <v>20.2</v>
      </c>
      <c r="F45" s="15">
        <v>0</v>
      </c>
      <c r="G45" s="15">
        <v>20.2</v>
      </c>
      <c r="H45" s="15">
        <v>0</v>
      </c>
      <c r="I45" s="15">
        <v>20.2</v>
      </c>
      <c r="J45" s="15">
        <v>0</v>
      </c>
      <c r="K45" s="15">
        <v>20.2</v>
      </c>
      <c r="L45" s="15">
        <v>0</v>
      </c>
      <c r="M45" s="15">
        <v>20.2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16.019741313456286</v>
      </c>
    </row>
    <row r="46" spans="1:21" hidden="1" outlineLevel="1">
      <c r="A46" s="9">
        <v>41609</v>
      </c>
      <c r="B46" s="15">
        <v>17.967500000000001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17.967426463453801</v>
      </c>
    </row>
    <row r="47" spans="1:21" hidden="1" outlineLevel="1">
      <c r="A47" s="9">
        <v>41640</v>
      </c>
      <c r="B47" s="15">
        <v>16.007999999999999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16.007999999999999</v>
      </c>
    </row>
    <row r="48" spans="1:21" hidden="1" outlineLevel="1">
      <c r="A48" s="9">
        <v>41671</v>
      </c>
      <c r="B48" s="15">
        <v>18.123000000000001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18.123000000000001</v>
      </c>
    </row>
    <row r="49" spans="1:21" hidden="1" outlineLevel="1">
      <c r="A49" s="9">
        <v>41699</v>
      </c>
      <c r="B49" s="15">
        <v>16.325099999999999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16.325177253992695</v>
      </c>
    </row>
    <row r="50" spans="1:21" hidden="1" outlineLevel="1">
      <c r="A50" s="9">
        <v>41730</v>
      </c>
      <c r="B50" s="15">
        <v>18.4451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18.4451</v>
      </c>
    </row>
    <row r="51" spans="1:21" hidden="1" outlineLevel="1">
      <c r="A51" s="9">
        <v>41760</v>
      </c>
      <c r="B51" s="15">
        <v>18.5428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18.542805588720746</v>
      </c>
    </row>
    <row r="52" spans="1:21" hidden="1" outlineLevel="1">
      <c r="A52" s="9">
        <v>41791</v>
      </c>
      <c r="B52" s="15">
        <v>19.322099999999999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19.322099999999999</v>
      </c>
    </row>
    <row r="53" spans="1:21" hidden="1" outlineLevel="1">
      <c r="A53" s="9">
        <v>41821</v>
      </c>
      <c r="B53" s="15">
        <v>19.203600000000002</v>
      </c>
      <c r="C53" s="15">
        <v>20</v>
      </c>
      <c r="D53" s="15">
        <v>0</v>
      </c>
      <c r="E53" s="15">
        <v>20</v>
      </c>
      <c r="F53" s="15">
        <v>0</v>
      </c>
      <c r="G53" s="15">
        <v>20</v>
      </c>
      <c r="H53" s="15">
        <v>0</v>
      </c>
      <c r="I53" s="15">
        <v>20</v>
      </c>
      <c r="J53" s="15">
        <v>0</v>
      </c>
      <c r="K53" s="15">
        <v>20</v>
      </c>
      <c r="L53" s="15">
        <v>0</v>
      </c>
      <c r="M53" s="15">
        <v>20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19.201162256786716</v>
      </c>
    </row>
    <row r="54" spans="1:21" hidden="1" outlineLevel="1">
      <c r="A54" s="9">
        <v>41852</v>
      </c>
      <c r="B54" s="15">
        <v>19.709499999999998</v>
      </c>
      <c r="C54" s="15">
        <v>20</v>
      </c>
      <c r="D54" s="15">
        <v>0</v>
      </c>
      <c r="E54" s="15">
        <v>20</v>
      </c>
      <c r="F54" s="15">
        <v>0</v>
      </c>
      <c r="G54" s="15">
        <v>20</v>
      </c>
      <c r="H54" s="15">
        <v>0</v>
      </c>
      <c r="I54" s="15">
        <v>20</v>
      </c>
      <c r="J54" s="15">
        <v>0</v>
      </c>
      <c r="K54" s="15">
        <v>20</v>
      </c>
      <c r="L54" s="15">
        <v>0</v>
      </c>
      <c r="M54" s="15">
        <v>20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19.7085300370406</v>
      </c>
    </row>
    <row r="55" spans="1:21" hidden="1" outlineLevel="1">
      <c r="A55" s="9">
        <v>41883</v>
      </c>
      <c r="B55" s="15">
        <v>19.319600000000001</v>
      </c>
      <c r="C55" s="15">
        <v>21.1586</v>
      </c>
      <c r="D55" s="15">
        <v>0</v>
      </c>
      <c r="E55" s="15">
        <v>21.1586</v>
      </c>
      <c r="F55" s="15">
        <v>0</v>
      </c>
      <c r="G55" s="15">
        <v>21.1586</v>
      </c>
      <c r="H55" s="15">
        <v>0</v>
      </c>
      <c r="I55" s="15">
        <v>21.1586</v>
      </c>
      <c r="J55" s="15">
        <v>0</v>
      </c>
      <c r="K55" s="15">
        <v>21.1586</v>
      </c>
      <c r="L55" s="15">
        <v>0</v>
      </c>
      <c r="M55" s="15">
        <v>21.1586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19.316791511856621</v>
      </c>
    </row>
    <row r="56" spans="1:21" hidden="1" outlineLevel="1">
      <c r="A56" s="9">
        <v>41913</v>
      </c>
      <c r="B56" s="15">
        <v>19.7562</v>
      </c>
      <c r="C56" s="15">
        <v>20</v>
      </c>
      <c r="D56" s="15">
        <v>0</v>
      </c>
      <c r="E56" s="15">
        <v>20</v>
      </c>
      <c r="F56" s="15">
        <v>0</v>
      </c>
      <c r="G56" s="15">
        <v>20</v>
      </c>
      <c r="H56" s="15">
        <v>0</v>
      </c>
      <c r="I56" s="15">
        <v>20</v>
      </c>
      <c r="J56" s="15">
        <v>0</v>
      </c>
      <c r="K56" s="15">
        <v>20</v>
      </c>
      <c r="L56" s="15">
        <v>0</v>
      </c>
      <c r="M56" s="15">
        <v>20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19.755600000000001</v>
      </c>
    </row>
    <row r="57" spans="1:21" hidden="1" outlineLevel="1">
      <c r="A57" s="9">
        <v>41944</v>
      </c>
      <c r="B57" s="15">
        <v>20.834800000000001</v>
      </c>
      <c r="C57" s="15">
        <v>20</v>
      </c>
      <c r="D57" s="15">
        <v>0</v>
      </c>
      <c r="E57" s="15">
        <v>20</v>
      </c>
      <c r="F57" s="15">
        <v>0</v>
      </c>
      <c r="G57" s="15">
        <v>20</v>
      </c>
      <c r="H57" s="15">
        <v>0</v>
      </c>
      <c r="I57" s="15">
        <v>20</v>
      </c>
      <c r="J57" s="15">
        <v>0</v>
      </c>
      <c r="K57" s="15">
        <v>20</v>
      </c>
      <c r="L57" s="15">
        <v>0</v>
      </c>
      <c r="M57" s="15">
        <v>20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20.835168481445901</v>
      </c>
    </row>
    <row r="58" spans="1:21" hidden="1" outlineLevel="1">
      <c r="A58" s="9">
        <v>41974</v>
      </c>
      <c r="B58" s="15">
        <v>18.9465</v>
      </c>
      <c r="C58" s="15">
        <v>20</v>
      </c>
      <c r="D58" s="15">
        <v>0</v>
      </c>
      <c r="E58" s="15">
        <v>20</v>
      </c>
      <c r="F58" s="15">
        <v>0</v>
      </c>
      <c r="G58" s="15">
        <v>20</v>
      </c>
      <c r="H58" s="15">
        <v>0</v>
      </c>
      <c r="I58" s="15">
        <v>20</v>
      </c>
      <c r="J58" s="15">
        <v>0</v>
      </c>
      <c r="K58" s="15">
        <v>20</v>
      </c>
      <c r="L58" s="15">
        <v>0</v>
      </c>
      <c r="M58" s="15">
        <v>20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18.945299140977827</v>
      </c>
    </row>
    <row r="59" spans="1:21" hidden="1" outlineLevel="1">
      <c r="A59" s="9">
        <v>42005</v>
      </c>
      <c r="B59" s="15">
        <v>18.7669</v>
      </c>
      <c r="C59" s="15">
        <v>20</v>
      </c>
      <c r="D59" s="15">
        <v>0</v>
      </c>
      <c r="E59" s="15">
        <v>20</v>
      </c>
      <c r="F59" s="15">
        <v>0</v>
      </c>
      <c r="G59" s="15">
        <v>20</v>
      </c>
      <c r="H59" s="15">
        <v>0</v>
      </c>
      <c r="I59" s="15">
        <v>20</v>
      </c>
      <c r="J59" s="15">
        <v>0</v>
      </c>
      <c r="K59" s="15">
        <v>20</v>
      </c>
      <c r="L59" s="15">
        <v>0</v>
      </c>
      <c r="M59" s="15">
        <v>20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18.7667</v>
      </c>
    </row>
    <row r="60" spans="1:21" hidden="1" outlineLevel="1">
      <c r="A60" s="9">
        <v>42036</v>
      </c>
      <c r="B60" s="15">
        <v>21.569299999999998</v>
      </c>
      <c r="C60" s="15">
        <v>20</v>
      </c>
      <c r="D60" s="15">
        <v>0</v>
      </c>
      <c r="E60" s="15">
        <v>20</v>
      </c>
      <c r="F60" s="15">
        <v>0</v>
      </c>
      <c r="G60" s="15">
        <v>20</v>
      </c>
      <c r="H60" s="15">
        <v>0</v>
      </c>
      <c r="I60" s="15">
        <v>20</v>
      </c>
      <c r="J60" s="15">
        <v>0</v>
      </c>
      <c r="K60" s="15">
        <v>20</v>
      </c>
      <c r="L60" s="15">
        <v>0</v>
      </c>
      <c r="M60" s="15">
        <v>20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21.585408539474685</v>
      </c>
    </row>
    <row r="61" spans="1:21" hidden="1" outlineLevel="1">
      <c r="A61" s="9">
        <v>42064</v>
      </c>
      <c r="B61" s="15">
        <v>23.486899999999999</v>
      </c>
      <c r="C61" s="15">
        <v>20</v>
      </c>
      <c r="D61" s="15">
        <v>0</v>
      </c>
      <c r="E61" s="15">
        <v>20</v>
      </c>
      <c r="F61" s="15">
        <v>0</v>
      </c>
      <c r="G61" s="15">
        <v>20</v>
      </c>
      <c r="H61" s="15">
        <v>0</v>
      </c>
      <c r="I61" s="15">
        <v>20</v>
      </c>
      <c r="J61" s="15">
        <v>0</v>
      </c>
      <c r="K61" s="15">
        <v>20</v>
      </c>
      <c r="L61" s="15">
        <v>0</v>
      </c>
      <c r="M61" s="15">
        <v>20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23.52229501379151</v>
      </c>
    </row>
    <row r="62" spans="1:21" hidden="1" outlineLevel="1">
      <c r="A62" s="9">
        <v>42095</v>
      </c>
      <c r="B62" s="15">
        <v>28.135999999999999</v>
      </c>
      <c r="C62" s="15">
        <v>20.2181</v>
      </c>
      <c r="D62" s="15">
        <v>0</v>
      </c>
      <c r="E62" s="15">
        <v>20.2181</v>
      </c>
      <c r="F62" s="15">
        <v>0</v>
      </c>
      <c r="G62" s="15">
        <v>20</v>
      </c>
      <c r="H62" s="15">
        <v>23.9</v>
      </c>
      <c r="I62" s="15">
        <v>20.2181</v>
      </c>
      <c r="J62" s="15">
        <v>0</v>
      </c>
      <c r="K62" s="15">
        <v>20.2181</v>
      </c>
      <c r="L62" s="15">
        <v>0</v>
      </c>
      <c r="M62" s="15">
        <v>20</v>
      </c>
      <c r="N62" s="15">
        <v>23.9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28.184999999999999</v>
      </c>
    </row>
    <row r="63" spans="1:21" hidden="1" outlineLevel="1">
      <c r="A63" s="9">
        <v>42125</v>
      </c>
      <c r="B63" s="15">
        <v>26.645499999999998</v>
      </c>
      <c r="C63" s="15">
        <v>23.444600000000001</v>
      </c>
      <c r="D63" s="15">
        <v>0</v>
      </c>
      <c r="E63" s="15">
        <v>23.444600000000001</v>
      </c>
      <c r="F63" s="15">
        <v>0</v>
      </c>
      <c r="G63" s="15">
        <v>23.444600000000001</v>
      </c>
      <c r="H63" s="15">
        <v>0</v>
      </c>
      <c r="I63" s="15">
        <v>23.444600000000001</v>
      </c>
      <c r="J63" s="15">
        <v>0</v>
      </c>
      <c r="K63" s="15">
        <v>23.444600000000001</v>
      </c>
      <c r="L63" s="15">
        <v>0</v>
      </c>
      <c r="M63" s="15">
        <v>23.444600000000001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26.7593</v>
      </c>
    </row>
    <row r="64" spans="1:21" hidden="1" outlineLevel="1">
      <c r="A64" s="9">
        <v>42156</v>
      </c>
      <c r="B64" s="15">
        <v>23.597300000000001</v>
      </c>
      <c r="C64" s="15">
        <v>23.5655</v>
      </c>
      <c r="D64" s="15">
        <v>0</v>
      </c>
      <c r="E64" s="15">
        <v>23.5655</v>
      </c>
      <c r="F64" s="15">
        <v>0</v>
      </c>
      <c r="G64" s="15">
        <v>23.5655</v>
      </c>
      <c r="H64" s="15">
        <v>0</v>
      </c>
      <c r="I64" s="15">
        <v>23.5655</v>
      </c>
      <c r="J64" s="15">
        <v>0</v>
      </c>
      <c r="K64" s="15">
        <v>23.5655</v>
      </c>
      <c r="L64" s="15">
        <v>0</v>
      </c>
      <c r="M64" s="15">
        <v>23.5655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23.5977</v>
      </c>
    </row>
    <row r="65" spans="1:21" hidden="1" outlineLevel="1">
      <c r="A65" s="9">
        <v>42186</v>
      </c>
      <c r="B65" s="15">
        <v>26.14</v>
      </c>
      <c r="C65" s="15">
        <v>24.995899999999999</v>
      </c>
      <c r="D65" s="15">
        <v>0</v>
      </c>
      <c r="E65" s="15">
        <v>24.995899999999999</v>
      </c>
      <c r="F65" s="15">
        <v>0</v>
      </c>
      <c r="G65" s="15">
        <v>24.995899999999999</v>
      </c>
      <c r="H65" s="15">
        <v>0</v>
      </c>
      <c r="I65" s="15">
        <v>24.995899999999999</v>
      </c>
      <c r="J65" s="15">
        <v>0</v>
      </c>
      <c r="K65" s="15">
        <v>24.995899999999999</v>
      </c>
      <c r="L65" s="15">
        <v>0</v>
      </c>
      <c r="M65" s="15">
        <v>24.995899999999999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26.144200000000001</v>
      </c>
    </row>
    <row r="66" spans="1:21" hidden="1" outlineLevel="1">
      <c r="A66" s="9">
        <v>42217</v>
      </c>
      <c r="B66" s="15">
        <v>25.656199999999998</v>
      </c>
      <c r="C66" s="15">
        <v>25</v>
      </c>
      <c r="D66" s="15">
        <v>0</v>
      </c>
      <c r="E66" s="15">
        <v>25</v>
      </c>
      <c r="F66" s="15">
        <v>0</v>
      </c>
      <c r="G66" s="15">
        <v>25</v>
      </c>
      <c r="H66" s="15">
        <v>0</v>
      </c>
      <c r="I66" s="15">
        <v>25</v>
      </c>
      <c r="J66" s="15">
        <v>0</v>
      </c>
      <c r="K66" s="15">
        <v>25</v>
      </c>
      <c r="L66" s="15">
        <v>0</v>
      </c>
      <c r="M66" s="15">
        <v>25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25.662868128682483</v>
      </c>
    </row>
    <row r="67" spans="1:21" hidden="1" outlineLevel="1">
      <c r="A67" s="9">
        <v>42248</v>
      </c>
      <c r="B67" s="15">
        <v>20.837700000000002</v>
      </c>
      <c r="C67" s="15">
        <v>25</v>
      </c>
      <c r="D67" s="15">
        <v>0</v>
      </c>
      <c r="E67" s="15">
        <v>25</v>
      </c>
      <c r="F67" s="15">
        <v>0</v>
      </c>
      <c r="G67" s="15">
        <v>25</v>
      </c>
      <c r="H67" s="15">
        <v>0</v>
      </c>
      <c r="I67" s="15">
        <v>25</v>
      </c>
      <c r="J67" s="15">
        <v>0</v>
      </c>
      <c r="K67" s="15">
        <v>25</v>
      </c>
      <c r="L67" s="15">
        <v>0</v>
      </c>
      <c r="M67" s="15">
        <v>25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20.833532417330648</v>
      </c>
    </row>
    <row r="68" spans="1:21" hidden="1" outlineLevel="1">
      <c r="A68" s="9">
        <v>42278</v>
      </c>
      <c r="B68" s="15">
        <v>23.448699999999999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23.448700000000002</v>
      </c>
    </row>
    <row r="69" spans="1:21" hidden="1" outlineLevel="1">
      <c r="A69" s="9">
        <v>42309</v>
      </c>
      <c r="B69" s="15">
        <v>24.430900000000001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24.430913869305886</v>
      </c>
    </row>
    <row r="70" spans="1:21" hidden="1" outlineLevel="1">
      <c r="A70" s="9">
        <v>42339</v>
      </c>
      <c r="B70" s="15">
        <v>23.112500000000001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23.112499999999997</v>
      </c>
    </row>
    <row r="71" spans="1:21" hidden="1" outlineLevel="1">
      <c r="A71" s="9">
        <v>42370</v>
      </c>
      <c r="B71" s="15">
        <v>24.097200000000001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24.097200000000001</v>
      </c>
    </row>
    <row r="72" spans="1:21" hidden="1" outlineLevel="1">
      <c r="A72" s="9">
        <v>42401</v>
      </c>
      <c r="B72" s="15">
        <v>20.4483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20.4483</v>
      </c>
    </row>
    <row r="73" spans="1:21" hidden="1" outlineLevel="1">
      <c r="A73" s="9">
        <v>42430</v>
      </c>
      <c r="B73" s="15">
        <v>25.073399999999999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25.07340000020039</v>
      </c>
    </row>
    <row r="74" spans="1:21" hidden="1" outlineLevel="1">
      <c r="A74" s="9">
        <v>42461</v>
      </c>
      <c r="B74" s="15">
        <v>24.991900000000001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24.991900000000001</v>
      </c>
    </row>
    <row r="75" spans="1:21" hidden="1" outlineLevel="1">
      <c r="A75" s="9">
        <v>42491</v>
      </c>
      <c r="B75" s="15">
        <v>21.984400000000001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21.984400000000001</v>
      </c>
    </row>
    <row r="76" spans="1:21" hidden="1" outlineLevel="1">
      <c r="A76" s="9">
        <v>42522</v>
      </c>
      <c r="B76" s="15">
        <v>19.578399999999998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19.578400000000002</v>
      </c>
    </row>
    <row r="77" spans="1:21" hidden="1" outlineLevel="1">
      <c r="A77" s="9">
        <v>42552</v>
      </c>
      <c r="B77" s="15">
        <v>23.144500000000001</v>
      </c>
      <c r="C77" s="15">
        <v>22.7</v>
      </c>
      <c r="D77" s="15">
        <v>0</v>
      </c>
      <c r="E77" s="15">
        <v>22.7</v>
      </c>
      <c r="F77" s="15">
        <v>0</v>
      </c>
      <c r="G77" s="15">
        <v>22.7</v>
      </c>
      <c r="H77" s="15">
        <v>0</v>
      </c>
      <c r="I77" s="15">
        <v>22.7</v>
      </c>
      <c r="J77" s="15">
        <v>0</v>
      </c>
      <c r="K77" s="15">
        <v>22.7</v>
      </c>
      <c r="L77" s="15">
        <v>0</v>
      </c>
      <c r="M77" s="15">
        <v>22.7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23.1495</v>
      </c>
    </row>
    <row r="78" spans="1:21" hidden="1" outlineLevel="1">
      <c r="A78" s="9">
        <v>42583</v>
      </c>
      <c r="B78" s="15">
        <v>21.421099999999999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21.421099999999999</v>
      </c>
    </row>
    <row r="79" spans="1:21" hidden="1" outlineLevel="1">
      <c r="A79" s="9">
        <v>42614</v>
      </c>
      <c r="B79" s="15">
        <v>21.463100000000001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21.463132552592253</v>
      </c>
    </row>
    <row r="80" spans="1:21" hidden="1" outlineLevel="1">
      <c r="A80" s="9">
        <v>42644</v>
      </c>
      <c r="B80" s="15">
        <v>22.8629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22.8629</v>
      </c>
    </row>
    <row r="81" spans="1:21" hidden="1" outlineLevel="1">
      <c r="A81" s="9">
        <v>42675</v>
      </c>
      <c r="B81" s="15">
        <v>18.523199999999999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18.523199999999999</v>
      </c>
    </row>
    <row r="82" spans="1:21" hidden="1" outlineLevel="1">
      <c r="A82" s="9">
        <v>42705</v>
      </c>
      <c r="B82" s="15">
        <v>21.1541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21.1541</v>
      </c>
    </row>
    <row r="83" spans="1:21" hidden="1" outlineLevel="1">
      <c r="A83" s="9">
        <v>42736</v>
      </c>
      <c r="B83" s="15">
        <v>19.886299999999999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19.886299999999999</v>
      </c>
    </row>
    <row r="84" spans="1:21" hidden="1" outlineLevel="1">
      <c r="A84" s="9">
        <v>42767</v>
      </c>
      <c r="B84" s="15">
        <v>19.201699999999999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19.201699999999999</v>
      </c>
    </row>
    <row r="85" spans="1:21" hidden="1" outlineLevel="1">
      <c r="A85" s="9">
        <v>42795</v>
      </c>
      <c r="B85" s="15">
        <v>19.0534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19.0534</v>
      </c>
    </row>
    <row r="86" spans="1:21" hidden="1" outlineLevel="1">
      <c r="A86" s="9">
        <v>42826</v>
      </c>
      <c r="B86" s="15">
        <v>17.3735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17.3735</v>
      </c>
    </row>
    <row r="87" spans="1:21" hidden="1" outlineLevel="1">
      <c r="A87" s="9">
        <v>42856</v>
      </c>
      <c r="B87" s="15">
        <v>16.478300000000001</v>
      </c>
      <c r="C87" s="15">
        <v>14.152100000000001</v>
      </c>
      <c r="D87" s="15">
        <v>0</v>
      </c>
      <c r="E87" s="15">
        <v>14.152100000000001</v>
      </c>
      <c r="F87" s="15">
        <v>0</v>
      </c>
      <c r="G87" s="15">
        <v>14.152100000000001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14.152100000000001</v>
      </c>
      <c r="P87" s="15">
        <v>0</v>
      </c>
      <c r="Q87" s="15">
        <v>14.152100000000001</v>
      </c>
      <c r="R87" s="15">
        <v>0</v>
      </c>
      <c r="S87" s="15">
        <v>14.152100000000001</v>
      </c>
      <c r="T87" s="15">
        <v>0</v>
      </c>
      <c r="U87" s="15">
        <v>16.483599999999999</v>
      </c>
    </row>
    <row r="88" spans="1:21" hidden="1" outlineLevel="1">
      <c r="A88" s="9">
        <v>42887</v>
      </c>
      <c r="B88" s="15">
        <v>16.047000000000001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16.047000000000001</v>
      </c>
    </row>
    <row r="89" spans="1:21" hidden="1" outlineLevel="1">
      <c r="A89" s="9">
        <v>42917</v>
      </c>
      <c r="B89" s="15">
        <v>18.8355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18.8355</v>
      </c>
    </row>
    <row r="90" spans="1:21" hidden="1" outlineLevel="1">
      <c r="A90" s="9">
        <v>42948</v>
      </c>
      <c r="B90" s="15">
        <v>14.8713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14.8713</v>
      </c>
    </row>
    <row r="91" spans="1:21" hidden="1" outlineLevel="1">
      <c r="A91" s="9">
        <v>42979</v>
      </c>
      <c r="B91" s="15">
        <v>14.322900000000001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14.322899999999999</v>
      </c>
    </row>
    <row r="92" spans="1:21" hidden="1" outlineLevel="1">
      <c r="A92" s="9">
        <v>43009</v>
      </c>
      <c r="B92" s="15">
        <v>13.9191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13.9191</v>
      </c>
    </row>
    <row r="93" spans="1:21" hidden="1" outlineLevel="1">
      <c r="A93" s="9">
        <v>43040</v>
      </c>
      <c r="B93" s="15">
        <v>12.616099999999999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12.616057745011062</v>
      </c>
    </row>
    <row r="94" spans="1:21" hidden="1" outlineLevel="1">
      <c r="A94" s="9">
        <v>43070</v>
      </c>
      <c r="B94" s="15">
        <v>13.8531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13.853100000000001</v>
      </c>
    </row>
    <row r="95" spans="1:21" hidden="1" outlineLevel="1">
      <c r="A95" s="9">
        <v>43101</v>
      </c>
      <c r="B95" s="15">
        <v>14.0932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14.093200000000001</v>
      </c>
    </row>
    <row r="96" spans="1:21" hidden="1" outlineLevel="1">
      <c r="A96" s="9">
        <v>43132</v>
      </c>
      <c r="B96" s="15">
        <v>13.984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13.984031269539356</v>
      </c>
    </row>
    <row r="97" spans="1:21" hidden="1" outlineLevel="1">
      <c r="A97" s="9">
        <v>43160</v>
      </c>
      <c r="B97" s="15">
        <v>14.000299999999999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14.000281508831691</v>
      </c>
    </row>
    <row r="98" spans="1:21" hidden="1" outlineLevel="1">
      <c r="A98" s="9">
        <v>43191</v>
      </c>
      <c r="B98" s="15">
        <v>14.3203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14.3203</v>
      </c>
    </row>
    <row r="99" spans="1:21" hidden="1" outlineLevel="1">
      <c r="A99" s="9">
        <v>43221</v>
      </c>
      <c r="B99" s="15">
        <v>17.661300000000001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17.661233069135232</v>
      </c>
    </row>
    <row r="100" spans="1:21" hidden="1" outlineLevel="1">
      <c r="A100" s="9">
        <v>43252</v>
      </c>
      <c r="B100" s="15">
        <v>16.318000000000001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16.31795595940088</v>
      </c>
    </row>
    <row r="101" spans="1:21" hidden="1" outlineLevel="1">
      <c r="A101" s="9">
        <v>43282</v>
      </c>
      <c r="B101" s="15">
        <v>16.502500000000001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16.502532067459658</v>
      </c>
    </row>
    <row r="102" spans="1:21" hidden="1" outlineLevel="1">
      <c r="A102" s="9">
        <v>43313</v>
      </c>
      <c r="B102" s="15">
        <v>13.946999999999999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13.946990922049618</v>
      </c>
    </row>
    <row r="103" spans="1:21" hidden="1" outlineLevel="1">
      <c r="A103" s="9">
        <v>43344</v>
      </c>
      <c r="B103" s="15">
        <v>16.468399999999999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16.468399999999999</v>
      </c>
    </row>
    <row r="104" spans="1:21" hidden="1" outlineLevel="1">
      <c r="A104" s="9">
        <v>43374</v>
      </c>
      <c r="B104" s="15">
        <v>16.157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16.15701252037676</v>
      </c>
    </row>
    <row r="105" spans="1:21" hidden="1" outlineLevel="1">
      <c r="A105" s="9">
        <v>43405</v>
      </c>
      <c r="B105" s="15">
        <v>16.923200000000001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16.923217359301884</v>
      </c>
    </row>
    <row r="106" spans="1:21" hidden="1" outlineLevel="1">
      <c r="A106" s="9">
        <v>43435</v>
      </c>
      <c r="B106" s="15">
        <v>15.3973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15.39732790300855</v>
      </c>
    </row>
    <row r="107" spans="1:21" hidden="1" outlineLevel="1">
      <c r="A107" s="9">
        <v>43466</v>
      </c>
      <c r="B107" s="15">
        <v>13.373799999999999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13.373829785978511</v>
      </c>
    </row>
    <row r="108" spans="1:21" hidden="1" outlineLevel="1">
      <c r="A108" s="9">
        <v>43497</v>
      </c>
      <c r="B108" s="15">
        <v>12.4886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12.4886</v>
      </c>
    </row>
    <row r="109" spans="1:21" hidden="1" outlineLevel="1">
      <c r="A109" s="9">
        <v>43525</v>
      </c>
      <c r="B109" s="15">
        <v>16.896699999999999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16.896699999999999</v>
      </c>
    </row>
    <row r="110" spans="1:21" hidden="1" outlineLevel="1">
      <c r="A110" s="9">
        <v>43556</v>
      </c>
      <c r="B110" s="15">
        <v>14.564399999999999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14.564399999999999</v>
      </c>
    </row>
    <row r="111" spans="1:21" hidden="1" outlineLevel="1">
      <c r="A111" s="9">
        <v>43586</v>
      </c>
      <c r="B111" s="15">
        <v>18.531500000000001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18.531470523782602</v>
      </c>
    </row>
    <row r="112" spans="1:21" hidden="1" outlineLevel="1">
      <c r="A112" s="9">
        <v>43617</v>
      </c>
      <c r="B112" s="15">
        <v>15.877800000000001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15.877780708302435</v>
      </c>
    </row>
    <row r="113" spans="1:21" hidden="1" outlineLevel="1">
      <c r="A113" s="9">
        <v>43647</v>
      </c>
      <c r="B113" s="15">
        <v>15.0593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15.059299999999999</v>
      </c>
    </row>
    <row r="114" spans="1:21" hidden="1" outlineLevel="1">
      <c r="A114" s="9">
        <v>43678</v>
      </c>
      <c r="B114" s="15">
        <v>16.3367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16.336706985842845</v>
      </c>
    </row>
    <row r="115" spans="1:21" hidden="1" outlineLevel="1">
      <c r="A115" s="9">
        <v>43709</v>
      </c>
      <c r="B115" s="15">
        <v>19.351500000000001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19.351511668365724</v>
      </c>
    </row>
    <row r="116" spans="1:21" hidden="1" outlineLevel="1">
      <c r="A116" s="9">
        <v>43739</v>
      </c>
      <c r="B116" s="15">
        <v>18.2303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18.230249036198774</v>
      </c>
    </row>
    <row r="117" spans="1:21" hidden="1" outlineLevel="1">
      <c r="A117" s="9">
        <v>43770</v>
      </c>
      <c r="B117" s="15">
        <v>15.452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15.452026077428076</v>
      </c>
    </row>
    <row r="118" spans="1:21" hidden="1" outlineLevel="1">
      <c r="A118" s="9">
        <v>43800</v>
      </c>
      <c r="B118" s="15">
        <v>17.381399999999999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17.381369593628595</v>
      </c>
    </row>
    <row r="119" spans="1:21" hidden="1" outlineLevel="1">
      <c r="A119" s="9">
        <v>43831</v>
      </c>
      <c r="B119" s="15">
        <v>16.9359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16.935899005818531</v>
      </c>
    </row>
    <row r="120" spans="1:21" hidden="1" outlineLevel="1">
      <c r="A120" s="9">
        <v>43862</v>
      </c>
      <c r="B120" s="15">
        <v>12.835100000000001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12.835109105096281</v>
      </c>
    </row>
    <row r="121" spans="1:21" hidden="1" outlineLevel="1">
      <c r="A121" s="9">
        <v>43891</v>
      </c>
      <c r="B121" s="15">
        <v>14.882999999999999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14.882922702198883</v>
      </c>
    </row>
    <row r="122" spans="1:21" hidden="1" outlineLevel="1">
      <c r="A122" s="9">
        <v>43922</v>
      </c>
      <c r="B122" s="15">
        <v>12.2142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12.214226367118815</v>
      </c>
    </row>
    <row r="123" spans="1:21" hidden="1" outlineLevel="1">
      <c r="A123" s="9">
        <v>43952</v>
      </c>
      <c r="B123" s="15">
        <v>11.903600000000001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11.903654305614626</v>
      </c>
    </row>
    <row r="124" spans="1:21" hidden="1" outlineLevel="1">
      <c r="A124" s="9">
        <v>43983</v>
      </c>
      <c r="B124" s="15">
        <v>12.2294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12.2294</v>
      </c>
    </row>
    <row r="125" spans="1:21" hidden="1" outlineLevel="1">
      <c r="A125" s="9">
        <v>44013</v>
      </c>
      <c r="B125" s="15">
        <v>12.290800000000001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12.290826464127344</v>
      </c>
    </row>
    <row r="126" spans="1:21" hidden="1" outlineLevel="1">
      <c r="A126" s="9">
        <v>44044</v>
      </c>
      <c r="B126" s="15">
        <v>12.9514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12.951409427849086</v>
      </c>
    </row>
    <row r="127" spans="1:21" hidden="1" outlineLevel="1">
      <c r="A127" s="9">
        <v>44075</v>
      </c>
      <c r="B127" s="15">
        <v>13.4503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13.45031918907079</v>
      </c>
    </row>
    <row r="128" spans="1:21" hidden="1" outlineLevel="1">
      <c r="A128" s="9">
        <v>44105</v>
      </c>
      <c r="B128" s="15">
        <v>10.4497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10.449637705244893</v>
      </c>
    </row>
    <row r="129" spans="1:21" hidden="1" outlineLevel="1">
      <c r="A129" s="9">
        <v>44136</v>
      </c>
      <c r="B129" s="15">
        <v>10.9138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10.913771998846363</v>
      </c>
    </row>
    <row r="130" spans="1:21" hidden="1" outlineLevel="1">
      <c r="A130" s="9">
        <v>44166</v>
      </c>
      <c r="B130" s="15">
        <v>11.4002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11.400232607483039</v>
      </c>
    </row>
    <row r="131" spans="1:21" hidden="1" outlineLevel="1">
      <c r="A131" s="9">
        <v>44197</v>
      </c>
      <c r="B131" s="15">
        <v>11.3279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11.327835853930827</v>
      </c>
    </row>
    <row r="132" spans="1:21" hidden="1" outlineLevel="1">
      <c r="A132" s="9">
        <v>44228</v>
      </c>
      <c r="B132" s="15">
        <v>12.7239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12.7239</v>
      </c>
    </row>
    <row r="133" spans="1:21" hidden="1" outlineLevel="1">
      <c r="A133" s="9">
        <v>44256</v>
      </c>
      <c r="B133" s="15">
        <v>11.442399999999999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11.442404351566623</v>
      </c>
    </row>
    <row r="134" spans="1:21" hidden="1" outlineLevel="1">
      <c r="A134" s="9">
        <v>44287</v>
      </c>
      <c r="B134" s="15">
        <v>12.852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12.852063170339736</v>
      </c>
    </row>
    <row r="135" spans="1:21" hidden="1" outlineLevel="1">
      <c r="A135" s="9">
        <v>44317</v>
      </c>
      <c r="B135" s="15">
        <v>12.459099999999999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12.459099892327636</v>
      </c>
    </row>
    <row r="136" spans="1:21" hidden="1" outlineLevel="1">
      <c r="A136" s="9">
        <v>44348</v>
      </c>
      <c r="B136" s="15">
        <v>12.065099999999999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12.065117429070938</v>
      </c>
    </row>
    <row r="137" spans="1:21" hidden="1" outlineLevel="1">
      <c r="A137" s="9">
        <v>44378</v>
      </c>
      <c r="B137" s="15">
        <v>12.5512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12.551193085063357</v>
      </c>
    </row>
    <row r="138" spans="1:21" hidden="1" outlineLevel="1">
      <c r="A138" s="9">
        <v>44409</v>
      </c>
      <c r="B138" s="15">
        <v>11.2035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11.203455415055414</v>
      </c>
    </row>
    <row r="139" spans="1:21" hidden="1" outlineLevel="1">
      <c r="A139" s="9">
        <v>44440</v>
      </c>
      <c r="B139" s="15">
        <v>11.6991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11.699105922792008</v>
      </c>
    </row>
    <row r="140" spans="1:21" hidden="1" outlineLevel="1">
      <c r="A140" s="9">
        <v>44470</v>
      </c>
      <c r="B140" s="15">
        <v>11.5501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11.550192476115665</v>
      </c>
    </row>
    <row r="141" spans="1:21" hidden="1" outlineLevel="1">
      <c r="A141" s="9">
        <v>44501</v>
      </c>
      <c r="B141" s="15">
        <v>9.9732000000000003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9.9731713323255047</v>
      </c>
    </row>
    <row r="142" spans="1:21" hidden="1" outlineLevel="1">
      <c r="A142" s="9">
        <v>44531</v>
      </c>
      <c r="B142" s="15">
        <v>10.6782</v>
      </c>
      <c r="C142" s="15">
        <v>0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10.678197699295927</v>
      </c>
    </row>
    <row r="143" spans="1:21" hidden="1" outlineLevel="1">
      <c r="A143" s="9">
        <v>44562</v>
      </c>
      <c r="B143" s="15">
        <v>11.078200000000001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11.078260308698594</v>
      </c>
    </row>
    <row r="144" spans="1:21" hidden="1" outlineLevel="1">
      <c r="A144" s="9">
        <v>44593</v>
      </c>
      <c r="B144" s="15">
        <v>12.2346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12.234629347314829</v>
      </c>
    </row>
    <row r="145" spans="1:21" hidden="1" outlineLevel="1">
      <c r="A145" s="9">
        <v>44621</v>
      </c>
      <c r="B145" s="15">
        <v>12.304500000000001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12.304553056370263</v>
      </c>
    </row>
    <row r="146" spans="1:21" hidden="1" outlineLevel="1">
      <c r="A146" s="9">
        <v>44652</v>
      </c>
      <c r="B146" s="15">
        <v>13.459899999999999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13.459899999999999</v>
      </c>
    </row>
    <row r="147" spans="1:21" hidden="1" outlineLevel="1">
      <c r="A147" s="9">
        <v>44682</v>
      </c>
      <c r="B147" s="15">
        <v>12.4855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12.485491709806634</v>
      </c>
    </row>
    <row r="148" spans="1:21" hidden="1" outlineLevel="1">
      <c r="A148" s="9">
        <v>44713</v>
      </c>
      <c r="B148" s="15">
        <v>13.506500000000001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13.506539175094002</v>
      </c>
    </row>
    <row r="149" spans="1:21" hidden="1" outlineLevel="1">
      <c r="A149" s="9">
        <v>44743</v>
      </c>
      <c r="B149" s="15">
        <v>14.863200000000001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14.86323867031847</v>
      </c>
    </row>
    <row r="150" spans="1:21" hidden="1" outlineLevel="1">
      <c r="A150" s="9">
        <v>44774</v>
      </c>
      <c r="B150" s="15">
        <v>15.8285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15.82847955836527</v>
      </c>
    </row>
    <row r="151" spans="1:21" hidden="1" outlineLevel="1">
      <c r="A151" s="9">
        <v>44805</v>
      </c>
      <c r="B151" s="15">
        <v>15.940300000000001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15.940300000000001</v>
      </c>
    </row>
    <row r="152" spans="1:21" hidden="1" outlineLevel="1">
      <c r="A152" s="9">
        <v>44835</v>
      </c>
      <c r="B152" s="15">
        <v>18.012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18.012039183196205</v>
      </c>
    </row>
    <row r="153" spans="1:21" hidden="1" outlineLevel="1">
      <c r="A153" s="9">
        <v>44866</v>
      </c>
      <c r="B153" s="15">
        <v>16.746400000000001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16.746402790114544</v>
      </c>
    </row>
    <row r="154" spans="1:21" hidden="1" outlineLevel="1">
      <c r="A154" s="9">
        <v>44896</v>
      </c>
      <c r="B154" s="15">
        <v>16.275300000000001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16.275290884772815</v>
      </c>
    </row>
    <row r="155" spans="1:21" hidden="1" outlineLevel="1">
      <c r="A155" s="9">
        <v>44927</v>
      </c>
      <c r="B155" s="15">
        <v>18.776700000000002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18.776700000000002</v>
      </c>
    </row>
    <row r="156" spans="1:21" hidden="1" outlineLevel="1">
      <c r="A156" s="9">
        <v>44958</v>
      </c>
      <c r="B156" s="15">
        <v>19.603400000000001</v>
      </c>
      <c r="C156" s="15">
        <v>0</v>
      </c>
      <c r="D156" s="15">
        <v>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19.603485729500623</v>
      </c>
    </row>
    <row r="157" spans="1:21" hidden="1" outlineLevel="1">
      <c r="A157" s="9">
        <v>44986</v>
      </c>
      <c r="B157" s="15">
        <v>18.394100000000002</v>
      </c>
      <c r="C157" s="15">
        <v>0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18.394036764884564</v>
      </c>
    </row>
    <row r="158" spans="1:21">
      <c r="A158" s="9">
        <v>45017</v>
      </c>
      <c r="B158" s="15">
        <v>16.730399999999999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16.730414677694107</v>
      </c>
    </row>
    <row r="159" spans="1:21">
      <c r="A159" s="9">
        <v>45047</v>
      </c>
      <c r="B159" s="15">
        <v>19.6875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19.687477763402505</v>
      </c>
    </row>
    <row r="160" spans="1:21">
      <c r="A160" s="9">
        <v>45078</v>
      </c>
      <c r="B160" s="15">
        <v>19.6937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19.693746583805478</v>
      </c>
    </row>
    <row r="161" spans="1:21">
      <c r="A161" s="9">
        <v>45108</v>
      </c>
      <c r="B161" s="15">
        <v>18.7485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18.74858185058444</v>
      </c>
    </row>
    <row r="162" spans="1:21">
      <c r="A162" s="9">
        <v>45139</v>
      </c>
      <c r="B162" s="15">
        <v>19.205100000000002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19.205135835294957</v>
      </c>
    </row>
    <row r="163" spans="1:21">
      <c r="A163" s="9">
        <v>45170</v>
      </c>
      <c r="B163" s="15">
        <v>17.4316</v>
      </c>
      <c r="C163" s="15">
        <v>19.29</v>
      </c>
      <c r="D163" s="15">
        <v>0</v>
      </c>
      <c r="E163" s="15">
        <v>19.29</v>
      </c>
      <c r="F163" s="15">
        <v>0</v>
      </c>
      <c r="G163" s="15">
        <v>19.29</v>
      </c>
      <c r="H163" s="15">
        <v>0</v>
      </c>
      <c r="I163" s="15">
        <v>19.29</v>
      </c>
      <c r="J163" s="15">
        <v>0</v>
      </c>
      <c r="K163" s="15">
        <v>19.29</v>
      </c>
      <c r="L163" s="15">
        <v>0</v>
      </c>
      <c r="M163" s="15">
        <v>19.29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17.429316603839712</v>
      </c>
    </row>
    <row r="164" spans="1:21">
      <c r="A164" s="9">
        <v>45200</v>
      </c>
      <c r="B164" s="15">
        <v>19.278199999999998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19.278254549535355</v>
      </c>
    </row>
    <row r="165" spans="1:21">
      <c r="A165" s="9">
        <v>45231</v>
      </c>
      <c r="B165" s="15">
        <v>17.1889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17.1889</v>
      </c>
    </row>
    <row r="166" spans="1:21">
      <c r="A166" s="9">
        <v>45261</v>
      </c>
      <c r="B166" s="15">
        <v>14.754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14.754060703308459</v>
      </c>
    </row>
    <row r="167" spans="1:21">
      <c r="A167" s="9">
        <v>45292</v>
      </c>
      <c r="B167" s="15">
        <v>18.085699999999999</v>
      </c>
      <c r="C167" s="15">
        <v>19.07</v>
      </c>
      <c r="D167" s="15">
        <v>0</v>
      </c>
      <c r="E167" s="15">
        <v>19.07</v>
      </c>
      <c r="F167" s="15">
        <v>0</v>
      </c>
      <c r="G167" s="15">
        <v>19.07</v>
      </c>
      <c r="H167" s="15">
        <v>0</v>
      </c>
      <c r="I167" s="15">
        <v>19.07</v>
      </c>
      <c r="J167" s="15">
        <v>0</v>
      </c>
      <c r="K167" s="15">
        <v>19.07</v>
      </c>
      <c r="L167" s="15">
        <v>0</v>
      </c>
      <c r="M167" s="15">
        <v>19.07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18.084530364842273</v>
      </c>
    </row>
    <row r="168" spans="1:21">
      <c r="A168" s="9">
        <v>45323</v>
      </c>
      <c r="B168" s="15">
        <v>18.968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18.968027702212346</v>
      </c>
    </row>
    <row r="169" spans="1:21">
      <c r="A169" s="9">
        <v>45352</v>
      </c>
      <c r="B169" s="15">
        <v>15.1881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15.188045803476005</v>
      </c>
    </row>
    <row r="170" spans="1:21">
      <c r="A170" s="9">
        <v>45383</v>
      </c>
      <c r="B170" s="15">
        <v>19.5824</v>
      </c>
      <c r="C170" s="15">
        <v>18.95</v>
      </c>
      <c r="D170" s="15">
        <v>0</v>
      </c>
      <c r="E170" s="15">
        <v>18.95</v>
      </c>
      <c r="F170" s="15">
        <v>0</v>
      </c>
      <c r="G170" s="15">
        <v>18.95</v>
      </c>
      <c r="H170" s="15">
        <v>0</v>
      </c>
      <c r="I170" s="15">
        <v>18.95</v>
      </c>
      <c r="J170" s="15">
        <v>0</v>
      </c>
      <c r="K170" s="15">
        <v>18.95</v>
      </c>
      <c r="L170" s="15">
        <v>0</v>
      </c>
      <c r="M170" s="15">
        <v>18.95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19.582925532029034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70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18" customWidth="1"/>
    <col min="2" max="2" width="7" style="16" bestFit="1" customWidth="1"/>
    <col min="3" max="3" width="9.44140625" style="16" customWidth="1"/>
    <col min="4" max="4" width="6.5546875" style="13" customWidth="1"/>
    <col min="5" max="5" width="7.6640625" style="13" customWidth="1"/>
    <col min="6" max="6" width="6.5546875" style="13" customWidth="1"/>
    <col min="7" max="7" width="10.5546875" style="13" customWidth="1"/>
    <col min="8" max="8" width="10.88671875" style="13" customWidth="1"/>
    <col min="9" max="9" width="6.6640625" style="13" bestFit="1" customWidth="1"/>
    <col min="10" max="10" width="6.6640625" style="13" customWidth="1"/>
    <col min="11" max="11" width="7.6640625" style="13" customWidth="1"/>
    <col min="12" max="12" width="6.33203125" style="13" customWidth="1"/>
    <col min="13" max="13" width="7.6640625" style="13" customWidth="1"/>
    <col min="14" max="14" width="7" style="13" customWidth="1"/>
    <col min="15" max="15" width="6.6640625" style="13" bestFit="1" customWidth="1"/>
    <col min="16" max="16" width="6" style="13" bestFit="1" customWidth="1"/>
    <col min="17" max="17" width="7" style="13" bestFit="1" customWidth="1"/>
    <col min="18" max="18" width="6.109375" style="16" customWidth="1"/>
    <col min="19" max="19" width="7.109375" style="13" customWidth="1"/>
    <col min="20" max="20" width="7" style="13" customWidth="1"/>
    <col min="21" max="21" width="14.6640625" style="13" customWidth="1"/>
    <col min="22" max="22" width="6" style="13" bestFit="1" customWidth="1"/>
    <col min="23" max="23" width="7.109375" style="13" customWidth="1"/>
    <col min="24" max="24" width="6.109375" style="13" customWidth="1"/>
    <col min="25" max="25" width="7.33203125" style="13" customWidth="1"/>
    <col min="26" max="26" width="7.109375" style="13" customWidth="1"/>
    <col min="27" max="27" width="6.6640625" style="13" bestFit="1" customWidth="1"/>
    <col min="28" max="28" width="6.88671875" style="13" customWidth="1"/>
    <col min="29" max="29" width="8.44140625" style="13" customWidth="1"/>
    <col min="30" max="30" width="6.109375" style="13" customWidth="1"/>
    <col min="31" max="31" width="7.5546875" style="13" customWidth="1"/>
    <col min="32" max="32" width="8.44140625" style="13" customWidth="1"/>
    <col min="33" max="33" width="6.6640625" style="16" bestFit="1" customWidth="1"/>
    <col min="34" max="34" width="6" style="16" bestFit="1" customWidth="1"/>
    <col min="35" max="35" width="9.109375" style="16"/>
    <col min="36" max="36" width="5.33203125" style="16" customWidth="1"/>
    <col min="37" max="37" width="7.33203125" style="16" customWidth="1"/>
    <col min="38" max="38" width="6.88671875" style="16" customWidth="1"/>
    <col min="39" max="39" width="10.5546875" style="16" customWidth="1"/>
    <col min="40" max="16384" width="9.109375" style="16"/>
  </cols>
  <sheetData>
    <row r="1" spans="1:39" s="27" customFormat="1" ht="14.4">
      <c r="A1" s="4" t="s">
        <v>128</v>
      </c>
    </row>
    <row r="2" spans="1:39" s="27" customFormat="1" ht="5.25" customHeight="1">
      <c r="A2" s="51"/>
    </row>
    <row r="3" spans="1:39" ht="27.75" customHeight="1">
      <c r="A3" s="237" t="s">
        <v>107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</row>
    <row r="4" spans="1:39" ht="12.75" customHeight="1">
      <c r="A4" s="11" t="s">
        <v>127</v>
      </c>
    </row>
    <row r="5" spans="1:39" ht="12.75" customHeight="1">
      <c r="A5" s="17" t="s">
        <v>51</v>
      </c>
    </row>
    <row r="6" spans="1:39" s="34" customFormat="1" ht="15.75" customHeight="1">
      <c r="A6" s="221" t="s">
        <v>0</v>
      </c>
      <c r="B6" s="210" t="s">
        <v>1</v>
      </c>
      <c r="C6" s="210" t="s">
        <v>59</v>
      </c>
      <c r="D6" s="199" t="s">
        <v>2</v>
      </c>
      <c r="E6" s="199"/>
      <c r="F6" s="199"/>
      <c r="G6" s="199"/>
      <c r="H6" s="199"/>
      <c r="I6" s="199" t="s">
        <v>3</v>
      </c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210" t="s">
        <v>4</v>
      </c>
      <c r="V6" s="199" t="s">
        <v>2</v>
      </c>
      <c r="W6" s="199"/>
      <c r="X6" s="199"/>
      <c r="Y6" s="199"/>
      <c r="Z6" s="199"/>
      <c r="AA6" s="199" t="s">
        <v>3</v>
      </c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234" t="s">
        <v>58</v>
      </c>
    </row>
    <row r="7" spans="1:39" s="34" customFormat="1" ht="12.75" customHeight="1">
      <c r="A7" s="221"/>
      <c r="B7" s="210"/>
      <c r="C7" s="210"/>
      <c r="D7" s="230" t="s">
        <v>67</v>
      </c>
      <c r="E7" s="230" t="s">
        <v>6</v>
      </c>
      <c r="F7" s="199" t="s">
        <v>7</v>
      </c>
      <c r="G7" s="200"/>
      <c r="H7" s="200"/>
      <c r="I7" s="199" t="s">
        <v>8</v>
      </c>
      <c r="J7" s="199"/>
      <c r="K7" s="199"/>
      <c r="L7" s="200"/>
      <c r="M7" s="200"/>
      <c r="N7" s="200"/>
      <c r="O7" s="199" t="s">
        <v>9</v>
      </c>
      <c r="P7" s="199"/>
      <c r="Q7" s="199"/>
      <c r="R7" s="200"/>
      <c r="S7" s="200"/>
      <c r="T7" s="200"/>
      <c r="U7" s="210"/>
      <c r="V7" s="230" t="s">
        <v>67</v>
      </c>
      <c r="W7" s="230" t="s">
        <v>6</v>
      </c>
      <c r="X7" s="199" t="s">
        <v>7</v>
      </c>
      <c r="Y7" s="200"/>
      <c r="Z7" s="200"/>
      <c r="AA7" s="199" t="s">
        <v>8</v>
      </c>
      <c r="AB7" s="199"/>
      <c r="AC7" s="199"/>
      <c r="AD7" s="200"/>
      <c r="AE7" s="200"/>
      <c r="AF7" s="200"/>
      <c r="AG7" s="199" t="s">
        <v>9</v>
      </c>
      <c r="AH7" s="199"/>
      <c r="AI7" s="199"/>
      <c r="AJ7" s="200"/>
      <c r="AK7" s="200"/>
      <c r="AL7" s="200"/>
      <c r="AM7" s="235"/>
    </row>
    <row r="8" spans="1:39" ht="81" customHeight="1">
      <c r="A8" s="221"/>
      <c r="B8" s="210"/>
      <c r="C8" s="210"/>
      <c r="D8" s="230"/>
      <c r="E8" s="230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67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67</v>
      </c>
      <c r="Q8" s="26" t="s">
        <v>6</v>
      </c>
      <c r="R8" s="26" t="s">
        <v>10</v>
      </c>
      <c r="S8" s="26" t="s">
        <v>11</v>
      </c>
      <c r="T8" s="26" t="s">
        <v>12</v>
      </c>
      <c r="U8" s="210"/>
      <c r="V8" s="230"/>
      <c r="W8" s="230"/>
      <c r="X8" s="26" t="s">
        <v>10</v>
      </c>
      <c r="Y8" s="26" t="s">
        <v>11</v>
      </c>
      <c r="Z8" s="26" t="s">
        <v>12</v>
      </c>
      <c r="AA8" s="26" t="s">
        <v>13</v>
      </c>
      <c r="AB8" s="26" t="s">
        <v>67</v>
      </c>
      <c r="AC8" s="26" t="s">
        <v>6</v>
      </c>
      <c r="AD8" s="26" t="s">
        <v>10</v>
      </c>
      <c r="AE8" s="26" t="s">
        <v>11</v>
      </c>
      <c r="AF8" s="26" t="s">
        <v>12</v>
      </c>
      <c r="AG8" s="26" t="s">
        <v>13</v>
      </c>
      <c r="AH8" s="26" t="s">
        <v>67</v>
      </c>
      <c r="AI8" s="26" t="s">
        <v>6</v>
      </c>
      <c r="AJ8" s="26" t="s">
        <v>10</v>
      </c>
      <c r="AK8" s="26" t="s">
        <v>11</v>
      </c>
      <c r="AL8" s="26" t="s">
        <v>12</v>
      </c>
      <c r="AM8" s="236"/>
    </row>
    <row r="9" spans="1:39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8"/>
      <c r="V9" s="123"/>
      <c r="W9" s="123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25"/>
    </row>
    <row r="10" spans="1:39" collapsed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  <c r="T10" s="43">
        <v>20</v>
      </c>
      <c r="U10" s="20">
        <v>21</v>
      </c>
      <c r="V10" s="43">
        <v>22</v>
      </c>
      <c r="W10" s="20">
        <v>23</v>
      </c>
      <c r="X10" s="43">
        <v>24</v>
      </c>
      <c r="Y10" s="20">
        <v>25</v>
      </c>
      <c r="Z10" s="43">
        <v>26</v>
      </c>
      <c r="AA10" s="20">
        <v>27</v>
      </c>
      <c r="AB10" s="43">
        <v>28</v>
      </c>
      <c r="AC10" s="20">
        <v>29</v>
      </c>
      <c r="AD10" s="43">
        <v>30</v>
      </c>
      <c r="AE10" s="20">
        <v>31</v>
      </c>
      <c r="AF10" s="43">
        <v>32</v>
      </c>
      <c r="AG10" s="20">
        <v>33</v>
      </c>
      <c r="AH10" s="43">
        <v>34</v>
      </c>
      <c r="AI10" s="20">
        <v>35</v>
      </c>
      <c r="AJ10" s="43">
        <v>36</v>
      </c>
      <c r="AK10" s="20">
        <v>37</v>
      </c>
      <c r="AL10" s="43">
        <v>38</v>
      </c>
      <c r="AM10" s="20">
        <v>39</v>
      </c>
    </row>
    <row r="11" spans="1:39" hidden="1" outlineLevel="1">
      <c r="A11" s="9">
        <v>40544</v>
      </c>
      <c r="B11" s="15">
        <v>26.928999999999998</v>
      </c>
      <c r="C11" s="15">
        <v>27.968900000000001</v>
      </c>
      <c r="D11" s="15">
        <v>35.254600000000003</v>
      </c>
      <c r="E11" s="15">
        <v>15.086</v>
      </c>
      <c r="F11" s="15">
        <v>9.7569999999999997</v>
      </c>
      <c r="G11" s="15">
        <v>17.1783</v>
      </c>
      <c r="H11" s="15">
        <v>17.829699999999999</v>
      </c>
      <c r="I11" s="15">
        <v>28.553000000000001</v>
      </c>
      <c r="J11" s="15">
        <v>35.2849</v>
      </c>
      <c r="K11" s="15">
        <v>15.338100000000001</v>
      </c>
      <c r="L11" s="15">
        <v>9.7569999999999997</v>
      </c>
      <c r="M11" s="15">
        <v>16.984100000000002</v>
      </c>
      <c r="N11" s="15">
        <v>21.761099999999999</v>
      </c>
      <c r="O11" s="15">
        <v>13.0509</v>
      </c>
      <c r="P11" s="15">
        <v>19.369399999999999</v>
      </c>
      <c r="Q11" s="15">
        <v>12.8401</v>
      </c>
      <c r="R11" s="15" t="s">
        <v>268</v>
      </c>
      <c r="S11" s="15">
        <v>19.840199999999999</v>
      </c>
      <c r="T11" s="15">
        <v>9.4276</v>
      </c>
      <c r="U11" s="15">
        <v>14.4381</v>
      </c>
      <c r="V11" s="15">
        <v>0</v>
      </c>
      <c r="W11" s="15">
        <v>14.4381</v>
      </c>
      <c r="X11" s="15">
        <v>0</v>
      </c>
      <c r="Y11" s="15">
        <v>22.8276</v>
      </c>
      <c r="Z11" s="15">
        <v>12.831099999999999</v>
      </c>
      <c r="AA11" s="15">
        <v>17.677900000000001</v>
      </c>
      <c r="AB11" s="15">
        <v>0</v>
      </c>
      <c r="AC11" s="15">
        <v>17.677900000000001</v>
      </c>
      <c r="AD11" s="15">
        <v>0</v>
      </c>
      <c r="AE11" s="15">
        <v>23</v>
      </c>
      <c r="AF11" s="15">
        <v>15.965999999999999</v>
      </c>
      <c r="AG11" s="15">
        <v>8.2992000000000008</v>
      </c>
      <c r="AH11" s="15">
        <v>0</v>
      </c>
      <c r="AI11" s="15">
        <v>8.2992000000000008</v>
      </c>
      <c r="AJ11" s="15" t="s">
        <v>268</v>
      </c>
      <c r="AK11" s="15">
        <v>4</v>
      </c>
      <c r="AL11" s="15">
        <v>8.3173999999999992</v>
      </c>
      <c r="AM11" s="15">
        <v>19.713699999999999</v>
      </c>
    </row>
    <row r="12" spans="1:39" hidden="1" outlineLevel="1">
      <c r="A12" s="9">
        <v>40575</v>
      </c>
      <c r="B12" s="15">
        <v>27.146100000000001</v>
      </c>
      <c r="C12" s="15">
        <v>27.766400000000001</v>
      </c>
      <c r="D12" s="15">
        <v>35.255800000000001</v>
      </c>
      <c r="E12" s="15">
        <v>15.855</v>
      </c>
      <c r="F12" s="15">
        <v>13.6465</v>
      </c>
      <c r="G12" s="15">
        <v>16.035</v>
      </c>
      <c r="H12" s="15">
        <v>19.616299999999999</v>
      </c>
      <c r="I12" s="15">
        <v>28.1555</v>
      </c>
      <c r="J12" s="15">
        <v>35.358600000000003</v>
      </c>
      <c r="K12" s="15">
        <v>16.236599999999999</v>
      </c>
      <c r="L12" s="15">
        <v>13.6465</v>
      </c>
      <c r="M12" s="15">
        <v>16.259499999999999</v>
      </c>
      <c r="N12" s="15">
        <v>22.785</v>
      </c>
      <c r="O12" s="15">
        <v>10.258599999999999</v>
      </c>
      <c r="P12" s="15">
        <v>20.358899999999998</v>
      </c>
      <c r="Q12" s="15">
        <v>7.8326000000000002</v>
      </c>
      <c r="R12" s="15" t="s">
        <v>268</v>
      </c>
      <c r="S12" s="15">
        <v>2.6166</v>
      </c>
      <c r="T12" s="15">
        <v>9.0642999999999994</v>
      </c>
      <c r="U12" s="15">
        <v>14.948700000000001</v>
      </c>
      <c r="V12" s="15">
        <v>0</v>
      </c>
      <c r="W12" s="15">
        <v>14.948700000000001</v>
      </c>
      <c r="X12" s="15">
        <v>0</v>
      </c>
      <c r="Y12" s="15">
        <v>20.4634</v>
      </c>
      <c r="Z12" s="15">
        <v>14.218500000000001</v>
      </c>
      <c r="AA12" s="15">
        <v>14.978899999999999</v>
      </c>
      <c r="AB12" s="15">
        <v>0</v>
      </c>
      <c r="AC12" s="15">
        <v>14.978899999999999</v>
      </c>
      <c r="AD12" s="15">
        <v>0</v>
      </c>
      <c r="AE12" s="15">
        <v>20.4634</v>
      </c>
      <c r="AF12" s="15">
        <v>14.221500000000001</v>
      </c>
      <c r="AG12" s="15">
        <v>14.148999999999999</v>
      </c>
      <c r="AH12" s="15">
        <v>0</v>
      </c>
      <c r="AI12" s="15">
        <v>14.148999999999999</v>
      </c>
      <c r="AJ12" s="15" t="s">
        <v>268</v>
      </c>
      <c r="AK12" s="15">
        <v>0</v>
      </c>
      <c r="AL12" s="15">
        <v>14.148999999999999</v>
      </c>
      <c r="AM12" s="15">
        <v>20.0885</v>
      </c>
    </row>
    <row r="13" spans="1:39" hidden="1" outlineLevel="1">
      <c r="A13" s="9">
        <v>40603</v>
      </c>
      <c r="B13" s="15">
        <v>28.534700000000001</v>
      </c>
      <c r="C13" s="15">
        <v>29.7654</v>
      </c>
      <c r="D13" s="15">
        <v>35.455100000000002</v>
      </c>
      <c r="E13" s="15">
        <v>20.322299999999998</v>
      </c>
      <c r="F13" s="15">
        <v>18.766500000000001</v>
      </c>
      <c r="G13" s="15">
        <v>23.1082</v>
      </c>
      <c r="H13" s="15">
        <v>17.2515</v>
      </c>
      <c r="I13" s="15">
        <v>30.396699999999999</v>
      </c>
      <c r="J13" s="15">
        <v>35.521799999999999</v>
      </c>
      <c r="K13" s="15">
        <v>21.13</v>
      </c>
      <c r="L13" s="15">
        <v>18.766500000000001</v>
      </c>
      <c r="M13" s="15">
        <v>23.133299999999998</v>
      </c>
      <c r="N13" s="15">
        <v>20.0627</v>
      </c>
      <c r="O13" s="15">
        <v>12.369</v>
      </c>
      <c r="P13" s="15">
        <v>19.955500000000001</v>
      </c>
      <c r="Q13" s="15">
        <v>11.742100000000001</v>
      </c>
      <c r="R13" s="15" t="s">
        <v>268</v>
      </c>
      <c r="S13" s="15">
        <v>11.453900000000001</v>
      </c>
      <c r="T13" s="15">
        <v>11.7453</v>
      </c>
      <c r="U13" s="15">
        <v>12.605700000000001</v>
      </c>
      <c r="V13" s="15">
        <v>0</v>
      </c>
      <c r="W13" s="15">
        <v>12.605700000000001</v>
      </c>
      <c r="X13" s="15">
        <v>0</v>
      </c>
      <c r="Y13" s="15">
        <v>20.8749</v>
      </c>
      <c r="Z13" s="15">
        <v>10.4733</v>
      </c>
      <c r="AA13" s="15">
        <v>15.321400000000001</v>
      </c>
      <c r="AB13" s="15">
        <v>0</v>
      </c>
      <c r="AC13" s="15">
        <v>15.321400000000001</v>
      </c>
      <c r="AD13" s="15">
        <v>0</v>
      </c>
      <c r="AE13" s="15">
        <v>20.8749</v>
      </c>
      <c r="AF13" s="15">
        <v>13.023899999999999</v>
      </c>
      <c r="AG13" s="15">
        <v>6.2526999999999999</v>
      </c>
      <c r="AH13" s="15">
        <v>0</v>
      </c>
      <c r="AI13" s="15">
        <v>6.2526999999999999</v>
      </c>
      <c r="AJ13" s="15" t="s">
        <v>268</v>
      </c>
      <c r="AK13" s="15">
        <v>0</v>
      </c>
      <c r="AL13" s="15">
        <v>6.2526999999999999</v>
      </c>
      <c r="AM13" s="15">
        <v>21.879300000000001</v>
      </c>
    </row>
    <row r="14" spans="1:39" hidden="1" outlineLevel="1">
      <c r="A14" s="9">
        <v>40634</v>
      </c>
      <c r="B14" s="15">
        <v>30.4999</v>
      </c>
      <c r="C14" s="15">
        <v>32.0336</v>
      </c>
      <c r="D14" s="15">
        <v>35.7239</v>
      </c>
      <c r="E14" s="15">
        <v>21.123200000000001</v>
      </c>
      <c r="F14" s="15">
        <v>21.811800000000002</v>
      </c>
      <c r="G14" s="15">
        <v>24.061399999999999</v>
      </c>
      <c r="H14" s="15">
        <v>16.61</v>
      </c>
      <c r="I14" s="15">
        <v>32.478000000000002</v>
      </c>
      <c r="J14" s="15">
        <v>35.7408</v>
      </c>
      <c r="K14" s="15">
        <v>22.103899999999999</v>
      </c>
      <c r="L14" s="15">
        <v>21.811800000000002</v>
      </c>
      <c r="M14" s="15">
        <v>24.090199999999999</v>
      </c>
      <c r="N14" s="15">
        <v>18.8626</v>
      </c>
      <c r="O14" s="15">
        <v>8.8194999999999997</v>
      </c>
      <c r="P14" s="15">
        <v>20.0672</v>
      </c>
      <c r="Q14" s="15">
        <v>8.3140999999999998</v>
      </c>
      <c r="R14" s="15" t="s">
        <v>268</v>
      </c>
      <c r="S14" s="15">
        <v>11.543799999999999</v>
      </c>
      <c r="T14" s="15">
        <v>8.2659000000000002</v>
      </c>
      <c r="U14" s="15">
        <v>10.793100000000001</v>
      </c>
      <c r="V14" s="15">
        <v>0</v>
      </c>
      <c r="W14" s="15">
        <v>10.793100000000001</v>
      </c>
      <c r="X14" s="15">
        <v>0</v>
      </c>
      <c r="Y14" s="15">
        <v>24.061499999999999</v>
      </c>
      <c r="Z14" s="15">
        <v>8.4701000000000004</v>
      </c>
      <c r="AA14" s="15">
        <v>12.4087</v>
      </c>
      <c r="AB14" s="15">
        <v>0</v>
      </c>
      <c r="AC14" s="15">
        <v>12.4087</v>
      </c>
      <c r="AD14" s="15">
        <v>0</v>
      </c>
      <c r="AE14" s="15">
        <v>24.112500000000001</v>
      </c>
      <c r="AF14" s="15">
        <v>9.8391999999999999</v>
      </c>
      <c r="AG14" s="15">
        <v>3.2267000000000001</v>
      </c>
      <c r="AH14" s="15">
        <v>0</v>
      </c>
      <c r="AI14" s="15">
        <v>3.2267000000000001</v>
      </c>
      <c r="AJ14" s="15" t="s">
        <v>268</v>
      </c>
      <c r="AK14" s="15">
        <v>12.310700000000001</v>
      </c>
      <c r="AL14" s="15">
        <v>3.1934</v>
      </c>
      <c r="AM14" s="15">
        <v>21.8491</v>
      </c>
    </row>
    <row r="15" spans="1:39" hidden="1" outlineLevel="1">
      <c r="A15" s="9">
        <v>40664</v>
      </c>
      <c r="B15" s="15">
        <v>31.4495</v>
      </c>
      <c r="C15" s="15">
        <v>32.564399999999999</v>
      </c>
      <c r="D15" s="15">
        <v>35.741999999999997</v>
      </c>
      <c r="E15" s="15">
        <v>22.402100000000001</v>
      </c>
      <c r="F15" s="15">
        <v>21.334599999999998</v>
      </c>
      <c r="G15" s="15">
        <v>24.051600000000001</v>
      </c>
      <c r="H15" s="15">
        <v>19.9222</v>
      </c>
      <c r="I15" s="15">
        <v>32.633499999999998</v>
      </c>
      <c r="J15" s="15">
        <v>35.753700000000002</v>
      </c>
      <c r="K15" s="15">
        <v>22.5246</v>
      </c>
      <c r="L15" s="15">
        <v>21.334599999999998</v>
      </c>
      <c r="M15" s="15">
        <v>24.2211</v>
      </c>
      <c r="N15" s="15">
        <v>20.0672</v>
      </c>
      <c r="O15" s="15">
        <v>14.9277</v>
      </c>
      <c r="P15" s="15">
        <v>21.786000000000001</v>
      </c>
      <c r="Q15" s="15">
        <v>13.5877</v>
      </c>
      <c r="R15" s="15" t="s">
        <v>268</v>
      </c>
      <c r="S15" s="15">
        <v>14.129200000000001</v>
      </c>
      <c r="T15" s="15">
        <v>12.616</v>
      </c>
      <c r="U15" s="15">
        <v>14.6313</v>
      </c>
      <c r="V15" s="15">
        <v>0</v>
      </c>
      <c r="W15" s="15">
        <v>14.6313</v>
      </c>
      <c r="X15" s="15">
        <v>0</v>
      </c>
      <c r="Y15" s="15">
        <v>16.3597</v>
      </c>
      <c r="Z15" s="15">
        <v>13.7806</v>
      </c>
      <c r="AA15" s="15">
        <v>17.132200000000001</v>
      </c>
      <c r="AB15" s="15">
        <v>0</v>
      </c>
      <c r="AC15" s="15">
        <v>17.132200000000001</v>
      </c>
      <c r="AD15" s="15">
        <v>0</v>
      </c>
      <c r="AE15" s="15">
        <v>16.360299999999999</v>
      </c>
      <c r="AF15" s="15">
        <v>17.696899999999999</v>
      </c>
      <c r="AG15" s="15">
        <v>5.7454999999999998</v>
      </c>
      <c r="AH15" s="15">
        <v>0</v>
      </c>
      <c r="AI15" s="15">
        <v>5.7454999999999998</v>
      </c>
      <c r="AJ15" s="15" t="s">
        <v>268</v>
      </c>
      <c r="AK15" s="15">
        <v>15</v>
      </c>
      <c r="AL15" s="15">
        <v>5.7397999999999998</v>
      </c>
      <c r="AM15" s="15">
        <v>21.7149</v>
      </c>
    </row>
    <row r="16" spans="1:39" hidden="1" outlineLevel="1">
      <c r="A16" s="9">
        <v>40695</v>
      </c>
      <c r="B16" s="15">
        <v>31.890899999999998</v>
      </c>
      <c r="C16" s="15">
        <v>32.944000000000003</v>
      </c>
      <c r="D16" s="15">
        <v>35.785400000000003</v>
      </c>
      <c r="E16" s="15">
        <v>23.143000000000001</v>
      </c>
      <c r="F16" s="15">
        <v>22.9177</v>
      </c>
      <c r="G16" s="15">
        <v>24.781700000000001</v>
      </c>
      <c r="H16" s="15">
        <v>20.9678</v>
      </c>
      <c r="I16" s="15">
        <v>33.333100000000002</v>
      </c>
      <c r="J16" s="15">
        <v>35.806100000000001</v>
      </c>
      <c r="K16" s="15">
        <v>24.184799999999999</v>
      </c>
      <c r="L16" s="15">
        <v>22.9177</v>
      </c>
      <c r="M16" s="15">
        <v>24.813600000000001</v>
      </c>
      <c r="N16" s="15">
        <v>24.109400000000001</v>
      </c>
      <c r="O16" s="15">
        <v>9.7129999999999992</v>
      </c>
      <c r="P16" s="15">
        <v>19.952999999999999</v>
      </c>
      <c r="Q16" s="15">
        <v>9.0422999999999991</v>
      </c>
      <c r="R16" s="15" t="s">
        <v>268</v>
      </c>
      <c r="S16" s="15">
        <v>12.666700000000001</v>
      </c>
      <c r="T16" s="15">
        <v>8.9773999999999994</v>
      </c>
      <c r="U16" s="15">
        <v>15.4214</v>
      </c>
      <c r="V16" s="15">
        <v>0</v>
      </c>
      <c r="W16" s="15">
        <v>15.4214</v>
      </c>
      <c r="X16" s="15">
        <v>0</v>
      </c>
      <c r="Y16" s="15">
        <v>18.023900000000001</v>
      </c>
      <c r="Z16" s="15">
        <v>15.298999999999999</v>
      </c>
      <c r="AA16" s="15">
        <v>16.229800000000001</v>
      </c>
      <c r="AB16" s="15">
        <v>0</v>
      </c>
      <c r="AC16" s="15">
        <v>16.229800000000001</v>
      </c>
      <c r="AD16" s="15">
        <v>0</v>
      </c>
      <c r="AE16" s="15">
        <v>18.033899999999999</v>
      </c>
      <c r="AF16" s="15">
        <v>16.13</v>
      </c>
      <c r="AG16" s="15">
        <v>10.7133</v>
      </c>
      <c r="AH16" s="15">
        <v>0</v>
      </c>
      <c r="AI16" s="15">
        <v>10.7133</v>
      </c>
      <c r="AJ16" s="15" t="s">
        <v>268</v>
      </c>
      <c r="AK16" s="15">
        <v>15.84</v>
      </c>
      <c r="AL16" s="15">
        <v>10.706099999999999</v>
      </c>
      <c r="AM16" s="15">
        <v>21.477900000000002</v>
      </c>
    </row>
    <row r="17" spans="1:39" hidden="1" outlineLevel="1">
      <c r="A17" s="9">
        <v>40725</v>
      </c>
      <c r="B17" s="15">
        <v>29.2791</v>
      </c>
      <c r="C17" s="15">
        <v>31.449100000000001</v>
      </c>
      <c r="D17" s="15">
        <v>35.613300000000002</v>
      </c>
      <c r="E17" s="15">
        <v>23.002600000000001</v>
      </c>
      <c r="F17" s="15">
        <v>21.818000000000001</v>
      </c>
      <c r="G17" s="15">
        <v>24.9558</v>
      </c>
      <c r="H17" s="15">
        <v>20.630800000000001</v>
      </c>
      <c r="I17" s="15">
        <v>31.610800000000001</v>
      </c>
      <c r="J17" s="15">
        <v>35.627000000000002</v>
      </c>
      <c r="K17" s="15">
        <v>23.296600000000002</v>
      </c>
      <c r="L17" s="15">
        <v>21.818000000000001</v>
      </c>
      <c r="M17" s="15">
        <v>24.9925</v>
      </c>
      <c r="N17" s="15">
        <v>21.598199999999999</v>
      </c>
      <c r="O17" s="15">
        <v>10.114699999999999</v>
      </c>
      <c r="P17" s="15">
        <v>19.7165</v>
      </c>
      <c r="Q17" s="15">
        <v>9.3130000000000006</v>
      </c>
      <c r="R17" s="15" t="s">
        <v>268</v>
      </c>
      <c r="S17" s="15">
        <v>12.8399</v>
      </c>
      <c r="T17" s="15">
        <v>9.0555000000000003</v>
      </c>
      <c r="U17" s="15">
        <v>14.1447</v>
      </c>
      <c r="V17" s="15">
        <v>0</v>
      </c>
      <c r="W17" s="15">
        <v>14.1447</v>
      </c>
      <c r="X17" s="15">
        <v>0</v>
      </c>
      <c r="Y17" s="15">
        <v>19.403099999999998</v>
      </c>
      <c r="Z17" s="15">
        <v>13.184900000000001</v>
      </c>
      <c r="AA17" s="15">
        <v>14.2706</v>
      </c>
      <c r="AB17" s="15">
        <v>0</v>
      </c>
      <c r="AC17" s="15">
        <v>14.2706</v>
      </c>
      <c r="AD17" s="15">
        <v>0</v>
      </c>
      <c r="AE17" s="15">
        <v>19.412400000000002</v>
      </c>
      <c r="AF17" s="15">
        <v>13.263299999999999</v>
      </c>
      <c r="AG17" s="15">
        <v>12.1478</v>
      </c>
      <c r="AH17" s="15">
        <v>0</v>
      </c>
      <c r="AI17" s="15">
        <v>12.1478</v>
      </c>
      <c r="AJ17" s="15" t="s">
        <v>268</v>
      </c>
      <c r="AK17" s="15">
        <v>14.04</v>
      </c>
      <c r="AL17" s="15">
        <v>12.1393</v>
      </c>
      <c r="AM17" s="15">
        <v>21.190100000000001</v>
      </c>
    </row>
    <row r="18" spans="1:39" hidden="1" outlineLevel="1">
      <c r="A18" s="9">
        <v>40756</v>
      </c>
      <c r="B18" s="15">
        <v>27.480499999999999</v>
      </c>
      <c r="C18" s="15">
        <v>29.254200000000001</v>
      </c>
      <c r="D18" s="15">
        <v>35.389299999999999</v>
      </c>
      <c r="E18" s="15">
        <v>22.8887</v>
      </c>
      <c r="F18" s="15">
        <v>23.505299999999998</v>
      </c>
      <c r="G18" s="15">
        <v>24.575800000000001</v>
      </c>
      <c r="H18" s="15">
        <v>19.523499999999999</v>
      </c>
      <c r="I18" s="15">
        <v>29.337399999999999</v>
      </c>
      <c r="J18" s="15">
        <v>35.399700000000003</v>
      </c>
      <c r="K18" s="15">
        <v>22.9895</v>
      </c>
      <c r="L18" s="15">
        <v>23.505299999999998</v>
      </c>
      <c r="M18" s="15">
        <v>24.598199999999999</v>
      </c>
      <c r="N18" s="15">
        <v>19.741800000000001</v>
      </c>
      <c r="O18" s="15">
        <v>13.134600000000001</v>
      </c>
      <c r="P18" s="15">
        <v>19.448699999999999</v>
      </c>
      <c r="Q18" s="15">
        <v>12.701599999999999</v>
      </c>
      <c r="R18" s="15" t="s">
        <v>268</v>
      </c>
      <c r="S18" s="15">
        <v>13.7629</v>
      </c>
      <c r="T18" s="15">
        <v>12.577400000000001</v>
      </c>
      <c r="U18" s="15">
        <v>14.716699999999999</v>
      </c>
      <c r="V18" s="15">
        <v>0</v>
      </c>
      <c r="W18" s="15">
        <v>14.716699999999999</v>
      </c>
      <c r="X18" s="15">
        <v>0</v>
      </c>
      <c r="Y18" s="15">
        <v>15.6089</v>
      </c>
      <c r="Z18" s="15">
        <v>14.138400000000001</v>
      </c>
      <c r="AA18" s="15">
        <v>16.494800000000001</v>
      </c>
      <c r="AB18" s="15">
        <v>0</v>
      </c>
      <c r="AC18" s="15">
        <v>16.494800000000001</v>
      </c>
      <c r="AD18" s="15">
        <v>0</v>
      </c>
      <c r="AE18" s="15">
        <v>17.106100000000001</v>
      </c>
      <c r="AF18" s="15">
        <v>16.113199999999999</v>
      </c>
      <c r="AG18" s="15">
        <v>6.4527999999999999</v>
      </c>
      <c r="AH18" s="15">
        <v>0</v>
      </c>
      <c r="AI18" s="15">
        <v>6.4527999999999999</v>
      </c>
      <c r="AJ18" s="15" t="s">
        <v>268</v>
      </c>
      <c r="AK18" s="15">
        <v>9.4568999999999992</v>
      </c>
      <c r="AL18" s="15">
        <v>4.1429</v>
      </c>
      <c r="AM18" s="15">
        <v>20.9817</v>
      </c>
    </row>
    <row r="19" spans="1:39" hidden="1" outlineLevel="1">
      <c r="A19" s="9">
        <v>40787</v>
      </c>
      <c r="B19" s="15">
        <v>25.5335</v>
      </c>
      <c r="C19" s="15">
        <v>26.769100000000002</v>
      </c>
      <c r="D19" s="15">
        <v>35.210700000000003</v>
      </c>
      <c r="E19" s="15">
        <v>21.842099999999999</v>
      </c>
      <c r="F19" s="15">
        <v>21.818899999999999</v>
      </c>
      <c r="G19" s="15">
        <v>24.796900000000001</v>
      </c>
      <c r="H19" s="15">
        <v>18.157499999999999</v>
      </c>
      <c r="I19" s="15">
        <v>27.6724</v>
      </c>
      <c r="J19" s="15">
        <v>35.230499999999999</v>
      </c>
      <c r="K19" s="15">
        <v>22.8431</v>
      </c>
      <c r="L19" s="15">
        <v>21.818899999999999</v>
      </c>
      <c r="M19" s="15">
        <v>25.846699999999998</v>
      </c>
      <c r="N19" s="15">
        <v>19.494900000000001</v>
      </c>
      <c r="O19" s="15">
        <v>11.5023</v>
      </c>
      <c r="P19" s="15">
        <v>19.707000000000001</v>
      </c>
      <c r="Q19" s="15">
        <v>11.432499999999999</v>
      </c>
      <c r="R19" s="15" t="s">
        <v>268</v>
      </c>
      <c r="S19" s="15">
        <v>12.6874</v>
      </c>
      <c r="T19" s="15">
        <v>10.5991</v>
      </c>
      <c r="U19" s="15">
        <v>16.2013</v>
      </c>
      <c r="V19" s="15">
        <v>0</v>
      </c>
      <c r="W19" s="15">
        <v>16.2013</v>
      </c>
      <c r="X19" s="15">
        <v>0</v>
      </c>
      <c r="Y19" s="15">
        <v>16.7895</v>
      </c>
      <c r="Z19" s="15">
        <v>16.120999999999999</v>
      </c>
      <c r="AA19" s="15">
        <v>16.354600000000001</v>
      </c>
      <c r="AB19" s="15">
        <v>0</v>
      </c>
      <c r="AC19" s="15">
        <v>16.354600000000001</v>
      </c>
      <c r="AD19" s="15">
        <v>0</v>
      </c>
      <c r="AE19" s="15">
        <v>16.7912</v>
      </c>
      <c r="AF19" s="15">
        <v>16.291799999999999</v>
      </c>
      <c r="AG19" s="15">
        <v>13.013</v>
      </c>
      <c r="AH19" s="15">
        <v>0</v>
      </c>
      <c r="AI19" s="15">
        <v>13.013</v>
      </c>
      <c r="AJ19" s="15" t="s">
        <v>268</v>
      </c>
      <c r="AK19" s="15">
        <v>14.04</v>
      </c>
      <c r="AL19" s="15">
        <v>13.0114</v>
      </c>
      <c r="AM19" s="15">
        <v>20.860199999999999</v>
      </c>
    </row>
    <row r="20" spans="1:39" hidden="1" outlineLevel="1">
      <c r="A20" s="9">
        <v>40817</v>
      </c>
      <c r="B20" s="15">
        <v>26.426500000000001</v>
      </c>
      <c r="C20" s="15">
        <v>27.812100000000001</v>
      </c>
      <c r="D20" s="15">
        <v>35.075600000000001</v>
      </c>
      <c r="E20" s="15">
        <v>22.713000000000001</v>
      </c>
      <c r="F20" s="15">
        <v>21.256799999999998</v>
      </c>
      <c r="G20" s="15">
        <v>25.886299999999999</v>
      </c>
      <c r="H20" s="15">
        <v>19.151199999999999</v>
      </c>
      <c r="I20" s="15">
        <v>27.897400000000001</v>
      </c>
      <c r="J20" s="15">
        <v>35.081299999999999</v>
      </c>
      <c r="K20" s="15">
        <v>22.8188</v>
      </c>
      <c r="L20" s="15">
        <v>21.256799999999998</v>
      </c>
      <c r="M20" s="15">
        <v>25.929300000000001</v>
      </c>
      <c r="N20" s="15">
        <v>19.395499999999998</v>
      </c>
      <c r="O20" s="15">
        <v>8.7474000000000007</v>
      </c>
      <c r="P20" s="15">
        <v>19.9511</v>
      </c>
      <c r="Q20" s="15">
        <v>8.3446999999999996</v>
      </c>
      <c r="R20" s="15" t="s">
        <v>268</v>
      </c>
      <c r="S20" s="15">
        <v>12.9535</v>
      </c>
      <c r="T20" s="15">
        <v>7.1737000000000002</v>
      </c>
      <c r="U20" s="15">
        <v>15.0367</v>
      </c>
      <c r="V20" s="15">
        <v>0</v>
      </c>
      <c r="W20" s="15">
        <v>15.0367</v>
      </c>
      <c r="X20" s="15">
        <v>0</v>
      </c>
      <c r="Y20" s="15">
        <v>17.487100000000002</v>
      </c>
      <c r="Z20" s="15">
        <v>14.231</v>
      </c>
      <c r="AA20" s="15">
        <v>16.255199999999999</v>
      </c>
      <c r="AB20" s="15">
        <v>0</v>
      </c>
      <c r="AC20" s="15">
        <v>16.255199999999999</v>
      </c>
      <c r="AD20" s="15">
        <v>0</v>
      </c>
      <c r="AE20" s="15">
        <v>17.4893</v>
      </c>
      <c r="AF20" s="15">
        <v>15.710100000000001</v>
      </c>
      <c r="AG20" s="15">
        <v>9.9375</v>
      </c>
      <c r="AH20" s="15">
        <v>0</v>
      </c>
      <c r="AI20" s="15">
        <v>9.9375</v>
      </c>
      <c r="AJ20" s="15" t="s">
        <v>268</v>
      </c>
      <c r="AK20" s="15">
        <v>14.04</v>
      </c>
      <c r="AL20" s="15">
        <v>9.9341000000000008</v>
      </c>
      <c r="AM20" s="15">
        <v>22.206900000000001</v>
      </c>
    </row>
    <row r="21" spans="1:39" hidden="1" outlineLevel="1">
      <c r="A21" s="9">
        <v>40848</v>
      </c>
      <c r="B21" s="15">
        <v>25.1099</v>
      </c>
      <c r="C21" s="15">
        <v>27.077400000000001</v>
      </c>
      <c r="D21" s="15">
        <v>34.952500000000001</v>
      </c>
      <c r="E21" s="15">
        <v>21.561299999999999</v>
      </c>
      <c r="F21" s="15">
        <v>21.273099999999999</v>
      </c>
      <c r="G21" s="15">
        <v>24.378900000000002</v>
      </c>
      <c r="H21" s="15">
        <v>16.7668</v>
      </c>
      <c r="I21" s="15">
        <v>27.6358</v>
      </c>
      <c r="J21" s="15">
        <v>34.97</v>
      </c>
      <c r="K21" s="15">
        <v>22.1524</v>
      </c>
      <c r="L21" s="15">
        <v>21.273099999999999</v>
      </c>
      <c r="M21" s="15">
        <v>24.386099999999999</v>
      </c>
      <c r="N21" s="15">
        <v>17.907499999999999</v>
      </c>
      <c r="O21" s="15">
        <v>13.0418</v>
      </c>
      <c r="P21" s="15">
        <v>20.000699999999998</v>
      </c>
      <c r="Q21" s="15">
        <v>12.9533</v>
      </c>
      <c r="R21" s="15" t="s">
        <v>268</v>
      </c>
      <c r="S21" s="15">
        <v>11.7211</v>
      </c>
      <c r="T21" s="15">
        <v>12.9587</v>
      </c>
      <c r="U21" s="15">
        <v>14.6188</v>
      </c>
      <c r="V21" s="15">
        <v>0</v>
      </c>
      <c r="W21" s="15">
        <v>14.6188</v>
      </c>
      <c r="X21" s="15">
        <v>0</v>
      </c>
      <c r="Y21" s="15">
        <v>16.0017</v>
      </c>
      <c r="Z21" s="15">
        <v>14.471399999999999</v>
      </c>
      <c r="AA21" s="15">
        <v>14.625299999999999</v>
      </c>
      <c r="AB21" s="15">
        <v>0</v>
      </c>
      <c r="AC21" s="15">
        <v>14.625299999999999</v>
      </c>
      <c r="AD21" s="15">
        <v>0</v>
      </c>
      <c r="AE21" s="15">
        <v>16.002700000000001</v>
      </c>
      <c r="AF21" s="15">
        <v>14.4781</v>
      </c>
      <c r="AG21" s="15">
        <v>11.850199999999999</v>
      </c>
      <c r="AH21" s="15">
        <v>0</v>
      </c>
      <c r="AI21" s="15">
        <v>11.850199999999999</v>
      </c>
      <c r="AJ21" s="15" t="s">
        <v>268</v>
      </c>
      <c r="AK21" s="15">
        <v>12.58</v>
      </c>
      <c r="AL21" s="15">
        <v>11.841900000000001</v>
      </c>
      <c r="AM21" s="15">
        <v>21.869399999999999</v>
      </c>
    </row>
    <row r="22" spans="1:39" hidden="1" outlineLevel="1">
      <c r="A22" s="9">
        <v>40878</v>
      </c>
      <c r="B22" s="15">
        <v>26.317599999999999</v>
      </c>
      <c r="C22" s="15">
        <v>28.973500000000001</v>
      </c>
      <c r="D22" s="15">
        <v>35.024900000000002</v>
      </c>
      <c r="E22" s="15">
        <v>22.864999999999998</v>
      </c>
      <c r="F22" s="15">
        <v>22.5106</v>
      </c>
      <c r="G22" s="15">
        <v>25.761900000000001</v>
      </c>
      <c r="H22" s="15">
        <v>16.533100000000001</v>
      </c>
      <c r="I22" s="15">
        <v>29.233000000000001</v>
      </c>
      <c r="J22" s="15">
        <v>35.0548</v>
      </c>
      <c r="K22" s="15">
        <v>23.209</v>
      </c>
      <c r="L22" s="15">
        <v>22.5763</v>
      </c>
      <c r="M22" s="15">
        <v>25.9938</v>
      </c>
      <c r="N22" s="15">
        <v>17.132300000000001</v>
      </c>
      <c r="O22" s="15">
        <v>10.8673</v>
      </c>
      <c r="P22" s="15">
        <v>20.052700000000002</v>
      </c>
      <c r="Q22" s="15">
        <v>10.1662</v>
      </c>
      <c r="R22" s="15">
        <v>16.75</v>
      </c>
      <c r="S22" s="15">
        <v>9.9406999999999996</v>
      </c>
      <c r="T22" s="15">
        <v>8.9846000000000004</v>
      </c>
      <c r="U22" s="15">
        <v>13.667199999999999</v>
      </c>
      <c r="V22" s="15">
        <v>0</v>
      </c>
      <c r="W22" s="15">
        <v>13.667199999999999</v>
      </c>
      <c r="X22" s="15">
        <v>0</v>
      </c>
      <c r="Y22" s="15">
        <v>16.217300000000002</v>
      </c>
      <c r="Z22" s="15">
        <v>13.574999999999999</v>
      </c>
      <c r="AA22" s="15">
        <v>16.333300000000001</v>
      </c>
      <c r="AB22" s="15">
        <v>0</v>
      </c>
      <c r="AC22" s="15">
        <v>16.333300000000001</v>
      </c>
      <c r="AD22" s="15">
        <v>0</v>
      </c>
      <c r="AE22" s="15">
        <v>16.2193</v>
      </c>
      <c r="AF22" s="15">
        <v>16.338799999999999</v>
      </c>
      <c r="AG22" s="15">
        <v>5.1159999999999997</v>
      </c>
      <c r="AH22" s="15">
        <v>0</v>
      </c>
      <c r="AI22" s="15">
        <v>5.1159999999999997</v>
      </c>
      <c r="AJ22" s="15">
        <v>0</v>
      </c>
      <c r="AK22" s="15">
        <v>12.58</v>
      </c>
      <c r="AL22" s="15">
        <v>5.1154000000000002</v>
      </c>
      <c r="AM22" s="15">
        <v>20.006399999999999</v>
      </c>
    </row>
    <row r="23" spans="1:39" hidden="1" outlineLevel="1">
      <c r="A23" s="9">
        <v>40909</v>
      </c>
      <c r="B23" s="15">
        <v>28.950700000000001</v>
      </c>
      <c r="C23" s="15">
        <v>30.531700000000001</v>
      </c>
      <c r="D23" s="15">
        <v>35.286000000000001</v>
      </c>
      <c r="E23" s="15">
        <v>24.654499999999999</v>
      </c>
      <c r="F23" s="15">
        <v>23.067599999999999</v>
      </c>
      <c r="G23" s="15">
        <v>28.737300000000001</v>
      </c>
      <c r="H23" s="15">
        <v>18.148599999999998</v>
      </c>
      <c r="I23" s="15">
        <v>30.646899999999999</v>
      </c>
      <c r="J23" s="15">
        <v>35.3093</v>
      </c>
      <c r="K23" s="15">
        <v>24.820399999999999</v>
      </c>
      <c r="L23" s="15">
        <v>23.067599999999999</v>
      </c>
      <c r="M23" s="15">
        <v>28.749400000000001</v>
      </c>
      <c r="N23" s="15">
        <v>18.493200000000002</v>
      </c>
      <c r="O23" s="15">
        <v>12.444000000000001</v>
      </c>
      <c r="P23" s="15">
        <v>20.008400000000002</v>
      </c>
      <c r="Q23" s="15">
        <v>11.281599999999999</v>
      </c>
      <c r="R23" s="15" t="s">
        <v>268</v>
      </c>
      <c r="S23" s="15">
        <v>11.144299999999999</v>
      </c>
      <c r="T23" s="15">
        <v>11.285600000000001</v>
      </c>
      <c r="U23" s="15">
        <v>18.588699999999999</v>
      </c>
      <c r="V23" s="15">
        <v>0</v>
      </c>
      <c r="W23" s="15">
        <v>18.588699999999999</v>
      </c>
      <c r="X23" s="15">
        <v>0</v>
      </c>
      <c r="Y23" s="15">
        <v>19.5839</v>
      </c>
      <c r="Z23" s="15">
        <v>18.032299999999999</v>
      </c>
      <c r="AA23" s="15">
        <v>19.226299999999998</v>
      </c>
      <c r="AB23" s="15">
        <v>0</v>
      </c>
      <c r="AC23" s="15">
        <v>19.226299999999998</v>
      </c>
      <c r="AD23" s="15">
        <v>0</v>
      </c>
      <c r="AE23" s="15">
        <v>19.5839</v>
      </c>
      <c r="AF23" s="15">
        <v>18.994199999999999</v>
      </c>
      <c r="AG23" s="15">
        <v>12.056699999999999</v>
      </c>
      <c r="AH23" s="15">
        <v>0</v>
      </c>
      <c r="AI23" s="15">
        <v>12.056699999999999</v>
      </c>
      <c r="AJ23" s="15" t="s">
        <v>268</v>
      </c>
      <c r="AK23" s="15">
        <v>0</v>
      </c>
      <c r="AL23" s="15">
        <v>12.056699999999999</v>
      </c>
      <c r="AM23" s="15">
        <v>22.613</v>
      </c>
    </row>
    <row r="24" spans="1:39" hidden="1" outlineLevel="1">
      <c r="A24" s="9">
        <v>40940</v>
      </c>
      <c r="B24" s="15">
        <v>26.191400000000002</v>
      </c>
      <c r="C24" s="15">
        <v>27.686399999999999</v>
      </c>
      <c r="D24" s="15">
        <v>33.898299999999999</v>
      </c>
      <c r="E24" s="15">
        <v>25.155999999999999</v>
      </c>
      <c r="F24" s="15">
        <v>22.522300000000001</v>
      </c>
      <c r="G24" s="15">
        <v>29.5487</v>
      </c>
      <c r="H24" s="15">
        <v>20.576699999999999</v>
      </c>
      <c r="I24" s="15">
        <v>27.796099999999999</v>
      </c>
      <c r="J24" s="15">
        <v>33.924399999999999</v>
      </c>
      <c r="K24" s="15">
        <v>25.273599999999998</v>
      </c>
      <c r="L24" s="15">
        <v>22.522300000000001</v>
      </c>
      <c r="M24" s="15">
        <v>29.574400000000001</v>
      </c>
      <c r="N24" s="15">
        <v>20.759699999999999</v>
      </c>
      <c r="O24" s="15">
        <v>16.065899999999999</v>
      </c>
      <c r="P24" s="15">
        <v>20.823699999999999</v>
      </c>
      <c r="Q24" s="15">
        <v>15.753</v>
      </c>
      <c r="R24" s="15" t="s">
        <v>268</v>
      </c>
      <c r="S24" s="15">
        <v>11.773899999999999</v>
      </c>
      <c r="T24" s="15">
        <v>15.9794</v>
      </c>
      <c r="U24" s="15">
        <v>17.352599999999999</v>
      </c>
      <c r="V24" s="15">
        <v>0</v>
      </c>
      <c r="W24" s="15">
        <v>17.352599999999999</v>
      </c>
      <c r="X24" s="15">
        <v>0</v>
      </c>
      <c r="Y24" s="15">
        <v>17.667400000000001</v>
      </c>
      <c r="Z24" s="15">
        <v>17.2179</v>
      </c>
      <c r="AA24" s="15">
        <v>17.367699999999999</v>
      </c>
      <c r="AB24" s="15">
        <v>0</v>
      </c>
      <c r="AC24" s="15">
        <v>17.367699999999999</v>
      </c>
      <c r="AD24" s="15">
        <v>0</v>
      </c>
      <c r="AE24" s="15">
        <v>17.667400000000001</v>
      </c>
      <c r="AF24" s="15">
        <v>17.238499999999998</v>
      </c>
      <c r="AG24" s="15">
        <v>14.186999999999999</v>
      </c>
      <c r="AH24" s="15">
        <v>0</v>
      </c>
      <c r="AI24" s="15">
        <v>14.186999999999999</v>
      </c>
      <c r="AJ24" s="15" t="s">
        <v>268</v>
      </c>
      <c r="AK24" s="15">
        <v>0</v>
      </c>
      <c r="AL24" s="15">
        <v>14.186999999999999</v>
      </c>
      <c r="AM24" s="15">
        <v>22.778700000000001</v>
      </c>
    </row>
    <row r="25" spans="1:39" hidden="1" outlineLevel="1">
      <c r="A25" s="9">
        <v>40969</v>
      </c>
      <c r="B25" s="15">
        <v>27.149100000000001</v>
      </c>
      <c r="C25" s="15">
        <v>28.652999999999999</v>
      </c>
      <c r="D25" s="15">
        <v>34.259900000000002</v>
      </c>
      <c r="E25" s="15">
        <v>24.745100000000001</v>
      </c>
      <c r="F25" s="15">
        <v>22.7529</v>
      </c>
      <c r="G25" s="15">
        <v>29.617999999999999</v>
      </c>
      <c r="H25" s="15">
        <v>19.659199999999998</v>
      </c>
      <c r="I25" s="15">
        <v>28.913599999999999</v>
      </c>
      <c r="J25" s="15">
        <v>34.279000000000003</v>
      </c>
      <c r="K25" s="15">
        <v>25.078700000000001</v>
      </c>
      <c r="L25" s="15">
        <v>22.7529</v>
      </c>
      <c r="M25" s="15">
        <v>29.709</v>
      </c>
      <c r="N25" s="15">
        <v>20.224900000000002</v>
      </c>
      <c r="O25" s="15">
        <v>12.586499999999999</v>
      </c>
      <c r="P25" s="15">
        <v>19.933199999999999</v>
      </c>
      <c r="Q25" s="15">
        <v>12.325900000000001</v>
      </c>
      <c r="R25" s="15" t="s">
        <v>268</v>
      </c>
      <c r="S25" s="15">
        <v>15.5794</v>
      </c>
      <c r="T25" s="15">
        <v>11.926299999999999</v>
      </c>
      <c r="U25" s="15">
        <v>16.058199999999999</v>
      </c>
      <c r="V25" s="15">
        <v>0</v>
      </c>
      <c r="W25" s="15">
        <v>16.058199999999999</v>
      </c>
      <c r="X25" s="15">
        <v>0</v>
      </c>
      <c r="Y25" s="15">
        <v>18.6067</v>
      </c>
      <c r="Z25" s="15">
        <v>15.446400000000001</v>
      </c>
      <c r="AA25" s="15">
        <v>16.0792</v>
      </c>
      <c r="AB25" s="15">
        <v>0</v>
      </c>
      <c r="AC25" s="15">
        <v>16.0792</v>
      </c>
      <c r="AD25" s="15">
        <v>0</v>
      </c>
      <c r="AE25" s="15">
        <v>18.6067</v>
      </c>
      <c r="AF25" s="15">
        <v>15.4663</v>
      </c>
      <c r="AG25" s="15">
        <v>13.502000000000001</v>
      </c>
      <c r="AH25" s="15">
        <v>0</v>
      </c>
      <c r="AI25" s="15">
        <v>13.502000000000001</v>
      </c>
      <c r="AJ25" s="15" t="s">
        <v>268</v>
      </c>
      <c r="AK25" s="15">
        <v>0</v>
      </c>
      <c r="AL25" s="15">
        <v>13.502000000000001</v>
      </c>
      <c r="AM25" s="15">
        <v>22.339099999999998</v>
      </c>
    </row>
    <row r="26" spans="1:39" hidden="1" outlineLevel="1">
      <c r="A26" s="9">
        <v>41000</v>
      </c>
      <c r="B26" s="15">
        <v>28.111599999999999</v>
      </c>
      <c r="C26" s="15">
        <v>29.914000000000001</v>
      </c>
      <c r="D26" s="15">
        <v>34.7196</v>
      </c>
      <c r="E26" s="15">
        <v>25.452000000000002</v>
      </c>
      <c r="F26" s="15">
        <v>20.95</v>
      </c>
      <c r="G26" s="15">
        <v>27.853300000000001</v>
      </c>
      <c r="H26" s="15">
        <v>22.927700000000002</v>
      </c>
      <c r="I26" s="15">
        <v>30.075199999999999</v>
      </c>
      <c r="J26" s="15">
        <v>34.724200000000003</v>
      </c>
      <c r="K26" s="15">
        <v>25.681999999999999</v>
      </c>
      <c r="L26" s="15">
        <v>20.95</v>
      </c>
      <c r="M26" s="15">
        <v>28.053699999999999</v>
      </c>
      <c r="N26" s="15">
        <v>23.592600000000001</v>
      </c>
      <c r="O26" s="15">
        <v>16.295100000000001</v>
      </c>
      <c r="P26" s="15">
        <v>33.042000000000002</v>
      </c>
      <c r="Q26" s="15">
        <v>14.2044</v>
      </c>
      <c r="R26" s="15" t="s">
        <v>268</v>
      </c>
      <c r="S26" s="15">
        <v>13.4406</v>
      </c>
      <c r="T26" s="15">
        <v>14.7478</v>
      </c>
      <c r="U26" s="15">
        <v>16.3888</v>
      </c>
      <c r="V26" s="15">
        <v>0</v>
      </c>
      <c r="W26" s="15">
        <v>16.3888</v>
      </c>
      <c r="X26" s="15">
        <v>0</v>
      </c>
      <c r="Y26" s="15">
        <v>19.562100000000001</v>
      </c>
      <c r="Z26" s="15">
        <v>14.9116</v>
      </c>
      <c r="AA26" s="15">
        <v>16.4194</v>
      </c>
      <c r="AB26" s="15">
        <v>0</v>
      </c>
      <c r="AC26" s="15">
        <v>16.4194</v>
      </c>
      <c r="AD26" s="15">
        <v>0</v>
      </c>
      <c r="AE26" s="15">
        <v>19.600000000000001</v>
      </c>
      <c r="AF26" s="15">
        <v>14.9335</v>
      </c>
      <c r="AG26" s="15">
        <v>12.56</v>
      </c>
      <c r="AH26" s="15">
        <v>0</v>
      </c>
      <c r="AI26" s="15">
        <v>12.56</v>
      </c>
      <c r="AJ26" s="15" t="s">
        <v>268</v>
      </c>
      <c r="AK26" s="15">
        <v>12.711399999999999</v>
      </c>
      <c r="AL26" s="15">
        <v>12.517300000000001</v>
      </c>
      <c r="AM26" s="15">
        <v>22.452999999999999</v>
      </c>
    </row>
    <row r="27" spans="1:39" hidden="1" outlineLevel="1">
      <c r="A27" s="9">
        <v>41030</v>
      </c>
      <c r="B27" s="15">
        <v>28.488600000000002</v>
      </c>
      <c r="C27" s="15">
        <v>30.0642</v>
      </c>
      <c r="D27" s="15">
        <v>35.001300000000001</v>
      </c>
      <c r="E27" s="15">
        <v>25.2149</v>
      </c>
      <c r="F27" s="15">
        <v>21.790199999999999</v>
      </c>
      <c r="G27" s="15">
        <v>27.101199999999999</v>
      </c>
      <c r="H27" s="15">
        <v>25.190200000000001</v>
      </c>
      <c r="I27" s="15">
        <v>30.152699999999999</v>
      </c>
      <c r="J27" s="15">
        <v>35.014600000000002</v>
      </c>
      <c r="K27" s="15">
        <v>25.333100000000002</v>
      </c>
      <c r="L27" s="15">
        <v>21.790199999999999</v>
      </c>
      <c r="M27" s="15">
        <v>27.117899999999999</v>
      </c>
      <c r="N27" s="15">
        <v>25.8706</v>
      </c>
      <c r="O27" s="15">
        <v>14.104799999999999</v>
      </c>
      <c r="P27" s="15">
        <v>20.285399999999999</v>
      </c>
      <c r="Q27" s="15">
        <v>13.5586</v>
      </c>
      <c r="R27" s="15" t="s">
        <v>268</v>
      </c>
      <c r="S27" s="15">
        <v>14.8444</v>
      </c>
      <c r="T27" s="15">
        <v>13.4574</v>
      </c>
      <c r="U27" s="15">
        <v>17.1525</v>
      </c>
      <c r="V27" s="15">
        <v>0</v>
      </c>
      <c r="W27" s="15">
        <v>17.1525</v>
      </c>
      <c r="X27" s="15">
        <v>23.77</v>
      </c>
      <c r="Y27" s="15">
        <v>17.600000000000001</v>
      </c>
      <c r="Z27" s="15">
        <v>16.924199999999999</v>
      </c>
      <c r="AA27" s="15">
        <v>17.1812</v>
      </c>
      <c r="AB27" s="15">
        <v>0</v>
      </c>
      <c r="AC27" s="15">
        <v>17.1812</v>
      </c>
      <c r="AD27" s="15">
        <v>23.77</v>
      </c>
      <c r="AE27" s="15">
        <v>17.600000000000001</v>
      </c>
      <c r="AF27" s="15">
        <v>16.953099999999999</v>
      </c>
      <c r="AG27" s="15">
        <v>13.3329</v>
      </c>
      <c r="AH27" s="15">
        <v>0</v>
      </c>
      <c r="AI27" s="15">
        <v>13.3329</v>
      </c>
      <c r="AJ27" s="15" t="s">
        <v>268</v>
      </c>
      <c r="AK27" s="15">
        <v>0</v>
      </c>
      <c r="AL27" s="15">
        <v>13.3329</v>
      </c>
      <c r="AM27" s="15">
        <v>22.8141</v>
      </c>
    </row>
    <row r="28" spans="1:39" hidden="1" outlineLevel="1">
      <c r="A28" s="9">
        <v>41061</v>
      </c>
      <c r="B28" s="15">
        <v>27.319299999999998</v>
      </c>
      <c r="C28" s="15">
        <v>28.660499999999999</v>
      </c>
      <c r="D28" s="15">
        <v>34.380899999999997</v>
      </c>
      <c r="E28" s="15">
        <v>25.704799999999999</v>
      </c>
      <c r="F28" s="15">
        <v>23.273</v>
      </c>
      <c r="G28" s="15">
        <v>27.7592</v>
      </c>
      <c r="H28" s="15">
        <v>22.803999999999998</v>
      </c>
      <c r="I28" s="15">
        <v>28.7958</v>
      </c>
      <c r="J28" s="15">
        <v>34.409100000000002</v>
      </c>
      <c r="K28" s="15">
        <v>25.8596</v>
      </c>
      <c r="L28" s="15">
        <v>23.273</v>
      </c>
      <c r="M28" s="15">
        <v>27.7684</v>
      </c>
      <c r="N28" s="15">
        <v>23.307400000000001</v>
      </c>
      <c r="O28" s="15">
        <v>15.2576</v>
      </c>
      <c r="P28" s="15">
        <v>19.970500000000001</v>
      </c>
      <c r="Q28" s="15">
        <v>14.9221</v>
      </c>
      <c r="R28" s="15" t="s">
        <v>268</v>
      </c>
      <c r="S28" s="15">
        <v>14.504200000000001</v>
      </c>
      <c r="T28" s="15">
        <v>14.933999999999999</v>
      </c>
      <c r="U28" s="15">
        <v>15.4971</v>
      </c>
      <c r="V28" s="15">
        <v>0</v>
      </c>
      <c r="W28" s="15">
        <v>15.4971</v>
      </c>
      <c r="X28" s="15">
        <v>0</v>
      </c>
      <c r="Y28" s="15">
        <v>19.554099999999998</v>
      </c>
      <c r="Z28" s="15">
        <v>15.2537</v>
      </c>
      <c r="AA28" s="15">
        <v>16.822199999999999</v>
      </c>
      <c r="AB28" s="15">
        <v>0</v>
      </c>
      <c r="AC28" s="15">
        <v>16.822199999999999</v>
      </c>
      <c r="AD28" s="15">
        <v>0</v>
      </c>
      <c r="AE28" s="15">
        <v>19.565100000000001</v>
      </c>
      <c r="AF28" s="15">
        <v>16.606999999999999</v>
      </c>
      <c r="AG28" s="15">
        <v>10.9201</v>
      </c>
      <c r="AH28" s="15">
        <v>0</v>
      </c>
      <c r="AI28" s="15">
        <v>10.9201</v>
      </c>
      <c r="AJ28" s="15" t="s">
        <v>268</v>
      </c>
      <c r="AK28" s="15">
        <v>15.84</v>
      </c>
      <c r="AL28" s="15">
        <v>10.916399999999999</v>
      </c>
      <c r="AM28" s="15">
        <v>23.885400000000001</v>
      </c>
    </row>
    <row r="29" spans="1:39" hidden="1" outlineLevel="1">
      <c r="A29" s="9">
        <v>41091</v>
      </c>
      <c r="B29" s="15">
        <v>26.8965</v>
      </c>
      <c r="C29" s="15">
        <v>28.569099999999999</v>
      </c>
      <c r="D29" s="15">
        <v>34.539200000000001</v>
      </c>
      <c r="E29" s="15">
        <v>25.225999999999999</v>
      </c>
      <c r="F29" s="15">
        <v>22.477</v>
      </c>
      <c r="G29" s="15">
        <v>28.139900000000001</v>
      </c>
      <c r="H29" s="15">
        <v>21.202300000000001</v>
      </c>
      <c r="I29" s="15">
        <v>28.760200000000001</v>
      </c>
      <c r="J29" s="15">
        <v>34.635199999999998</v>
      </c>
      <c r="K29" s="15">
        <v>25.439599999999999</v>
      </c>
      <c r="L29" s="15">
        <v>22.477</v>
      </c>
      <c r="M29" s="15">
        <v>28.146699999999999</v>
      </c>
      <c r="N29" s="15">
        <v>21.853899999999999</v>
      </c>
      <c r="O29" s="15">
        <v>13.9018</v>
      </c>
      <c r="P29" s="15">
        <v>20.867000000000001</v>
      </c>
      <c r="Q29" s="15">
        <v>12.218500000000001</v>
      </c>
      <c r="R29" s="15" t="s">
        <v>268</v>
      </c>
      <c r="S29" s="15">
        <v>15.5824</v>
      </c>
      <c r="T29" s="15">
        <v>12.156599999999999</v>
      </c>
      <c r="U29" s="15">
        <v>14.366199999999999</v>
      </c>
      <c r="V29" s="15">
        <v>0</v>
      </c>
      <c r="W29" s="15">
        <v>14.366199999999999</v>
      </c>
      <c r="X29" s="15">
        <v>25.595600000000001</v>
      </c>
      <c r="Y29" s="15">
        <v>0</v>
      </c>
      <c r="Z29" s="15">
        <v>14.1211</v>
      </c>
      <c r="AA29" s="15">
        <v>15.8292</v>
      </c>
      <c r="AB29" s="15">
        <v>0</v>
      </c>
      <c r="AC29" s="15">
        <v>15.8292</v>
      </c>
      <c r="AD29" s="15">
        <v>25.595600000000001</v>
      </c>
      <c r="AE29" s="15">
        <v>0</v>
      </c>
      <c r="AF29" s="15">
        <v>15.5671</v>
      </c>
      <c r="AG29" s="15">
        <v>7.8333000000000004</v>
      </c>
      <c r="AH29" s="15">
        <v>0</v>
      </c>
      <c r="AI29" s="15">
        <v>7.8333000000000004</v>
      </c>
      <c r="AJ29" s="15" t="s">
        <v>268</v>
      </c>
      <c r="AK29" s="15">
        <v>0</v>
      </c>
      <c r="AL29" s="15">
        <v>7.8333000000000004</v>
      </c>
      <c r="AM29" s="15">
        <v>24.087</v>
      </c>
    </row>
    <row r="30" spans="1:39" hidden="1" outlineLevel="1">
      <c r="A30" s="9">
        <v>41122</v>
      </c>
      <c r="B30" s="15">
        <v>27.731000000000002</v>
      </c>
      <c r="C30" s="15">
        <v>28.9086</v>
      </c>
      <c r="D30" s="15">
        <v>35.057400000000001</v>
      </c>
      <c r="E30" s="15">
        <v>23.872699999999998</v>
      </c>
      <c r="F30" s="15">
        <v>21.4725</v>
      </c>
      <c r="G30" s="15">
        <v>26.869700000000002</v>
      </c>
      <c r="H30" s="15">
        <v>19.0822</v>
      </c>
      <c r="I30" s="15">
        <v>29.087</v>
      </c>
      <c r="J30" s="15">
        <v>35.0867</v>
      </c>
      <c r="K30" s="15">
        <v>24.08</v>
      </c>
      <c r="L30" s="15">
        <v>21.4725</v>
      </c>
      <c r="M30" s="15">
        <v>26.8779</v>
      </c>
      <c r="N30" s="15">
        <v>19.593800000000002</v>
      </c>
      <c r="O30" s="15">
        <v>14.4122</v>
      </c>
      <c r="P30" s="15">
        <v>20.0059</v>
      </c>
      <c r="Q30" s="15">
        <v>13.9796</v>
      </c>
      <c r="R30" s="15" t="s">
        <v>268</v>
      </c>
      <c r="S30" s="15">
        <v>17.069099999999999</v>
      </c>
      <c r="T30" s="15">
        <v>13.909599999999999</v>
      </c>
      <c r="U30" s="15">
        <v>17.732900000000001</v>
      </c>
      <c r="V30" s="15">
        <v>0</v>
      </c>
      <c r="W30" s="15">
        <v>17.732900000000001</v>
      </c>
      <c r="X30" s="15">
        <v>25.593699999999998</v>
      </c>
      <c r="Y30" s="15">
        <v>22.753799999999998</v>
      </c>
      <c r="Z30" s="15">
        <v>17.0318</v>
      </c>
      <c r="AA30" s="15">
        <v>17.747399999999999</v>
      </c>
      <c r="AB30" s="15">
        <v>0</v>
      </c>
      <c r="AC30" s="15">
        <v>17.747399999999999</v>
      </c>
      <c r="AD30" s="15">
        <v>25.593699999999998</v>
      </c>
      <c r="AE30" s="15">
        <v>22.753799999999998</v>
      </c>
      <c r="AF30" s="15">
        <v>17.045000000000002</v>
      </c>
      <c r="AG30" s="15">
        <v>14.153600000000001</v>
      </c>
      <c r="AH30" s="15">
        <v>0</v>
      </c>
      <c r="AI30" s="15">
        <v>14.153600000000001</v>
      </c>
      <c r="AJ30" s="15" t="s">
        <v>268</v>
      </c>
      <c r="AK30" s="15">
        <v>0</v>
      </c>
      <c r="AL30" s="15">
        <v>14.153600000000001</v>
      </c>
      <c r="AM30" s="15">
        <v>24.8858</v>
      </c>
    </row>
    <row r="31" spans="1:39" hidden="1" outlineLevel="1">
      <c r="A31" s="9">
        <v>41153</v>
      </c>
      <c r="B31" s="15">
        <v>26.6373</v>
      </c>
      <c r="C31" s="15">
        <v>27.864699999999999</v>
      </c>
      <c r="D31" s="15">
        <v>34.836100000000002</v>
      </c>
      <c r="E31" s="15">
        <v>23.381</v>
      </c>
      <c r="F31" s="15">
        <v>22.880400000000002</v>
      </c>
      <c r="G31" s="15">
        <v>27.363900000000001</v>
      </c>
      <c r="H31" s="15">
        <v>16.229800000000001</v>
      </c>
      <c r="I31" s="15">
        <v>27.892099999999999</v>
      </c>
      <c r="J31" s="15">
        <v>34.837499999999999</v>
      </c>
      <c r="K31" s="15">
        <v>23.406600000000001</v>
      </c>
      <c r="L31" s="15">
        <v>22.880400000000002</v>
      </c>
      <c r="M31" s="15">
        <v>27.372800000000002</v>
      </c>
      <c r="N31" s="15">
        <v>16.2075</v>
      </c>
      <c r="O31" s="15">
        <v>18.1431</v>
      </c>
      <c r="P31" s="15">
        <v>30.4666</v>
      </c>
      <c r="Q31" s="15">
        <v>17.593</v>
      </c>
      <c r="R31" s="15" t="s">
        <v>268</v>
      </c>
      <c r="S31" s="15">
        <v>16.817699999999999</v>
      </c>
      <c r="T31" s="15">
        <v>17.674600000000002</v>
      </c>
      <c r="U31" s="15">
        <v>16.062999999999999</v>
      </c>
      <c r="V31" s="15">
        <v>0</v>
      </c>
      <c r="W31" s="15">
        <v>16.062999999999999</v>
      </c>
      <c r="X31" s="15">
        <v>25.593800000000002</v>
      </c>
      <c r="Y31" s="15">
        <v>20.313800000000001</v>
      </c>
      <c r="Z31" s="15">
        <v>15.1884</v>
      </c>
      <c r="AA31" s="15">
        <v>16.8245</v>
      </c>
      <c r="AB31" s="15">
        <v>0</v>
      </c>
      <c r="AC31" s="15">
        <v>16.8245</v>
      </c>
      <c r="AD31" s="15">
        <v>25.593800000000002</v>
      </c>
      <c r="AE31" s="15">
        <v>20.313800000000001</v>
      </c>
      <c r="AF31" s="15">
        <v>15.9297</v>
      </c>
      <c r="AG31" s="15">
        <v>11.6441</v>
      </c>
      <c r="AH31" s="15">
        <v>0</v>
      </c>
      <c r="AI31" s="15">
        <v>11.6441</v>
      </c>
      <c r="AJ31" s="15" t="s">
        <v>268</v>
      </c>
      <c r="AK31" s="15">
        <v>0</v>
      </c>
      <c r="AL31" s="15">
        <v>11.6441</v>
      </c>
      <c r="AM31" s="15">
        <v>24.333600000000001</v>
      </c>
    </row>
    <row r="32" spans="1:39" hidden="1" outlineLevel="1">
      <c r="A32" s="9">
        <v>41183</v>
      </c>
      <c r="B32" s="15">
        <v>26.379799999999999</v>
      </c>
      <c r="C32" s="15">
        <v>27.276</v>
      </c>
      <c r="D32" s="15">
        <v>34.849899999999998</v>
      </c>
      <c r="E32" s="15">
        <v>22.638400000000001</v>
      </c>
      <c r="F32" s="15">
        <v>22.538</v>
      </c>
      <c r="G32" s="15">
        <v>26.727499999999999</v>
      </c>
      <c r="H32" s="15">
        <v>16.5032</v>
      </c>
      <c r="I32" s="15">
        <v>28.233799999999999</v>
      </c>
      <c r="J32" s="15">
        <v>34.85</v>
      </c>
      <c r="K32" s="15">
        <v>23.685700000000001</v>
      </c>
      <c r="L32" s="15">
        <v>22.538</v>
      </c>
      <c r="M32" s="15">
        <v>27.084199999999999</v>
      </c>
      <c r="N32" s="15">
        <v>17.608899999999998</v>
      </c>
      <c r="O32" s="15">
        <v>14.1227</v>
      </c>
      <c r="P32" s="15">
        <v>34.546900000000001</v>
      </c>
      <c r="Q32" s="15">
        <v>14.110200000000001</v>
      </c>
      <c r="R32" s="15" t="s">
        <v>268</v>
      </c>
      <c r="S32" s="15">
        <v>13.7195</v>
      </c>
      <c r="T32" s="15">
        <v>14.159700000000001</v>
      </c>
      <c r="U32" s="15">
        <v>17.409800000000001</v>
      </c>
      <c r="V32" s="15">
        <v>0</v>
      </c>
      <c r="W32" s="15">
        <v>17.409800000000001</v>
      </c>
      <c r="X32" s="15">
        <v>25.595400000000001</v>
      </c>
      <c r="Y32" s="15">
        <v>0</v>
      </c>
      <c r="Z32" s="15">
        <v>16.765999999999998</v>
      </c>
      <c r="AA32" s="15">
        <v>19.302199999999999</v>
      </c>
      <c r="AB32" s="15">
        <v>0</v>
      </c>
      <c r="AC32" s="15">
        <v>19.302199999999999</v>
      </c>
      <c r="AD32" s="15">
        <v>25.595400000000001</v>
      </c>
      <c r="AE32" s="15">
        <v>0</v>
      </c>
      <c r="AF32" s="15">
        <v>18.706499999999998</v>
      </c>
      <c r="AG32" s="15">
        <v>7.2247000000000003</v>
      </c>
      <c r="AH32" s="15">
        <v>0</v>
      </c>
      <c r="AI32" s="15">
        <v>7.2247000000000003</v>
      </c>
      <c r="AJ32" s="15" t="s">
        <v>268</v>
      </c>
      <c r="AK32" s="15">
        <v>0</v>
      </c>
      <c r="AL32" s="15">
        <v>7.2247000000000003</v>
      </c>
      <c r="AM32" s="15">
        <v>24.132899999999999</v>
      </c>
    </row>
    <row r="33" spans="1:39" hidden="1" outlineLevel="1">
      <c r="A33" s="9">
        <v>41214</v>
      </c>
      <c r="B33" s="15">
        <v>31.078199999999999</v>
      </c>
      <c r="C33" s="15">
        <v>28.613299999999999</v>
      </c>
      <c r="D33" s="15">
        <v>34.063699999999997</v>
      </c>
      <c r="E33" s="15">
        <v>24.700700000000001</v>
      </c>
      <c r="F33" s="15">
        <v>22.199400000000001</v>
      </c>
      <c r="G33" s="15">
        <v>27.3126</v>
      </c>
      <c r="H33" s="15">
        <v>21.523800000000001</v>
      </c>
      <c r="I33" s="15">
        <v>28.985299999999999</v>
      </c>
      <c r="J33" s="15">
        <v>34.063499999999998</v>
      </c>
      <c r="K33" s="15">
        <v>25.192799999999998</v>
      </c>
      <c r="L33" s="15">
        <v>22.199400000000001</v>
      </c>
      <c r="M33" s="15">
        <v>27.3126</v>
      </c>
      <c r="N33" s="15">
        <v>23.356200000000001</v>
      </c>
      <c r="O33" s="15">
        <v>12.516299999999999</v>
      </c>
      <c r="P33" s="15">
        <v>41.9101</v>
      </c>
      <c r="Q33" s="15">
        <v>12.5015</v>
      </c>
      <c r="R33" s="15" t="s">
        <v>268</v>
      </c>
      <c r="S33" s="15" t="s">
        <v>268</v>
      </c>
      <c r="T33" s="15">
        <v>12.5015</v>
      </c>
      <c r="U33" s="15">
        <v>19.446400000000001</v>
      </c>
      <c r="V33" s="15">
        <v>0</v>
      </c>
      <c r="W33" s="15">
        <v>19.446400000000001</v>
      </c>
      <c r="X33" s="15">
        <v>25.6</v>
      </c>
      <c r="Y33" s="15">
        <v>19.75</v>
      </c>
      <c r="Z33" s="15">
        <v>19.088699999999999</v>
      </c>
      <c r="AA33" s="15">
        <v>19.446400000000001</v>
      </c>
      <c r="AB33" s="15">
        <v>0</v>
      </c>
      <c r="AC33" s="15">
        <v>19.446400000000001</v>
      </c>
      <c r="AD33" s="15">
        <v>25.6</v>
      </c>
      <c r="AE33" s="15">
        <v>19.75</v>
      </c>
      <c r="AF33" s="15">
        <v>19.088699999999999</v>
      </c>
      <c r="AG33" s="15">
        <v>0</v>
      </c>
      <c r="AH33" s="15">
        <v>0</v>
      </c>
      <c r="AI33" s="15">
        <v>0</v>
      </c>
      <c r="AJ33" s="15" t="s">
        <v>268</v>
      </c>
      <c r="AK33" s="15" t="s">
        <v>268</v>
      </c>
      <c r="AL33" s="15">
        <v>0</v>
      </c>
      <c r="AM33" s="15">
        <v>39.272500000000001</v>
      </c>
    </row>
    <row r="34" spans="1:39" hidden="1" outlineLevel="1">
      <c r="A34" s="9">
        <v>41244</v>
      </c>
      <c r="B34" s="15">
        <v>27.775200000000002</v>
      </c>
      <c r="C34" s="15">
        <v>29.0182</v>
      </c>
      <c r="D34" s="15">
        <v>34.168399999999998</v>
      </c>
      <c r="E34" s="15">
        <v>24.844999999999999</v>
      </c>
      <c r="F34" s="15">
        <v>21.8704</v>
      </c>
      <c r="G34" s="15">
        <v>28.366399999999999</v>
      </c>
      <c r="H34" s="15">
        <v>18.203299999999999</v>
      </c>
      <c r="I34" s="15">
        <v>29.020299999999999</v>
      </c>
      <c r="J34" s="15">
        <v>34.165399999999998</v>
      </c>
      <c r="K34" s="15">
        <v>24.8504</v>
      </c>
      <c r="L34" s="15">
        <v>21.8704</v>
      </c>
      <c r="M34" s="15">
        <v>28.366399999999999</v>
      </c>
      <c r="N34" s="15">
        <v>18.221399999999999</v>
      </c>
      <c r="O34" s="15">
        <v>22.293199999999999</v>
      </c>
      <c r="P34" s="15">
        <v>49.143599999999999</v>
      </c>
      <c r="Q34" s="15">
        <v>11.626200000000001</v>
      </c>
      <c r="R34" s="15" t="s">
        <v>268</v>
      </c>
      <c r="S34" s="15" t="s">
        <v>268</v>
      </c>
      <c r="T34" s="15">
        <v>11.626200000000001</v>
      </c>
      <c r="U34" s="15">
        <v>20.261399999999998</v>
      </c>
      <c r="V34" s="15">
        <v>0</v>
      </c>
      <c r="W34" s="15">
        <v>20.261399999999998</v>
      </c>
      <c r="X34" s="15">
        <v>25.607600000000001</v>
      </c>
      <c r="Y34" s="15">
        <v>19</v>
      </c>
      <c r="Z34" s="15">
        <v>19.035499999999999</v>
      </c>
      <c r="AA34" s="15">
        <v>20.261399999999998</v>
      </c>
      <c r="AB34" s="15">
        <v>0</v>
      </c>
      <c r="AC34" s="15">
        <v>20.261399999999998</v>
      </c>
      <c r="AD34" s="15">
        <v>25.607600000000001</v>
      </c>
      <c r="AE34" s="15">
        <v>19</v>
      </c>
      <c r="AF34" s="15">
        <v>19.035499999999999</v>
      </c>
      <c r="AG34" s="15">
        <v>0</v>
      </c>
      <c r="AH34" s="15">
        <v>0</v>
      </c>
      <c r="AI34" s="15">
        <v>0</v>
      </c>
      <c r="AJ34" s="15" t="s">
        <v>268</v>
      </c>
      <c r="AK34" s="15" t="s">
        <v>268</v>
      </c>
      <c r="AL34" s="15">
        <v>0</v>
      </c>
      <c r="AM34" s="15">
        <v>23.798500000000001</v>
      </c>
    </row>
    <row r="35" spans="1:39" hidden="1" outlineLevel="1">
      <c r="A35" s="9">
        <v>41275</v>
      </c>
      <c r="B35" s="15">
        <v>30.206199999999999</v>
      </c>
      <c r="C35" s="15">
        <v>32.013500000000001</v>
      </c>
      <c r="D35" s="15">
        <v>34.754899999999999</v>
      </c>
      <c r="E35" s="15">
        <v>28.421099999999999</v>
      </c>
      <c r="F35" s="15">
        <v>23.927499999999998</v>
      </c>
      <c r="G35" s="15">
        <v>30.755800000000001</v>
      </c>
      <c r="H35" s="15">
        <v>28.282</v>
      </c>
      <c r="I35" s="15">
        <v>32.0366</v>
      </c>
      <c r="J35" s="15">
        <v>34.756500000000003</v>
      </c>
      <c r="K35" s="15">
        <v>28.462299999999999</v>
      </c>
      <c r="L35" s="15">
        <v>23.927499999999998</v>
      </c>
      <c r="M35" s="15">
        <v>30.755800000000001</v>
      </c>
      <c r="N35" s="15">
        <v>28.653600000000001</v>
      </c>
      <c r="O35" s="15">
        <v>14.1478</v>
      </c>
      <c r="P35" s="15">
        <v>13.6122</v>
      </c>
      <c r="Q35" s="15">
        <v>14.1663</v>
      </c>
      <c r="R35" s="15" t="s">
        <v>268</v>
      </c>
      <c r="S35" s="15" t="s">
        <v>268</v>
      </c>
      <c r="T35" s="15">
        <v>14.1663</v>
      </c>
      <c r="U35" s="15">
        <v>22.735299999999999</v>
      </c>
      <c r="V35" s="15">
        <v>0</v>
      </c>
      <c r="W35" s="15">
        <v>22.735299999999999</v>
      </c>
      <c r="X35" s="15">
        <v>0</v>
      </c>
      <c r="Y35" s="15">
        <v>0</v>
      </c>
      <c r="Z35" s="15">
        <v>22.735299999999999</v>
      </c>
      <c r="AA35" s="15">
        <v>22.735299999999999</v>
      </c>
      <c r="AB35" s="15">
        <v>0</v>
      </c>
      <c r="AC35" s="15">
        <v>22.735299999999999</v>
      </c>
      <c r="AD35" s="15">
        <v>0</v>
      </c>
      <c r="AE35" s="15">
        <v>0</v>
      </c>
      <c r="AF35" s="15">
        <v>22.735299999999999</v>
      </c>
      <c r="AG35" s="15">
        <v>0</v>
      </c>
      <c r="AH35" s="15">
        <v>0</v>
      </c>
      <c r="AI35" s="15">
        <v>0</v>
      </c>
      <c r="AJ35" s="15" t="s">
        <v>268</v>
      </c>
      <c r="AK35" s="15" t="s">
        <v>268</v>
      </c>
      <c r="AL35" s="15">
        <v>0</v>
      </c>
      <c r="AM35" s="15">
        <v>24.651900000000001</v>
      </c>
    </row>
    <row r="36" spans="1:39" hidden="1" outlineLevel="1">
      <c r="A36" s="9">
        <v>41306</v>
      </c>
      <c r="B36" s="15">
        <v>28.417300000000001</v>
      </c>
      <c r="C36" s="15">
        <v>29.937200000000001</v>
      </c>
      <c r="D36" s="15">
        <v>33.958300000000001</v>
      </c>
      <c r="E36" s="15">
        <v>26.2989</v>
      </c>
      <c r="F36" s="15">
        <v>24.438400000000001</v>
      </c>
      <c r="G36" s="15">
        <v>30.106000000000002</v>
      </c>
      <c r="H36" s="15">
        <v>18.592199999999998</v>
      </c>
      <c r="I36" s="15">
        <v>30.206199999999999</v>
      </c>
      <c r="J36" s="15">
        <v>33.956499999999998</v>
      </c>
      <c r="K36" s="15">
        <v>26.745999999999999</v>
      </c>
      <c r="L36" s="15">
        <v>24.438400000000001</v>
      </c>
      <c r="M36" s="15">
        <v>30.106000000000002</v>
      </c>
      <c r="N36" s="15">
        <v>20.032599999999999</v>
      </c>
      <c r="O36" s="15">
        <v>4.0636999999999999</v>
      </c>
      <c r="P36" s="15">
        <v>47.653599999999997</v>
      </c>
      <c r="Q36" s="15">
        <v>3.7909000000000002</v>
      </c>
      <c r="R36" s="15" t="s">
        <v>268</v>
      </c>
      <c r="S36" s="15" t="s">
        <v>268</v>
      </c>
      <c r="T36" s="15">
        <v>3.7909000000000002</v>
      </c>
      <c r="U36" s="15">
        <v>20.851099999999999</v>
      </c>
      <c r="V36" s="15">
        <v>0</v>
      </c>
      <c r="W36" s="15">
        <v>20.851099999999999</v>
      </c>
      <c r="X36" s="15">
        <v>0</v>
      </c>
      <c r="Y36" s="15">
        <v>16.485700000000001</v>
      </c>
      <c r="Z36" s="15">
        <v>20.852</v>
      </c>
      <c r="AA36" s="15">
        <v>22.7376</v>
      </c>
      <c r="AB36" s="15">
        <v>0</v>
      </c>
      <c r="AC36" s="15">
        <v>22.7376</v>
      </c>
      <c r="AD36" s="15">
        <v>0</v>
      </c>
      <c r="AE36" s="15">
        <v>16.485700000000001</v>
      </c>
      <c r="AF36" s="15">
        <v>22.739100000000001</v>
      </c>
      <c r="AG36" s="15">
        <v>8.0018999999999991</v>
      </c>
      <c r="AH36" s="15">
        <v>0</v>
      </c>
      <c r="AI36" s="15">
        <v>8.0018999999999991</v>
      </c>
      <c r="AJ36" s="15" t="s">
        <v>268</v>
      </c>
      <c r="AK36" s="15" t="s">
        <v>268</v>
      </c>
      <c r="AL36" s="15">
        <v>8.0018999999999991</v>
      </c>
      <c r="AM36" s="15">
        <v>25.008600000000001</v>
      </c>
    </row>
    <row r="37" spans="1:39" hidden="1" outlineLevel="1">
      <c r="A37" s="9">
        <v>41334</v>
      </c>
      <c r="B37" s="15">
        <v>28.509599999999999</v>
      </c>
      <c r="C37" s="15">
        <v>29.912099999999999</v>
      </c>
      <c r="D37" s="15">
        <v>34.200299999999999</v>
      </c>
      <c r="E37" s="15">
        <v>25.5471</v>
      </c>
      <c r="F37" s="15">
        <v>23.863700000000001</v>
      </c>
      <c r="G37" s="15">
        <v>28.3065</v>
      </c>
      <c r="H37" s="15">
        <v>19.709599999999998</v>
      </c>
      <c r="I37" s="15">
        <v>29.9147</v>
      </c>
      <c r="J37" s="15">
        <v>34.200499999999998</v>
      </c>
      <c r="K37" s="15">
        <v>25.550599999999999</v>
      </c>
      <c r="L37" s="15">
        <v>23.863700000000001</v>
      </c>
      <c r="M37" s="15">
        <v>28.313199999999998</v>
      </c>
      <c r="N37" s="15">
        <v>19.710699999999999</v>
      </c>
      <c r="O37" s="15">
        <v>15.549899999999999</v>
      </c>
      <c r="P37" s="15">
        <v>13.82</v>
      </c>
      <c r="Q37" s="15">
        <v>15.580500000000001</v>
      </c>
      <c r="R37" s="15" t="s">
        <v>268</v>
      </c>
      <c r="S37" s="15">
        <v>15.78</v>
      </c>
      <c r="T37" s="15">
        <v>14</v>
      </c>
      <c r="U37" s="15">
        <v>15.082000000000001</v>
      </c>
      <c r="V37" s="15">
        <v>0</v>
      </c>
      <c r="W37" s="15">
        <v>15.082000000000001</v>
      </c>
      <c r="X37" s="15">
        <v>0</v>
      </c>
      <c r="Y37" s="15">
        <v>23.9831</v>
      </c>
      <c r="Z37" s="15">
        <v>14.721299999999999</v>
      </c>
      <c r="AA37" s="15">
        <v>19.188099999999999</v>
      </c>
      <c r="AB37" s="15">
        <v>0</v>
      </c>
      <c r="AC37" s="15">
        <v>19.188099999999999</v>
      </c>
      <c r="AD37" s="15">
        <v>0</v>
      </c>
      <c r="AE37" s="15">
        <v>23.9831</v>
      </c>
      <c r="AF37" s="15">
        <v>18.8889</v>
      </c>
      <c r="AG37" s="15">
        <v>7</v>
      </c>
      <c r="AH37" s="15">
        <v>0</v>
      </c>
      <c r="AI37" s="15">
        <v>7</v>
      </c>
      <c r="AJ37" s="15" t="s">
        <v>268</v>
      </c>
      <c r="AK37" s="15">
        <v>0</v>
      </c>
      <c r="AL37" s="15">
        <v>7</v>
      </c>
      <c r="AM37" s="15">
        <v>24.969100000000001</v>
      </c>
    </row>
    <row r="38" spans="1:39" hidden="1" outlineLevel="1">
      <c r="A38" s="9">
        <v>41365</v>
      </c>
      <c r="B38" s="15">
        <v>28.5716</v>
      </c>
      <c r="C38" s="15">
        <v>29.968800000000002</v>
      </c>
      <c r="D38" s="15">
        <v>34.165199999999999</v>
      </c>
      <c r="E38" s="15">
        <v>26.042400000000001</v>
      </c>
      <c r="F38" s="15">
        <v>21.765999999999998</v>
      </c>
      <c r="G38" s="15">
        <v>28.981400000000001</v>
      </c>
      <c r="H38" s="15">
        <v>21.5304</v>
      </c>
      <c r="I38" s="15">
        <v>29.974699999999999</v>
      </c>
      <c r="J38" s="15">
        <v>34.164900000000003</v>
      </c>
      <c r="K38" s="15">
        <v>26.052199999999999</v>
      </c>
      <c r="L38" s="15">
        <v>21.765999999999998</v>
      </c>
      <c r="M38" s="15">
        <v>28.981400000000001</v>
      </c>
      <c r="N38" s="15">
        <v>21.5657</v>
      </c>
      <c r="O38" s="15">
        <v>16.724900000000002</v>
      </c>
      <c r="P38" s="15">
        <v>35.827800000000003</v>
      </c>
      <c r="Q38" s="15">
        <v>12.302300000000001</v>
      </c>
      <c r="R38" s="15" t="s">
        <v>268</v>
      </c>
      <c r="S38" s="15" t="s">
        <v>268</v>
      </c>
      <c r="T38" s="15">
        <v>12.302300000000001</v>
      </c>
      <c r="U38" s="15">
        <v>18.105899999999998</v>
      </c>
      <c r="V38" s="15">
        <v>0</v>
      </c>
      <c r="W38" s="15">
        <v>18.105899999999998</v>
      </c>
      <c r="X38" s="15">
        <v>0</v>
      </c>
      <c r="Y38" s="15">
        <v>22.0885</v>
      </c>
      <c r="Z38" s="15">
        <v>17.7972</v>
      </c>
      <c r="AA38" s="15">
        <v>18.1067</v>
      </c>
      <c r="AB38" s="15">
        <v>0</v>
      </c>
      <c r="AC38" s="15">
        <v>18.1067</v>
      </c>
      <c r="AD38" s="15">
        <v>0</v>
      </c>
      <c r="AE38" s="15">
        <v>22.0885</v>
      </c>
      <c r="AF38" s="15">
        <v>17.797999999999998</v>
      </c>
      <c r="AG38" s="15">
        <v>12.374700000000001</v>
      </c>
      <c r="AH38" s="15">
        <v>0</v>
      </c>
      <c r="AI38" s="15">
        <v>12.374700000000001</v>
      </c>
      <c r="AJ38" s="15" t="s">
        <v>268</v>
      </c>
      <c r="AK38" s="15" t="s">
        <v>268</v>
      </c>
      <c r="AL38" s="15">
        <v>12.374700000000001</v>
      </c>
      <c r="AM38" s="15">
        <v>24.7226</v>
      </c>
    </row>
    <row r="39" spans="1:39" hidden="1" outlineLevel="1">
      <c r="A39" s="9">
        <v>41395</v>
      </c>
      <c r="B39" s="15">
        <v>28.656199999999998</v>
      </c>
      <c r="C39" s="15">
        <v>30.3126</v>
      </c>
      <c r="D39" s="15">
        <v>33.809899999999999</v>
      </c>
      <c r="E39" s="15">
        <v>27.170999999999999</v>
      </c>
      <c r="F39" s="15">
        <v>23.016200000000001</v>
      </c>
      <c r="G39" s="15">
        <v>29.3188</v>
      </c>
      <c r="H39" s="15">
        <v>21.9925</v>
      </c>
      <c r="I39" s="15">
        <v>30.3444</v>
      </c>
      <c r="J39" s="15">
        <v>33.810099999999998</v>
      </c>
      <c r="K39" s="15">
        <v>27.225100000000001</v>
      </c>
      <c r="L39" s="15">
        <v>23.016200000000001</v>
      </c>
      <c r="M39" s="15">
        <v>29.3188</v>
      </c>
      <c r="N39" s="15">
        <v>22.3507</v>
      </c>
      <c r="O39" s="15">
        <v>4.5499999999999999E-2</v>
      </c>
      <c r="P39" s="15">
        <v>11.4055</v>
      </c>
      <c r="Q39" s="15">
        <v>0</v>
      </c>
      <c r="R39" s="15" t="s">
        <v>268</v>
      </c>
      <c r="S39" s="15" t="s">
        <v>268</v>
      </c>
      <c r="T39" s="15">
        <v>0</v>
      </c>
      <c r="U39" s="15">
        <v>17.567599999999999</v>
      </c>
      <c r="V39" s="15">
        <v>0</v>
      </c>
      <c r="W39" s="15">
        <v>17.567599999999999</v>
      </c>
      <c r="X39" s="15">
        <v>0</v>
      </c>
      <c r="Y39" s="15">
        <v>0</v>
      </c>
      <c r="Z39" s="15">
        <v>17.567599999999999</v>
      </c>
      <c r="AA39" s="15">
        <v>17.567599999999999</v>
      </c>
      <c r="AB39" s="15">
        <v>0</v>
      </c>
      <c r="AC39" s="15">
        <v>17.567599999999999</v>
      </c>
      <c r="AD39" s="15">
        <v>0</v>
      </c>
      <c r="AE39" s="15">
        <v>0</v>
      </c>
      <c r="AF39" s="15">
        <v>17.567599999999999</v>
      </c>
      <c r="AG39" s="15">
        <v>0</v>
      </c>
      <c r="AH39" s="15">
        <v>0</v>
      </c>
      <c r="AI39" s="15">
        <v>0</v>
      </c>
      <c r="AJ39" s="15" t="s">
        <v>268</v>
      </c>
      <c r="AK39" s="15" t="s">
        <v>268</v>
      </c>
      <c r="AL39" s="15">
        <v>0</v>
      </c>
      <c r="AM39" s="15">
        <v>24.9133</v>
      </c>
    </row>
    <row r="40" spans="1:39" hidden="1" outlineLevel="1">
      <c r="A40" s="9">
        <v>41426</v>
      </c>
      <c r="B40" s="15">
        <v>28.1509</v>
      </c>
      <c r="C40" s="15">
        <v>29.4771</v>
      </c>
      <c r="D40" s="15">
        <v>34.466500000000003</v>
      </c>
      <c r="E40" s="15">
        <v>25.2776</v>
      </c>
      <c r="F40" s="15">
        <v>22.129300000000001</v>
      </c>
      <c r="G40" s="15">
        <v>27.8337</v>
      </c>
      <c r="H40" s="15">
        <v>21.780100000000001</v>
      </c>
      <c r="I40" s="15">
        <v>29.475300000000001</v>
      </c>
      <c r="J40" s="15">
        <v>34.465400000000002</v>
      </c>
      <c r="K40" s="15">
        <v>25.2776</v>
      </c>
      <c r="L40" s="15">
        <v>22.129300000000001</v>
      </c>
      <c r="M40" s="15">
        <v>27.8337</v>
      </c>
      <c r="N40" s="15">
        <v>21.780100000000001</v>
      </c>
      <c r="O40" s="15">
        <v>36.312399999999997</v>
      </c>
      <c r="P40" s="15">
        <v>36.312399999999997</v>
      </c>
      <c r="Q40" s="15" t="s">
        <v>268</v>
      </c>
      <c r="R40" s="15" t="s">
        <v>268</v>
      </c>
      <c r="S40" s="15" t="s">
        <v>268</v>
      </c>
      <c r="T40" s="15" t="s">
        <v>268</v>
      </c>
      <c r="U40" s="15">
        <v>17.835000000000001</v>
      </c>
      <c r="V40" s="15">
        <v>0</v>
      </c>
      <c r="W40" s="15">
        <v>17.835000000000001</v>
      </c>
      <c r="X40" s="15">
        <v>0</v>
      </c>
      <c r="Y40" s="15">
        <v>20.04</v>
      </c>
      <c r="Z40" s="15">
        <v>17.832599999999999</v>
      </c>
      <c r="AA40" s="15">
        <v>17.835000000000001</v>
      </c>
      <c r="AB40" s="15">
        <v>0</v>
      </c>
      <c r="AC40" s="15">
        <v>17.835000000000001</v>
      </c>
      <c r="AD40" s="15">
        <v>0</v>
      </c>
      <c r="AE40" s="15">
        <v>20.04</v>
      </c>
      <c r="AF40" s="15">
        <v>17.832599999999999</v>
      </c>
      <c r="AG40" s="15">
        <v>0</v>
      </c>
      <c r="AH40" s="15">
        <v>0</v>
      </c>
      <c r="AI40" s="15" t="s">
        <v>268</v>
      </c>
      <c r="AJ40" s="15" t="s">
        <v>268</v>
      </c>
      <c r="AK40" s="15" t="s">
        <v>268</v>
      </c>
      <c r="AL40" s="15" t="s">
        <v>268</v>
      </c>
      <c r="AM40" s="15">
        <v>24.880400000000002</v>
      </c>
    </row>
    <row r="41" spans="1:39" hidden="1" outlineLevel="1">
      <c r="A41" s="9">
        <v>41456</v>
      </c>
      <c r="B41" s="15">
        <v>27.438800000000001</v>
      </c>
      <c r="C41" s="15">
        <v>29.005700000000001</v>
      </c>
      <c r="D41" s="15">
        <v>33.698999999999998</v>
      </c>
      <c r="E41" s="15">
        <v>26.326699999999999</v>
      </c>
      <c r="F41" s="15">
        <v>22.756499999999999</v>
      </c>
      <c r="G41" s="15">
        <v>28.2592</v>
      </c>
      <c r="H41" s="15">
        <v>23.374700000000001</v>
      </c>
      <c r="I41" s="15">
        <v>29.015499999999999</v>
      </c>
      <c r="J41" s="15">
        <v>33.688699999999997</v>
      </c>
      <c r="K41" s="15">
        <v>26.344999999999999</v>
      </c>
      <c r="L41" s="15">
        <v>22.756499999999999</v>
      </c>
      <c r="M41" s="15">
        <v>28.2592</v>
      </c>
      <c r="N41" s="15">
        <v>23.4482</v>
      </c>
      <c r="O41" s="15">
        <v>21.922999999999998</v>
      </c>
      <c r="P41" s="15">
        <v>49.539299999999997</v>
      </c>
      <c r="Q41" s="15">
        <v>16.1693</v>
      </c>
      <c r="R41" s="15" t="s">
        <v>268</v>
      </c>
      <c r="S41" s="15" t="s">
        <v>268</v>
      </c>
      <c r="T41" s="15">
        <v>16.1693</v>
      </c>
      <c r="U41" s="15">
        <v>18.486499999999999</v>
      </c>
      <c r="V41" s="15">
        <v>0</v>
      </c>
      <c r="W41" s="15">
        <v>18.486499999999999</v>
      </c>
      <c r="X41" s="15">
        <v>0</v>
      </c>
      <c r="Y41" s="15">
        <v>23.732299999999999</v>
      </c>
      <c r="Z41" s="15">
        <v>18.1418</v>
      </c>
      <c r="AA41" s="15">
        <v>19.1614</v>
      </c>
      <c r="AB41" s="15">
        <v>0</v>
      </c>
      <c r="AC41" s="15">
        <v>19.1614</v>
      </c>
      <c r="AD41" s="15">
        <v>0</v>
      </c>
      <c r="AE41" s="15">
        <v>23.732299999999999</v>
      </c>
      <c r="AF41" s="15">
        <v>18.827500000000001</v>
      </c>
      <c r="AG41" s="15">
        <v>12</v>
      </c>
      <c r="AH41" s="15">
        <v>0</v>
      </c>
      <c r="AI41" s="15">
        <v>12</v>
      </c>
      <c r="AJ41" s="15" t="s">
        <v>268</v>
      </c>
      <c r="AK41" s="15" t="s">
        <v>268</v>
      </c>
      <c r="AL41" s="15">
        <v>12</v>
      </c>
      <c r="AM41" s="15">
        <v>25.010899999999999</v>
      </c>
    </row>
    <row r="42" spans="1:39" hidden="1" outlineLevel="1">
      <c r="A42" s="9">
        <v>41487</v>
      </c>
      <c r="B42" s="15">
        <v>25.618200000000002</v>
      </c>
      <c r="C42" s="15">
        <v>25.9772</v>
      </c>
      <c r="D42" s="15">
        <v>29.878799999999998</v>
      </c>
      <c r="E42" s="15">
        <v>24.345300000000002</v>
      </c>
      <c r="F42" s="15">
        <v>21.233799999999999</v>
      </c>
      <c r="G42" s="15">
        <v>25.999700000000001</v>
      </c>
      <c r="H42" s="15">
        <v>20.7563</v>
      </c>
      <c r="I42" s="15">
        <v>25.982299999999999</v>
      </c>
      <c r="J42" s="15">
        <v>29.878900000000002</v>
      </c>
      <c r="K42" s="15">
        <v>24.351299999999998</v>
      </c>
      <c r="L42" s="15">
        <v>21.233799999999999</v>
      </c>
      <c r="M42" s="15">
        <v>25.999700000000001</v>
      </c>
      <c r="N42" s="15">
        <v>20.7776</v>
      </c>
      <c r="O42" s="15">
        <v>16.533100000000001</v>
      </c>
      <c r="P42" s="15">
        <v>22.677700000000002</v>
      </c>
      <c r="Q42" s="15">
        <v>16.5</v>
      </c>
      <c r="R42" s="15" t="s">
        <v>268</v>
      </c>
      <c r="S42" s="15" t="s">
        <v>268</v>
      </c>
      <c r="T42" s="15">
        <v>16.5</v>
      </c>
      <c r="U42" s="15">
        <v>19.161300000000001</v>
      </c>
      <c r="V42" s="15">
        <v>0</v>
      </c>
      <c r="W42" s="15">
        <v>19.161300000000001</v>
      </c>
      <c r="X42" s="15">
        <v>0</v>
      </c>
      <c r="Y42" s="15">
        <v>17.39</v>
      </c>
      <c r="Z42" s="15">
        <v>19.4407</v>
      </c>
      <c r="AA42" s="15">
        <v>19.161300000000001</v>
      </c>
      <c r="AB42" s="15">
        <v>0</v>
      </c>
      <c r="AC42" s="15">
        <v>19.161300000000001</v>
      </c>
      <c r="AD42" s="15">
        <v>0</v>
      </c>
      <c r="AE42" s="15">
        <v>17.39</v>
      </c>
      <c r="AF42" s="15">
        <v>19.4407</v>
      </c>
      <c r="AG42" s="15">
        <v>0</v>
      </c>
      <c r="AH42" s="15">
        <v>0</v>
      </c>
      <c r="AI42" s="15">
        <v>0</v>
      </c>
      <c r="AJ42" s="15" t="s">
        <v>268</v>
      </c>
      <c r="AK42" s="15" t="s">
        <v>268</v>
      </c>
      <c r="AL42" s="15">
        <v>0</v>
      </c>
      <c r="AM42" s="15">
        <v>24.989699999999999</v>
      </c>
    </row>
    <row r="43" spans="1:39" hidden="1" outlineLevel="1">
      <c r="A43" s="9">
        <v>41518</v>
      </c>
      <c r="B43" s="15">
        <v>25.968399999999999</v>
      </c>
      <c r="C43" s="15">
        <v>26.6495</v>
      </c>
      <c r="D43" s="15">
        <v>28.014900000000001</v>
      </c>
      <c r="E43" s="15">
        <v>25.9939</v>
      </c>
      <c r="F43" s="15">
        <v>21.0733</v>
      </c>
      <c r="G43" s="15">
        <v>28.7028</v>
      </c>
      <c r="H43" s="15">
        <v>20.3872</v>
      </c>
      <c r="I43" s="15">
        <v>26.647600000000001</v>
      </c>
      <c r="J43" s="15">
        <v>28.005400000000002</v>
      </c>
      <c r="K43" s="15">
        <v>25.995799999999999</v>
      </c>
      <c r="L43" s="15">
        <v>21.0733</v>
      </c>
      <c r="M43" s="15">
        <v>28.7028</v>
      </c>
      <c r="N43" s="15">
        <v>20.392199999999999</v>
      </c>
      <c r="O43" s="15">
        <v>33.791600000000003</v>
      </c>
      <c r="P43" s="15">
        <v>49.003399999999999</v>
      </c>
      <c r="Q43" s="15">
        <v>15.5</v>
      </c>
      <c r="R43" s="15" t="s">
        <v>268</v>
      </c>
      <c r="S43" s="15" t="s">
        <v>268</v>
      </c>
      <c r="T43" s="15">
        <v>15.5</v>
      </c>
      <c r="U43" s="15">
        <v>15.2881</v>
      </c>
      <c r="V43" s="15">
        <v>0</v>
      </c>
      <c r="W43" s="15">
        <v>15.2881</v>
      </c>
      <c r="X43" s="15">
        <v>0</v>
      </c>
      <c r="Y43" s="15">
        <v>18.842099999999999</v>
      </c>
      <c r="Z43" s="15">
        <v>15.212999999999999</v>
      </c>
      <c r="AA43" s="15">
        <v>15.2881</v>
      </c>
      <c r="AB43" s="15">
        <v>0</v>
      </c>
      <c r="AC43" s="15">
        <v>15.2881</v>
      </c>
      <c r="AD43" s="15">
        <v>0</v>
      </c>
      <c r="AE43" s="15">
        <v>18.842099999999999</v>
      </c>
      <c r="AF43" s="15">
        <v>15.212999999999999</v>
      </c>
      <c r="AG43" s="15">
        <v>0</v>
      </c>
      <c r="AH43" s="15">
        <v>0</v>
      </c>
      <c r="AI43" s="15">
        <v>0</v>
      </c>
      <c r="AJ43" s="15" t="s">
        <v>268</v>
      </c>
      <c r="AK43" s="15" t="s">
        <v>268</v>
      </c>
      <c r="AL43" s="15">
        <v>0</v>
      </c>
      <c r="AM43" s="15">
        <v>25.076799999999999</v>
      </c>
    </row>
    <row r="44" spans="1:39" hidden="1" outlineLevel="1">
      <c r="A44" s="9">
        <v>41548</v>
      </c>
      <c r="B44" s="15">
        <v>26.343</v>
      </c>
      <c r="C44" s="15">
        <v>27.277100000000001</v>
      </c>
      <c r="D44" s="15">
        <v>28.917300000000001</v>
      </c>
      <c r="E44" s="15">
        <v>26.339500000000001</v>
      </c>
      <c r="F44" s="15">
        <v>24.573699999999999</v>
      </c>
      <c r="G44" s="15">
        <v>28.842500000000001</v>
      </c>
      <c r="H44" s="15">
        <v>19.768699999999999</v>
      </c>
      <c r="I44" s="15">
        <v>27.277100000000001</v>
      </c>
      <c r="J44" s="15">
        <v>28.9175</v>
      </c>
      <c r="K44" s="15">
        <v>26.339500000000001</v>
      </c>
      <c r="L44" s="15">
        <v>24.573699999999999</v>
      </c>
      <c r="M44" s="15">
        <v>28.842500000000001</v>
      </c>
      <c r="N44" s="15">
        <v>19.768699999999999</v>
      </c>
      <c r="O44" s="15">
        <v>18.6431</v>
      </c>
      <c r="P44" s="15">
        <v>18.6431</v>
      </c>
      <c r="Q44" s="15">
        <v>0</v>
      </c>
      <c r="R44" s="15" t="s">
        <v>268</v>
      </c>
      <c r="S44" s="15">
        <v>0</v>
      </c>
      <c r="T44" s="15" t="s">
        <v>268</v>
      </c>
      <c r="U44" s="15">
        <v>18.694299999999998</v>
      </c>
      <c r="V44" s="15">
        <v>0</v>
      </c>
      <c r="W44" s="15">
        <v>18.694299999999998</v>
      </c>
      <c r="X44" s="15">
        <v>0</v>
      </c>
      <c r="Y44" s="15">
        <v>20.209099999999999</v>
      </c>
      <c r="Z44" s="15">
        <v>18.2852</v>
      </c>
      <c r="AA44" s="15">
        <v>18.694299999999998</v>
      </c>
      <c r="AB44" s="15">
        <v>0</v>
      </c>
      <c r="AC44" s="15">
        <v>18.694299999999998</v>
      </c>
      <c r="AD44" s="15">
        <v>0</v>
      </c>
      <c r="AE44" s="15">
        <v>20.209099999999999</v>
      </c>
      <c r="AF44" s="15">
        <v>18.2852</v>
      </c>
      <c r="AG44" s="15">
        <v>0</v>
      </c>
      <c r="AH44" s="15">
        <v>0</v>
      </c>
      <c r="AI44" s="15">
        <v>0</v>
      </c>
      <c r="AJ44" s="15" t="s">
        <v>268</v>
      </c>
      <c r="AK44" s="15">
        <v>0</v>
      </c>
      <c r="AL44" s="15" t="s">
        <v>268</v>
      </c>
      <c r="AM44" s="15">
        <v>24.875900000000001</v>
      </c>
    </row>
    <row r="45" spans="1:39" hidden="1" outlineLevel="1">
      <c r="A45" s="9">
        <v>41579</v>
      </c>
      <c r="B45" s="15">
        <v>26.136900000000001</v>
      </c>
      <c r="C45" s="15">
        <v>27.0364</v>
      </c>
      <c r="D45" s="15">
        <v>28.765499999999999</v>
      </c>
      <c r="E45" s="15">
        <v>26.014500000000002</v>
      </c>
      <c r="F45" s="15">
        <v>23.877199999999998</v>
      </c>
      <c r="G45" s="15">
        <v>28.660599999999999</v>
      </c>
      <c r="H45" s="15">
        <v>19.318300000000001</v>
      </c>
      <c r="I45" s="15">
        <v>27.035900000000002</v>
      </c>
      <c r="J45" s="15">
        <v>28.764500000000002</v>
      </c>
      <c r="K45" s="15">
        <v>26.014500000000002</v>
      </c>
      <c r="L45" s="15">
        <v>23.877199999999998</v>
      </c>
      <c r="M45" s="15">
        <v>28.660599999999999</v>
      </c>
      <c r="N45" s="15">
        <v>19.318300000000001</v>
      </c>
      <c r="O45" s="15">
        <v>34.796300000000002</v>
      </c>
      <c r="P45" s="15">
        <v>34.796300000000002</v>
      </c>
      <c r="Q45" s="15">
        <v>0</v>
      </c>
      <c r="R45" s="15" t="s">
        <v>268</v>
      </c>
      <c r="S45" s="15">
        <v>0</v>
      </c>
      <c r="T45" s="15" t="s">
        <v>268</v>
      </c>
      <c r="U45" s="15">
        <v>19.037099999999999</v>
      </c>
      <c r="V45" s="15">
        <v>0</v>
      </c>
      <c r="W45" s="15">
        <v>19.037099999999999</v>
      </c>
      <c r="X45" s="15">
        <v>0</v>
      </c>
      <c r="Y45" s="15">
        <v>20.708200000000001</v>
      </c>
      <c r="Z45" s="15">
        <v>17.4254</v>
      </c>
      <c r="AA45" s="15">
        <v>19.037099999999999</v>
      </c>
      <c r="AB45" s="15">
        <v>0</v>
      </c>
      <c r="AC45" s="15">
        <v>19.037099999999999</v>
      </c>
      <c r="AD45" s="15">
        <v>0</v>
      </c>
      <c r="AE45" s="15">
        <v>20.708200000000001</v>
      </c>
      <c r="AF45" s="15">
        <v>17.4254</v>
      </c>
      <c r="AG45" s="15">
        <v>0</v>
      </c>
      <c r="AH45" s="15">
        <v>0</v>
      </c>
      <c r="AI45" s="15">
        <v>0</v>
      </c>
      <c r="AJ45" s="15" t="s">
        <v>268</v>
      </c>
      <c r="AK45" s="15">
        <v>0</v>
      </c>
      <c r="AL45" s="15" t="s">
        <v>268</v>
      </c>
      <c r="AM45" s="15">
        <v>24.602599999999999</v>
      </c>
    </row>
    <row r="46" spans="1:39" hidden="1" outlineLevel="1">
      <c r="A46" s="9">
        <v>41609</v>
      </c>
      <c r="B46" s="15">
        <v>25.881699999999999</v>
      </c>
      <c r="C46" s="15">
        <v>26.939599999999999</v>
      </c>
      <c r="D46" s="15">
        <v>29.066199999999998</v>
      </c>
      <c r="E46" s="15">
        <v>25.8553</v>
      </c>
      <c r="F46" s="15">
        <v>21.5654</v>
      </c>
      <c r="G46" s="15">
        <v>28.944700000000001</v>
      </c>
      <c r="H46" s="15">
        <v>20.2499</v>
      </c>
      <c r="I46" s="15">
        <v>26.962299999999999</v>
      </c>
      <c r="J46" s="15">
        <v>29.066299999999998</v>
      </c>
      <c r="K46" s="15">
        <v>25.886600000000001</v>
      </c>
      <c r="L46" s="15">
        <v>21.5654</v>
      </c>
      <c r="M46" s="15">
        <v>28.944700000000001</v>
      </c>
      <c r="N46" s="15">
        <v>20.3247</v>
      </c>
      <c r="O46" s="15">
        <v>14.393599999999999</v>
      </c>
      <c r="P46" s="15">
        <v>15.146699999999999</v>
      </c>
      <c r="Q46" s="15">
        <v>14.392200000000001</v>
      </c>
      <c r="R46" s="15" t="s">
        <v>268</v>
      </c>
      <c r="S46" s="15">
        <v>0</v>
      </c>
      <c r="T46" s="15">
        <v>14.392200000000001</v>
      </c>
      <c r="U46" s="15">
        <v>18.095700000000001</v>
      </c>
      <c r="V46" s="15">
        <v>0</v>
      </c>
      <c r="W46" s="15">
        <v>18.095700000000001</v>
      </c>
      <c r="X46" s="15">
        <v>0</v>
      </c>
      <c r="Y46" s="15">
        <v>0</v>
      </c>
      <c r="Z46" s="15">
        <v>18.095700000000001</v>
      </c>
      <c r="AA46" s="15">
        <v>18.095700000000001</v>
      </c>
      <c r="AB46" s="15">
        <v>0</v>
      </c>
      <c r="AC46" s="15">
        <v>18.095700000000001</v>
      </c>
      <c r="AD46" s="15">
        <v>0</v>
      </c>
      <c r="AE46" s="15">
        <v>0</v>
      </c>
      <c r="AF46" s="15">
        <v>18.095700000000001</v>
      </c>
      <c r="AG46" s="15">
        <v>0</v>
      </c>
      <c r="AH46" s="15">
        <v>0</v>
      </c>
      <c r="AI46" s="15">
        <v>0</v>
      </c>
      <c r="AJ46" s="15" t="s">
        <v>268</v>
      </c>
      <c r="AK46" s="15">
        <v>0</v>
      </c>
      <c r="AL46" s="15">
        <v>0</v>
      </c>
      <c r="AM46" s="15">
        <v>24.3659</v>
      </c>
    </row>
    <row r="47" spans="1:39" hidden="1" outlineLevel="1">
      <c r="A47" s="9">
        <v>41640</v>
      </c>
      <c r="B47" s="15">
        <v>27.064800000000002</v>
      </c>
      <c r="C47" s="15">
        <v>28.6114</v>
      </c>
      <c r="D47" s="15">
        <v>29.643999999999998</v>
      </c>
      <c r="E47" s="15">
        <v>27.7774</v>
      </c>
      <c r="F47" s="15">
        <v>25.729500000000002</v>
      </c>
      <c r="G47" s="15">
        <v>29.193100000000001</v>
      </c>
      <c r="H47" s="15">
        <v>23.346800000000002</v>
      </c>
      <c r="I47" s="15">
        <v>28.611499999999999</v>
      </c>
      <c r="J47" s="15">
        <v>29.643999999999998</v>
      </c>
      <c r="K47" s="15">
        <v>27.7774</v>
      </c>
      <c r="L47" s="15">
        <v>25.729500000000002</v>
      </c>
      <c r="M47" s="15">
        <v>29.193100000000001</v>
      </c>
      <c r="N47" s="15">
        <v>23.346800000000002</v>
      </c>
      <c r="O47" s="15">
        <v>26.185199999999998</v>
      </c>
      <c r="P47" s="15">
        <v>26.185199999999998</v>
      </c>
      <c r="Q47" s="15" t="s">
        <v>268</v>
      </c>
      <c r="R47" s="15" t="s">
        <v>268</v>
      </c>
      <c r="S47" s="15" t="s">
        <v>268</v>
      </c>
      <c r="T47" s="15" t="s">
        <v>268</v>
      </c>
      <c r="U47" s="15">
        <v>18.121300000000002</v>
      </c>
      <c r="V47" s="15">
        <v>0</v>
      </c>
      <c r="W47" s="15">
        <v>18.121300000000002</v>
      </c>
      <c r="X47" s="15">
        <v>0</v>
      </c>
      <c r="Y47" s="15">
        <v>19.668700000000001</v>
      </c>
      <c r="Z47" s="15">
        <v>17.3703</v>
      </c>
      <c r="AA47" s="15">
        <v>18.121300000000002</v>
      </c>
      <c r="AB47" s="15">
        <v>0</v>
      </c>
      <c r="AC47" s="15">
        <v>18.121300000000002</v>
      </c>
      <c r="AD47" s="15">
        <v>0</v>
      </c>
      <c r="AE47" s="15">
        <v>19.668700000000001</v>
      </c>
      <c r="AF47" s="15">
        <v>17.3703</v>
      </c>
      <c r="AG47" s="15">
        <v>0</v>
      </c>
      <c r="AH47" s="15">
        <v>0</v>
      </c>
      <c r="AI47" s="15" t="s">
        <v>268</v>
      </c>
      <c r="AJ47" s="15" t="s">
        <v>268</v>
      </c>
      <c r="AK47" s="15" t="s">
        <v>268</v>
      </c>
      <c r="AL47" s="15" t="s">
        <v>268</v>
      </c>
      <c r="AM47" s="15">
        <v>24.385999999999999</v>
      </c>
    </row>
    <row r="48" spans="1:39" hidden="1" outlineLevel="1">
      <c r="A48" s="9">
        <v>41671</v>
      </c>
      <c r="B48" s="15">
        <v>26.270600000000002</v>
      </c>
      <c r="C48" s="15">
        <v>27.467600000000001</v>
      </c>
      <c r="D48" s="15">
        <v>29.8751</v>
      </c>
      <c r="E48" s="15">
        <v>25.746099999999998</v>
      </c>
      <c r="F48" s="15">
        <v>22.898399999999999</v>
      </c>
      <c r="G48" s="15">
        <v>27.236699999999999</v>
      </c>
      <c r="H48" s="15">
        <v>21.653300000000002</v>
      </c>
      <c r="I48" s="15">
        <v>27.492000000000001</v>
      </c>
      <c r="J48" s="15">
        <v>29.874199999999998</v>
      </c>
      <c r="K48" s="15">
        <v>25.783000000000001</v>
      </c>
      <c r="L48" s="15">
        <v>22.898399999999999</v>
      </c>
      <c r="M48" s="15">
        <v>27.236699999999999</v>
      </c>
      <c r="N48" s="15">
        <v>21.8048</v>
      </c>
      <c r="O48" s="15">
        <v>15.8712</v>
      </c>
      <c r="P48" s="15">
        <v>35.2102</v>
      </c>
      <c r="Q48" s="15">
        <v>15.167999999999999</v>
      </c>
      <c r="R48" s="15" t="s">
        <v>268</v>
      </c>
      <c r="S48" s="15" t="s">
        <v>268</v>
      </c>
      <c r="T48" s="15">
        <v>15.167999999999999</v>
      </c>
      <c r="U48" s="15">
        <v>20.383299999999998</v>
      </c>
      <c r="V48" s="15">
        <v>0</v>
      </c>
      <c r="W48" s="15">
        <v>20.383299999999998</v>
      </c>
      <c r="X48" s="15">
        <v>0</v>
      </c>
      <c r="Y48" s="15">
        <v>20.752600000000001</v>
      </c>
      <c r="Z48" s="15">
        <v>20.332000000000001</v>
      </c>
      <c r="AA48" s="15">
        <v>20.383299999999998</v>
      </c>
      <c r="AB48" s="15">
        <v>0</v>
      </c>
      <c r="AC48" s="15">
        <v>20.383299999999998</v>
      </c>
      <c r="AD48" s="15">
        <v>0</v>
      </c>
      <c r="AE48" s="15">
        <v>20.752600000000001</v>
      </c>
      <c r="AF48" s="15">
        <v>20.332000000000001</v>
      </c>
      <c r="AG48" s="15">
        <v>0</v>
      </c>
      <c r="AH48" s="15">
        <v>0</v>
      </c>
      <c r="AI48" s="15">
        <v>0</v>
      </c>
      <c r="AJ48" s="15" t="s">
        <v>268</v>
      </c>
      <c r="AK48" s="15" t="s">
        <v>268</v>
      </c>
      <c r="AL48" s="15">
        <v>0</v>
      </c>
      <c r="AM48" s="15">
        <v>24.962</v>
      </c>
    </row>
    <row r="49" spans="1:39" hidden="1" outlineLevel="1">
      <c r="A49" s="9">
        <v>41699</v>
      </c>
      <c r="B49" s="15">
        <v>25.7591</v>
      </c>
      <c r="C49" s="15">
        <v>26.543700000000001</v>
      </c>
      <c r="D49" s="15">
        <v>29.226099999999999</v>
      </c>
      <c r="E49" s="15">
        <v>24.159400000000002</v>
      </c>
      <c r="F49" s="15">
        <v>20.028099999999998</v>
      </c>
      <c r="G49" s="15">
        <v>25.856200000000001</v>
      </c>
      <c r="H49" s="15">
        <v>21.7776</v>
      </c>
      <c r="I49" s="15">
        <v>26.5442</v>
      </c>
      <c r="J49" s="15">
        <v>29.2272</v>
      </c>
      <c r="K49" s="15">
        <v>24.159400000000002</v>
      </c>
      <c r="L49" s="15">
        <v>20.028099999999998</v>
      </c>
      <c r="M49" s="15">
        <v>25.856200000000001</v>
      </c>
      <c r="N49" s="15">
        <v>21.7776</v>
      </c>
      <c r="O49" s="15">
        <v>11.043100000000001</v>
      </c>
      <c r="P49" s="15">
        <v>11.043100000000001</v>
      </c>
      <c r="Q49" s="15" t="s">
        <v>268</v>
      </c>
      <c r="R49" s="15" t="s">
        <v>268</v>
      </c>
      <c r="S49" s="15" t="s">
        <v>268</v>
      </c>
      <c r="T49" s="15" t="s">
        <v>268</v>
      </c>
      <c r="U49" s="15">
        <v>22.702100000000002</v>
      </c>
      <c r="V49" s="15">
        <v>0</v>
      </c>
      <c r="W49" s="15">
        <v>22.702100000000002</v>
      </c>
      <c r="X49" s="15">
        <v>0</v>
      </c>
      <c r="Y49" s="15">
        <v>0</v>
      </c>
      <c r="Z49" s="15">
        <v>22.702100000000002</v>
      </c>
      <c r="AA49" s="15">
        <v>22.702100000000002</v>
      </c>
      <c r="AB49" s="15">
        <v>0</v>
      </c>
      <c r="AC49" s="15">
        <v>22.702100000000002</v>
      </c>
      <c r="AD49" s="15">
        <v>0</v>
      </c>
      <c r="AE49" s="15">
        <v>0</v>
      </c>
      <c r="AF49" s="15">
        <v>22.702100000000002</v>
      </c>
      <c r="AG49" s="15">
        <v>0</v>
      </c>
      <c r="AH49" s="15">
        <v>0</v>
      </c>
      <c r="AI49" s="15" t="s">
        <v>268</v>
      </c>
      <c r="AJ49" s="15" t="s">
        <v>268</v>
      </c>
      <c r="AK49" s="15" t="s">
        <v>268</v>
      </c>
      <c r="AL49" s="15" t="s">
        <v>268</v>
      </c>
      <c r="AM49" s="15">
        <v>24.807200000000002</v>
      </c>
    </row>
    <row r="50" spans="1:39" hidden="1" outlineLevel="1">
      <c r="A50" s="9">
        <v>41730</v>
      </c>
      <c r="B50" s="15">
        <v>26.854099999999999</v>
      </c>
      <c r="C50" s="15">
        <v>27.7697</v>
      </c>
      <c r="D50" s="15">
        <v>29.128499999999999</v>
      </c>
      <c r="E50" s="15">
        <v>26.674600000000002</v>
      </c>
      <c r="F50" s="15">
        <v>24.668299999999999</v>
      </c>
      <c r="G50" s="15">
        <v>27.5379</v>
      </c>
      <c r="H50" s="15">
        <v>22.499700000000001</v>
      </c>
      <c r="I50" s="15">
        <v>27.772300000000001</v>
      </c>
      <c r="J50" s="15">
        <v>29.134699999999999</v>
      </c>
      <c r="K50" s="15">
        <v>26.674600000000002</v>
      </c>
      <c r="L50" s="15">
        <v>24.668299999999999</v>
      </c>
      <c r="M50" s="15">
        <v>27.5379</v>
      </c>
      <c r="N50" s="15">
        <v>22.499700000000001</v>
      </c>
      <c r="O50" s="15">
        <v>0.62629999999999997</v>
      </c>
      <c r="P50" s="15">
        <v>0.62629999999999997</v>
      </c>
      <c r="Q50" s="15" t="s">
        <v>268</v>
      </c>
      <c r="R50" s="15" t="s">
        <v>268</v>
      </c>
      <c r="S50" s="15" t="s">
        <v>268</v>
      </c>
      <c r="T50" s="15" t="s">
        <v>268</v>
      </c>
      <c r="U50" s="15">
        <v>26.542200000000001</v>
      </c>
      <c r="V50" s="15">
        <v>0</v>
      </c>
      <c r="W50" s="15">
        <v>26.542200000000001</v>
      </c>
      <c r="X50" s="15">
        <v>0</v>
      </c>
      <c r="Y50" s="15">
        <v>0</v>
      </c>
      <c r="Z50" s="15">
        <v>26.542200000000001</v>
      </c>
      <c r="AA50" s="15">
        <v>26.542200000000001</v>
      </c>
      <c r="AB50" s="15">
        <v>0</v>
      </c>
      <c r="AC50" s="15">
        <v>26.542200000000001</v>
      </c>
      <c r="AD50" s="15">
        <v>0</v>
      </c>
      <c r="AE50" s="15">
        <v>0</v>
      </c>
      <c r="AF50" s="15">
        <v>26.542200000000001</v>
      </c>
      <c r="AG50" s="15">
        <v>0</v>
      </c>
      <c r="AH50" s="15">
        <v>0</v>
      </c>
      <c r="AI50" s="15" t="s">
        <v>268</v>
      </c>
      <c r="AJ50" s="15" t="s">
        <v>268</v>
      </c>
      <c r="AK50" s="15" t="s">
        <v>268</v>
      </c>
      <c r="AL50" s="15" t="s">
        <v>268</v>
      </c>
      <c r="AM50" s="15">
        <v>25.036000000000001</v>
      </c>
    </row>
    <row r="51" spans="1:39" hidden="1" outlineLevel="1">
      <c r="A51" s="9">
        <v>41760</v>
      </c>
      <c r="B51" s="15">
        <v>27.563500000000001</v>
      </c>
      <c r="C51" s="15">
        <v>28.651199999999999</v>
      </c>
      <c r="D51" s="15">
        <v>29.584700000000002</v>
      </c>
      <c r="E51" s="15">
        <v>27.959599999999998</v>
      </c>
      <c r="F51" s="15">
        <v>25.4816</v>
      </c>
      <c r="G51" s="15">
        <v>28.406500000000001</v>
      </c>
      <c r="H51" s="15">
        <v>27.513200000000001</v>
      </c>
      <c r="I51" s="15">
        <v>28.651299999999999</v>
      </c>
      <c r="J51" s="15">
        <v>29.585000000000001</v>
      </c>
      <c r="K51" s="15">
        <v>27.959599999999998</v>
      </c>
      <c r="L51" s="15">
        <v>25.4816</v>
      </c>
      <c r="M51" s="15">
        <v>28.406500000000001</v>
      </c>
      <c r="N51" s="15">
        <v>27.513200000000001</v>
      </c>
      <c r="O51" s="15">
        <v>18.126200000000001</v>
      </c>
      <c r="P51" s="15">
        <v>18.126200000000001</v>
      </c>
      <c r="Q51" s="15" t="s">
        <v>268</v>
      </c>
      <c r="R51" s="15" t="s">
        <v>268</v>
      </c>
      <c r="S51" s="15" t="s">
        <v>268</v>
      </c>
      <c r="T51" s="15" t="s">
        <v>268</v>
      </c>
      <c r="U51" s="15">
        <v>27.289000000000001</v>
      </c>
      <c r="V51" s="15">
        <v>0</v>
      </c>
      <c r="W51" s="15">
        <v>27.289000000000001</v>
      </c>
      <c r="X51" s="15">
        <v>0</v>
      </c>
      <c r="Y51" s="15">
        <v>0</v>
      </c>
      <c r="Z51" s="15">
        <v>27.289000000000001</v>
      </c>
      <c r="AA51" s="15">
        <v>27.289000000000001</v>
      </c>
      <c r="AB51" s="15">
        <v>0</v>
      </c>
      <c r="AC51" s="15">
        <v>27.289000000000001</v>
      </c>
      <c r="AD51" s="15">
        <v>0</v>
      </c>
      <c r="AE51" s="15">
        <v>0</v>
      </c>
      <c r="AF51" s="15">
        <v>27.289000000000001</v>
      </c>
      <c r="AG51" s="15">
        <v>0</v>
      </c>
      <c r="AH51" s="15">
        <v>0</v>
      </c>
      <c r="AI51" s="15" t="s">
        <v>268</v>
      </c>
      <c r="AJ51" s="15" t="s">
        <v>268</v>
      </c>
      <c r="AK51" s="15" t="s">
        <v>268</v>
      </c>
      <c r="AL51" s="15" t="s">
        <v>268</v>
      </c>
      <c r="AM51" s="15">
        <v>25.176400000000001</v>
      </c>
    </row>
    <row r="52" spans="1:39" hidden="1" outlineLevel="1">
      <c r="A52" s="9">
        <v>41791</v>
      </c>
      <c r="B52" s="15">
        <v>28.251000000000001</v>
      </c>
      <c r="C52" s="15">
        <v>29.352799999999998</v>
      </c>
      <c r="D52" s="15">
        <v>29.985700000000001</v>
      </c>
      <c r="E52" s="15">
        <v>28.786999999999999</v>
      </c>
      <c r="F52" s="15">
        <v>25.6828</v>
      </c>
      <c r="G52" s="15">
        <v>29.578399999999998</v>
      </c>
      <c r="H52" s="15">
        <v>27.192799999999998</v>
      </c>
      <c r="I52" s="15">
        <v>29.352900000000002</v>
      </c>
      <c r="J52" s="15">
        <v>29.985800000000001</v>
      </c>
      <c r="K52" s="15">
        <v>28.786999999999999</v>
      </c>
      <c r="L52" s="15">
        <v>25.6828</v>
      </c>
      <c r="M52" s="15">
        <v>29.578399999999998</v>
      </c>
      <c r="N52" s="15">
        <v>27.192799999999998</v>
      </c>
      <c r="O52" s="15">
        <v>15.672599999999999</v>
      </c>
      <c r="P52" s="15">
        <v>15.672599999999999</v>
      </c>
      <c r="Q52" s="15" t="s">
        <v>268</v>
      </c>
      <c r="R52" s="15" t="s">
        <v>268</v>
      </c>
      <c r="S52" s="15" t="s">
        <v>268</v>
      </c>
      <c r="T52" s="15" t="s">
        <v>268</v>
      </c>
      <c r="U52" s="15">
        <v>32.86</v>
      </c>
      <c r="V52" s="15">
        <v>0</v>
      </c>
      <c r="W52" s="15">
        <v>32.86</v>
      </c>
      <c r="X52" s="15">
        <v>0</v>
      </c>
      <c r="Y52" s="15">
        <v>19.024899999999999</v>
      </c>
      <c r="Z52" s="15">
        <v>35.087499999999999</v>
      </c>
      <c r="AA52" s="15">
        <v>32.86</v>
      </c>
      <c r="AB52" s="15">
        <v>0</v>
      </c>
      <c r="AC52" s="15">
        <v>32.86</v>
      </c>
      <c r="AD52" s="15">
        <v>0</v>
      </c>
      <c r="AE52" s="15">
        <v>19.024899999999999</v>
      </c>
      <c r="AF52" s="15">
        <v>35.087499999999999</v>
      </c>
      <c r="AG52" s="15">
        <v>0</v>
      </c>
      <c r="AH52" s="15">
        <v>0</v>
      </c>
      <c r="AI52" s="15" t="s">
        <v>268</v>
      </c>
      <c r="AJ52" s="15" t="s">
        <v>268</v>
      </c>
      <c r="AK52" s="15" t="s">
        <v>268</v>
      </c>
      <c r="AL52" s="15" t="s">
        <v>268</v>
      </c>
      <c r="AM52" s="15">
        <v>25.057200000000002</v>
      </c>
    </row>
    <row r="53" spans="1:39" hidden="1" outlineLevel="1">
      <c r="A53" s="9">
        <v>41821</v>
      </c>
      <c r="B53" s="15">
        <v>27.835000000000001</v>
      </c>
      <c r="C53" s="15">
        <v>29.670999999999999</v>
      </c>
      <c r="D53" s="15">
        <v>30.9572</v>
      </c>
      <c r="E53" s="15">
        <v>28.422000000000001</v>
      </c>
      <c r="F53" s="15">
        <v>25.495799999999999</v>
      </c>
      <c r="G53" s="15">
        <v>29.476700000000001</v>
      </c>
      <c r="H53" s="15">
        <v>24.935500000000001</v>
      </c>
      <c r="I53" s="15">
        <v>29.676500000000001</v>
      </c>
      <c r="J53" s="15">
        <v>30.9574</v>
      </c>
      <c r="K53" s="15">
        <v>28.431799999999999</v>
      </c>
      <c r="L53" s="15">
        <v>25.495799999999999</v>
      </c>
      <c r="M53" s="15">
        <v>29.476700000000001</v>
      </c>
      <c r="N53" s="15">
        <v>24.988</v>
      </c>
      <c r="O53" s="15">
        <v>13.559799999999999</v>
      </c>
      <c r="P53" s="15">
        <v>17.665700000000001</v>
      </c>
      <c r="Q53" s="15">
        <v>13.49</v>
      </c>
      <c r="R53" s="15" t="s">
        <v>268</v>
      </c>
      <c r="S53" s="15" t="s">
        <v>268</v>
      </c>
      <c r="T53" s="15">
        <v>13.49</v>
      </c>
      <c r="U53" s="15">
        <v>23.114799999999999</v>
      </c>
      <c r="V53" s="15">
        <v>0</v>
      </c>
      <c r="W53" s="15">
        <v>23.114799999999999</v>
      </c>
      <c r="X53" s="15">
        <v>0</v>
      </c>
      <c r="Y53" s="15">
        <v>20.6</v>
      </c>
      <c r="Z53" s="15">
        <v>24.992699999999999</v>
      </c>
      <c r="AA53" s="15">
        <v>23.114799999999999</v>
      </c>
      <c r="AB53" s="15">
        <v>0</v>
      </c>
      <c r="AC53" s="15">
        <v>23.114799999999999</v>
      </c>
      <c r="AD53" s="15">
        <v>0</v>
      </c>
      <c r="AE53" s="15">
        <v>20.6</v>
      </c>
      <c r="AF53" s="15">
        <v>24.992699999999999</v>
      </c>
      <c r="AG53" s="15">
        <v>0</v>
      </c>
      <c r="AH53" s="15">
        <v>0</v>
      </c>
      <c r="AI53" s="15">
        <v>0</v>
      </c>
      <c r="AJ53" s="15" t="s">
        <v>268</v>
      </c>
      <c r="AK53" s="15" t="s">
        <v>268</v>
      </c>
      <c r="AL53" s="15">
        <v>0</v>
      </c>
      <c r="AM53" s="15">
        <v>23.870699999999999</v>
      </c>
    </row>
    <row r="54" spans="1:39" hidden="1" outlineLevel="1">
      <c r="A54" s="9">
        <v>41852</v>
      </c>
      <c r="B54" s="15">
        <v>27.637699999999999</v>
      </c>
      <c r="C54" s="15">
        <v>29.3704</v>
      </c>
      <c r="D54" s="15">
        <v>30.3703</v>
      </c>
      <c r="E54" s="15">
        <v>28.456499999999998</v>
      </c>
      <c r="F54" s="15">
        <v>21.055399999999999</v>
      </c>
      <c r="G54" s="15">
        <v>30.360800000000001</v>
      </c>
      <c r="H54" s="15">
        <v>25.035399999999999</v>
      </c>
      <c r="I54" s="15">
        <v>29.369499999999999</v>
      </c>
      <c r="J54" s="15">
        <v>30.368600000000001</v>
      </c>
      <c r="K54" s="15">
        <v>28.456499999999998</v>
      </c>
      <c r="L54" s="15">
        <v>21.055399999999999</v>
      </c>
      <c r="M54" s="15">
        <v>30.360800000000001</v>
      </c>
      <c r="N54" s="15">
        <v>25.035399999999999</v>
      </c>
      <c r="O54" s="15">
        <v>36.649900000000002</v>
      </c>
      <c r="P54" s="15">
        <v>36.649900000000002</v>
      </c>
      <c r="Q54" s="15" t="s">
        <v>268</v>
      </c>
      <c r="R54" s="15" t="s">
        <v>268</v>
      </c>
      <c r="S54" s="15" t="s">
        <v>268</v>
      </c>
      <c r="T54" s="15" t="s">
        <v>268</v>
      </c>
      <c r="U54" s="15">
        <v>25.227499999999999</v>
      </c>
      <c r="V54" s="15">
        <v>0</v>
      </c>
      <c r="W54" s="15">
        <v>25.227499999999999</v>
      </c>
      <c r="X54" s="15">
        <v>0</v>
      </c>
      <c r="Y54" s="15">
        <v>27.801100000000002</v>
      </c>
      <c r="Z54" s="15">
        <v>21.857800000000001</v>
      </c>
      <c r="AA54" s="15">
        <v>25.227499999999999</v>
      </c>
      <c r="AB54" s="15">
        <v>0</v>
      </c>
      <c r="AC54" s="15">
        <v>25.227499999999999</v>
      </c>
      <c r="AD54" s="15">
        <v>0</v>
      </c>
      <c r="AE54" s="15">
        <v>27.801100000000002</v>
      </c>
      <c r="AF54" s="15">
        <v>21.857800000000001</v>
      </c>
      <c r="AG54" s="15">
        <v>0</v>
      </c>
      <c r="AH54" s="15">
        <v>0</v>
      </c>
      <c r="AI54" s="15" t="s">
        <v>268</v>
      </c>
      <c r="AJ54" s="15" t="s">
        <v>268</v>
      </c>
      <c r="AK54" s="15" t="s">
        <v>268</v>
      </c>
      <c r="AL54" s="15" t="s">
        <v>268</v>
      </c>
      <c r="AM54" s="15">
        <v>22.667000000000002</v>
      </c>
    </row>
    <row r="55" spans="1:39" hidden="1" outlineLevel="1">
      <c r="A55" s="9">
        <v>41883</v>
      </c>
      <c r="B55" s="15">
        <v>27.084299999999999</v>
      </c>
      <c r="C55" s="15">
        <v>29.4254</v>
      </c>
      <c r="D55" s="15">
        <v>29.5989</v>
      </c>
      <c r="E55" s="15">
        <v>29.284199999999998</v>
      </c>
      <c r="F55" s="15">
        <v>22.523599999999998</v>
      </c>
      <c r="G55" s="15">
        <v>30.7455</v>
      </c>
      <c r="H55" s="15">
        <v>27.259699999999999</v>
      </c>
      <c r="I55" s="15">
        <v>29.4255</v>
      </c>
      <c r="J55" s="15">
        <v>29.5992</v>
      </c>
      <c r="K55" s="15">
        <v>29.284199999999998</v>
      </c>
      <c r="L55" s="15">
        <v>22.523599999999998</v>
      </c>
      <c r="M55" s="15">
        <v>30.7455</v>
      </c>
      <c r="N55" s="15">
        <v>27.259699999999999</v>
      </c>
      <c r="O55" s="15">
        <v>13.6243</v>
      </c>
      <c r="P55" s="15">
        <v>13.6243</v>
      </c>
      <c r="Q55" s="15">
        <v>0</v>
      </c>
      <c r="R55" s="15" t="s">
        <v>268</v>
      </c>
      <c r="S55" s="15" t="s">
        <v>268</v>
      </c>
      <c r="T55" s="15">
        <v>0</v>
      </c>
      <c r="U55" s="15">
        <v>16.4712</v>
      </c>
      <c r="V55" s="15">
        <v>0</v>
      </c>
      <c r="W55" s="15">
        <v>16.4712</v>
      </c>
      <c r="X55" s="15">
        <v>0</v>
      </c>
      <c r="Y55" s="15">
        <v>22.881</v>
      </c>
      <c r="Z55" s="15">
        <v>9.6593</v>
      </c>
      <c r="AA55" s="15">
        <v>22.870100000000001</v>
      </c>
      <c r="AB55" s="15">
        <v>0</v>
      </c>
      <c r="AC55" s="15">
        <v>22.870100000000001</v>
      </c>
      <c r="AD55" s="15">
        <v>0</v>
      </c>
      <c r="AE55" s="15">
        <v>22.881</v>
      </c>
      <c r="AF55" s="15">
        <v>19.973400000000002</v>
      </c>
      <c r="AG55" s="15">
        <v>9.6180000000000003</v>
      </c>
      <c r="AH55" s="15">
        <v>0</v>
      </c>
      <c r="AI55" s="15">
        <v>9.6180000000000003</v>
      </c>
      <c r="AJ55" s="15" t="s">
        <v>268</v>
      </c>
      <c r="AK55" s="15" t="s">
        <v>268</v>
      </c>
      <c r="AL55" s="15">
        <v>9.6180000000000003</v>
      </c>
      <c r="AM55" s="15">
        <v>21.471699999999998</v>
      </c>
    </row>
    <row r="56" spans="1:39" hidden="1" outlineLevel="1">
      <c r="A56" s="9">
        <v>41913</v>
      </c>
      <c r="B56" s="15">
        <v>25.749600000000001</v>
      </c>
      <c r="C56" s="15">
        <v>27.645399999999999</v>
      </c>
      <c r="D56" s="15">
        <v>28.5855</v>
      </c>
      <c r="E56" s="15">
        <v>27.009599999999999</v>
      </c>
      <c r="F56" s="15">
        <v>23.866299999999999</v>
      </c>
      <c r="G56" s="15">
        <v>28.0488</v>
      </c>
      <c r="H56" s="15">
        <v>22.9465</v>
      </c>
      <c r="I56" s="15">
        <v>27.664899999999999</v>
      </c>
      <c r="J56" s="15">
        <v>28.586400000000001</v>
      </c>
      <c r="K56" s="15">
        <v>27.040299999999998</v>
      </c>
      <c r="L56" s="15">
        <v>23.866299999999999</v>
      </c>
      <c r="M56" s="15">
        <v>28.0488</v>
      </c>
      <c r="N56" s="15">
        <v>23.167400000000001</v>
      </c>
      <c r="O56" s="15">
        <v>14.1045</v>
      </c>
      <c r="P56" s="15">
        <v>5.4122000000000003</v>
      </c>
      <c r="Q56" s="15">
        <v>14.1998</v>
      </c>
      <c r="R56" s="15" t="s">
        <v>268</v>
      </c>
      <c r="S56" s="15" t="s">
        <v>268</v>
      </c>
      <c r="T56" s="15">
        <v>14.1998</v>
      </c>
      <c r="U56" s="15">
        <v>17.626200000000001</v>
      </c>
      <c r="V56" s="15">
        <v>0</v>
      </c>
      <c r="W56" s="15">
        <v>17.626200000000001</v>
      </c>
      <c r="X56" s="15">
        <v>0</v>
      </c>
      <c r="Y56" s="15">
        <v>0</v>
      </c>
      <c r="Z56" s="15">
        <v>17.626200000000001</v>
      </c>
      <c r="AA56" s="15">
        <v>21.897400000000001</v>
      </c>
      <c r="AB56" s="15">
        <v>0</v>
      </c>
      <c r="AC56" s="15">
        <v>21.897400000000001</v>
      </c>
      <c r="AD56" s="15">
        <v>0</v>
      </c>
      <c r="AE56" s="15">
        <v>0</v>
      </c>
      <c r="AF56" s="15">
        <v>21.897400000000001</v>
      </c>
      <c r="AG56" s="15">
        <v>7.9020000000000001</v>
      </c>
      <c r="AH56" s="15">
        <v>0</v>
      </c>
      <c r="AI56" s="15">
        <v>7.9020000000000001</v>
      </c>
      <c r="AJ56" s="15" t="s">
        <v>268</v>
      </c>
      <c r="AK56" s="15" t="s">
        <v>268</v>
      </c>
      <c r="AL56" s="15">
        <v>7.9020000000000001</v>
      </c>
      <c r="AM56" s="15">
        <v>21.754200000000001</v>
      </c>
    </row>
    <row r="57" spans="1:39" hidden="1" outlineLevel="1">
      <c r="A57" s="9">
        <v>41944</v>
      </c>
      <c r="B57" s="15">
        <v>26.228400000000001</v>
      </c>
      <c r="C57" s="15">
        <v>27.853899999999999</v>
      </c>
      <c r="D57" s="15">
        <v>29.648</v>
      </c>
      <c r="E57" s="15">
        <v>26.745100000000001</v>
      </c>
      <c r="F57" s="15">
        <v>25.870100000000001</v>
      </c>
      <c r="G57" s="15">
        <v>27.200900000000001</v>
      </c>
      <c r="H57" s="15">
        <v>24.566600000000001</v>
      </c>
      <c r="I57" s="15">
        <v>27.863900000000001</v>
      </c>
      <c r="J57" s="15">
        <v>29.648299999999999</v>
      </c>
      <c r="K57" s="15">
        <v>26.760400000000001</v>
      </c>
      <c r="L57" s="15">
        <v>25.870100000000001</v>
      </c>
      <c r="M57" s="15">
        <v>27.200900000000001</v>
      </c>
      <c r="N57" s="15">
        <v>24.678999999999998</v>
      </c>
      <c r="O57" s="15">
        <v>0.7913</v>
      </c>
      <c r="P57" s="15">
        <v>20.119</v>
      </c>
      <c r="Q57" s="15">
        <v>0</v>
      </c>
      <c r="R57" s="15" t="s">
        <v>268</v>
      </c>
      <c r="S57" s="15" t="s">
        <v>268</v>
      </c>
      <c r="T57" s="15">
        <v>0</v>
      </c>
      <c r="U57" s="15">
        <v>16.9954</v>
      </c>
      <c r="V57" s="15">
        <v>0</v>
      </c>
      <c r="W57" s="15">
        <v>16.9954</v>
      </c>
      <c r="X57" s="15">
        <v>0</v>
      </c>
      <c r="Y57" s="15">
        <v>0</v>
      </c>
      <c r="Z57" s="15">
        <v>16.9954</v>
      </c>
      <c r="AA57" s="15">
        <v>16.9954</v>
      </c>
      <c r="AB57" s="15">
        <v>0</v>
      </c>
      <c r="AC57" s="15">
        <v>16.9954</v>
      </c>
      <c r="AD57" s="15">
        <v>0</v>
      </c>
      <c r="AE57" s="15">
        <v>0</v>
      </c>
      <c r="AF57" s="15">
        <v>16.9954</v>
      </c>
      <c r="AG57" s="15">
        <v>0</v>
      </c>
      <c r="AH57" s="15">
        <v>0</v>
      </c>
      <c r="AI57" s="15">
        <v>0</v>
      </c>
      <c r="AJ57" s="15" t="s">
        <v>268</v>
      </c>
      <c r="AK57" s="15" t="s">
        <v>268</v>
      </c>
      <c r="AL57" s="15">
        <v>0</v>
      </c>
      <c r="AM57" s="15">
        <v>21.770700000000001</v>
      </c>
    </row>
    <row r="58" spans="1:39" hidden="1" outlineLevel="1">
      <c r="A58" s="9">
        <v>41974</v>
      </c>
      <c r="B58" s="15">
        <v>25.692</v>
      </c>
      <c r="C58" s="15">
        <v>27.354299999999999</v>
      </c>
      <c r="D58" s="15">
        <v>29.6189</v>
      </c>
      <c r="E58" s="15">
        <v>26.1068</v>
      </c>
      <c r="F58" s="15">
        <v>28.685300000000002</v>
      </c>
      <c r="G58" s="15">
        <v>27.0197</v>
      </c>
      <c r="H58" s="15">
        <v>20.1798</v>
      </c>
      <c r="I58" s="15">
        <v>27.6753</v>
      </c>
      <c r="J58" s="15">
        <v>29.618300000000001</v>
      </c>
      <c r="K58" s="15">
        <v>26.576499999999999</v>
      </c>
      <c r="L58" s="15">
        <v>28.685300000000002</v>
      </c>
      <c r="M58" s="15">
        <v>27.0197</v>
      </c>
      <c r="N58" s="15">
        <v>22.7742</v>
      </c>
      <c r="O58" s="15">
        <v>8.5484000000000009</v>
      </c>
      <c r="P58" s="15">
        <v>36.050600000000003</v>
      </c>
      <c r="Q58" s="15">
        <v>8.4902999999999995</v>
      </c>
      <c r="R58" s="15" t="s">
        <v>268</v>
      </c>
      <c r="S58" s="15" t="s">
        <v>268</v>
      </c>
      <c r="T58" s="15">
        <v>8.4902999999999995</v>
      </c>
      <c r="U58" s="15">
        <v>15.936299999999999</v>
      </c>
      <c r="V58" s="15">
        <v>0</v>
      </c>
      <c r="W58" s="15">
        <v>15.936299999999999</v>
      </c>
      <c r="X58" s="15">
        <v>0</v>
      </c>
      <c r="Y58" s="15">
        <v>0</v>
      </c>
      <c r="Z58" s="15">
        <v>15.936299999999999</v>
      </c>
      <c r="AA58" s="15">
        <v>15.936299999999999</v>
      </c>
      <c r="AB58" s="15">
        <v>0</v>
      </c>
      <c r="AC58" s="15">
        <v>15.936299999999999</v>
      </c>
      <c r="AD58" s="15">
        <v>0</v>
      </c>
      <c r="AE58" s="15">
        <v>0</v>
      </c>
      <c r="AF58" s="15">
        <v>15.936299999999999</v>
      </c>
      <c r="AG58" s="15">
        <v>0</v>
      </c>
      <c r="AH58" s="15">
        <v>0</v>
      </c>
      <c r="AI58" s="15">
        <v>0</v>
      </c>
      <c r="AJ58" s="15" t="s">
        <v>268</v>
      </c>
      <c r="AK58" s="15" t="s">
        <v>268</v>
      </c>
      <c r="AL58" s="15">
        <v>0</v>
      </c>
      <c r="AM58" s="15">
        <v>21.866599999999998</v>
      </c>
    </row>
    <row r="59" spans="1:39" hidden="1" outlineLevel="1">
      <c r="A59" s="9">
        <v>42005</v>
      </c>
      <c r="B59" s="15">
        <v>26.203299999999999</v>
      </c>
      <c r="C59" s="15">
        <v>28.304200000000002</v>
      </c>
      <c r="D59" s="15">
        <v>30.136600000000001</v>
      </c>
      <c r="E59" s="15">
        <v>27.006699999999999</v>
      </c>
      <c r="F59" s="15">
        <v>32.437600000000003</v>
      </c>
      <c r="G59" s="15">
        <v>27.759899999999998</v>
      </c>
      <c r="H59" s="15">
        <v>20.564699999999998</v>
      </c>
      <c r="I59" s="15">
        <v>28.747599999999998</v>
      </c>
      <c r="J59" s="15">
        <v>30.135999999999999</v>
      </c>
      <c r="K59" s="15">
        <v>27.7224</v>
      </c>
      <c r="L59" s="15">
        <v>32.437600000000003</v>
      </c>
      <c r="M59" s="15">
        <v>27.759899999999998</v>
      </c>
      <c r="N59" s="15">
        <v>25.069099999999999</v>
      </c>
      <c r="O59" s="15">
        <v>10.3583</v>
      </c>
      <c r="P59" s="15">
        <v>38.143599999999999</v>
      </c>
      <c r="Q59" s="15">
        <v>10.326599999999999</v>
      </c>
      <c r="R59" s="15" t="s">
        <v>268</v>
      </c>
      <c r="S59" s="15" t="s">
        <v>268</v>
      </c>
      <c r="T59" s="15">
        <v>10.326599999999999</v>
      </c>
      <c r="U59" s="15">
        <v>16.174499999999998</v>
      </c>
      <c r="V59" s="15">
        <v>0</v>
      </c>
      <c r="W59" s="15">
        <v>16.174499999999998</v>
      </c>
      <c r="X59" s="15">
        <v>0</v>
      </c>
      <c r="Y59" s="15">
        <v>16.575500000000002</v>
      </c>
      <c r="Z59" s="15">
        <v>15.751300000000001</v>
      </c>
      <c r="AA59" s="15">
        <v>16.174499999999998</v>
      </c>
      <c r="AB59" s="15">
        <v>0</v>
      </c>
      <c r="AC59" s="15">
        <v>16.174499999999998</v>
      </c>
      <c r="AD59" s="15">
        <v>0</v>
      </c>
      <c r="AE59" s="15">
        <v>16.575500000000002</v>
      </c>
      <c r="AF59" s="15">
        <v>15.751300000000001</v>
      </c>
      <c r="AG59" s="15">
        <v>0</v>
      </c>
      <c r="AH59" s="15">
        <v>0</v>
      </c>
      <c r="AI59" s="15">
        <v>0</v>
      </c>
      <c r="AJ59" s="15" t="s">
        <v>268</v>
      </c>
      <c r="AK59" s="15" t="s">
        <v>268</v>
      </c>
      <c r="AL59" s="15">
        <v>0</v>
      </c>
      <c r="AM59" s="15">
        <v>21.6554</v>
      </c>
    </row>
    <row r="60" spans="1:39" hidden="1" outlineLevel="1">
      <c r="A60" s="9">
        <v>42036</v>
      </c>
      <c r="B60" s="15">
        <v>24.397400000000001</v>
      </c>
      <c r="C60" s="15">
        <v>26.276299999999999</v>
      </c>
      <c r="D60" s="15">
        <v>29.933</v>
      </c>
      <c r="E60" s="15">
        <v>24.480399999999999</v>
      </c>
      <c r="F60" s="15">
        <v>32.7209</v>
      </c>
      <c r="G60" s="15">
        <v>26.483799999999999</v>
      </c>
      <c r="H60" s="15">
        <v>18.900500000000001</v>
      </c>
      <c r="I60" s="15">
        <v>26.254999999999999</v>
      </c>
      <c r="J60" s="15">
        <v>29.878699999999998</v>
      </c>
      <c r="K60" s="15">
        <v>24.480399999999999</v>
      </c>
      <c r="L60" s="15">
        <v>32.7209</v>
      </c>
      <c r="M60" s="15">
        <v>26.483799999999999</v>
      </c>
      <c r="N60" s="15">
        <v>18.900500000000001</v>
      </c>
      <c r="O60" s="15">
        <v>48.668900000000001</v>
      </c>
      <c r="P60" s="15">
        <v>48.668900000000001</v>
      </c>
      <c r="Q60" s="15" t="s">
        <v>268</v>
      </c>
      <c r="R60" s="15" t="s">
        <v>268</v>
      </c>
      <c r="S60" s="15" t="s">
        <v>268</v>
      </c>
      <c r="T60" s="15" t="s">
        <v>268</v>
      </c>
      <c r="U60" s="15">
        <v>15.652799999999999</v>
      </c>
      <c r="V60" s="15">
        <v>0</v>
      </c>
      <c r="W60" s="15">
        <v>15.652799999999999</v>
      </c>
      <c r="X60" s="15">
        <v>0</v>
      </c>
      <c r="Y60" s="15">
        <v>17.9514</v>
      </c>
      <c r="Z60" s="15">
        <v>15.5154</v>
      </c>
      <c r="AA60" s="15">
        <v>15.652799999999999</v>
      </c>
      <c r="AB60" s="15">
        <v>0</v>
      </c>
      <c r="AC60" s="15">
        <v>15.652799999999999</v>
      </c>
      <c r="AD60" s="15">
        <v>0</v>
      </c>
      <c r="AE60" s="15">
        <v>17.9514</v>
      </c>
      <c r="AF60" s="15">
        <v>15.5154</v>
      </c>
      <c r="AG60" s="15">
        <v>0</v>
      </c>
      <c r="AH60" s="15">
        <v>0</v>
      </c>
      <c r="AI60" s="15" t="s">
        <v>268</v>
      </c>
      <c r="AJ60" s="15" t="s">
        <v>268</v>
      </c>
      <c r="AK60" s="15" t="s">
        <v>268</v>
      </c>
      <c r="AL60" s="15" t="s">
        <v>268</v>
      </c>
      <c r="AM60" s="15">
        <v>25.0121</v>
      </c>
    </row>
    <row r="61" spans="1:39" hidden="1" outlineLevel="1">
      <c r="A61" s="9">
        <v>42064</v>
      </c>
      <c r="B61" s="15">
        <v>25.7407</v>
      </c>
      <c r="C61" s="15">
        <v>26.301200000000001</v>
      </c>
      <c r="D61" s="15">
        <v>30.8416</v>
      </c>
      <c r="E61" s="15">
        <v>24.786799999999999</v>
      </c>
      <c r="F61" s="15">
        <v>34.054699999999997</v>
      </c>
      <c r="G61" s="15">
        <v>25.485399999999998</v>
      </c>
      <c r="H61" s="15">
        <v>18.1572</v>
      </c>
      <c r="I61" s="15">
        <v>26.283100000000001</v>
      </c>
      <c r="J61" s="15">
        <v>30.8065</v>
      </c>
      <c r="K61" s="15">
        <v>24.786799999999999</v>
      </c>
      <c r="L61" s="15">
        <v>34.054699999999997</v>
      </c>
      <c r="M61" s="15">
        <v>25.485399999999998</v>
      </c>
      <c r="N61" s="15">
        <v>18.1572</v>
      </c>
      <c r="O61" s="15">
        <v>35.079900000000002</v>
      </c>
      <c r="P61" s="15">
        <v>35.079900000000002</v>
      </c>
      <c r="Q61" s="15" t="s">
        <v>268</v>
      </c>
      <c r="R61" s="15" t="s">
        <v>268</v>
      </c>
      <c r="S61" s="15" t="s">
        <v>268</v>
      </c>
      <c r="T61" s="15" t="s">
        <v>268</v>
      </c>
      <c r="U61" s="15">
        <v>11.3751</v>
      </c>
      <c r="V61" s="15">
        <v>0</v>
      </c>
      <c r="W61" s="15">
        <v>11.3751</v>
      </c>
      <c r="X61" s="15">
        <v>0</v>
      </c>
      <c r="Y61" s="15">
        <v>20.141999999999999</v>
      </c>
      <c r="Z61" s="15">
        <v>10.659800000000001</v>
      </c>
      <c r="AA61" s="15">
        <v>11.3751</v>
      </c>
      <c r="AB61" s="15">
        <v>0</v>
      </c>
      <c r="AC61" s="15">
        <v>11.3751</v>
      </c>
      <c r="AD61" s="15">
        <v>0</v>
      </c>
      <c r="AE61" s="15">
        <v>20.141999999999999</v>
      </c>
      <c r="AF61" s="15">
        <v>10.659800000000001</v>
      </c>
      <c r="AG61" s="15">
        <v>0</v>
      </c>
      <c r="AH61" s="15">
        <v>0</v>
      </c>
      <c r="AI61" s="15" t="s">
        <v>268</v>
      </c>
      <c r="AJ61" s="15" t="s">
        <v>268</v>
      </c>
      <c r="AK61" s="15" t="s">
        <v>268</v>
      </c>
      <c r="AL61" s="15" t="s">
        <v>268</v>
      </c>
      <c r="AM61" s="15">
        <v>28.6997</v>
      </c>
    </row>
    <row r="62" spans="1:39" hidden="1" outlineLevel="1">
      <c r="A62" s="9">
        <v>42095</v>
      </c>
      <c r="B62" s="15">
        <v>25.7592</v>
      </c>
      <c r="C62" s="15">
        <v>26.294599999999999</v>
      </c>
      <c r="D62" s="15">
        <v>33.903599999999997</v>
      </c>
      <c r="E62" s="15">
        <v>24.975000000000001</v>
      </c>
      <c r="F62" s="15">
        <v>50.610300000000002</v>
      </c>
      <c r="G62" s="15">
        <v>25.827400000000001</v>
      </c>
      <c r="H62" s="15">
        <v>11.587199999999999</v>
      </c>
      <c r="I62" s="15">
        <v>26.2883</v>
      </c>
      <c r="J62" s="15">
        <v>33.888399999999997</v>
      </c>
      <c r="K62" s="15">
        <v>24.975000000000001</v>
      </c>
      <c r="L62" s="15">
        <v>50.610300000000002</v>
      </c>
      <c r="M62" s="15">
        <v>25.827400000000001</v>
      </c>
      <c r="N62" s="15">
        <v>11.587199999999999</v>
      </c>
      <c r="O62" s="15">
        <v>38.001899999999999</v>
      </c>
      <c r="P62" s="15">
        <v>38.001899999999999</v>
      </c>
      <c r="Q62" s="15" t="s">
        <v>268</v>
      </c>
      <c r="R62" s="15" t="s">
        <v>268</v>
      </c>
      <c r="S62" s="15" t="s">
        <v>268</v>
      </c>
      <c r="T62" s="15" t="s">
        <v>268</v>
      </c>
      <c r="U62" s="15">
        <v>11.9947</v>
      </c>
      <c r="V62" s="15">
        <v>0</v>
      </c>
      <c r="W62" s="15">
        <v>11.9947</v>
      </c>
      <c r="X62" s="15">
        <v>0</v>
      </c>
      <c r="Y62" s="15">
        <v>19</v>
      </c>
      <c r="Z62" s="15">
        <v>11.9343</v>
      </c>
      <c r="AA62" s="15">
        <v>11.9947</v>
      </c>
      <c r="AB62" s="15">
        <v>0</v>
      </c>
      <c r="AC62" s="15">
        <v>11.9947</v>
      </c>
      <c r="AD62" s="15">
        <v>0</v>
      </c>
      <c r="AE62" s="15">
        <v>19</v>
      </c>
      <c r="AF62" s="15">
        <v>11.9343</v>
      </c>
      <c r="AG62" s="15">
        <v>0</v>
      </c>
      <c r="AH62" s="15">
        <v>0</v>
      </c>
      <c r="AI62" s="15" t="s">
        <v>268</v>
      </c>
      <c r="AJ62" s="15" t="s">
        <v>268</v>
      </c>
      <c r="AK62" s="15" t="s">
        <v>268</v>
      </c>
      <c r="AL62" s="15" t="s">
        <v>268</v>
      </c>
      <c r="AM62" s="15">
        <v>31.118400000000001</v>
      </c>
    </row>
    <row r="63" spans="1:39" hidden="1" outlineLevel="1">
      <c r="A63" s="9">
        <v>42125</v>
      </c>
      <c r="B63" s="15">
        <v>27.3306</v>
      </c>
      <c r="C63" s="15">
        <v>27.866800000000001</v>
      </c>
      <c r="D63" s="15">
        <v>34.296100000000003</v>
      </c>
      <c r="E63" s="15">
        <v>26.6126</v>
      </c>
      <c r="F63" s="15">
        <v>29.0517</v>
      </c>
      <c r="G63" s="15">
        <v>27.005099999999999</v>
      </c>
      <c r="H63" s="15">
        <v>19.277799999999999</v>
      </c>
      <c r="I63" s="15">
        <v>28.078499999999998</v>
      </c>
      <c r="J63" s="15">
        <v>34.292700000000004</v>
      </c>
      <c r="K63" s="15">
        <v>26.841999999999999</v>
      </c>
      <c r="L63" s="15">
        <v>29.0517</v>
      </c>
      <c r="M63" s="15">
        <v>27.005099999999999</v>
      </c>
      <c r="N63" s="15">
        <v>20.833300000000001</v>
      </c>
      <c r="O63" s="15">
        <v>16.1036</v>
      </c>
      <c r="P63" s="15">
        <v>36.879800000000003</v>
      </c>
      <c r="Q63" s="15">
        <v>15.85</v>
      </c>
      <c r="R63" s="15" t="s">
        <v>268</v>
      </c>
      <c r="S63" s="15" t="s">
        <v>268</v>
      </c>
      <c r="T63" s="15">
        <v>15.85</v>
      </c>
      <c r="U63" s="15">
        <v>10.4559</v>
      </c>
      <c r="V63" s="15">
        <v>0</v>
      </c>
      <c r="W63" s="15">
        <v>10.4559</v>
      </c>
      <c r="X63" s="15">
        <v>0</v>
      </c>
      <c r="Y63" s="15">
        <v>24.670400000000001</v>
      </c>
      <c r="Z63" s="15">
        <v>10.451499999999999</v>
      </c>
      <c r="AA63" s="15">
        <v>10.4559</v>
      </c>
      <c r="AB63" s="15">
        <v>0</v>
      </c>
      <c r="AC63" s="15">
        <v>10.4559</v>
      </c>
      <c r="AD63" s="15">
        <v>0</v>
      </c>
      <c r="AE63" s="15">
        <v>24.670400000000001</v>
      </c>
      <c r="AF63" s="15">
        <v>10.451499999999999</v>
      </c>
      <c r="AG63" s="15">
        <v>0</v>
      </c>
      <c r="AH63" s="15">
        <v>0</v>
      </c>
      <c r="AI63" s="15">
        <v>0</v>
      </c>
      <c r="AJ63" s="15" t="s">
        <v>268</v>
      </c>
      <c r="AK63" s="15" t="s">
        <v>268</v>
      </c>
      <c r="AL63" s="15">
        <v>0</v>
      </c>
      <c r="AM63" s="15">
        <v>30.452000000000002</v>
      </c>
    </row>
    <row r="64" spans="1:39" hidden="1" outlineLevel="1">
      <c r="A64" s="9">
        <v>42156</v>
      </c>
      <c r="B64" s="15">
        <v>27.873000000000001</v>
      </c>
      <c r="C64" s="15">
        <v>27.052800000000001</v>
      </c>
      <c r="D64" s="15">
        <v>33.942900000000002</v>
      </c>
      <c r="E64" s="15">
        <v>25.8003</v>
      </c>
      <c r="F64" s="15">
        <v>33.910800000000002</v>
      </c>
      <c r="G64" s="15">
        <v>26.502600000000001</v>
      </c>
      <c r="H64" s="15">
        <v>14.5989</v>
      </c>
      <c r="I64" s="15">
        <v>27.052600000000002</v>
      </c>
      <c r="J64" s="15">
        <v>33.942500000000003</v>
      </c>
      <c r="K64" s="15">
        <v>25.8003</v>
      </c>
      <c r="L64" s="15">
        <v>33.910800000000002</v>
      </c>
      <c r="M64" s="15">
        <v>26.502600000000001</v>
      </c>
      <c r="N64" s="15">
        <v>14.5989</v>
      </c>
      <c r="O64" s="15">
        <v>37.866</v>
      </c>
      <c r="P64" s="15">
        <v>37.866</v>
      </c>
      <c r="Q64" s="15" t="s">
        <v>268</v>
      </c>
      <c r="R64" s="15" t="s">
        <v>268</v>
      </c>
      <c r="S64" s="15" t="s">
        <v>268</v>
      </c>
      <c r="T64" s="15" t="s">
        <v>268</v>
      </c>
      <c r="U64" s="15">
        <v>4.1924000000000001</v>
      </c>
      <c r="V64" s="15">
        <v>0</v>
      </c>
      <c r="W64" s="15">
        <v>4.1924000000000001</v>
      </c>
      <c r="X64" s="15">
        <v>0</v>
      </c>
      <c r="Y64" s="15">
        <v>17</v>
      </c>
      <c r="Z64" s="15">
        <v>2.4093</v>
      </c>
      <c r="AA64" s="15">
        <v>4.1924000000000001</v>
      </c>
      <c r="AB64" s="15">
        <v>0</v>
      </c>
      <c r="AC64" s="15">
        <v>4.1924000000000001</v>
      </c>
      <c r="AD64" s="15">
        <v>0</v>
      </c>
      <c r="AE64" s="15">
        <v>17</v>
      </c>
      <c r="AF64" s="15">
        <v>2.4093</v>
      </c>
      <c r="AG64" s="15">
        <v>0</v>
      </c>
      <c r="AH64" s="15">
        <v>0</v>
      </c>
      <c r="AI64" s="15" t="s">
        <v>268</v>
      </c>
      <c r="AJ64" s="15" t="s">
        <v>268</v>
      </c>
      <c r="AK64" s="15" t="s">
        <v>268</v>
      </c>
      <c r="AL64" s="15" t="s">
        <v>268</v>
      </c>
      <c r="AM64" s="15">
        <v>31.349499999999999</v>
      </c>
    </row>
    <row r="65" spans="1:39" hidden="1" outlineLevel="1">
      <c r="A65" s="9">
        <v>42186</v>
      </c>
      <c r="B65" s="15">
        <v>27.893599999999999</v>
      </c>
      <c r="C65" s="15">
        <v>27.6617</v>
      </c>
      <c r="D65" s="15">
        <v>33.095799999999997</v>
      </c>
      <c r="E65" s="15">
        <v>26.745000000000001</v>
      </c>
      <c r="F65" s="15">
        <v>30.875900000000001</v>
      </c>
      <c r="G65" s="15">
        <v>27.2788</v>
      </c>
      <c r="H65" s="15">
        <v>20.5381</v>
      </c>
      <c r="I65" s="15">
        <v>27.661000000000001</v>
      </c>
      <c r="J65" s="15">
        <v>33.093200000000003</v>
      </c>
      <c r="K65" s="15">
        <v>26.745000000000001</v>
      </c>
      <c r="L65" s="15">
        <v>30.875900000000001</v>
      </c>
      <c r="M65" s="15">
        <v>27.2788</v>
      </c>
      <c r="N65" s="15">
        <v>20.5381</v>
      </c>
      <c r="O65" s="15">
        <v>39.757300000000001</v>
      </c>
      <c r="P65" s="15">
        <v>39.757300000000001</v>
      </c>
      <c r="Q65" s="15">
        <v>0</v>
      </c>
      <c r="R65" s="15" t="s">
        <v>268</v>
      </c>
      <c r="S65" s="15" t="s">
        <v>268</v>
      </c>
      <c r="T65" s="15">
        <v>0</v>
      </c>
      <c r="U65" s="15">
        <v>13.5566</v>
      </c>
      <c r="V65" s="15">
        <v>0</v>
      </c>
      <c r="W65" s="15">
        <v>13.5566</v>
      </c>
      <c r="X65" s="15">
        <v>0</v>
      </c>
      <c r="Y65" s="15">
        <v>0</v>
      </c>
      <c r="Z65" s="15">
        <v>13.5566</v>
      </c>
      <c r="AA65" s="15">
        <v>14.3187</v>
      </c>
      <c r="AB65" s="15">
        <v>0</v>
      </c>
      <c r="AC65" s="15">
        <v>14.3187</v>
      </c>
      <c r="AD65" s="15">
        <v>0</v>
      </c>
      <c r="AE65" s="15">
        <v>0</v>
      </c>
      <c r="AF65" s="15">
        <v>14.3187</v>
      </c>
      <c r="AG65" s="15">
        <v>10.066000000000001</v>
      </c>
      <c r="AH65" s="15">
        <v>0</v>
      </c>
      <c r="AI65" s="15">
        <v>10.066000000000001</v>
      </c>
      <c r="AJ65" s="15" t="s">
        <v>268</v>
      </c>
      <c r="AK65" s="15" t="s">
        <v>268</v>
      </c>
      <c r="AL65" s="15">
        <v>10.066000000000001</v>
      </c>
      <c r="AM65" s="15">
        <v>31.8386</v>
      </c>
    </row>
    <row r="66" spans="1:39" hidden="1" outlineLevel="1">
      <c r="A66" s="9">
        <v>42217</v>
      </c>
      <c r="B66" s="15">
        <v>24.915900000000001</v>
      </c>
      <c r="C66" s="15">
        <v>24.436299999999999</v>
      </c>
      <c r="D66" s="15">
        <v>33.261499999999998</v>
      </c>
      <c r="E66" s="15">
        <v>23.029699999999998</v>
      </c>
      <c r="F66" s="15">
        <v>32.534999999999997</v>
      </c>
      <c r="G66" s="15">
        <v>23.013400000000001</v>
      </c>
      <c r="H66" s="15">
        <v>17.127700000000001</v>
      </c>
      <c r="I66" s="15">
        <v>23.6449</v>
      </c>
      <c r="J66" s="15">
        <v>29.599499999999999</v>
      </c>
      <c r="K66" s="15">
        <v>23.029699999999998</v>
      </c>
      <c r="L66" s="15">
        <v>32.534999999999997</v>
      </c>
      <c r="M66" s="15">
        <v>23.013400000000001</v>
      </c>
      <c r="N66" s="15">
        <v>17.127700000000001</v>
      </c>
      <c r="O66" s="15">
        <v>40.006900000000002</v>
      </c>
      <c r="P66" s="15">
        <v>40.006900000000002</v>
      </c>
      <c r="Q66" s="15">
        <v>0</v>
      </c>
      <c r="R66" s="15" t="s">
        <v>268</v>
      </c>
      <c r="S66" s="15" t="s">
        <v>268</v>
      </c>
      <c r="T66" s="15">
        <v>0</v>
      </c>
      <c r="U66" s="15">
        <v>8.6983999999999995</v>
      </c>
      <c r="V66" s="15">
        <v>0</v>
      </c>
      <c r="W66" s="15">
        <v>8.6983999999999995</v>
      </c>
      <c r="X66" s="15">
        <v>0</v>
      </c>
      <c r="Y66" s="15">
        <v>0</v>
      </c>
      <c r="Z66" s="15">
        <v>8.6983999999999995</v>
      </c>
      <c r="AA66" s="15">
        <v>9.1417000000000002</v>
      </c>
      <c r="AB66" s="15">
        <v>0</v>
      </c>
      <c r="AC66" s="15">
        <v>9.1417000000000002</v>
      </c>
      <c r="AD66" s="15">
        <v>0</v>
      </c>
      <c r="AE66" s="15">
        <v>0</v>
      </c>
      <c r="AF66" s="15">
        <v>9.1417000000000002</v>
      </c>
      <c r="AG66" s="15">
        <v>8.3768999999999991</v>
      </c>
      <c r="AH66" s="15">
        <v>0</v>
      </c>
      <c r="AI66" s="15">
        <v>8.3768999999999991</v>
      </c>
      <c r="AJ66" s="15" t="s">
        <v>268</v>
      </c>
      <c r="AK66" s="15" t="s">
        <v>268</v>
      </c>
      <c r="AL66" s="15">
        <v>8.3768999999999991</v>
      </c>
      <c r="AM66" s="15">
        <v>31.720400000000001</v>
      </c>
    </row>
    <row r="67" spans="1:39" hidden="1" outlineLevel="1">
      <c r="A67" s="9">
        <v>42248</v>
      </c>
      <c r="B67" s="15">
        <v>27.958500000000001</v>
      </c>
      <c r="C67" s="15">
        <v>27.0852</v>
      </c>
      <c r="D67" s="15">
        <v>28.367799999999999</v>
      </c>
      <c r="E67" s="15">
        <v>26.939900000000002</v>
      </c>
      <c r="F67" s="15">
        <v>32.191600000000001</v>
      </c>
      <c r="G67" s="15">
        <v>27.5137</v>
      </c>
      <c r="H67" s="15">
        <v>16.077400000000001</v>
      </c>
      <c r="I67" s="15">
        <v>27.0838</v>
      </c>
      <c r="J67" s="15">
        <v>28.355899999999998</v>
      </c>
      <c r="K67" s="15">
        <v>26.939900000000002</v>
      </c>
      <c r="L67" s="15">
        <v>32.191600000000001</v>
      </c>
      <c r="M67" s="15">
        <v>27.5137</v>
      </c>
      <c r="N67" s="15">
        <v>16.077400000000001</v>
      </c>
      <c r="O67" s="15">
        <v>37.7881</v>
      </c>
      <c r="P67" s="15">
        <v>37.7881</v>
      </c>
      <c r="Q67" s="15" t="s">
        <v>268</v>
      </c>
      <c r="R67" s="15" t="s">
        <v>268</v>
      </c>
      <c r="S67" s="15" t="s">
        <v>268</v>
      </c>
      <c r="T67" s="15" t="s">
        <v>268</v>
      </c>
      <c r="U67" s="15">
        <v>12.8146</v>
      </c>
      <c r="V67" s="15">
        <v>0</v>
      </c>
      <c r="W67" s="15">
        <v>12.8146</v>
      </c>
      <c r="X67" s="15">
        <v>0</v>
      </c>
      <c r="Y67" s="15">
        <v>17</v>
      </c>
      <c r="Z67" s="15">
        <v>12.309200000000001</v>
      </c>
      <c r="AA67" s="15">
        <v>12.8146</v>
      </c>
      <c r="AB67" s="15">
        <v>0</v>
      </c>
      <c r="AC67" s="15">
        <v>12.8146</v>
      </c>
      <c r="AD67" s="15">
        <v>0</v>
      </c>
      <c r="AE67" s="15">
        <v>17</v>
      </c>
      <c r="AF67" s="15">
        <v>12.309200000000001</v>
      </c>
      <c r="AG67" s="15">
        <v>0</v>
      </c>
      <c r="AH67" s="15">
        <v>0</v>
      </c>
      <c r="AI67" s="15" t="s">
        <v>268</v>
      </c>
      <c r="AJ67" s="15" t="s">
        <v>268</v>
      </c>
      <c r="AK67" s="15" t="s">
        <v>268</v>
      </c>
      <c r="AL67" s="15" t="s">
        <v>268</v>
      </c>
      <c r="AM67" s="15">
        <v>31.643000000000001</v>
      </c>
    </row>
    <row r="68" spans="1:39" hidden="1" outlineLevel="1">
      <c r="A68" s="9">
        <v>42278</v>
      </c>
      <c r="B68" s="15">
        <v>28.777899999999999</v>
      </c>
      <c r="C68" s="15">
        <v>27.9038</v>
      </c>
      <c r="D68" s="15">
        <v>31.592600000000001</v>
      </c>
      <c r="E68" s="15">
        <v>27.3172</v>
      </c>
      <c r="F68" s="15">
        <v>30.441800000000001</v>
      </c>
      <c r="G68" s="15">
        <v>27.786300000000001</v>
      </c>
      <c r="H68" s="15">
        <v>17.462800000000001</v>
      </c>
      <c r="I68" s="15">
        <v>27.903400000000001</v>
      </c>
      <c r="J68" s="15">
        <v>31.590699999999998</v>
      </c>
      <c r="K68" s="15">
        <v>27.3172</v>
      </c>
      <c r="L68" s="15">
        <v>30.441800000000001</v>
      </c>
      <c r="M68" s="15">
        <v>27.786300000000001</v>
      </c>
      <c r="N68" s="15">
        <v>17.462800000000001</v>
      </c>
      <c r="O68" s="15">
        <v>37.2423</v>
      </c>
      <c r="P68" s="15">
        <v>37.2423</v>
      </c>
      <c r="Q68" s="15">
        <v>0</v>
      </c>
      <c r="R68" s="15" t="s">
        <v>268</v>
      </c>
      <c r="S68" s="15" t="s">
        <v>268</v>
      </c>
      <c r="T68" s="15">
        <v>0</v>
      </c>
      <c r="U68" s="15">
        <v>8.0869</v>
      </c>
      <c r="V68" s="15">
        <v>0</v>
      </c>
      <c r="W68" s="15">
        <v>8.0869</v>
      </c>
      <c r="X68" s="15">
        <v>0</v>
      </c>
      <c r="Y68" s="15">
        <v>0</v>
      </c>
      <c r="Z68" s="15">
        <v>8.0869</v>
      </c>
      <c r="AA68" s="15">
        <v>8.1555999999999997</v>
      </c>
      <c r="AB68" s="15">
        <v>0</v>
      </c>
      <c r="AC68" s="15">
        <v>8.1555999999999997</v>
      </c>
      <c r="AD68" s="15">
        <v>0</v>
      </c>
      <c r="AE68" s="15">
        <v>0</v>
      </c>
      <c r="AF68" s="15">
        <v>8.1555999999999997</v>
      </c>
      <c r="AG68" s="15">
        <v>7.2610000000000001</v>
      </c>
      <c r="AH68" s="15">
        <v>0</v>
      </c>
      <c r="AI68" s="15">
        <v>7.2610000000000001</v>
      </c>
      <c r="AJ68" s="15" t="s">
        <v>268</v>
      </c>
      <c r="AK68" s="15" t="s">
        <v>268</v>
      </c>
      <c r="AL68" s="15">
        <v>7.2610000000000001</v>
      </c>
      <c r="AM68" s="15">
        <v>33.828099999999999</v>
      </c>
    </row>
    <row r="69" spans="1:39" hidden="1" outlineLevel="1">
      <c r="A69" s="9">
        <v>42309</v>
      </c>
      <c r="B69" s="15">
        <v>26.8231</v>
      </c>
      <c r="C69" s="15">
        <v>26.872399999999999</v>
      </c>
      <c r="D69" s="15">
        <v>30.003399999999999</v>
      </c>
      <c r="E69" s="15">
        <v>26.5595</v>
      </c>
      <c r="F69" s="15">
        <v>31.276299999999999</v>
      </c>
      <c r="G69" s="15">
        <v>26.702400000000001</v>
      </c>
      <c r="H69" s="15">
        <v>20.831800000000001</v>
      </c>
      <c r="I69" s="15">
        <v>26.832999999999998</v>
      </c>
      <c r="J69" s="15">
        <v>29.6633</v>
      </c>
      <c r="K69" s="15">
        <v>26.5595</v>
      </c>
      <c r="L69" s="15">
        <v>31.276299999999999</v>
      </c>
      <c r="M69" s="15">
        <v>26.702400000000001</v>
      </c>
      <c r="N69" s="15">
        <v>20.831800000000001</v>
      </c>
      <c r="O69" s="15">
        <v>39.959299999999999</v>
      </c>
      <c r="P69" s="15">
        <v>39.959299999999999</v>
      </c>
      <c r="Q69" s="15" t="s">
        <v>268</v>
      </c>
      <c r="R69" s="15" t="s">
        <v>268</v>
      </c>
      <c r="S69" s="15" t="s">
        <v>268</v>
      </c>
      <c r="T69" s="15" t="s">
        <v>268</v>
      </c>
      <c r="U69" s="15">
        <v>8.8612000000000002</v>
      </c>
      <c r="V69" s="15">
        <v>0</v>
      </c>
      <c r="W69" s="15">
        <v>8.8612000000000002</v>
      </c>
      <c r="X69" s="15">
        <v>0</v>
      </c>
      <c r="Y69" s="15">
        <v>28</v>
      </c>
      <c r="Z69" s="15">
        <v>8.8561999999999994</v>
      </c>
      <c r="AA69" s="15">
        <v>8.8612000000000002</v>
      </c>
      <c r="AB69" s="15">
        <v>0</v>
      </c>
      <c r="AC69" s="15">
        <v>8.8612000000000002</v>
      </c>
      <c r="AD69" s="15">
        <v>0</v>
      </c>
      <c r="AE69" s="15">
        <v>28</v>
      </c>
      <c r="AF69" s="15">
        <v>8.8561999999999994</v>
      </c>
      <c r="AG69" s="15">
        <v>0</v>
      </c>
      <c r="AH69" s="15">
        <v>0</v>
      </c>
      <c r="AI69" s="15" t="s">
        <v>268</v>
      </c>
      <c r="AJ69" s="15" t="s">
        <v>268</v>
      </c>
      <c r="AK69" s="15" t="s">
        <v>268</v>
      </c>
      <c r="AL69" s="15" t="s">
        <v>268</v>
      </c>
      <c r="AM69" s="15">
        <v>31.213899999999999</v>
      </c>
    </row>
    <row r="70" spans="1:39" hidden="1" outlineLevel="1">
      <c r="A70" s="9">
        <v>42339</v>
      </c>
      <c r="B70" s="15">
        <v>21.204599999999999</v>
      </c>
      <c r="C70" s="15">
        <v>22.285499999999999</v>
      </c>
      <c r="D70" s="15">
        <v>29.849499999999999</v>
      </c>
      <c r="E70" s="15">
        <v>21.5075</v>
      </c>
      <c r="F70" s="15">
        <v>32.234499999999997</v>
      </c>
      <c r="G70" s="15">
        <v>27.363</v>
      </c>
      <c r="H70" s="15">
        <v>4.8440000000000003</v>
      </c>
      <c r="I70" s="15">
        <v>22.460999999999999</v>
      </c>
      <c r="J70" s="15">
        <v>29.733599999999999</v>
      </c>
      <c r="K70" s="15">
        <v>21.7072</v>
      </c>
      <c r="L70" s="15">
        <v>32.234499999999997</v>
      </c>
      <c r="M70" s="15">
        <v>27.363</v>
      </c>
      <c r="N70" s="15">
        <v>4.7461000000000002</v>
      </c>
      <c r="O70" s="15">
        <v>8.6024999999999991</v>
      </c>
      <c r="P70" s="15">
        <v>49.443199999999997</v>
      </c>
      <c r="Q70" s="15">
        <v>6.7539999999999996</v>
      </c>
      <c r="R70" s="15" t="s">
        <v>268</v>
      </c>
      <c r="S70" s="15" t="s">
        <v>268</v>
      </c>
      <c r="T70" s="15">
        <v>6.7539999999999996</v>
      </c>
      <c r="U70" s="15">
        <v>1.4308000000000001</v>
      </c>
      <c r="V70" s="15">
        <v>0</v>
      </c>
      <c r="W70" s="15">
        <v>1.4308000000000001</v>
      </c>
      <c r="X70" s="15">
        <v>0</v>
      </c>
      <c r="Y70" s="15">
        <v>0</v>
      </c>
      <c r="Z70" s="15">
        <v>1.4308000000000001</v>
      </c>
      <c r="AA70" s="15">
        <v>1.4308000000000001</v>
      </c>
      <c r="AB70" s="15">
        <v>0</v>
      </c>
      <c r="AC70" s="15">
        <v>1.4308000000000001</v>
      </c>
      <c r="AD70" s="15">
        <v>0</v>
      </c>
      <c r="AE70" s="15">
        <v>0</v>
      </c>
      <c r="AF70" s="15">
        <v>1.4308000000000001</v>
      </c>
      <c r="AG70" s="15">
        <v>0</v>
      </c>
      <c r="AH70" s="15">
        <v>0</v>
      </c>
      <c r="AI70" s="15">
        <v>0</v>
      </c>
      <c r="AJ70" s="15" t="s">
        <v>268</v>
      </c>
      <c r="AK70" s="15" t="s">
        <v>268</v>
      </c>
      <c r="AL70" s="15">
        <v>0</v>
      </c>
      <c r="AM70" s="15">
        <v>30.460999999999999</v>
      </c>
    </row>
    <row r="71" spans="1:39" hidden="1" outlineLevel="1">
      <c r="A71" s="9">
        <v>42370</v>
      </c>
      <c r="B71" s="15">
        <v>27.258099999999999</v>
      </c>
      <c r="C71" s="15">
        <v>27.354700000000001</v>
      </c>
      <c r="D71" s="15">
        <v>30.1159</v>
      </c>
      <c r="E71" s="15">
        <v>26.146100000000001</v>
      </c>
      <c r="F71" s="15">
        <v>28.2043</v>
      </c>
      <c r="G71" s="15">
        <v>27.609000000000002</v>
      </c>
      <c r="H71" s="15">
        <v>14.1463</v>
      </c>
      <c r="I71" s="15">
        <v>27.6845</v>
      </c>
      <c r="J71" s="15">
        <v>30.108499999999999</v>
      </c>
      <c r="K71" s="15">
        <v>26.596699999999998</v>
      </c>
      <c r="L71" s="15">
        <v>28.2043</v>
      </c>
      <c r="M71" s="15">
        <v>27.609000000000002</v>
      </c>
      <c r="N71" s="15">
        <v>15.66</v>
      </c>
      <c r="O71" s="15">
        <v>9.3824000000000005</v>
      </c>
      <c r="P71" s="15">
        <v>38.917499999999997</v>
      </c>
      <c r="Q71" s="15">
        <v>8.9570000000000007</v>
      </c>
      <c r="R71" s="15" t="s">
        <v>268</v>
      </c>
      <c r="S71" s="15" t="s">
        <v>268</v>
      </c>
      <c r="T71" s="15">
        <v>8.9570000000000007</v>
      </c>
      <c r="U71" s="15">
        <v>1.5958000000000001</v>
      </c>
      <c r="V71" s="15">
        <v>0</v>
      </c>
      <c r="W71" s="15">
        <v>1.5958000000000001</v>
      </c>
      <c r="X71" s="15">
        <v>0</v>
      </c>
      <c r="Y71" s="15">
        <v>30.5</v>
      </c>
      <c r="Z71" s="15">
        <v>1.4017999999999999</v>
      </c>
      <c r="AA71" s="15">
        <v>1.5958000000000001</v>
      </c>
      <c r="AB71" s="15">
        <v>0</v>
      </c>
      <c r="AC71" s="15">
        <v>1.5958000000000001</v>
      </c>
      <c r="AD71" s="15">
        <v>0</v>
      </c>
      <c r="AE71" s="15">
        <v>30.5</v>
      </c>
      <c r="AF71" s="15">
        <v>1.4017999999999999</v>
      </c>
      <c r="AG71" s="15">
        <v>0</v>
      </c>
      <c r="AH71" s="15">
        <v>0</v>
      </c>
      <c r="AI71" s="15">
        <v>0</v>
      </c>
      <c r="AJ71" s="15" t="s">
        <v>268</v>
      </c>
      <c r="AK71" s="15" t="s">
        <v>268</v>
      </c>
      <c r="AL71" s="15">
        <v>0</v>
      </c>
      <c r="AM71" s="15">
        <v>29.784600000000001</v>
      </c>
    </row>
    <row r="72" spans="1:39" hidden="1" outlineLevel="1">
      <c r="A72" s="9">
        <v>42401</v>
      </c>
      <c r="B72" s="15">
        <v>26.3949</v>
      </c>
      <c r="C72" s="15">
        <v>27.4375</v>
      </c>
      <c r="D72" s="15">
        <v>30.0747</v>
      </c>
      <c r="E72" s="15">
        <v>26.2685</v>
      </c>
      <c r="F72" s="15">
        <v>34.513399999999997</v>
      </c>
      <c r="G72" s="15">
        <v>27.810300000000002</v>
      </c>
      <c r="H72" s="15">
        <v>6.2857000000000003</v>
      </c>
      <c r="I72" s="15">
        <v>27.432400000000001</v>
      </c>
      <c r="J72" s="15">
        <v>30.06</v>
      </c>
      <c r="K72" s="15">
        <v>26.2685</v>
      </c>
      <c r="L72" s="15">
        <v>34.513399999999997</v>
      </c>
      <c r="M72" s="15">
        <v>27.810300000000002</v>
      </c>
      <c r="N72" s="15">
        <v>6.2857000000000003</v>
      </c>
      <c r="O72" s="15">
        <v>48.5685</v>
      </c>
      <c r="P72" s="15">
        <v>48.5685</v>
      </c>
      <c r="Q72" s="15">
        <v>0</v>
      </c>
      <c r="R72" s="15" t="s">
        <v>268</v>
      </c>
      <c r="S72" s="15" t="s">
        <v>268</v>
      </c>
      <c r="T72" s="15">
        <v>0</v>
      </c>
      <c r="U72" s="15">
        <v>1.3038000000000001</v>
      </c>
      <c r="V72" s="15">
        <v>0</v>
      </c>
      <c r="W72" s="15">
        <v>1.3038000000000001</v>
      </c>
      <c r="X72" s="15">
        <v>0</v>
      </c>
      <c r="Y72" s="15">
        <v>28</v>
      </c>
      <c r="Z72" s="15">
        <v>1.2988999999999999</v>
      </c>
      <c r="AA72" s="15">
        <v>0.79879999999999995</v>
      </c>
      <c r="AB72" s="15">
        <v>0</v>
      </c>
      <c r="AC72" s="15">
        <v>0.79879999999999995</v>
      </c>
      <c r="AD72" s="15">
        <v>0</v>
      </c>
      <c r="AE72" s="15">
        <v>28</v>
      </c>
      <c r="AF72" s="15">
        <v>0.79339999999999999</v>
      </c>
      <c r="AG72" s="15">
        <v>9.3390000000000004</v>
      </c>
      <c r="AH72" s="15">
        <v>0</v>
      </c>
      <c r="AI72" s="15">
        <v>9.3390000000000004</v>
      </c>
      <c r="AJ72" s="15" t="s">
        <v>268</v>
      </c>
      <c r="AK72" s="15" t="s">
        <v>268</v>
      </c>
      <c r="AL72" s="15">
        <v>9.3390000000000004</v>
      </c>
      <c r="AM72" s="15">
        <v>30.462900000000001</v>
      </c>
    </row>
    <row r="73" spans="1:39" hidden="1" outlineLevel="1">
      <c r="A73" s="9">
        <v>42430</v>
      </c>
      <c r="B73" s="15">
        <v>28.12</v>
      </c>
      <c r="C73" s="15">
        <v>27.913799999999998</v>
      </c>
      <c r="D73" s="15">
        <v>30.043299999999999</v>
      </c>
      <c r="E73" s="15">
        <v>27.008299999999998</v>
      </c>
      <c r="F73" s="15">
        <v>34.567599999999999</v>
      </c>
      <c r="G73" s="15">
        <v>26.576699999999999</v>
      </c>
      <c r="H73" s="15">
        <v>21.410399999999999</v>
      </c>
      <c r="I73" s="15">
        <v>27.8797</v>
      </c>
      <c r="J73" s="15">
        <v>29.945499999999999</v>
      </c>
      <c r="K73" s="15">
        <v>27.008299999999998</v>
      </c>
      <c r="L73" s="15">
        <v>34.567599999999999</v>
      </c>
      <c r="M73" s="15">
        <v>26.576699999999999</v>
      </c>
      <c r="N73" s="15">
        <v>21.410399999999999</v>
      </c>
      <c r="O73" s="15">
        <v>42.201300000000003</v>
      </c>
      <c r="P73" s="15">
        <v>42.201300000000003</v>
      </c>
      <c r="Q73" s="15" t="s">
        <v>268</v>
      </c>
      <c r="R73" s="15" t="s">
        <v>268</v>
      </c>
      <c r="S73" s="15" t="s">
        <v>268</v>
      </c>
      <c r="T73" s="15" t="s">
        <v>268</v>
      </c>
      <c r="U73" s="15">
        <v>8.2934000000000001</v>
      </c>
      <c r="V73" s="15">
        <v>0</v>
      </c>
      <c r="W73" s="15">
        <v>8.2934000000000001</v>
      </c>
      <c r="X73" s="15">
        <v>0</v>
      </c>
      <c r="Y73" s="15">
        <v>18</v>
      </c>
      <c r="Z73" s="15">
        <v>6.0979999999999999</v>
      </c>
      <c r="AA73" s="15">
        <v>8.2934000000000001</v>
      </c>
      <c r="AB73" s="15">
        <v>0</v>
      </c>
      <c r="AC73" s="15">
        <v>8.2934000000000001</v>
      </c>
      <c r="AD73" s="15">
        <v>0</v>
      </c>
      <c r="AE73" s="15">
        <v>18</v>
      </c>
      <c r="AF73" s="15">
        <v>6.0979999999999999</v>
      </c>
      <c r="AG73" s="15">
        <v>0</v>
      </c>
      <c r="AH73" s="15">
        <v>0</v>
      </c>
      <c r="AI73" s="15" t="s">
        <v>268</v>
      </c>
      <c r="AJ73" s="15" t="s">
        <v>268</v>
      </c>
      <c r="AK73" s="15" t="s">
        <v>268</v>
      </c>
      <c r="AL73" s="15" t="s">
        <v>268</v>
      </c>
      <c r="AM73" s="15">
        <v>30.318999999999999</v>
      </c>
    </row>
    <row r="74" spans="1:39" hidden="1" outlineLevel="1">
      <c r="A74" s="9">
        <v>42461</v>
      </c>
      <c r="B74" s="15">
        <v>28.205200000000001</v>
      </c>
      <c r="C74" s="15">
        <v>28.348099999999999</v>
      </c>
      <c r="D74" s="15">
        <v>30.154699999999998</v>
      </c>
      <c r="E74" s="15">
        <v>27.7456</v>
      </c>
      <c r="F74" s="15">
        <v>32.794899999999998</v>
      </c>
      <c r="G74" s="15">
        <v>27.610800000000001</v>
      </c>
      <c r="H74" s="15">
        <v>20.666499999999999</v>
      </c>
      <c r="I74" s="15">
        <v>28.347999999999999</v>
      </c>
      <c r="J74" s="15">
        <v>30.154199999999999</v>
      </c>
      <c r="K74" s="15">
        <v>27.7456</v>
      </c>
      <c r="L74" s="15">
        <v>32.794899999999998</v>
      </c>
      <c r="M74" s="15">
        <v>27.610800000000001</v>
      </c>
      <c r="N74" s="15">
        <v>20.666499999999999</v>
      </c>
      <c r="O74" s="15">
        <v>37.302100000000003</v>
      </c>
      <c r="P74" s="15">
        <v>37.302100000000003</v>
      </c>
      <c r="Q74" s="15" t="s">
        <v>268</v>
      </c>
      <c r="R74" s="15" t="s">
        <v>268</v>
      </c>
      <c r="S74" s="15" t="s">
        <v>268</v>
      </c>
      <c r="T74" s="15" t="s">
        <v>268</v>
      </c>
      <c r="U74" s="15">
        <v>5.0575000000000001</v>
      </c>
      <c r="V74" s="15">
        <v>0</v>
      </c>
      <c r="W74" s="15">
        <v>5.0575000000000001</v>
      </c>
      <c r="X74" s="15">
        <v>0</v>
      </c>
      <c r="Y74" s="15">
        <v>0</v>
      </c>
      <c r="Z74" s="15">
        <v>5.0575000000000001</v>
      </c>
      <c r="AA74" s="15">
        <v>5.0575000000000001</v>
      </c>
      <c r="AB74" s="15">
        <v>0</v>
      </c>
      <c r="AC74" s="15">
        <v>5.0575000000000001</v>
      </c>
      <c r="AD74" s="15">
        <v>0</v>
      </c>
      <c r="AE74" s="15">
        <v>0</v>
      </c>
      <c r="AF74" s="15">
        <v>5.0575000000000001</v>
      </c>
      <c r="AG74" s="15">
        <v>0</v>
      </c>
      <c r="AH74" s="15">
        <v>0</v>
      </c>
      <c r="AI74" s="15" t="s">
        <v>268</v>
      </c>
      <c r="AJ74" s="15" t="s">
        <v>268</v>
      </c>
      <c r="AK74" s="15" t="s">
        <v>268</v>
      </c>
      <c r="AL74" s="15" t="s">
        <v>268</v>
      </c>
      <c r="AM74" s="15">
        <v>29.7484</v>
      </c>
    </row>
    <row r="75" spans="1:39" hidden="1" outlineLevel="1">
      <c r="A75" s="9">
        <v>42491</v>
      </c>
      <c r="B75" s="15">
        <v>29.620899999999999</v>
      </c>
      <c r="C75" s="15">
        <v>30.023800000000001</v>
      </c>
      <c r="D75" s="15">
        <v>29.886500000000002</v>
      </c>
      <c r="E75" s="15">
        <v>30.075299999999999</v>
      </c>
      <c r="F75" s="15">
        <v>47.823399999999999</v>
      </c>
      <c r="G75" s="15">
        <v>28.201000000000001</v>
      </c>
      <c r="H75" s="15">
        <v>17.801200000000001</v>
      </c>
      <c r="I75" s="15">
        <v>30.003900000000002</v>
      </c>
      <c r="J75" s="15">
        <v>29.8124</v>
      </c>
      <c r="K75" s="15">
        <v>30.075299999999999</v>
      </c>
      <c r="L75" s="15">
        <v>47.823399999999999</v>
      </c>
      <c r="M75" s="15">
        <v>28.201000000000001</v>
      </c>
      <c r="N75" s="15">
        <v>17.801200000000001</v>
      </c>
      <c r="O75" s="15">
        <v>43.114100000000001</v>
      </c>
      <c r="P75" s="15">
        <v>43.114100000000001</v>
      </c>
      <c r="Q75" s="15" t="s">
        <v>268</v>
      </c>
      <c r="R75" s="15" t="s">
        <v>268</v>
      </c>
      <c r="S75" s="15" t="s">
        <v>268</v>
      </c>
      <c r="T75" s="15" t="s">
        <v>268</v>
      </c>
      <c r="U75" s="15">
        <v>21.511399999999998</v>
      </c>
      <c r="V75" s="15">
        <v>0</v>
      </c>
      <c r="W75" s="15">
        <v>21.511399999999998</v>
      </c>
      <c r="X75" s="15">
        <v>0</v>
      </c>
      <c r="Y75" s="15">
        <v>22.622299999999999</v>
      </c>
      <c r="Z75" s="15">
        <v>21.500599999999999</v>
      </c>
      <c r="AA75" s="15">
        <v>21.511399999999998</v>
      </c>
      <c r="AB75" s="15">
        <v>0</v>
      </c>
      <c r="AC75" s="15">
        <v>21.511399999999998</v>
      </c>
      <c r="AD75" s="15">
        <v>0</v>
      </c>
      <c r="AE75" s="15">
        <v>22.622299999999999</v>
      </c>
      <c r="AF75" s="15">
        <v>21.500599999999999</v>
      </c>
      <c r="AG75" s="15">
        <v>0</v>
      </c>
      <c r="AH75" s="15">
        <v>0</v>
      </c>
      <c r="AI75" s="15" t="s">
        <v>268</v>
      </c>
      <c r="AJ75" s="15" t="s">
        <v>268</v>
      </c>
      <c r="AK75" s="15" t="s">
        <v>268</v>
      </c>
      <c r="AL75" s="15" t="s">
        <v>268</v>
      </c>
      <c r="AM75" s="15">
        <v>27.7056</v>
      </c>
    </row>
    <row r="76" spans="1:39" hidden="1" outlineLevel="1">
      <c r="A76" s="9">
        <v>42522</v>
      </c>
      <c r="B76" s="15">
        <v>29.480399999999999</v>
      </c>
      <c r="C76" s="15">
        <v>29.886099999999999</v>
      </c>
      <c r="D76" s="15">
        <v>29.232500000000002</v>
      </c>
      <c r="E76" s="15">
        <v>30.0564</v>
      </c>
      <c r="F76" s="15">
        <v>44.302799999999998</v>
      </c>
      <c r="G76" s="15">
        <v>28.236599999999999</v>
      </c>
      <c r="H76" s="15">
        <v>28.257000000000001</v>
      </c>
      <c r="I76" s="15">
        <v>29.870699999999999</v>
      </c>
      <c r="J76" s="15">
        <v>29.1553</v>
      </c>
      <c r="K76" s="15">
        <v>30.0564</v>
      </c>
      <c r="L76" s="15">
        <v>44.302799999999998</v>
      </c>
      <c r="M76" s="15">
        <v>28.236599999999999</v>
      </c>
      <c r="N76" s="15">
        <v>28.257000000000001</v>
      </c>
      <c r="O76" s="15">
        <v>49.712899999999998</v>
      </c>
      <c r="P76" s="15">
        <v>49.712899999999998</v>
      </c>
      <c r="Q76" s="15" t="s">
        <v>268</v>
      </c>
      <c r="R76" s="15" t="s">
        <v>268</v>
      </c>
      <c r="S76" s="15" t="s">
        <v>268</v>
      </c>
      <c r="T76" s="15" t="s">
        <v>268</v>
      </c>
      <c r="U76" s="15">
        <v>16.955300000000001</v>
      </c>
      <c r="V76" s="15">
        <v>0</v>
      </c>
      <c r="W76" s="15">
        <v>16.955300000000001</v>
      </c>
      <c r="X76" s="15">
        <v>0</v>
      </c>
      <c r="Y76" s="15">
        <v>0</v>
      </c>
      <c r="Z76" s="15">
        <v>16.955300000000001</v>
      </c>
      <c r="AA76" s="15">
        <v>16.955300000000001</v>
      </c>
      <c r="AB76" s="15">
        <v>0</v>
      </c>
      <c r="AC76" s="15">
        <v>16.955300000000001</v>
      </c>
      <c r="AD76" s="15">
        <v>0</v>
      </c>
      <c r="AE76" s="15">
        <v>0</v>
      </c>
      <c r="AF76" s="15">
        <v>16.955300000000001</v>
      </c>
      <c r="AG76" s="15">
        <v>0</v>
      </c>
      <c r="AH76" s="15">
        <v>0</v>
      </c>
      <c r="AI76" s="15" t="s">
        <v>268</v>
      </c>
      <c r="AJ76" s="15" t="s">
        <v>268</v>
      </c>
      <c r="AK76" s="15" t="s">
        <v>268</v>
      </c>
      <c r="AL76" s="15" t="s">
        <v>268</v>
      </c>
      <c r="AM76" s="15">
        <v>27.544</v>
      </c>
    </row>
    <row r="77" spans="1:39" hidden="1" outlineLevel="1">
      <c r="A77" s="9">
        <v>42552</v>
      </c>
      <c r="B77" s="15">
        <v>29.082899999999999</v>
      </c>
      <c r="C77" s="15">
        <v>29.299199999999999</v>
      </c>
      <c r="D77" s="15">
        <v>29.343399999999999</v>
      </c>
      <c r="E77" s="15">
        <v>29.287600000000001</v>
      </c>
      <c r="F77" s="15">
        <v>46.0655</v>
      </c>
      <c r="G77" s="15">
        <v>27.75</v>
      </c>
      <c r="H77" s="15">
        <v>20.057600000000001</v>
      </c>
      <c r="I77" s="15">
        <v>29.2988</v>
      </c>
      <c r="J77" s="15">
        <v>29.3413</v>
      </c>
      <c r="K77" s="15">
        <v>29.287600000000001</v>
      </c>
      <c r="L77" s="15">
        <v>46.0655</v>
      </c>
      <c r="M77" s="15">
        <v>27.75</v>
      </c>
      <c r="N77" s="15">
        <v>20.057600000000001</v>
      </c>
      <c r="O77" s="15">
        <v>42.450200000000002</v>
      </c>
      <c r="P77" s="15">
        <v>42.450200000000002</v>
      </c>
      <c r="Q77" s="15" t="s">
        <v>268</v>
      </c>
      <c r="R77" s="15" t="s">
        <v>268</v>
      </c>
      <c r="S77" s="15" t="s">
        <v>268</v>
      </c>
      <c r="T77" s="15" t="s">
        <v>268</v>
      </c>
      <c r="U77" s="15">
        <v>17.163900000000002</v>
      </c>
      <c r="V77" s="15">
        <v>0</v>
      </c>
      <c r="W77" s="15">
        <v>17.163900000000002</v>
      </c>
      <c r="X77" s="15">
        <v>0</v>
      </c>
      <c r="Y77" s="15">
        <v>0</v>
      </c>
      <c r="Z77" s="15">
        <v>17.163900000000002</v>
      </c>
      <c r="AA77" s="15">
        <v>17.163900000000002</v>
      </c>
      <c r="AB77" s="15">
        <v>0</v>
      </c>
      <c r="AC77" s="15">
        <v>17.163900000000002</v>
      </c>
      <c r="AD77" s="15">
        <v>0</v>
      </c>
      <c r="AE77" s="15">
        <v>0</v>
      </c>
      <c r="AF77" s="15">
        <v>17.163900000000002</v>
      </c>
      <c r="AG77" s="15">
        <v>0</v>
      </c>
      <c r="AH77" s="15">
        <v>0</v>
      </c>
      <c r="AI77" s="15" t="s">
        <v>268</v>
      </c>
      <c r="AJ77" s="15" t="s">
        <v>268</v>
      </c>
      <c r="AK77" s="15" t="s">
        <v>268</v>
      </c>
      <c r="AL77" s="15" t="s">
        <v>268</v>
      </c>
      <c r="AM77" s="15">
        <v>27.6355</v>
      </c>
    </row>
    <row r="78" spans="1:39" hidden="1" outlineLevel="1">
      <c r="A78" s="9">
        <v>42583</v>
      </c>
      <c r="B78" s="15">
        <v>28.888999999999999</v>
      </c>
      <c r="C78" s="15">
        <v>29.33</v>
      </c>
      <c r="D78" s="15">
        <v>29.842700000000001</v>
      </c>
      <c r="E78" s="15">
        <v>29.030799999999999</v>
      </c>
      <c r="F78" s="15">
        <v>37.786099999999998</v>
      </c>
      <c r="G78" s="15">
        <v>28.380500000000001</v>
      </c>
      <c r="H78" s="15">
        <v>23.4542</v>
      </c>
      <c r="I78" s="15">
        <v>29.329899999999999</v>
      </c>
      <c r="J78" s="15">
        <v>29.842400000000001</v>
      </c>
      <c r="K78" s="15">
        <v>29.030799999999999</v>
      </c>
      <c r="L78" s="15">
        <v>37.786099999999998</v>
      </c>
      <c r="M78" s="15">
        <v>28.380500000000001</v>
      </c>
      <c r="N78" s="15">
        <v>23.4542</v>
      </c>
      <c r="O78" s="15">
        <v>37.556199999999997</v>
      </c>
      <c r="P78" s="15">
        <v>37.556199999999997</v>
      </c>
      <c r="Q78" s="15">
        <v>0</v>
      </c>
      <c r="R78" s="15" t="s">
        <v>268</v>
      </c>
      <c r="S78" s="15">
        <v>0</v>
      </c>
      <c r="T78" s="15" t="s">
        <v>268</v>
      </c>
      <c r="U78" s="15">
        <v>4.5321999999999996</v>
      </c>
      <c r="V78" s="15">
        <v>0</v>
      </c>
      <c r="W78" s="15">
        <v>4.5321999999999996</v>
      </c>
      <c r="X78" s="15">
        <v>0</v>
      </c>
      <c r="Y78" s="15">
        <v>0</v>
      </c>
      <c r="Z78" s="15">
        <v>4.5321999999999996</v>
      </c>
      <c r="AA78" s="15">
        <v>4.5321999999999996</v>
      </c>
      <c r="AB78" s="15">
        <v>0</v>
      </c>
      <c r="AC78" s="15">
        <v>4.5321999999999996</v>
      </c>
      <c r="AD78" s="15">
        <v>0</v>
      </c>
      <c r="AE78" s="15">
        <v>0</v>
      </c>
      <c r="AF78" s="15">
        <v>4.5321999999999996</v>
      </c>
      <c r="AG78" s="15">
        <v>0</v>
      </c>
      <c r="AH78" s="15">
        <v>0</v>
      </c>
      <c r="AI78" s="15">
        <v>0</v>
      </c>
      <c r="AJ78" s="15" t="s">
        <v>268</v>
      </c>
      <c r="AK78" s="15">
        <v>0</v>
      </c>
      <c r="AL78" s="15" t="s">
        <v>268</v>
      </c>
      <c r="AM78" s="15">
        <v>27.4771</v>
      </c>
    </row>
    <row r="79" spans="1:39" hidden="1" outlineLevel="1">
      <c r="A79" s="9">
        <v>42614</v>
      </c>
      <c r="B79" s="15">
        <v>28.6936</v>
      </c>
      <c r="C79" s="15">
        <v>28.870999999999999</v>
      </c>
      <c r="D79" s="15">
        <v>29.710599999999999</v>
      </c>
      <c r="E79" s="15">
        <v>28.5672</v>
      </c>
      <c r="F79" s="15">
        <v>38.945799999999998</v>
      </c>
      <c r="G79" s="15">
        <v>27.4438</v>
      </c>
      <c r="H79" s="15">
        <v>23.119399999999999</v>
      </c>
      <c r="I79" s="15">
        <v>28.859500000000001</v>
      </c>
      <c r="J79" s="15">
        <v>29.670200000000001</v>
      </c>
      <c r="K79" s="15">
        <v>28.5672</v>
      </c>
      <c r="L79" s="15">
        <v>38.945799999999998</v>
      </c>
      <c r="M79" s="15">
        <v>27.4438</v>
      </c>
      <c r="N79" s="15">
        <v>23.119399999999999</v>
      </c>
      <c r="O79" s="15">
        <v>41.531399999999998</v>
      </c>
      <c r="P79" s="15">
        <v>41.531399999999998</v>
      </c>
      <c r="Q79" s="15" t="s">
        <v>268</v>
      </c>
      <c r="R79" s="15" t="s">
        <v>268</v>
      </c>
      <c r="S79" s="15" t="s">
        <v>268</v>
      </c>
      <c r="T79" s="15" t="s">
        <v>268</v>
      </c>
      <c r="U79" s="15">
        <v>15.501899999999999</v>
      </c>
      <c r="V79" s="15">
        <v>0</v>
      </c>
      <c r="W79" s="15">
        <v>15.501899999999999</v>
      </c>
      <c r="X79" s="15">
        <v>0</v>
      </c>
      <c r="Y79" s="15">
        <v>0</v>
      </c>
      <c r="Z79" s="15">
        <v>15.501899999999999</v>
      </c>
      <c r="AA79" s="15">
        <v>15.501899999999999</v>
      </c>
      <c r="AB79" s="15">
        <v>0</v>
      </c>
      <c r="AC79" s="15">
        <v>15.501899999999999</v>
      </c>
      <c r="AD79" s="15">
        <v>0</v>
      </c>
      <c r="AE79" s="15">
        <v>0</v>
      </c>
      <c r="AF79" s="15">
        <v>15.501899999999999</v>
      </c>
      <c r="AG79" s="15">
        <v>0</v>
      </c>
      <c r="AH79" s="15">
        <v>0</v>
      </c>
      <c r="AI79" s="15" t="s">
        <v>268</v>
      </c>
      <c r="AJ79" s="15" t="s">
        <v>268</v>
      </c>
      <c r="AK79" s="15" t="s">
        <v>268</v>
      </c>
      <c r="AL79" s="15" t="s">
        <v>268</v>
      </c>
      <c r="AM79" s="15">
        <v>27.9895</v>
      </c>
    </row>
    <row r="80" spans="1:39" hidden="1" outlineLevel="1">
      <c r="A80" s="9">
        <v>42644</v>
      </c>
      <c r="B80" s="15">
        <v>28.493200000000002</v>
      </c>
      <c r="C80" s="15">
        <v>28.340199999999999</v>
      </c>
      <c r="D80" s="15">
        <v>31.030100000000001</v>
      </c>
      <c r="E80" s="15">
        <v>27.6995</v>
      </c>
      <c r="F80" s="15">
        <v>38.002299999999998</v>
      </c>
      <c r="G80" s="15">
        <v>27.009</v>
      </c>
      <c r="H80" s="15">
        <v>19.935199999999998</v>
      </c>
      <c r="I80" s="15">
        <v>28.3398</v>
      </c>
      <c r="J80" s="15">
        <v>31.028400000000001</v>
      </c>
      <c r="K80" s="15">
        <v>27.6995</v>
      </c>
      <c r="L80" s="15">
        <v>38.002299999999998</v>
      </c>
      <c r="M80" s="15">
        <v>27.009</v>
      </c>
      <c r="N80" s="15">
        <v>19.935199999999998</v>
      </c>
      <c r="O80" s="15">
        <v>45.665900000000001</v>
      </c>
      <c r="P80" s="15">
        <v>45.665900000000001</v>
      </c>
      <c r="Q80" s="15" t="s">
        <v>268</v>
      </c>
      <c r="R80" s="15" t="s">
        <v>268</v>
      </c>
      <c r="S80" s="15" t="s">
        <v>268</v>
      </c>
      <c r="T80" s="15" t="s">
        <v>268</v>
      </c>
      <c r="U80" s="15">
        <v>20</v>
      </c>
      <c r="V80" s="15">
        <v>0</v>
      </c>
      <c r="W80" s="15">
        <v>20</v>
      </c>
      <c r="X80" s="15">
        <v>0</v>
      </c>
      <c r="Y80" s="15">
        <v>0</v>
      </c>
      <c r="Z80" s="15">
        <v>20</v>
      </c>
      <c r="AA80" s="15">
        <v>20</v>
      </c>
      <c r="AB80" s="15">
        <v>0</v>
      </c>
      <c r="AC80" s="15">
        <v>20</v>
      </c>
      <c r="AD80" s="15">
        <v>0</v>
      </c>
      <c r="AE80" s="15">
        <v>0</v>
      </c>
      <c r="AF80" s="15">
        <v>20</v>
      </c>
      <c r="AG80" s="15">
        <v>0</v>
      </c>
      <c r="AH80" s="15">
        <v>0</v>
      </c>
      <c r="AI80" s="15" t="s">
        <v>268</v>
      </c>
      <c r="AJ80" s="15" t="s">
        <v>268</v>
      </c>
      <c r="AK80" s="15" t="s">
        <v>268</v>
      </c>
      <c r="AL80" s="15" t="s">
        <v>268</v>
      </c>
      <c r="AM80" s="15">
        <v>29.768799999999999</v>
      </c>
    </row>
    <row r="81" spans="1:39" hidden="1" outlineLevel="1">
      <c r="A81" s="9">
        <v>42675</v>
      </c>
      <c r="B81" s="15">
        <v>28.415099999999999</v>
      </c>
      <c r="C81" s="15">
        <v>28.655799999999999</v>
      </c>
      <c r="D81" s="15">
        <v>30.505600000000001</v>
      </c>
      <c r="E81" s="15">
        <v>27.658799999999999</v>
      </c>
      <c r="F81" s="15">
        <v>31.911100000000001</v>
      </c>
      <c r="G81" s="15">
        <v>27.314</v>
      </c>
      <c r="H81" s="15">
        <v>20.250699999999998</v>
      </c>
      <c r="I81" s="15">
        <v>28.653199999999998</v>
      </c>
      <c r="J81" s="15">
        <v>30.498699999999999</v>
      </c>
      <c r="K81" s="15">
        <v>27.658799999999999</v>
      </c>
      <c r="L81" s="15">
        <v>31.911100000000001</v>
      </c>
      <c r="M81" s="15">
        <v>27.314</v>
      </c>
      <c r="N81" s="15">
        <v>20.250699999999998</v>
      </c>
      <c r="O81" s="15">
        <v>49.595100000000002</v>
      </c>
      <c r="P81" s="15">
        <v>49.595100000000002</v>
      </c>
      <c r="Q81" s="15" t="s">
        <v>268</v>
      </c>
      <c r="R81" s="15" t="s">
        <v>268</v>
      </c>
      <c r="S81" s="15" t="s">
        <v>268</v>
      </c>
      <c r="T81" s="15" t="s">
        <v>268</v>
      </c>
      <c r="U81" s="15">
        <v>23.993200000000002</v>
      </c>
      <c r="V81" s="15">
        <v>0</v>
      </c>
      <c r="W81" s="15">
        <v>23.993200000000002</v>
      </c>
      <c r="X81" s="15">
        <v>0</v>
      </c>
      <c r="Y81" s="15">
        <v>24</v>
      </c>
      <c r="Z81" s="15">
        <v>17.5656</v>
      </c>
      <c r="AA81" s="15">
        <v>23.993200000000002</v>
      </c>
      <c r="AB81" s="15">
        <v>0</v>
      </c>
      <c r="AC81" s="15">
        <v>23.993200000000002</v>
      </c>
      <c r="AD81" s="15">
        <v>0</v>
      </c>
      <c r="AE81" s="15">
        <v>24</v>
      </c>
      <c r="AF81" s="15">
        <v>17.5656</v>
      </c>
      <c r="AG81" s="15">
        <v>0</v>
      </c>
      <c r="AH81" s="15">
        <v>0</v>
      </c>
      <c r="AI81" s="15" t="s">
        <v>268</v>
      </c>
      <c r="AJ81" s="15" t="s">
        <v>268</v>
      </c>
      <c r="AK81" s="15" t="s">
        <v>268</v>
      </c>
      <c r="AL81" s="15" t="s">
        <v>268</v>
      </c>
      <c r="AM81" s="15">
        <v>26.9664</v>
      </c>
    </row>
    <row r="82" spans="1:39" hidden="1" outlineLevel="1">
      <c r="A82" s="9">
        <v>42705</v>
      </c>
      <c r="B82" s="15">
        <v>28.4206</v>
      </c>
      <c r="C82" s="15">
        <v>28.508900000000001</v>
      </c>
      <c r="D82" s="15">
        <v>31.421099999999999</v>
      </c>
      <c r="E82" s="15">
        <v>27.1937</v>
      </c>
      <c r="F82" s="15">
        <v>30.0153</v>
      </c>
      <c r="G82" s="15">
        <v>27.200099999999999</v>
      </c>
      <c r="H82" s="15">
        <v>21.4925</v>
      </c>
      <c r="I82" s="15">
        <v>28.465499999999999</v>
      </c>
      <c r="J82" s="15">
        <v>31.307600000000001</v>
      </c>
      <c r="K82" s="15">
        <v>27.1937</v>
      </c>
      <c r="L82" s="15">
        <v>30.0153</v>
      </c>
      <c r="M82" s="15">
        <v>27.200099999999999</v>
      </c>
      <c r="N82" s="15">
        <v>21.4925</v>
      </c>
      <c r="O82" s="15">
        <v>43.744300000000003</v>
      </c>
      <c r="P82" s="15">
        <v>43.744300000000003</v>
      </c>
      <c r="Q82" s="15" t="s">
        <v>268</v>
      </c>
      <c r="R82" s="15" t="s">
        <v>268</v>
      </c>
      <c r="S82" s="15" t="s">
        <v>268</v>
      </c>
      <c r="T82" s="15" t="s">
        <v>268</v>
      </c>
      <c r="U82" s="15">
        <v>21.799499999999998</v>
      </c>
      <c r="V82" s="15">
        <v>0</v>
      </c>
      <c r="W82" s="15">
        <v>21.799499999999998</v>
      </c>
      <c r="X82" s="15">
        <v>0</v>
      </c>
      <c r="Y82" s="15">
        <v>20.3383</v>
      </c>
      <c r="Z82" s="15">
        <v>24.650200000000002</v>
      </c>
      <c r="AA82" s="15">
        <v>21.799499999999998</v>
      </c>
      <c r="AB82" s="15">
        <v>0</v>
      </c>
      <c r="AC82" s="15">
        <v>21.799499999999998</v>
      </c>
      <c r="AD82" s="15">
        <v>0</v>
      </c>
      <c r="AE82" s="15">
        <v>20.3383</v>
      </c>
      <c r="AF82" s="15">
        <v>24.650200000000002</v>
      </c>
      <c r="AG82" s="15">
        <v>0</v>
      </c>
      <c r="AH82" s="15">
        <v>0</v>
      </c>
      <c r="AI82" s="15" t="s">
        <v>268</v>
      </c>
      <c r="AJ82" s="15" t="s">
        <v>268</v>
      </c>
      <c r="AK82" s="15" t="s">
        <v>268</v>
      </c>
      <c r="AL82" s="15" t="s">
        <v>268</v>
      </c>
      <c r="AM82" s="15">
        <v>27.991700000000002</v>
      </c>
    </row>
    <row r="83" spans="1:39" hidden="1" outlineLevel="1">
      <c r="A83" s="9">
        <v>42736</v>
      </c>
      <c r="B83" s="15">
        <v>28.153199999999998</v>
      </c>
      <c r="C83" s="15">
        <v>28.308800000000002</v>
      </c>
      <c r="D83" s="15">
        <v>30.907</v>
      </c>
      <c r="E83" s="15">
        <v>26.943300000000001</v>
      </c>
      <c r="F83" s="15">
        <v>32.557000000000002</v>
      </c>
      <c r="G83" s="15">
        <v>26.405899999999999</v>
      </c>
      <c r="H83" s="15">
        <v>23.037299999999998</v>
      </c>
      <c r="I83" s="15">
        <v>28.3081</v>
      </c>
      <c r="J83" s="15">
        <v>30.9053</v>
      </c>
      <c r="K83" s="15">
        <v>26.943300000000001</v>
      </c>
      <c r="L83" s="15">
        <v>32.557000000000002</v>
      </c>
      <c r="M83" s="15">
        <v>26.405899999999999</v>
      </c>
      <c r="N83" s="15">
        <v>23.037299999999998</v>
      </c>
      <c r="O83" s="15">
        <v>45.220999999999997</v>
      </c>
      <c r="P83" s="15">
        <v>45.220999999999997</v>
      </c>
      <c r="Q83" s="15" t="s">
        <v>268</v>
      </c>
      <c r="R83" s="15" t="s">
        <v>268</v>
      </c>
      <c r="S83" s="15" t="s">
        <v>268</v>
      </c>
      <c r="T83" s="15" t="s">
        <v>268</v>
      </c>
      <c r="U83" s="15">
        <v>13.731400000000001</v>
      </c>
      <c r="V83" s="15">
        <v>0</v>
      </c>
      <c r="W83" s="15">
        <v>13.731400000000001</v>
      </c>
      <c r="X83" s="15">
        <v>0</v>
      </c>
      <c r="Y83" s="15">
        <v>24</v>
      </c>
      <c r="Z83" s="15">
        <v>13.121600000000001</v>
      </c>
      <c r="AA83" s="15">
        <v>13.731400000000001</v>
      </c>
      <c r="AB83" s="15">
        <v>0</v>
      </c>
      <c r="AC83" s="15">
        <v>13.731400000000001</v>
      </c>
      <c r="AD83" s="15">
        <v>0</v>
      </c>
      <c r="AE83" s="15">
        <v>24</v>
      </c>
      <c r="AF83" s="15">
        <v>13.121600000000001</v>
      </c>
      <c r="AG83" s="15">
        <v>0</v>
      </c>
      <c r="AH83" s="15">
        <v>0</v>
      </c>
      <c r="AI83" s="15" t="s">
        <v>268</v>
      </c>
      <c r="AJ83" s="15" t="s">
        <v>268</v>
      </c>
      <c r="AK83" s="15" t="s">
        <v>268</v>
      </c>
      <c r="AL83" s="15" t="s">
        <v>268</v>
      </c>
      <c r="AM83" s="15">
        <v>28.901499999999999</v>
      </c>
    </row>
    <row r="84" spans="1:39" hidden="1" outlineLevel="1">
      <c r="A84" s="9">
        <v>42767</v>
      </c>
      <c r="B84" s="15">
        <v>28.9678</v>
      </c>
      <c r="C84" s="15">
        <v>29.6663</v>
      </c>
      <c r="D84" s="15">
        <v>30.2361</v>
      </c>
      <c r="E84" s="15">
        <v>28.716899999999999</v>
      </c>
      <c r="F84" s="15">
        <v>34.826099999999997</v>
      </c>
      <c r="G84" s="15">
        <v>27.9069</v>
      </c>
      <c r="H84" s="15">
        <v>28.32</v>
      </c>
      <c r="I84" s="15">
        <v>29.6663</v>
      </c>
      <c r="J84" s="15">
        <v>30.2361</v>
      </c>
      <c r="K84" s="15">
        <v>28.716899999999999</v>
      </c>
      <c r="L84" s="15">
        <v>34.826099999999997</v>
      </c>
      <c r="M84" s="15">
        <v>27.9069</v>
      </c>
      <c r="N84" s="15">
        <v>28.32</v>
      </c>
      <c r="O84" s="15">
        <v>37.013399999999997</v>
      </c>
      <c r="P84" s="15">
        <v>37.013399999999997</v>
      </c>
      <c r="Q84" s="15" t="s">
        <v>268</v>
      </c>
      <c r="R84" s="15" t="s">
        <v>268</v>
      </c>
      <c r="S84" s="15" t="s">
        <v>268</v>
      </c>
      <c r="T84" s="15" t="s">
        <v>268</v>
      </c>
      <c r="U84" s="15">
        <v>0.57950000000000002</v>
      </c>
      <c r="V84" s="15">
        <v>0</v>
      </c>
      <c r="W84" s="15">
        <v>0.57950000000000002</v>
      </c>
      <c r="X84" s="15">
        <v>0</v>
      </c>
      <c r="Y84" s="15">
        <v>22.456299999999999</v>
      </c>
      <c r="Z84" s="15">
        <v>0</v>
      </c>
      <c r="AA84" s="15">
        <v>0.57950000000000002</v>
      </c>
      <c r="AB84" s="15">
        <v>0</v>
      </c>
      <c r="AC84" s="15">
        <v>0.57950000000000002</v>
      </c>
      <c r="AD84" s="15">
        <v>0</v>
      </c>
      <c r="AE84" s="15">
        <v>22.456299999999999</v>
      </c>
      <c r="AF84" s="15">
        <v>0</v>
      </c>
      <c r="AG84" s="15">
        <v>0</v>
      </c>
      <c r="AH84" s="15">
        <v>0</v>
      </c>
      <c r="AI84" s="15" t="s">
        <v>268</v>
      </c>
      <c r="AJ84" s="15" t="s">
        <v>268</v>
      </c>
      <c r="AK84" s="15" t="s">
        <v>268</v>
      </c>
      <c r="AL84" s="15" t="s">
        <v>268</v>
      </c>
      <c r="AM84" s="15">
        <v>28.148900000000001</v>
      </c>
    </row>
    <row r="85" spans="1:39" hidden="1" outlineLevel="1">
      <c r="A85" s="9">
        <v>42795</v>
      </c>
      <c r="B85" s="15">
        <v>28.032</v>
      </c>
      <c r="C85" s="15">
        <v>28.305399999999999</v>
      </c>
      <c r="D85" s="15">
        <v>30.425699999999999</v>
      </c>
      <c r="E85" s="15">
        <v>26.867000000000001</v>
      </c>
      <c r="F85" s="15">
        <v>29.755099999999999</v>
      </c>
      <c r="G85" s="15">
        <v>26.713000000000001</v>
      </c>
      <c r="H85" s="15">
        <v>22.7423</v>
      </c>
      <c r="I85" s="15">
        <v>28.2393</v>
      </c>
      <c r="J85" s="15">
        <v>30.290400000000002</v>
      </c>
      <c r="K85" s="15">
        <v>26.867000000000001</v>
      </c>
      <c r="L85" s="15">
        <v>29.755099999999999</v>
      </c>
      <c r="M85" s="15">
        <v>26.713000000000001</v>
      </c>
      <c r="N85" s="15">
        <v>22.7423</v>
      </c>
      <c r="O85" s="15">
        <v>40.0991</v>
      </c>
      <c r="P85" s="15">
        <v>40.0991</v>
      </c>
      <c r="Q85" s="15" t="s">
        <v>268</v>
      </c>
      <c r="R85" s="15" t="s">
        <v>268</v>
      </c>
      <c r="S85" s="15" t="s">
        <v>268</v>
      </c>
      <c r="T85" s="15" t="s">
        <v>268</v>
      </c>
      <c r="U85" s="15">
        <v>12.3155</v>
      </c>
      <c r="V85" s="15">
        <v>0</v>
      </c>
      <c r="W85" s="15">
        <v>12.3155</v>
      </c>
      <c r="X85" s="15">
        <v>0</v>
      </c>
      <c r="Y85" s="15">
        <v>23.975200000000001</v>
      </c>
      <c r="Z85" s="15">
        <v>11.7638</v>
      </c>
      <c r="AA85" s="15">
        <v>12.3155</v>
      </c>
      <c r="AB85" s="15">
        <v>0</v>
      </c>
      <c r="AC85" s="15">
        <v>12.3155</v>
      </c>
      <c r="AD85" s="15">
        <v>0</v>
      </c>
      <c r="AE85" s="15">
        <v>23.975200000000001</v>
      </c>
      <c r="AF85" s="15">
        <v>11.7638</v>
      </c>
      <c r="AG85" s="15">
        <v>0</v>
      </c>
      <c r="AH85" s="15">
        <v>0</v>
      </c>
      <c r="AI85" s="15" t="s">
        <v>268</v>
      </c>
      <c r="AJ85" s="15" t="s">
        <v>268</v>
      </c>
      <c r="AK85" s="15" t="s">
        <v>268</v>
      </c>
      <c r="AL85" s="15" t="s">
        <v>268</v>
      </c>
      <c r="AM85" s="15">
        <v>27.124300000000002</v>
      </c>
    </row>
    <row r="86" spans="1:39" hidden="1" outlineLevel="1">
      <c r="A86" s="9">
        <v>42826</v>
      </c>
      <c r="B86" s="15">
        <v>28.641400000000001</v>
      </c>
      <c r="C86" s="15">
        <v>28.965599999999998</v>
      </c>
      <c r="D86" s="15">
        <v>30.694800000000001</v>
      </c>
      <c r="E86" s="15">
        <v>28.4377</v>
      </c>
      <c r="F86" s="15">
        <v>31.981200000000001</v>
      </c>
      <c r="G86" s="15">
        <v>28.3934</v>
      </c>
      <c r="H86" s="15">
        <v>21.875699999999998</v>
      </c>
      <c r="I86" s="15">
        <v>28.940999999999999</v>
      </c>
      <c r="J86" s="15">
        <v>30.597799999999999</v>
      </c>
      <c r="K86" s="15">
        <v>28.4377</v>
      </c>
      <c r="L86" s="15">
        <v>31.981200000000001</v>
      </c>
      <c r="M86" s="15">
        <v>28.3934</v>
      </c>
      <c r="N86" s="15">
        <v>21.875699999999998</v>
      </c>
      <c r="O86" s="15">
        <v>49.964199999999998</v>
      </c>
      <c r="P86" s="15">
        <v>49.964199999999998</v>
      </c>
      <c r="Q86" s="15" t="s">
        <v>268</v>
      </c>
      <c r="R86" s="15" t="s">
        <v>268</v>
      </c>
      <c r="S86" s="15" t="s">
        <v>268</v>
      </c>
      <c r="T86" s="15" t="s">
        <v>268</v>
      </c>
      <c r="U86" s="15">
        <v>22.7864</v>
      </c>
      <c r="V86" s="15">
        <v>0</v>
      </c>
      <c r="W86" s="15">
        <v>22.7864</v>
      </c>
      <c r="X86" s="15">
        <v>0</v>
      </c>
      <c r="Y86" s="15">
        <v>21.4697</v>
      </c>
      <c r="Z86" s="15">
        <v>23.1632</v>
      </c>
      <c r="AA86" s="15">
        <v>22.7864</v>
      </c>
      <c r="AB86" s="15">
        <v>0</v>
      </c>
      <c r="AC86" s="15">
        <v>22.7864</v>
      </c>
      <c r="AD86" s="15">
        <v>0</v>
      </c>
      <c r="AE86" s="15">
        <v>21.4697</v>
      </c>
      <c r="AF86" s="15">
        <v>23.1632</v>
      </c>
      <c r="AG86" s="15">
        <v>0</v>
      </c>
      <c r="AH86" s="15">
        <v>0</v>
      </c>
      <c r="AI86" s="15" t="s">
        <v>268</v>
      </c>
      <c r="AJ86" s="15" t="s">
        <v>268</v>
      </c>
      <c r="AK86" s="15" t="s">
        <v>268</v>
      </c>
      <c r="AL86" s="15" t="s">
        <v>268</v>
      </c>
      <c r="AM86" s="15">
        <v>26.3429</v>
      </c>
    </row>
    <row r="87" spans="1:39" hidden="1" outlineLevel="1">
      <c r="A87" s="9">
        <v>42856</v>
      </c>
      <c r="B87" s="15">
        <v>27.3184</v>
      </c>
      <c r="C87" s="15">
        <v>28.216100000000001</v>
      </c>
      <c r="D87" s="15">
        <v>31.128499999999999</v>
      </c>
      <c r="E87" s="15">
        <v>26.942499999999999</v>
      </c>
      <c r="F87" s="15">
        <v>28.309799999999999</v>
      </c>
      <c r="G87" s="15">
        <v>27.3611</v>
      </c>
      <c r="H87" s="15">
        <v>20.023499999999999</v>
      </c>
      <c r="I87" s="15">
        <v>28.165199999999999</v>
      </c>
      <c r="J87" s="15">
        <v>30.982900000000001</v>
      </c>
      <c r="K87" s="15">
        <v>26.942499999999999</v>
      </c>
      <c r="L87" s="15">
        <v>28.309799999999999</v>
      </c>
      <c r="M87" s="15">
        <v>27.3611</v>
      </c>
      <c r="N87" s="15">
        <v>20.023499999999999</v>
      </c>
      <c r="O87" s="15">
        <v>49.8384</v>
      </c>
      <c r="P87" s="15">
        <v>49.8384</v>
      </c>
      <c r="Q87" s="15" t="s">
        <v>268</v>
      </c>
      <c r="R87" s="15" t="s">
        <v>268</v>
      </c>
      <c r="S87" s="15" t="s">
        <v>268</v>
      </c>
      <c r="T87" s="15" t="s">
        <v>268</v>
      </c>
      <c r="U87" s="15">
        <v>8.3602000000000007</v>
      </c>
      <c r="V87" s="15">
        <v>0</v>
      </c>
      <c r="W87" s="15">
        <v>8.3602000000000007</v>
      </c>
      <c r="X87" s="15">
        <v>0</v>
      </c>
      <c r="Y87" s="15">
        <v>22.6191</v>
      </c>
      <c r="Z87" s="15">
        <v>8.3457000000000008</v>
      </c>
      <c r="AA87" s="15">
        <v>8.3602000000000007</v>
      </c>
      <c r="AB87" s="15">
        <v>0</v>
      </c>
      <c r="AC87" s="15">
        <v>8.3602000000000007</v>
      </c>
      <c r="AD87" s="15">
        <v>0</v>
      </c>
      <c r="AE87" s="15">
        <v>22.6191</v>
      </c>
      <c r="AF87" s="15">
        <v>8.3457000000000008</v>
      </c>
      <c r="AG87" s="15">
        <v>0</v>
      </c>
      <c r="AH87" s="15">
        <v>0</v>
      </c>
      <c r="AI87" s="15" t="s">
        <v>268</v>
      </c>
      <c r="AJ87" s="15" t="s">
        <v>268</v>
      </c>
      <c r="AK87" s="15" t="s">
        <v>268</v>
      </c>
      <c r="AL87" s="15" t="s">
        <v>268</v>
      </c>
      <c r="AM87" s="15">
        <v>23.046900000000001</v>
      </c>
    </row>
    <row r="88" spans="1:39" hidden="1" outlineLevel="1">
      <c r="A88" s="9">
        <v>42887</v>
      </c>
      <c r="B88" s="15">
        <v>28.445499999999999</v>
      </c>
      <c r="C88" s="15">
        <v>29.072299999999998</v>
      </c>
      <c r="D88" s="15">
        <v>30.576599999999999</v>
      </c>
      <c r="E88" s="15">
        <v>28.359000000000002</v>
      </c>
      <c r="F88" s="15">
        <v>32.329599999999999</v>
      </c>
      <c r="G88" s="15">
        <v>28.068999999999999</v>
      </c>
      <c r="H88" s="15">
        <v>22.128499999999999</v>
      </c>
      <c r="I88" s="15">
        <v>29.0458</v>
      </c>
      <c r="J88" s="15">
        <v>30.4999</v>
      </c>
      <c r="K88" s="15">
        <v>28.359000000000002</v>
      </c>
      <c r="L88" s="15">
        <v>32.329599999999999</v>
      </c>
      <c r="M88" s="15">
        <v>28.068999999999999</v>
      </c>
      <c r="N88" s="15">
        <v>22.128499999999999</v>
      </c>
      <c r="O88" s="15">
        <v>49.937899999999999</v>
      </c>
      <c r="P88" s="15">
        <v>49.937899999999999</v>
      </c>
      <c r="Q88" s="15" t="s">
        <v>268</v>
      </c>
      <c r="R88" s="15" t="s">
        <v>268</v>
      </c>
      <c r="S88" s="15" t="s">
        <v>268</v>
      </c>
      <c r="T88" s="15" t="s">
        <v>268</v>
      </c>
      <c r="U88" s="15">
        <v>16.8748</v>
      </c>
      <c r="V88" s="15">
        <v>0</v>
      </c>
      <c r="W88" s="15">
        <v>16.8748</v>
      </c>
      <c r="X88" s="15">
        <v>0</v>
      </c>
      <c r="Y88" s="15">
        <v>0</v>
      </c>
      <c r="Z88" s="15">
        <v>16.8748</v>
      </c>
      <c r="AA88" s="15">
        <v>16.8748</v>
      </c>
      <c r="AB88" s="15">
        <v>0</v>
      </c>
      <c r="AC88" s="15">
        <v>16.8748</v>
      </c>
      <c r="AD88" s="15">
        <v>0</v>
      </c>
      <c r="AE88" s="15">
        <v>0</v>
      </c>
      <c r="AF88" s="15">
        <v>16.8748</v>
      </c>
      <c r="AG88" s="15">
        <v>0</v>
      </c>
      <c r="AH88" s="15">
        <v>0</v>
      </c>
      <c r="AI88" s="15" t="s">
        <v>268</v>
      </c>
      <c r="AJ88" s="15" t="s">
        <v>268</v>
      </c>
      <c r="AK88" s="15" t="s">
        <v>268</v>
      </c>
      <c r="AL88" s="15" t="s">
        <v>268</v>
      </c>
      <c r="AM88" s="15">
        <v>24.201799999999999</v>
      </c>
    </row>
    <row r="89" spans="1:39" hidden="1" outlineLevel="1">
      <c r="A89" s="9">
        <v>42917</v>
      </c>
      <c r="B89" s="15">
        <v>26.941600000000001</v>
      </c>
      <c r="C89" s="15">
        <v>27.674199999999999</v>
      </c>
      <c r="D89" s="15">
        <v>31.119499999999999</v>
      </c>
      <c r="E89" s="15">
        <v>26.386299999999999</v>
      </c>
      <c r="F89" s="15">
        <v>21.312899999999999</v>
      </c>
      <c r="G89" s="15">
        <v>28.055700000000002</v>
      </c>
      <c r="H89" s="15">
        <v>21.01</v>
      </c>
      <c r="I89" s="15">
        <v>27.668700000000001</v>
      </c>
      <c r="J89" s="15">
        <v>31.102599999999999</v>
      </c>
      <c r="K89" s="15">
        <v>26.386299999999999</v>
      </c>
      <c r="L89" s="15">
        <v>21.312899999999999</v>
      </c>
      <c r="M89" s="15">
        <v>28.055700000000002</v>
      </c>
      <c r="N89" s="15">
        <v>21.01</v>
      </c>
      <c r="O89" s="15">
        <v>49.616</v>
      </c>
      <c r="P89" s="15">
        <v>49.616</v>
      </c>
      <c r="Q89" s="15" t="s">
        <v>268</v>
      </c>
      <c r="R89" s="15" t="s">
        <v>268</v>
      </c>
      <c r="S89" s="15" t="s">
        <v>268</v>
      </c>
      <c r="T89" s="15" t="s">
        <v>268</v>
      </c>
      <c r="U89" s="15">
        <v>2.9073000000000002</v>
      </c>
      <c r="V89" s="15">
        <v>0</v>
      </c>
      <c r="W89" s="15">
        <v>2.9073000000000002</v>
      </c>
      <c r="X89" s="15">
        <v>0</v>
      </c>
      <c r="Y89" s="15">
        <v>0</v>
      </c>
      <c r="Z89" s="15">
        <v>2.9073000000000002</v>
      </c>
      <c r="AA89" s="15">
        <v>2.9073000000000002</v>
      </c>
      <c r="AB89" s="15">
        <v>0</v>
      </c>
      <c r="AC89" s="15">
        <v>2.9073000000000002</v>
      </c>
      <c r="AD89" s="15">
        <v>0</v>
      </c>
      <c r="AE89" s="15">
        <v>0</v>
      </c>
      <c r="AF89" s="15">
        <v>2.9073000000000002</v>
      </c>
      <c r="AG89" s="15">
        <v>0</v>
      </c>
      <c r="AH89" s="15">
        <v>0</v>
      </c>
      <c r="AI89" s="15" t="s">
        <v>268</v>
      </c>
      <c r="AJ89" s="15" t="s">
        <v>268</v>
      </c>
      <c r="AK89" s="15" t="s">
        <v>268</v>
      </c>
      <c r="AL89" s="15" t="s">
        <v>268</v>
      </c>
      <c r="AM89" s="15">
        <v>23.936399999999999</v>
      </c>
    </row>
    <row r="90" spans="1:39" hidden="1" outlineLevel="1">
      <c r="A90" s="9">
        <v>42948</v>
      </c>
      <c r="B90" s="15">
        <v>26.291899999999998</v>
      </c>
      <c r="C90" s="15">
        <v>26.800799999999999</v>
      </c>
      <c r="D90" s="15">
        <v>31.151</v>
      </c>
      <c r="E90" s="15">
        <v>24.986699999999999</v>
      </c>
      <c r="F90" s="15">
        <v>15.626300000000001</v>
      </c>
      <c r="G90" s="15">
        <v>28.207799999999999</v>
      </c>
      <c r="H90" s="15">
        <v>20.8733</v>
      </c>
      <c r="I90" s="15">
        <v>26.790099999999999</v>
      </c>
      <c r="J90" s="15">
        <v>31.119399999999999</v>
      </c>
      <c r="K90" s="15">
        <v>24.986699999999999</v>
      </c>
      <c r="L90" s="15">
        <v>15.626300000000001</v>
      </c>
      <c r="M90" s="15">
        <v>28.207799999999999</v>
      </c>
      <c r="N90" s="15">
        <v>20.8733</v>
      </c>
      <c r="O90" s="15">
        <v>59.850900000000003</v>
      </c>
      <c r="P90" s="15">
        <v>59.850900000000003</v>
      </c>
      <c r="Q90" s="15" t="s">
        <v>268</v>
      </c>
      <c r="R90" s="15" t="s">
        <v>268</v>
      </c>
      <c r="S90" s="15" t="s">
        <v>268</v>
      </c>
      <c r="T90" s="15" t="s">
        <v>268</v>
      </c>
      <c r="U90" s="15">
        <v>21.124300000000002</v>
      </c>
      <c r="V90" s="15">
        <v>0</v>
      </c>
      <c r="W90" s="15">
        <v>21.124300000000002</v>
      </c>
      <c r="X90" s="15">
        <v>0</v>
      </c>
      <c r="Y90" s="15">
        <v>0</v>
      </c>
      <c r="Z90" s="15">
        <v>21.124300000000002</v>
      </c>
      <c r="AA90" s="15">
        <v>21.124300000000002</v>
      </c>
      <c r="AB90" s="15">
        <v>0</v>
      </c>
      <c r="AC90" s="15">
        <v>21.124300000000002</v>
      </c>
      <c r="AD90" s="15">
        <v>0</v>
      </c>
      <c r="AE90" s="15">
        <v>0</v>
      </c>
      <c r="AF90" s="15">
        <v>21.124300000000002</v>
      </c>
      <c r="AG90" s="15">
        <v>0</v>
      </c>
      <c r="AH90" s="15">
        <v>0</v>
      </c>
      <c r="AI90" s="15" t="s">
        <v>268</v>
      </c>
      <c r="AJ90" s="15" t="s">
        <v>268</v>
      </c>
      <c r="AK90" s="15" t="s">
        <v>268</v>
      </c>
      <c r="AL90" s="15" t="s">
        <v>268</v>
      </c>
      <c r="AM90" s="15">
        <v>22.796500000000002</v>
      </c>
    </row>
    <row r="91" spans="1:39" hidden="1" outlineLevel="1">
      <c r="A91" s="9">
        <v>42979</v>
      </c>
      <c r="B91" s="15">
        <v>27.9253</v>
      </c>
      <c r="C91" s="15">
        <v>28.7666</v>
      </c>
      <c r="D91" s="15">
        <v>31.229500000000002</v>
      </c>
      <c r="E91" s="15">
        <v>27.8903</v>
      </c>
      <c r="F91" s="15">
        <v>29.5746</v>
      </c>
      <c r="G91" s="15">
        <v>28.0214</v>
      </c>
      <c r="H91" s="15">
        <v>21.671199999999999</v>
      </c>
      <c r="I91" s="15">
        <v>28.764500000000002</v>
      </c>
      <c r="J91" s="15">
        <v>31.2225</v>
      </c>
      <c r="K91" s="15">
        <v>27.8903</v>
      </c>
      <c r="L91" s="15">
        <v>29.5746</v>
      </c>
      <c r="M91" s="15">
        <v>28.0214</v>
      </c>
      <c r="N91" s="15">
        <v>21.671199999999999</v>
      </c>
      <c r="O91" s="15">
        <v>47.798699999999997</v>
      </c>
      <c r="P91" s="15">
        <v>47.798699999999997</v>
      </c>
      <c r="Q91" s="15" t="s">
        <v>268</v>
      </c>
      <c r="R91" s="15" t="s">
        <v>268</v>
      </c>
      <c r="S91" s="15" t="s">
        <v>268</v>
      </c>
      <c r="T91" s="15" t="s">
        <v>268</v>
      </c>
      <c r="U91" s="15">
        <v>14.8668</v>
      </c>
      <c r="V91" s="15">
        <v>0</v>
      </c>
      <c r="W91" s="15">
        <v>14.8668</v>
      </c>
      <c r="X91" s="15">
        <v>0</v>
      </c>
      <c r="Y91" s="15">
        <v>21.825399999999998</v>
      </c>
      <c r="Z91" s="15">
        <v>13.471500000000001</v>
      </c>
      <c r="AA91" s="15">
        <v>14.8668</v>
      </c>
      <c r="AB91" s="15">
        <v>0</v>
      </c>
      <c r="AC91" s="15">
        <v>14.8668</v>
      </c>
      <c r="AD91" s="15">
        <v>0</v>
      </c>
      <c r="AE91" s="15">
        <v>21.825399999999998</v>
      </c>
      <c r="AF91" s="15">
        <v>13.471500000000001</v>
      </c>
      <c r="AG91" s="15">
        <v>0</v>
      </c>
      <c r="AH91" s="15">
        <v>0</v>
      </c>
      <c r="AI91" s="15" t="s">
        <v>268</v>
      </c>
      <c r="AJ91" s="15" t="s">
        <v>268</v>
      </c>
      <c r="AK91" s="15" t="s">
        <v>268</v>
      </c>
      <c r="AL91" s="15" t="s">
        <v>268</v>
      </c>
      <c r="AM91" s="15">
        <v>23.100999999999999</v>
      </c>
    </row>
    <row r="92" spans="1:39" hidden="1" outlineLevel="1">
      <c r="A92" s="9">
        <v>43009</v>
      </c>
      <c r="B92" s="15">
        <v>28.425999999999998</v>
      </c>
      <c r="C92" s="15">
        <v>29.194900000000001</v>
      </c>
      <c r="D92" s="15">
        <v>31.482099999999999</v>
      </c>
      <c r="E92" s="15">
        <v>28.415800000000001</v>
      </c>
      <c r="F92" s="15">
        <v>27.449000000000002</v>
      </c>
      <c r="G92" s="15">
        <v>29.0151</v>
      </c>
      <c r="H92" s="15">
        <v>21.086500000000001</v>
      </c>
      <c r="I92" s="15">
        <v>29.192599999999999</v>
      </c>
      <c r="J92" s="15">
        <v>31.4742</v>
      </c>
      <c r="K92" s="15">
        <v>28.415800000000001</v>
      </c>
      <c r="L92" s="15">
        <v>27.449000000000002</v>
      </c>
      <c r="M92" s="15">
        <v>29.0151</v>
      </c>
      <c r="N92" s="15">
        <v>21.086500000000001</v>
      </c>
      <c r="O92" s="15">
        <v>49.634</v>
      </c>
      <c r="P92" s="15">
        <v>49.634</v>
      </c>
      <c r="Q92" s="15" t="s">
        <v>268</v>
      </c>
      <c r="R92" s="15" t="s">
        <v>268</v>
      </c>
      <c r="S92" s="15" t="s">
        <v>268</v>
      </c>
      <c r="T92" s="15" t="s">
        <v>268</v>
      </c>
      <c r="U92" s="15">
        <v>17.922000000000001</v>
      </c>
      <c r="V92" s="15">
        <v>0</v>
      </c>
      <c r="W92" s="15">
        <v>17.922000000000001</v>
      </c>
      <c r="X92" s="15">
        <v>0</v>
      </c>
      <c r="Y92" s="15">
        <v>0</v>
      </c>
      <c r="Z92" s="15">
        <v>17.922000000000001</v>
      </c>
      <c r="AA92" s="15">
        <v>17.922000000000001</v>
      </c>
      <c r="AB92" s="15">
        <v>0</v>
      </c>
      <c r="AC92" s="15">
        <v>17.922000000000001</v>
      </c>
      <c r="AD92" s="15">
        <v>0</v>
      </c>
      <c r="AE92" s="15">
        <v>0</v>
      </c>
      <c r="AF92" s="15">
        <v>17.922000000000001</v>
      </c>
      <c r="AG92" s="15">
        <v>0</v>
      </c>
      <c r="AH92" s="15">
        <v>0</v>
      </c>
      <c r="AI92" s="15" t="s">
        <v>268</v>
      </c>
      <c r="AJ92" s="15" t="s">
        <v>268</v>
      </c>
      <c r="AK92" s="15" t="s">
        <v>268</v>
      </c>
      <c r="AL92" s="15" t="s">
        <v>268</v>
      </c>
      <c r="AM92" s="15">
        <v>23.564</v>
      </c>
    </row>
    <row r="93" spans="1:39" hidden="1" outlineLevel="1">
      <c r="A93" s="9">
        <v>43040</v>
      </c>
      <c r="B93" s="15">
        <v>27.186</v>
      </c>
      <c r="C93" s="15">
        <v>27.741800000000001</v>
      </c>
      <c r="D93" s="15">
        <v>32.450000000000003</v>
      </c>
      <c r="E93" s="15">
        <v>26.5656</v>
      </c>
      <c r="F93" s="15">
        <v>26.883800000000001</v>
      </c>
      <c r="G93" s="15">
        <v>26.930599999999998</v>
      </c>
      <c r="H93" s="15">
        <v>19.794</v>
      </c>
      <c r="I93" s="15">
        <v>27.7394</v>
      </c>
      <c r="J93" s="15">
        <v>32.44</v>
      </c>
      <c r="K93" s="15">
        <v>26.5656</v>
      </c>
      <c r="L93" s="15">
        <v>26.883800000000001</v>
      </c>
      <c r="M93" s="15">
        <v>26.930599999999998</v>
      </c>
      <c r="N93" s="15">
        <v>19.794</v>
      </c>
      <c r="O93" s="15">
        <v>55.051699999999997</v>
      </c>
      <c r="P93" s="15">
        <v>55.051699999999997</v>
      </c>
      <c r="Q93" s="15" t="s">
        <v>268</v>
      </c>
      <c r="R93" s="15" t="s">
        <v>268</v>
      </c>
      <c r="S93" s="15" t="s">
        <v>268</v>
      </c>
      <c r="T93" s="15" t="s">
        <v>268</v>
      </c>
      <c r="U93" s="15">
        <v>19.751899999999999</v>
      </c>
      <c r="V93" s="15">
        <v>0</v>
      </c>
      <c r="W93" s="15">
        <v>19.751899999999999</v>
      </c>
      <c r="X93" s="15">
        <v>0</v>
      </c>
      <c r="Y93" s="15">
        <v>0</v>
      </c>
      <c r="Z93" s="15">
        <v>19.751899999999999</v>
      </c>
      <c r="AA93" s="15">
        <v>19.751899999999999</v>
      </c>
      <c r="AB93" s="15">
        <v>0</v>
      </c>
      <c r="AC93" s="15">
        <v>19.751899999999999</v>
      </c>
      <c r="AD93" s="15">
        <v>0</v>
      </c>
      <c r="AE93" s="15">
        <v>0</v>
      </c>
      <c r="AF93" s="15">
        <v>19.751899999999999</v>
      </c>
      <c r="AG93" s="15">
        <v>0</v>
      </c>
      <c r="AH93" s="15">
        <v>0</v>
      </c>
      <c r="AI93" s="15" t="s">
        <v>268</v>
      </c>
      <c r="AJ93" s="15" t="s">
        <v>268</v>
      </c>
      <c r="AK93" s="15" t="s">
        <v>268</v>
      </c>
      <c r="AL93" s="15" t="s">
        <v>268</v>
      </c>
      <c r="AM93" s="15">
        <v>23.442</v>
      </c>
    </row>
    <row r="94" spans="1:39" hidden="1" outlineLevel="1">
      <c r="A94" s="9">
        <v>43070</v>
      </c>
      <c r="B94" s="15">
        <v>27.971</v>
      </c>
      <c r="C94" s="15">
        <v>28.609300000000001</v>
      </c>
      <c r="D94" s="15">
        <v>31.708200000000001</v>
      </c>
      <c r="E94" s="15">
        <v>27.6205</v>
      </c>
      <c r="F94" s="15">
        <v>27.730699999999999</v>
      </c>
      <c r="G94" s="15">
        <v>27.8491</v>
      </c>
      <c r="H94" s="15">
        <v>21.1112</v>
      </c>
      <c r="I94" s="15">
        <v>28.5853</v>
      </c>
      <c r="J94" s="15">
        <v>31.629899999999999</v>
      </c>
      <c r="K94" s="15">
        <v>27.6205</v>
      </c>
      <c r="L94" s="15">
        <v>27.730699999999999</v>
      </c>
      <c r="M94" s="15">
        <v>27.8491</v>
      </c>
      <c r="N94" s="15">
        <v>21.1112</v>
      </c>
      <c r="O94" s="15">
        <v>43.084800000000001</v>
      </c>
      <c r="P94" s="15">
        <v>43.084800000000001</v>
      </c>
      <c r="Q94" s="15">
        <v>0</v>
      </c>
      <c r="R94" s="15" t="s">
        <v>268</v>
      </c>
      <c r="S94" s="15" t="s">
        <v>268</v>
      </c>
      <c r="T94" s="15">
        <v>0</v>
      </c>
      <c r="U94" s="15">
        <v>15.6403</v>
      </c>
      <c r="V94" s="15">
        <v>0</v>
      </c>
      <c r="W94" s="15">
        <v>15.6403</v>
      </c>
      <c r="X94" s="15">
        <v>1.9901</v>
      </c>
      <c r="Y94" s="15">
        <v>20.09</v>
      </c>
      <c r="Z94" s="15">
        <v>13.6983</v>
      </c>
      <c r="AA94" s="15">
        <v>17.671700000000001</v>
      </c>
      <c r="AB94" s="15">
        <v>0</v>
      </c>
      <c r="AC94" s="15">
        <v>17.671700000000001</v>
      </c>
      <c r="AD94" s="15">
        <v>1.9901</v>
      </c>
      <c r="AE94" s="15">
        <v>20.09</v>
      </c>
      <c r="AF94" s="15">
        <v>18.778500000000001</v>
      </c>
      <c r="AG94" s="15">
        <v>0.75</v>
      </c>
      <c r="AH94" s="15">
        <v>0</v>
      </c>
      <c r="AI94" s="15">
        <v>0.75</v>
      </c>
      <c r="AJ94" s="15" t="s">
        <v>268</v>
      </c>
      <c r="AK94" s="15" t="s">
        <v>268</v>
      </c>
      <c r="AL94" s="15">
        <v>0.75</v>
      </c>
      <c r="AM94" s="15">
        <v>23.834599999999998</v>
      </c>
    </row>
    <row r="95" spans="1:39" hidden="1" outlineLevel="1">
      <c r="A95" s="9">
        <v>43101</v>
      </c>
      <c r="B95" s="15">
        <v>27.925899999999999</v>
      </c>
      <c r="C95" s="15">
        <v>28.514399999999998</v>
      </c>
      <c r="D95" s="15">
        <v>31.402899999999999</v>
      </c>
      <c r="E95" s="15">
        <v>27.044499999999999</v>
      </c>
      <c r="F95" s="15">
        <v>27.5686</v>
      </c>
      <c r="G95" s="15">
        <v>26.866199999999999</v>
      </c>
      <c r="H95" s="15">
        <v>29.8811</v>
      </c>
      <c r="I95" s="15">
        <v>28.4849</v>
      </c>
      <c r="J95" s="15">
        <v>31.327000000000002</v>
      </c>
      <c r="K95" s="15">
        <v>27.044499999999999</v>
      </c>
      <c r="L95" s="15">
        <v>27.5686</v>
      </c>
      <c r="M95" s="15">
        <v>26.866199999999999</v>
      </c>
      <c r="N95" s="15">
        <v>29.8811</v>
      </c>
      <c r="O95" s="15">
        <v>49.956699999999998</v>
      </c>
      <c r="P95" s="15">
        <v>49.956699999999998</v>
      </c>
      <c r="Q95" s="15" t="s">
        <v>268</v>
      </c>
      <c r="R95" s="15" t="s">
        <v>268</v>
      </c>
      <c r="S95" s="15" t="s">
        <v>268</v>
      </c>
      <c r="T95" s="15" t="s">
        <v>268</v>
      </c>
      <c r="U95" s="15">
        <v>16.836099999999998</v>
      </c>
      <c r="V95" s="15">
        <v>0</v>
      </c>
      <c r="W95" s="15">
        <v>16.836099999999998</v>
      </c>
      <c r="X95" s="15">
        <v>0</v>
      </c>
      <c r="Y95" s="15">
        <v>0</v>
      </c>
      <c r="Z95" s="15">
        <v>16.836099999999998</v>
      </c>
      <c r="AA95" s="15">
        <v>16.836099999999998</v>
      </c>
      <c r="AB95" s="15">
        <v>0</v>
      </c>
      <c r="AC95" s="15">
        <v>16.836099999999998</v>
      </c>
      <c r="AD95" s="15">
        <v>0</v>
      </c>
      <c r="AE95" s="15">
        <v>0</v>
      </c>
      <c r="AF95" s="15">
        <v>16.836099999999998</v>
      </c>
      <c r="AG95" s="15">
        <v>0</v>
      </c>
      <c r="AH95" s="15">
        <v>0</v>
      </c>
      <c r="AI95" s="15" t="s">
        <v>268</v>
      </c>
      <c r="AJ95" s="15" t="s">
        <v>268</v>
      </c>
      <c r="AK95" s="15" t="s">
        <v>268</v>
      </c>
      <c r="AL95" s="15" t="s">
        <v>268</v>
      </c>
      <c r="AM95" s="15">
        <v>23.743500000000001</v>
      </c>
    </row>
    <row r="96" spans="1:39" hidden="1" outlineLevel="1">
      <c r="A96" s="9">
        <v>43132</v>
      </c>
      <c r="B96" s="15">
        <v>28.444299999999998</v>
      </c>
      <c r="C96" s="15">
        <v>29.674800000000001</v>
      </c>
      <c r="D96" s="15">
        <v>32.063499999999998</v>
      </c>
      <c r="E96" s="15">
        <v>28.835599999999999</v>
      </c>
      <c r="F96" s="15">
        <v>26.901700000000002</v>
      </c>
      <c r="G96" s="15">
        <v>29.651499999999999</v>
      </c>
      <c r="H96" s="15">
        <v>22.622299999999999</v>
      </c>
      <c r="I96" s="15">
        <v>29.6386</v>
      </c>
      <c r="J96" s="15">
        <v>31.94</v>
      </c>
      <c r="K96" s="15">
        <v>28.835599999999999</v>
      </c>
      <c r="L96" s="15">
        <v>26.901700000000002</v>
      </c>
      <c r="M96" s="15">
        <v>29.651499999999999</v>
      </c>
      <c r="N96" s="15">
        <v>22.622299999999999</v>
      </c>
      <c r="O96" s="15">
        <v>49.9953</v>
      </c>
      <c r="P96" s="15">
        <v>49.9953</v>
      </c>
      <c r="Q96" s="15">
        <v>0</v>
      </c>
      <c r="R96" s="15" t="s">
        <v>268</v>
      </c>
      <c r="S96" s="15" t="s">
        <v>268</v>
      </c>
      <c r="T96" s="15">
        <v>0</v>
      </c>
      <c r="U96" s="15">
        <v>12.681100000000001</v>
      </c>
      <c r="V96" s="15">
        <v>0</v>
      </c>
      <c r="W96" s="15">
        <v>12.681100000000001</v>
      </c>
      <c r="X96" s="15">
        <v>0</v>
      </c>
      <c r="Y96" s="15">
        <v>19.949400000000001</v>
      </c>
      <c r="Z96" s="15">
        <v>10.9697</v>
      </c>
      <c r="AA96" s="15">
        <v>19.584299999999999</v>
      </c>
      <c r="AB96" s="15">
        <v>0</v>
      </c>
      <c r="AC96" s="15">
        <v>19.584299999999999</v>
      </c>
      <c r="AD96" s="15">
        <v>0</v>
      </c>
      <c r="AE96" s="15">
        <v>19.949400000000001</v>
      </c>
      <c r="AF96" s="15">
        <v>19.3721</v>
      </c>
      <c r="AG96" s="15">
        <v>5.25</v>
      </c>
      <c r="AH96" s="15">
        <v>0</v>
      </c>
      <c r="AI96" s="15">
        <v>5.25</v>
      </c>
      <c r="AJ96" s="15" t="s">
        <v>268</v>
      </c>
      <c r="AK96" s="15" t="s">
        <v>268</v>
      </c>
      <c r="AL96" s="15">
        <v>5.25</v>
      </c>
      <c r="AM96" s="15">
        <v>22.4132</v>
      </c>
    </row>
    <row r="97" spans="1:39" hidden="1" outlineLevel="1">
      <c r="A97" s="9">
        <v>43160</v>
      </c>
      <c r="B97" s="15">
        <v>28.727499999999999</v>
      </c>
      <c r="C97" s="15">
        <v>29.766200000000001</v>
      </c>
      <c r="D97" s="15">
        <v>31.796900000000001</v>
      </c>
      <c r="E97" s="15">
        <v>28.9176</v>
      </c>
      <c r="F97" s="15">
        <v>25.8095</v>
      </c>
      <c r="G97" s="15">
        <v>30.450199999999999</v>
      </c>
      <c r="H97" s="15">
        <v>17.299499999999998</v>
      </c>
      <c r="I97" s="15">
        <v>29.9648</v>
      </c>
      <c r="J97" s="15">
        <v>31.759899999999998</v>
      </c>
      <c r="K97" s="15">
        <v>29.206299999999999</v>
      </c>
      <c r="L97" s="15">
        <v>25.8095</v>
      </c>
      <c r="M97" s="15">
        <v>30.450199999999999</v>
      </c>
      <c r="N97" s="15">
        <v>19.791399999999999</v>
      </c>
      <c r="O97" s="15">
        <v>9.6231000000000009</v>
      </c>
      <c r="P97" s="15">
        <v>50.193899999999999</v>
      </c>
      <c r="Q97" s="15">
        <v>7</v>
      </c>
      <c r="R97" s="15" t="s">
        <v>268</v>
      </c>
      <c r="S97" s="15" t="s">
        <v>268</v>
      </c>
      <c r="T97" s="15">
        <v>7</v>
      </c>
      <c r="U97" s="15">
        <v>12.258800000000001</v>
      </c>
      <c r="V97" s="15">
        <v>0</v>
      </c>
      <c r="W97" s="15">
        <v>12.258800000000001</v>
      </c>
      <c r="X97" s="15">
        <v>0</v>
      </c>
      <c r="Y97" s="15">
        <v>19.8963</v>
      </c>
      <c r="Z97" s="15">
        <v>19.0611</v>
      </c>
      <c r="AA97" s="15">
        <v>12.258800000000001</v>
      </c>
      <c r="AB97" s="15">
        <v>0</v>
      </c>
      <c r="AC97" s="15">
        <v>12.258800000000001</v>
      </c>
      <c r="AD97" s="15">
        <v>0</v>
      </c>
      <c r="AE97" s="15">
        <v>19.8963</v>
      </c>
      <c r="AF97" s="15">
        <v>19.0611</v>
      </c>
      <c r="AG97" s="15">
        <v>0</v>
      </c>
      <c r="AH97" s="15">
        <v>0</v>
      </c>
      <c r="AI97" s="15">
        <v>0</v>
      </c>
      <c r="AJ97" s="15" t="s">
        <v>268</v>
      </c>
      <c r="AK97" s="15" t="s">
        <v>268</v>
      </c>
      <c r="AL97" s="15">
        <v>0</v>
      </c>
      <c r="AM97" s="15">
        <v>23.5276</v>
      </c>
    </row>
    <row r="98" spans="1:39" hidden="1" outlineLevel="1">
      <c r="A98" s="9">
        <v>43191</v>
      </c>
      <c r="B98" s="15">
        <v>28.717400000000001</v>
      </c>
      <c r="C98" s="15">
        <v>29.5793</v>
      </c>
      <c r="D98" s="15">
        <v>31.915600000000001</v>
      </c>
      <c r="E98" s="15">
        <v>28.782800000000002</v>
      </c>
      <c r="F98" s="15">
        <v>23.500699999999998</v>
      </c>
      <c r="G98" s="15">
        <v>30.288</v>
      </c>
      <c r="H98" s="15">
        <v>21.073899999999998</v>
      </c>
      <c r="I98" s="15">
        <v>29.578399999999998</v>
      </c>
      <c r="J98" s="15">
        <v>31.912299999999998</v>
      </c>
      <c r="K98" s="15">
        <v>28.782800000000002</v>
      </c>
      <c r="L98" s="15">
        <v>23.500699999999998</v>
      </c>
      <c r="M98" s="15">
        <v>30.288</v>
      </c>
      <c r="N98" s="15">
        <v>21.073899999999998</v>
      </c>
      <c r="O98" s="15">
        <v>58.9514</v>
      </c>
      <c r="P98" s="15">
        <v>58.9514</v>
      </c>
      <c r="Q98" s="15">
        <v>0</v>
      </c>
      <c r="R98" s="15" t="s">
        <v>268</v>
      </c>
      <c r="S98" s="15" t="s">
        <v>268</v>
      </c>
      <c r="T98" s="15">
        <v>0</v>
      </c>
      <c r="U98" s="15">
        <v>13.7056</v>
      </c>
      <c r="V98" s="15">
        <v>0</v>
      </c>
      <c r="W98" s="15">
        <v>13.7056</v>
      </c>
      <c r="X98" s="15">
        <v>0</v>
      </c>
      <c r="Y98" s="15">
        <v>0</v>
      </c>
      <c r="Z98" s="15">
        <v>13.7056</v>
      </c>
      <c r="AA98" s="15">
        <v>19.295400000000001</v>
      </c>
      <c r="AB98" s="15">
        <v>0</v>
      </c>
      <c r="AC98" s="15">
        <v>19.295400000000001</v>
      </c>
      <c r="AD98" s="15">
        <v>0</v>
      </c>
      <c r="AE98" s="15">
        <v>0</v>
      </c>
      <c r="AF98" s="15">
        <v>19.295400000000001</v>
      </c>
      <c r="AG98" s="15">
        <v>10</v>
      </c>
      <c r="AH98" s="15">
        <v>0</v>
      </c>
      <c r="AI98" s="15">
        <v>10</v>
      </c>
      <c r="AJ98" s="15" t="s">
        <v>268</v>
      </c>
      <c r="AK98" s="15" t="s">
        <v>268</v>
      </c>
      <c r="AL98" s="15">
        <v>10</v>
      </c>
      <c r="AM98" s="15">
        <v>22.858899999999998</v>
      </c>
    </row>
    <row r="99" spans="1:39" hidden="1" outlineLevel="1">
      <c r="A99" s="9">
        <v>43221</v>
      </c>
      <c r="B99" s="15">
        <v>28.354800000000001</v>
      </c>
      <c r="C99" s="15">
        <v>28.969899999999999</v>
      </c>
      <c r="D99" s="15">
        <v>31.615600000000001</v>
      </c>
      <c r="E99" s="15">
        <v>27.8584</v>
      </c>
      <c r="F99" s="15">
        <v>25.4588</v>
      </c>
      <c r="G99" s="15">
        <v>28.697600000000001</v>
      </c>
      <c r="H99" s="15">
        <v>19.5777</v>
      </c>
      <c r="I99" s="15">
        <v>28.948599999999999</v>
      </c>
      <c r="J99" s="15">
        <v>31.552499999999998</v>
      </c>
      <c r="K99" s="15">
        <v>27.8584</v>
      </c>
      <c r="L99" s="15">
        <v>25.4588</v>
      </c>
      <c r="M99" s="15">
        <v>28.697600000000001</v>
      </c>
      <c r="N99" s="15">
        <v>19.5777</v>
      </c>
      <c r="O99" s="15">
        <v>49.943800000000003</v>
      </c>
      <c r="P99" s="15">
        <v>49.943800000000003</v>
      </c>
      <c r="Q99" s="15" t="s">
        <v>268</v>
      </c>
      <c r="R99" s="15" t="s">
        <v>268</v>
      </c>
      <c r="S99" s="15" t="s">
        <v>268</v>
      </c>
      <c r="T99" s="15" t="s">
        <v>268</v>
      </c>
      <c r="U99" s="15">
        <v>20.022500000000001</v>
      </c>
      <c r="V99" s="15">
        <v>0</v>
      </c>
      <c r="W99" s="15">
        <v>20.022500000000001</v>
      </c>
      <c r="X99" s="15">
        <v>0</v>
      </c>
      <c r="Y99" s="15">
        <v>20.8949</v>
      </c>
      <c r="Z99" s="15">
        <v>19.899999999999999</v>
      </c>
      <c r="AA99" s="15">
        <v>20.022500000000001</v>
      </c>
      <c r="AB99" s="15">
        <v>0</v>
      </c>
      <c r="AC99" s="15">
        <v>20.022500000000001</v>
      </c>
      <c r="AD99" s="15">
        <v>0</v>
      </c>
      <c r="AE99" s="15">
        <v>20.8949</v>
      </c>
      <c r="AF99" s="15">
        <v>19.899999999999999</v>
      </c>
      <c r="AG99" s="15">
        <v>0</v>
      </c>
      <c r="AH99" s="15">
        <v>0</v>
      </c>
      <c r="AI99" s="15" t="s">
        <v>268</v>
      </c>
      <c r="AJ99" s="15" t="s">
        <v>268</v>
      </c>
      <c r="AK99" s="15" t="s">
        <v>268</v>
      </c>
      <c r="AL99" s="15" t="s">
        <v>268</v>
      </c>
      <c r="AM99" s="15">
        <v>23.2394</v>
      </c>
    </row>
    <row r="100" spans="1:39" hidden="1" outlineLevel="1">
      <c r="A100" s="9">
        <v>43252</v>
      </c>
      <c r="B100" s="15">
        <v>29.4331</v>
      </c>
      <c r="C100" s="15">
        <v>30.366800000000001</v>
      </c>
      <c r="D100" s="15">
        <v>32.132100000000001</v>
      </c>
      <c r="E100" s="15">
        <v>29.7942</v>
      </c>
      <c r="F100" s="15">
        <v>23.954899999999999</v>
      </c>
      <c r="G100" s="15">
        <v>31.5793</v>
      </c>
      <c r="H100" s="15">
        <v>19.5943</v>
      </c>
      <c r="I100" s="15">
        <v>30.366700000000002</v>
      </c>
      <c r="J100" s="15">
        <v>32.131900000000002</v>
      </c>
      <c r="K100" s="15">
        <v>29.7942</v>
      </c>
      <c r="L100" s="15">
        <v>23.954899999999999</v>
      </c>
      <c r="M100" s="15">
        <v>31.5793</v>
      </c>
      <c r="N100" s="15">
        <v>19.5943</v>
      </c>
      <c r="O100" s="15">
        <v>37.931100000000001</v>
      </c>
      <c r="P100" s="15">
        <v>37.931100000000001</v>
      </c>
      <c r="Q100" s="15" t="s">
        <v>268</v>
      </c>
      <c r="R100" s="15" t="s">
        <v>268</v>
      </c>
      <c r="S100" s="15" t="s">
        <v>268</v>
      </c>
      <c r="T100" s="15" t="s">
        <v>268</v>
      </c>
      <c r="U100" s="15">
        <v>14.2483</v>
      </c>
      <c r="V100" s="15">
        <v>0</v>
      </c>
      <c r="W100" s="15">
        <v>14.2483</v>
      </c>
      <c r="X100" s="15">
        <v>0</v>
      </c>
      <c r="Y100" s="15">
        <v>16.103300000000001</v>
      </c>
      <c r="Z100" s="15">
        <v>14.013</v>
      </c>
      <c r="AA100" s="15">
        <v>14.2483</v>
      </c>
      <c r="AB100" s="15">
        <v>0</v>
      </c>
      <c r="AC100" s="15">
        <v>14.2483</v>
      </c>
      <c r="AD100" s="15">
        <v>0</v>
      </c>
      <c r="AE100" s="15">
        <v>16.103300000000001</v>
      </c>
      <c r="AF100" s="15">
        <v>14.013</v>
      </c>
      <c r="AG100" s="15">
        <v>0</v>
      </c>
      <c r="AH100" s="15">
        <v>0</v>
      </c>
      <c r="AI100" s="15" t="s">
        <v>268</v>
      </c>
      <c r="AJ100" s="15" t="s">
        <v>268</v>
      </c>
      <c r="AK100" s="15" t="s">
        <v>268</v>
      </c>
      <c r="AL100" s="15" t="s">
        <v>268</v>
      </c>
      <c r="AM100" s="15">
        <v>24.235299999999999</v>
      </c>
    </row>
    <row r="101" spans="1:39" hidden="1" outlineLevel="1">
      <c r="A101" s="9">
        <v>43282</v>
      </c>
      <c r="B101" s="15">
        <v>30.770800000000001</v>
      </c>
      <c r="C101" s="15">
        <v>31.676300000000001</v>
      </c>
      <c r="D101" s="15">
        <v>32.055999999999997</v>
      </c>
      <c r="E101" s="15">
        <v>31.496500000000001</v>
      </c>
      <c r="F101" s="15">
        <v>24.508700000000001</v>
      </c>
      <c r="G101" s="15">
        <v>33.227800000000002</v>
      </c>
      <c r="H101" s="15">
        <v>22.483799999999999</v>
      </c>
      <c r="I101" s="15">
        <v>31.679200000000002</v>
      </c>
      <c r="J101" s="15">
        <v>32.032899999999998</v>
      </c>
      <c r="K101" s="15">
        <v>31.511700000000001</v>
      </c>
      <c r="L101" s="15">
        <v>24.508700000000001</v>
      </c>
      <c r="M101" s="15">
        <v>33.227800000000002</v>
      </c>
      <c r="N101" s="15">
        <v>22.645399999999999</v>
      </c>
      <c r="O101" s="15">
        <v>28.883099999999999</v>
      </c>
      <c r="P101" s="15">
        <v>49.754399999999997</v>
      </c>
      <c r="Q101" s="15">
        <v>14.8</v>
      </c>
      <c r="R101" s="15" t="s">
        <v>268</v>
      </c>
      <c r="S101" s="15" t="s">
        <v>268</v>
      </c>
      <c r="T101" s="15">
        <v>14.8</v>
      </c>
      <c r="U101" s="15">
        <v>19.095500000000001</v>
      </c>
      <c r="V101" s="15">
        <v>0</v>
      </c>
      <c r="W101" s="15">
        <v>19.095500000000001</v>
      </c>
      <c r="X101" s="15">
        <v>13.655900000000001</v>
      </c>
      <c r="Y101" s="15">
        <v>0</v>
      </c>
      <c r="Z101" s="15">
        <v>19.346</v>
      </c>
      <c r="AA101" s="15">
        <v>19.741099999999999</v>
      </c>
      <c r="AB101" s="15">
        <v>0</v>
      </c>
      <c r="AC101" s="15">
        <v>19.741099999999999</v>
      </c>
      <c r="AD101" s="15">
        <v>13.655900000000001</v>
      </c>
      <c r="AE101" s="15">
        <v>0</v>
      </c>
      <c r="AF101" s="15">
        <v>20.0716</v>
      </c>
      <c r="AG101" s="15">
        <v>15.3</v>
      </c>
      <c r="AH101" s="15">
        <v>0</v>
      </c>
      <c r="AI101" s="15">
        <v>15.3</v>
      </c>
      <c r="AJ101" s="15" t="s">
        <v>268</v>
      </c>
      <c r="AK101" s="15" t="s">
        <v>268</v>
      </c>
      <c r="AL101" s="15">
        <v>15.3</v>
      </c>
      <c r="AM101" s="15">
        <v>25.843399999999999</v>
      </c>
    </row>
    <row r="102" spans="1:39" hidden="1" outlineLevel="1">
      <c r="A102" s="9">
        <v>43313</v>
      </c>
      <c r="B102" s="15">
        <v>29.328199999999999</v>
      </c>
      <c r="C102" s="15">
        <v>29.913799999999998</v>
      </c>
      <c r="D102" s="15">
        <v>31.904599999999999</v>
      </c>
      <c r="E102" s="15">
        <v>28.9452</v>
      </c>
      <c r="F102" s="15">
        <v>23.876999999999999</v>
      </c>
      <c r="G102" s="15">
        <v>30.8233</v>
      </c>
      <c r="H102" s="15">
        <v>20.374500000000001</v>
      </c>
      <c r="I102" s="15">
        <v>29.913699999999999</v>
      </c>
      <c r="J102" s="15">
        <v>31.904499999999999</v>
      </c>
      <c r="K102" s="15">
        <v>28.9452</v>
      </c>
      <c r="L102" s="15">
        <v>23.876999999999999</v>
      </c>
      <c r="M102" s="15">
        <v>30.8233</v>
      </c>
      <c r="N102" s="15">
        <v>20.374500000000001</v>
      </c>
      <c r="O102" s="15">
        <v>37.237499999999997</v>
      </c>
      <c r="P102" s="15">
        <v>37.237499999999997</v>
      </c>
      <c r="Q102" s="15" t="s">
        <v>268</v>
      </c>
      <c r="R102" s="15" t="s">
        <v>268</v>
      </c>
      <c r="S102" s="15" t="s">
        <v>268</v>
      </c>
      <c r="T102" s="15" t="s">
        <v>268</v>
      </c>
      <c r="U102" s="15">
        <v>14.137600000000001</v>
      </c>
      <c r="V102" s="15">
        <v>0</v>
      </c>
      <c r="W102" s="15">
        <v>14.137600000000001</v>
      </c>
      <c r="X102" s="15">
        <v>4.9287000000000001</v>
      </c>
      <c r="Y102" s="15">
        <v>0</v>
      </c>
      <c r="Z102" s="15">
        <v>18.9528</v>
      </c>
      <c r="AA102" s="15">
        <v>14.137600000000001</v>
      </c>
      <c r="AB102" s="15">
        <v>0</v>
      </c>
      <c r="AC102" s="15">
        <v>14.137600000000001</v>
      </c>
      <c r="AD102" s="15">
        <v>4.9287000000000001</v>
      </c>
      <c r="AE102" s="15">
        <v>0</v>
      </c>
      <c r="AF102" s="15">
        <v>18.9528</v>
      </c>
      <c r="AG102" s="15">
        <v>0</v>
      </c>
      <c r="AH102" s="15">
        <v>0</v>
      </c>
      <c r="AI102" s="15" t="s">
        <v>268</v>
      </c>
      <c r="AJ102" s="15" t="s">
        <v>268</v>
      </c>
      <c r="AK102" s="15" t="s">
        <v>268</v>
      </c>
      <c r="AL102" s="15" t="s">
        <v>268</v>
      </c>
      <c r="AM102" s="15">
        <v>26.3843</v>
      </c>
    </row>
    <row r="103" spans="1:39" hidden="1" outlineLevel="1">
      <c r="A103" s="9">
        <v>43344</v>
      </c>
      <c r="B103" s="15">
        <v>28.872299999999999</v>
      </c>
      <c r="C103" s="15">
        <v>29.741099999999999</v>
      </c>
      <c r="D103" s="15">
        <v>32.325600000000001</v>
      </c>
      <c r="E103" s="15">
        <v>28.8095</v>
      </c>
      <c r="F103" s="15">
        <v>22.373799999999999</v>
      </c>
      <c r="G103" s="15">
        <v>30.9634</v>
      </c>
      <c r="H103" s="15">
        <v>18.726199999999999</v>
      </c>
      <c r="I103" s="15">
        <v>29.741099999999999</v>
      </c>
      <c r="J103" s="15">
        <v>32.325600000000001</v>
      </c>
      <c r="K103" s="15">
        <v>28.8095</v>
      </c>
      <c r="L103" s="15">
        <v>22.373799999999999</v>
      </c>
      <c r="M103" s="15">
        <v>30.9634</v>
      </c>
      <c r="N103" s="15">
        <v>18.726199999999999</v>
      </c>
      <c r="O103" s="15">
        <v>37.652999999999999</v>
      </c>
      <c r="P103" s="15">
        <v>37.652999999999999</v>
      </c>
      <c r="Q103" s="15" t="s">
        <v>268</v>
      </c>
      <c r="R103" s="15" t="s">
        <v>268</v>
      </c>
      <c r="S103" s="15" t="s">
        <v>268</v>
      </c>
      <c r="T103" s="15" t="s">
        <v>268</v>
      </c>
      <c r="U103" s="15">
        <v>18.011800000000001</v>
      </c>
      <c r="V103" s="15">
        <v>0</v>
      </c>
      <c r="W103" s="15">
        <v>18.011800000000001</v>
      </c>
      <c r="X103" s="15">
        <v>0</v>
      </c>
      <c r="Y103" s="15">
        <v>17.677399999999999</v>
      </c>
      <c r="Z103" s="15">
        <v>18.052399999999999</v>
      </c>
      <c r="AA103" s="15">
        <v>18.011800000000001</v>
      </c>
      <c r="AB103" s="15">
        <v>0</v>
      </c>
      <c r="AC103" s="15">
        <v>18.011800000000001</v>
      </c>
      <c r="AD103" s="15">
        <v>0</v>
      </c>
      <c r="AE103" s="15">
        <v>17.677399999999999</v>
      </c>
      <c r="AF103" s="15">
        <v>18.052399999999999</v>
      </c>
      <c r="AG103" s="15">
        <v>0</v>
      </c>
      <c r="AH103" s="15">
        <v>0</v>
      </c>
      <c r="AI103" s="15" t="s">
        <v>268</v>
      </c>
      <c r="AJ103" s="15" t="s">
        <v>268</v>
      </c>
      <c r="AK103" s="15" t="s">
        <v>268</v>
      </c>
      <c r="AL103" s="15" t="s">
        <v>268</v>
      </c>
      <c r="AM103" s="15">
        <v>25.499300000000002</v>
      </c>
    </row>
    <row r="104" spans="1:39" hidden="1" outlineLevel="1">
      <c r="A104" s="9">
        <v>43374</v>
      </c>
      <c r="B104" s="15">
        <v>31.562799999999999</v>
      </c>
      <c r="C104" s="15">
        <v>32.768599999999999</v>
      </c>
      <c r="D104" s="15">
        <v>42.820599999999999</v>
      </c>
      <c r="E104" s="15">
        <v>30.411999999999999</v>
      </c>
      <c r="F104" s="15">
        <v>32.754899999999999</v>
      </c>
      <c r="G104" s="15">
        <v>30.5336</v>
      </c>
      <c r="H104" s="15">
        <v>18.940000000000001</v>
      </c>
      <c r="I104" s="15">
        <v>32.790799999999997</v>
      </c>
      <c r="J104" s="15">
        <v>42.820700000000002</v>
      </c>
      <c r="K104" s="15">
        <v>30.435700000000001</v>
      </c>
      <c r="L104" s="15">
        <v>32.754899999999999</v>
      </c>
      <c r="M104" s="15">
        <v>30.5336</v>
      </c>
      <c r="N104" s="15">
        <v>19.026399999999999</v>
      </c>
      <c r="O104" s="15">
        <v>15.466200000000001</v>
      </c>
      <c r="P104" s="15">
        <v>36.7209</v>
      </c>
      <c r="Q104" s="15">
        <v>15.4</v>
      </c>
      <c r="R104" s="15">
        <v>0</v>
      </c>
      <c r="S104" s="15" t="s">
        <v>268</v>
      </c>
      <c r="T104" s="15">
        <v>15.4</v>
      </c>
      <c r="U104" s="15">
        <v>18.657</v>
      </c>
      <c r="V104" s="15">
        <v>0</v>
      </c>
      <c r="W104" s="15">
        <v>18.657</v>
      </c>
      <c r="X104" s="15">
        <v>0</v>
      </c>
      <c r="Y104" s="15">
        <v>17.5395</v>
      </c>
      <c r="Z104" s="15">
        <v>19.235700000000001</v>
      </c>
      <c r="AA104" s="15">
        <v>18.657</v>
      </c>
      <c r="AB104" s="15">
        <v>0</v>
      </c>
      <c r="AC104" s="15">
        <v>18.657</v>
      </c>
      <c r="AD104" s="15">
        <v>0</v>
      </c>
      <c r="AE104" s="15">
        <v>17.5395</v>
      </c>
      <c r="AF104" s="15">
        <v>19.235700000000001</v>
      </c>
      <c r="AG104" s="15">
        <v>0</v>
      </c>
      <c r="AH104" s="15">
        <v>0</v>
      </c>
      <c r="AI104" s="15">
        <v>0</v>
      </c>
      <c r="AJ104" s="15">
        <v>0</v>
      </c>
      <c r="AK104" s="15" t="s">
        <v>268</v>
      </c>
      <c r="AL104" s="15">
        <v>0</v>
      </c>
      <c r="AM104" s="15">
        <v>25.623000000000001</v>
      </c>
    </row>
    <row r="105" spans="1:39" hidden="1" outlineLevel="1">
      <c r="A105" s="9">
        <v>43405</v>
      </c>
      <c r="B105" s="15">
        <v>30.746300000000002</v>
      </c>
      <c r="C105" s="15">
        <v>32.007100000000001</v>
      </c>
      <c r="D105" s="15">
        <v>43.360700000000001</v>
      </c>
      <c r="E105" s="15">
        <v>31.154499999999999</v>
      </c>
      <c r="F105" s="15">
        <v>34.953899999999997</v>
      </c>
      <c r="G105" s="15">
        <v>30.223700000000001</v>
      </c>
      <c r="H105" s="15">
        <v>13.4862</v>
      </c>
      <c r="I105" s="15">
        <v>32.024500000000003</v>
      </c>
      <c r="J105" s="15">
        <v>43.3506</v>
      </c>
      <c r="K105" s="15">
        <v>31.1738</v>
      </c>
      <c r="L105" s="15">
        <v>34.953899999999997</v>
      </c>
      <c r="M105" s="15">
        <v>30.223700000000001</v>
      </c>
      <c r="N105" s="15">
        <v>13.4513</v>
      </c>
      <c r="O105" s="15">
        <v>17.042200000000001</v>
      </c>
      <c r="P105" s="15">
        <v>53.939599999999999</v>
      </c>
      <c r="Q105" s="15">
        <v>14.8</v>
      </c>
      <c r="R105" s="15" t="s">
        <v>268</v>
      </c>
      <c r="S105" s="15" t="s">
        <v>268</v>
      </c>
      <c r="T105" s="15">
        <v>14.8</v>
      </c>
      <c r="U105" s="15">
        <v>15.9605</v>
      </c>
      <c r="V105" s="15">
        <v>0</v>
      </c>
      <c r="W105" s="15">
        <v>15.9605</v>
      </c>
      <c r="X105" s="15">
        <v>0</v>
      </c>
      <c r="Y105" s="15">
        <v>0</v>
      </c>
      <c r="Z105" s="15">
        <v>15.9605</v>
      </c>
      <c r="AA105" s="15">
        <v>17.023700000000002</v>
      </c>
      <c r="AB105" s="15">
        <v>0</v>
      </c>
      <c r="AC105" s="15">
        <v>17.023700000000002</v>
      </c>
      <c r="AD105" s="15">
        <v>0</v>
      </c>
      <c r="AE105" s="15">
        <v>0</v>
      </c>
      <c r="AF105" s="15">
        <v>17.023700000000002</v>
      </c>
      <c r="AG105" s="15">
        <v>15.1206</v>
      </c>
      <c r="AH105" s="15">
        <v>0</v>
      </c>
      <c r="AI105" s="15">
        <v>15.1206</v>
      </c>
      <c r="AJ105" s="15" t="s">
        <v>268</v>
      </c>
      <c r="AK105" s="15" t="s">
        <v>268</v>
      </c>
      <c r="AL105" s="15">
        <v>15.1206</v>
      </c>
      <c r="AM105" s="15">
        <v>25.617000000000001</v>
      </c>
    </row>
    <row r="106" spans="1:39" hidden="1" outlineLevel="1">
      <c r="A106" s="9">
        <v>43435</v>
      </c>
      <c r="B106" s="15">
        <v>31.212299999999999</v>
      </c>
      <c r="C106" s="15">
        <v>32.2151</v>
      </c>
      <c r="D106" s="15">
        <v>43.672600000000003</v>
      </c>
      <c r="E106" s="15">
        <v>31.3584</v>
      </c>
      <c r="F106" s="15">
        <v>35.509300000000003</v>
      </c>
      <c r="G106" s="15">
        <v>29.859100000000002</v>
      </c>
      <c r="H106" s="15">
        <v>15.0146</v>
      </c>
      <c r="I106" s="15">
        <v>32.212400000000002</v>
      </c>
      <c r="J106" s="15">
        <v>43.650599999999997</v>
      </c>
      <c r="K106" s="15">
        <v>31.3584</v>
      </c>
      <c r="L106" s="15">
        <v>35.509300000000003</v>
      </c>
      <c r="M106" s="15">
        <v>29.859100000000002</v>
      </c>
      <c r="N106" s="15">
        <v>15.0146</v>
      </c>
      <c r="O106" s="15">
        <v>59.196800000000003</v>
      </c>
      <c r="P106" s="15">
        <v>59.196800000000003</v>
      </c>
      <c r="Q106" s="15" t="s">
        <v>268</v>
      </c>
      <c r="R106" s="15" t="s">
        <v>268</v>
      </c>
      <c r="S106" s="15" t="s">
        <v>268</v>
      </c>
      <c r="T106" s="15" t="s">
        <v>268</v>
      </c>
      <c r="U106" s="15">
        <v>20.7639</v>
      </c>
      <c r="V106" s="15">
        <v>0</v>
      </c>
      <c r="W106" s="15">
        <v>20.7639</v>
      </c>
      <c r="X106" s="15">
        <v>0</v>
      </c>
      <c r="Y106" s="15">
        <v>21.36</v>
      </c>
      <c r="Z106" s="15">
        <v>19.9068</v>
      </c>
      <c r="AA106" s="15">
        <v>20.7639</v>
      </c>
      <c r="AB106" s="15">
        <v>0</v>
      </c>
      <c r="AC106" s="15">
        <v>20.7639</v>
      </c>
      <c r="AD106" s="15">
        <v>0</v>
      </c>
      <c r="AE106" s="15">
        <v>21.36</v>
      </c>
      <c r="AF106" s="15">
        <v>19.9068</v>
      </c>
      <c r="AG106" s="15">
        <v>0</v>
      </c>
      <c r="AH106" s="15">
        <v>0</v>
      </c>
      <c r="AI106" s="15" t="s">
        <v>268</v>
      </c>
      <c r="AJ106" s="15" t="s">
        <v>268</v>
      </c>
      <c r="AK106" s="15" t="s">
        <v>268</v>
      </c>
      <c r="AL106" s="15" t="s">
        <v>268</v>
      </c>
      <c r="AM106" s="15">
        <v>26.598600000000001</v>
      </c>
    </row>
    <row r="107" spans="1:39" hidden="1" outlineLevel="1">
      <c r="A107" s="9">
        <v>43466</v>
      </c>
      <c r="B107" s="15">
        <v>33.192100000000003</v>
      </c>
      <c r="C107" s="15">
        <v>34.281399999999998</v>
      </c>
      <c r="D107" s="15">
        <v>49.237400000000001</v>
      </c>
      <c r="E107" s="15">
        <v>32.793500000000002</v>
      </c>
      <c r="F107" s="15">
        <v>37.712699999999998</v>
      </c>
      <c r="G107" s="15">
        <v>29.952400000000001</v>
      </c>
      <c r="H107" s="15">
        <v>14.987299999999999</v>
      </c>
      <c r="I107" s="15">
        <v>34.275399999999998</v>
      </c>
      <c r="J107" s="15">
        <v>49.209499999999998</v>
      </c>
      <c r="K107" s="15">
        <v>32.793500000000002</v>
      </c>
      <c r="L107" s="15">
        <v>37.712699999999998</v>
      </c>
      <c r="M107" s="15">
        <v>29.952400000000001</v>
      </c>
      <c r="N107" s="15">
        <v>14.987299999999999</v>
      </c>
      <c r="O107" s="15">
        <v>59.933799999999998</v>
      </c>
      <c r="P107" s="15">
        <v>59.933799999999998</v>
      </c>
      <c r="Q107" s="15">
        <v>0</v>
      </c>
      <c r="R107" s="15" t="s">
        <v>268</v>
      </c>
      <c r="S107" s="15" t="s">
        <v>268</v>
      </c>
      <c r="T107" s="15">
        <v>0</v>
      </c>
      <c r="U107" s="15">
        <v>15.7142</v>
      </c>
      <c r="V107" s="15">
        <v>0</v>
      </c>
      <c r="W107" s="15">
        <v>15.7142</v>
      </c>
      <c r="X107" s="15">
        <v>0</v>
      </c>
      <c r="Y107" s="15">
        <v>0</v>
      </c>
      <c r="Z107" s="15">
        <v>15.7142</v>
      </c>
      <c r="AA107" s="15">
        <v>16.141100000000002</v>
      </c>
      <c r="AB107" s="15">
        <v>0</v>
      </c>
      <c r="AC107" s="15">
        <v>16.141100000000002</v>
      </c>
      <c r="AD107" s="15">
        <v>0</v>
      </c>
      <c r="AE107" s="15">
        <v>0</v>
      </c>
      <c r="AF107" s="15">
        <v>16.141100000000002</v>
      </c>
      <c r="AG107" s="15">
        <v>11.5</v>
      </c>
      <c r="AH107" s="15">
        <v>0</v>
      </c>
      <c r="AI107" s="15">
        <v>11.5</v>
      </c>
      <c r="AJ107" s="15" t="s">
        <v>268</v>
      </c>
      <c r="AK107" s="15" t="s">
        <v>268</v>
      </c>
      <c r="AL107" s="15">
        <v>11.5</v>
      </c>
      <c r="AM107" s="15">
        <v>26.603000000000002</v>
      </c>
    </row>
    <row r="108" spans="1:39" hidden="1" outlineLevel="1">
      <c r="A108" s="9">
        <v>43497</v>
      </c>
      <c r="B108" s="15">
        <v>31.503499999999999</v>
      </c>
      <c r="C108" s="15">
        <v>32.116199999999999</v>
      </c>
      <c r="D108" s="15">
        <v>44.603900000000003</v>
      </c>
      <c r="E108" s="15">
        <v>31.1099</v>
      </c>
      <c r="F108" s="15">
        <v>35.880800000000001</v>
      </c>
      <c r="G108" s="15">
        <v>30.2165</v>
      </c>
      <c r="H108" s="15">
        <v>7.9241000000000001</v>
      </c>
      <c r="I108" s="15">
        <v>32.115200000000002</v>
      </c>
      <c r="J108" s="15">
        <v>44.598399999999998</v>
      </c>
      <c r="K108" s="15">
        <v>31.1099</v>
      </c>
      <c r="L108" s="15">
        <v>35.880800000000001</v>
      </c>
      <c r="M108" s="15">
        <v>30.2165</v>
      </c>
      <c r="N108" s="15">
        <v>7.9241000000000001</v>
      </c>
      <c r="O108" s="15">
        <v>52.766300000000001</v>
      </c>
      <c r="P108" s="15">
        <v>52.766300000000001</v>
      </c>
      <c r="Q108" s="15" t="s">
        <v>268</v>
      </c>
      <c r="R108" s="15" t="s">
        <v>268</v>
      </c>
      <c r="S108" s="15" t="s">
        <v>268</v>
      </c>
      <c r="T108" s="15" t="s">
        <v>268</v>
      </c>
      <c r="U108" s="15">
        <v>20.540500000000002</v>
      </c>
      <c r="V108" s="15">
        <v>0</v>
      </c>
      <c r="W108" s="15">
        <v>20.540500000000002</v>
      </c>
      <c r="X108" s="15">
        <v>0</v>
      </c>
      <c r="Y108" s="15">
        <v>0</v>
      </c>
      <c r="Z108" s="15">
        <v>20.540500000000002</v>
      </c>
      <c r="AA108" s="15">
        <v>20.540500000000002</v>
      </c>
      <c r="AB108" s="15">
        <v>0</v>
      </c>
      <c r="AC108" s="15">
        <v>20.540500000000002</v>
      </c>
      <c r="AD108" s="15">
        <v>0</v>
      </c>
      <c r="AE108" s="15">
        <v>0</v>
      </c>
      <c r="AF108" s="15">
        <v>20.540500000000002</v>
      </c>
      <c r="AG108" s="15">
        <v>0</v>
      </c>
      <c r="AH108" s="15">
        <v>0</v>
      </c>
      <c r="AI108" s="15" t="s">
        <v>268</v>
      </c>
      <c r="AJ108" s="15" t="s">
        <v>268</v>
      </c>
      <c r="AK108" s="15" t="s">
        <v>268</v>
      </c>
      <c r="AL108" s="15" t="s">
        <v>268</v>
      </c>
      <c r="AM108" s="15">
        <v>28.095099999999999</v>
      </c>
    </row>
    <row r="109" spans="1:39" hidden="1" outlineLevel="1">
      <c r="A109" s="9">
        <v>43525</v>
      </c>
      <c r="B109" s="15">
        <v>29.727399999999999</v>
      </c>
      <c r="C109" s="15">
        <v>30.340199999999999</v>
      </c>
      <c r="D109" s="15">
        <v>45.395800000000001</v>
      </c>
      <c r="E109" s="15">
        <v>29.114699999999999</v>
      </c>
      <c r="F109" s="15">
        <v>30.012899999999998</v>
      </c>
      <c r="G109" s="15">
        <v>29.6265</v>
      </c>
      <c r="H109" s="15">
        <v>11.167400000000001</v>
      </c>
      <c r="I109" s="15">
        <v>30.337800000000001</v>
      </c>
      <c r="J109" s="15">
        <v>45.381</v>
      </c>
      <c r="K109" s="15">
        <v>29.114699999999999</v>
      </c>
      <c r="L109" s="15">
        <v>30.012899999999998</v>
      </c>
      <c r="M109" s="15">
        <v>29.6265</v>
      </c>
      <c r="N109" s="15">
        <v>11.167400000000001</v>
      </c>
      <c r="O109" s="15">
        <v>58.686799999999998</v>
      </c>
      <c r="P109" s="15">
        <v>58.686799999999998</v>
      </c>
      <c r="Q109" s="15" t="s">
        <v>268</v>
      </c>
      <c r="R109" s="15" t="s">
        <v>268</v>
      </c>
      <c r="S109" s="15" t="s">
        <v>268</v>
      </c>
      <c r="T109" s="15" t="s">
        <v>268</v>
      </c>
      <c r="U109" s="15">
        <v>20.9011</v>
      </c>
      <c r="V109" s="15">
        <v>0</v>
      </c>
      <c r="W109" s="15">
        <v>20.9011</v>
      </c>
      <c r="X109" s="15">
        <v>0</v>
      </c>
      <c r="Y109" s="15">
        <v>17.3522</v>
      </c>
      <c r="Z109" s="15">
        <v>21.238199999999999</v>
      </c>
      <c r="AA109" s="15">
        <v>20.9011</v>
      </c>
      <c r="AB109" s="15">
        <v>0</v>
      </c>
      <c r="AC109" s="15">
        <v>20.9011</v>
      </c>
      <c r="AD109" s="15">
        <v>0</v>
      </c>
      <c r="AE109" s="15">
        <v>17.3522</v>
      </c>
      <c r="AF109" s="15">
        <v>21.238199999999999</v>
      </c>
      <c r="AG109" s="15">
        <v>0</v>
      </c>
      <c r="AH109" s="15">
        <v>0</v>
      </c>
      <c r="AI109" s="15" t="s">
        <v>268</v>
      </c>
      <c r="AJ109" s="15" t="s">
        <v>268</v>
      </c>
      <c r="AK109" s="15" t="s">
        <v>268</v>
      </c>
      <c r="AL109" s="15" t="s">
        <v>268</v>
      </c>
      <c r="AM109" s="15">
        <v>26.5334</v>
      </c>
    </row>
    <row r="110" spans="1:39" hidden="1" outlineLevel="1">
      <c r="A110" s="9">
        <v>43556</v>
      </c>
      <c r="B110" s="15">
        <v>31.070699999999999</v>
      </c>
      <c r="C110" s="15">
        <v>31.822600000000001</v>
      </c>
      <c r="D110" s="15">
        <v>44.781599999999997</v>
      </c>
      <c r="E110" s="15">
        <v>30.754200000000001</v>
      </c>
      <c r="F110" s="15">
        <v>36.055300000000003</v>
      </c>
      <c r="G110" s="15">
        <v>28.9331</v>
      </c>
      <c r="H110" s="15">
        <v>19.528700000000001</v>
      </c>
      <c r="I110" s="15">
        <v>32.028500000000001</v>
      </c>
      <c r="J110" s="15">
        <v>44.7806</v>
      </c>
      <c r="K110" s="15">
        <v>30.9678</v>
      </c>
      <c r="L110" s="15">
        <v>36.055300000000003</v>
      </c>
      <c r="M110" s="15">
        <v>28.9331</v>
      </c>
      <c r="N110" s="15">
        <v>22.523900000000001</v>
      </c>
      <c r="O110" s="15">
        <v>7.0505000000000004</v>
      </c>
      <c r="P110" s="15">
        <v>52.7744</v>
      </c>
      <c r="Q110" s="15">
        <v>7</v>
      </c>
      <c r="R110" s="15" t="s">
        <v>268</v>
      </c>
      <c r="S110" s="15" t="s">
        <v>268</v>
      </c>
      <c r="T110" s="15">
        <v>7</v>
      </c>
      <c r="U110" s="15">
        <v>20.108799999999999</v>
      </c>
      <c r="V110" s="15">
        <v>0</v>
      </c>
      <c r="W110" s="15">
        <v>20.108799999999999</v>
      </c>
      <c r="X110" s="15">
        <v>0</v>
      </c>
      <c r="Y110" s="15">
        <v>24.153099999999998</v>
      </c>
      <c r="Z110" s="15">
        <v>19.797999999999998</v>
      </c>
      <c r="AA110" s="15">
        <v>24.095700000000001</v>
      </c>
      <c r="AB110" s="15">
        <v>0</v>
      </c>
      <c r="AC110" s="15">
        <v>24.095700000000001</v>
      </c>
      <c r="AD110" s="15">
        <v>0</v>
      </c>
      <c r="AE110" s="15">
        <v>24.153099999999998</v>
      </c>
      <c r="AF110" s="15">
        <v>24.089400000000001</v>
      </c>
      <c r="AG110" s="15">
        <v>10</v>
      </c>
      <c r="AH110" s="15">
        <v>0</v>
      </c>
      <c r="AI110" s="15">
        <v>10</v>
      </c>
      <c r="AJ110" s="15" t="s">
        <v>268</v>
      </c>
      <c r="AK110" s="15" t="s">
        <v>268</v>
      </c>
      <c r="AL110" s="15">
        <v>10</v>
      </c>
      <c r="AM110" s="15">
        <v>27.4434</v>
      </c>
    </row>
    <row r="111" spans="1:39" hidden="1" outlineLevel="1">
      <c r="A111" s="9">
        <v>43586</v>
      </c>
      <c r="B111" s="15">
        <v>33.317500000000003</v>
      </c>
      <c r="C111" s="15">
        <v>34.537999999999997</v>
      </c>
      <c r="D111" s="15">
        <v>44.166699999999999</v>
      </c>
      <c r="E111" s="15">
        <v>33.7866</v>
      </c>
      <c r="F111" s="15">
        <v>37.557499999999997</v>
      </c>
      <c r="G111" s="15">
        <v>31.584499999999998</v>
      </c>
      <c r="H111" s="15">
        <v>20.392600000000002</v>
      </c>
      <c r="I111" s="15">
        <v>34.5379</v>
      </c>
      <c r="J111" s="15">
        <v>44.166600000000003</v>
      </c>
      <c r="K111" s="15">
        <v>33.7866</v>
      </c>
      <c r="L111" s="15">
        <v>37.557499999999997</v>
      </c>
      <c r="M111" s="15">
        <v>31.584499999999998</v>
      </c>
      <c r="N111" s="15">
        <v>20.392600000000002</v>
      </c>
      <c r="O111" s="15">
        <v>46.193199999999997</v>
      </c>
      <c r="P111" s="15">
        <v>46.193199999999997</v>
      </c>
      <c r="Q111" s="15" t="s">
        <v>268</v>
      </c>
      <c r="R111" s="15" t="s">
        <v>268</v>
      </c>
      <c r="S111" s="15" t="s">
        <v>268</v>
      </c>
      <c r="T111" s="15" t="s">
        <v>268</v>
      </c>
      <c r="U111" s="15">
        <v>16.290600000000001</v>
      </c>
      <c r="V111" s="15">
        <v>0</v>
      </c>
      <c r="W111" s="15">
        <v>16.290600000000001</v>
      </c>
      <c r="X111" s="15">
        <v>0</v>
      </c>
      <c r="Y111" s="15">
        <v>18</v>
      </c>
      <c r="Z111" s="15">
        <v>18.220300000000002</v>
      </c>
      <c r="AA111" s="15">
        <v>16.290600000000001</v>
      </c>
      <c r="AB111" s="15">
        <v>0</v>
      </c>
      <c r="AC111" s="15">
        <v>16.290600000000001</v>
      </c>
      <c r="AD111" s="15">
        <v>0</v>
      </c>
      <c r="AE111" s="15">
        <v>18</v>
      </c>
      <c r="AF111" s="15">
        <v>18.220300000000002</v>
      </c>
      <c r="AG111" s="15">
        <v>0</v>
      </c>
      <c r="AH111" s="15">
        <v>0</v>
      </c>
      <c r="AI111" s="15" t="s">
        <v>268</v>
      </c>
      <c r="AJ111" s="15" t="s">
        <v>268</v>
      </c>
      <c r="AK111" s="15" t="s">
        <v>268</v>
      </c>
      <c r="AL111" s="15" t="s">
        <v>268</v>
      </c>
      <c r="AM111" s="15">
        <v>26.628599999999999</v>
      </c>
    </row>
    <row r="112" spans="1:39" hidden="1" outlineLevel="1">
      <c r="A112" s="9">
        <v>43617</v>
      </c>
      <c r="B112" s="15">
        <v>31.2346</v>
      </c>
      <c r="C112" s="15">
        <v>32.099200000000003</v>
      </c>
      <c r="D112" s="15">
        <v>44.3583</v>
      </c>
      <c r="E112" s="15">
        <v>30.552600000000002</v>
      </c>
      <c r="F112" s="15">
        <v>34.788800000000002</v>
      </c>
      <c r="G112" s="15">
        <v>28.810199999999998</v>
      </c>
      <c r="H112" s="15">
        <v>21.3826</v>
      </c>
      <c r="I112" s="15">
        <v>32.0991</v>
      </c>
      <c r="J112" s="15">
        <v>44.357799999999997</v>
      </c>
      <c r="K112" s="15">
        <v>30.552600000000002</v>
      </c>
      <c r="L112" s="15">
        <v>34.788800000000002</v>
      </c>
      <c r="M112" s="15">
        <v>28.810199999999998</v>
      </c>
      <c r="N112" s="15">
        <v>21.3826</v>
      </c>
      <c r="O112" s="15">
        <v>54.435299999999998</v>
      </c>
      <c r="P112" s="15">
        <v>54.435299999999998</v>
      </c>
      <c r="Q112" s="15" t="s">
        <v>268</v>
      </c>
      <c r="R112" s="15" t="s">
        <v>268</v>
      </c>
      <c r="S112" s="15" t="s">
        <v>268</v>
      </c>
      <c r="T112" s="15" t="s">
        <v>268</v>
      </c>
      <c r="U112" s="15">
        <v>19.968800000000002</v>
      </c>
      <c r="V112" s="15">
        <v>0</v>
      </c>
      <c r="W112" s="15">
        <v>19.968800000000002</v>
      </c>
      <c r="X112" s="15">
        <v>0</v>
      </c>
      <c r="Y112" s="15">
        <v>0</v>
      </c>
      <c r="Z112" s="15">
        <v>19.968800000000002</v>
      </c>
      <c r="AA112" s="15">
        <v>19.968800000000002</v>
      </c>
      <c r="AB112" s="15">
        <v>0</v>
      </c>
      <c r="AC112" s="15">
        <v>19.968800000000002</v>
      </c>
      <c r="AD112" s="15">
        <v>0</v>
      </c>
      <c r="AE112" s="15">
        <v>0</v>
      </c>
      <c r="AF112" s="15">
        <v>19.968800000000002</v>
      </c>
      <c r="AG112" s="15">
        <v>0</v>
      </c>
      <c r="AH112" s="15">
        <v>0</v>
      </c>
      <c r="AI112" s="15" t="s">
        <v>268</v>
      </c>
      <c r="AJ112" s="15" t="s">
        <v>268</v>
      </c>
      <c r="AK112" s="15" t="s">
        <v>268</v>
      </c>
      <c r="AL112" s="15" t="s">
        <v>268</v>
      </c>
      <c r="AM112" s="15">
        <v>26.9693</v>
      </c>
    </row>
    <row r="113" spans="1:39" hidden="1" outlineLevel="1">
      <c r="A113" s="9">
        <v>43647</v>
      </c>
      <c r="B113" s="15">
        <v>34.856200000000001</v>
      </c>
      <c r="C113" s="15">
        <v>35.846499999999999</v>
      </c>
      <c r="D113" s="15">
        <v>44.986699999999999</v>
      </c>
      <c r="E113" s="15">
        <v>34.803800000000003</v>
      </c>
      <c r="F113" s="15">
        <v>38.053800000000003</v>
      </c>
      <c r="G113" s="15">
        <v>29.1431</v>
      </c>
      <c r="H113" s="15">
        <v>22.427</v>
      </c>
      <c r="I113" s="15">
        <v>35.846499999999999</v>
      </c>
      <c r="J113" s="15">
        <v>44.987000000000002</v>
      </c>
      <c r="K113" s="15">
        <v>34.803800000000003</v>
      </c>
      <c r="L113" s="15">
        <v>38.053800000000003</v>
      </c>
      <c r="M113" s="15">
        <v>29.1431</v>
      </c>
      <c r="N113" s="15">
        <v>22.427</v>
      </c>
      <c r="O113" s="15">
        <v>42.117100000000001</v>
      </c>
      <c r="P113" s="15">
        <v>42.117100000000001</v>
      </c>
      <c r="Q113" s="15" t="s">
        <v>268</v>
      </c>
      <c r="R113" s="15" t="s">
        <v>268</v>
      </c>
      <c r="S113" s="15" t="s">
        <v>268</v>
      </c>
      <c r="T113" s="15" t="s">
        <v>268</v>
      </c>
      <c r="U113" s="15">
        <v>20.828900000000001</v>
      </c>
      <c r="V113" s="15">
        <v>0</v>
      </c>
      <c r="W113" s="15">
        <v>20.828900000000001</v>
      </c>
      <c r="X113" s="15">
        <v>0</v>
      </c>
      <c r="Y113" s="15">
        <v>21.0898</v>
      </c>
      <c r="Z113" s="15">
        <v>20.8125</v>
      </c>
      <c r="AA113" s="15">
        <v>20.828900000000001</v>
      </c>
      <c r="AB113" s="15">
        <v>0</v>
      </c>
      <c r="AC113" s="15">
        <v>20.828900000000001</v>
      </c>
      <c r="AD113" s="15">
        <v>0</v>
      </c>
      <c r="AE113" s="15">
        <v>21.0898</v>
      </c>
      <c r="AF113" s="15">
        <v>20.8125</v>
      </c>
      <c r="AG113" s="15">
        <v>0</v>
      </c>
      <c r="AH113" s="15">
        <v>0</v>
      </c>
      <c r="AI113" s="15" t="s">
        <v>268</v>
      </c>
      <c r="AJ113" s="15" t="s">
        <v>268</v>
      </c>
      <c r="AK113" s="15" t="s">
        <v>268</v>
      </c>
      <c r="AL113" s="15" t="s">
        <v>268</v>
      </c>
      <c r="AM113" s="15">
        <v>27.7089</v>
      </c>
    </row>
    <row r="114" spans="1:39" hidden="1" outlineLevel="1">
      <c r="A114" s="9">
        <v>43678</v>
      </c>
      <c r="B114" s="15">
        <v>37.012</v>
      </c>
      <c r="C114" s="15">
        <v>37.907800000000002</v>
      </c>
      <c r="D114" s="15">
        <v>45.121699999999997</v>
      </c>
      <c r="E114" s="15">
        <v>37.440300000000001</v>
      </c>
      <c r="F114" s="15">
        <v>40.155200000000001</v>
      </c>
      <c r="G114" s="15">
        <v>28.4099</v>
      </c>
      <c r="H114" s="15">
        <v>22.7456</v>
      </c>
      <c r="I114" s="15">
        <v>37.907800000000002</v>
      </c>
      <c r="J114" s="15">
        <v>45.121299999999998</v>
      </c>
      <c r="K114" s="15">
        <v>37.440300000000001</v>
      </c>
      <c r="L114" s="15">
        <v>40.155200000000001</v>
      </c>
      <c r="M114" s="15">
        <v>28.4099</v>
      </c>
      <c r="N114" s="15">
        <v>22.7456</v>
      </c>
      <c r="O114" s="15">
        <v>54.603000000000002</v>
      </c>
      <c r="P114" s="15">
        <v>54.603000000000002</v>
      </c>
      <c r="Q114" s="15" t="s">
        <v>268</v>
      </c>
      <c r="R114" s="15" t="s">
        <v>268</v>
      </c>
      <c r="S114" s="15" t="s">
        <v>268</v>
      </c>
      <c r="T114" s="15" t="s">
        <v>268</v>
      </c>
      <c r="U114" s="15">
        <v>19.3446</v>
      </c>
      <c r="V114" s="15">
        <v>0</v>
      </c>
      <c r="W114" s="15">
        <v>19.3446</v>
      </c>
      <c r="X114" s="15">
        <v>15.8719</v>
      </c>
      <c r="Y114" s="15">
        <v>21.0898</v>
      </c>
      <c r="Z114" s="15">
        <v>19.159400000000002</v>
      </c>
      <c r="AA114" s="15">
        <v>19.3446</v>
      </c>
      <c r="AB114" s="15">
        <v>0</v>
      </c>
      <c r="AC114" s="15">
        <v>19.3446</v>
      </c>
      <c r="AD114" s="15">
        <v>15.8719</v>
      </c>
      <c r="AE114" s="15">
        <v>21.0898</v>
      </c>
      <c r="AF114" s="15">
        <v>19.159400000000002</v>
      </c>
      <c r="AG114" s="15">
        <v>0</v>
      </c>
      <c r="AH114" s="15">
        <v>0</v>
      </c>
      <c r="AI114" s="15" t="s">
        <v>268</v>
      </c>
      <c r="AJ114" s="15" t="s">
        <v>268</v>
      </c>
      <c r="AK114" s="15" t="s">
        <v>268</v>
      </c>
      <c r="AL114" s="15" t="s">
        <v>268</v>
      </c>
      <c r="AM114" s="15">
        <v>25.908100000000001</v>
      </c>
    </row>
    <row r="115" spans="1:39" hidden="1" outlineLevel="1">
      <c r="A115" s="9">
        <v>43709</v>
      </c>
      <c r="B115" s="15">
        <v>36.616900000000001</v>
      </c>
      <c r="C115" s="15">
        <v>37.497</v>
      </c>
      <c r="D115" s="15">
        <v>44.971400000000003</v>
      </c>
      <c r="E115" s="15">
        <v>36.988900000000001</v>
      </c>
      <c r="F115" s="15">
        <v>40.110399999999998</v>
      </c>
      <c r="G115" s="15">
        <v>27.672599999999999</v>
      </c>
      <c r="H115" s="15">
        <v>17.96</v>
      </c>
      <c r="I115" s="15">
        <v>37.501300000000001</v>
      </c>
      <c r="J115" s="15">
        <v>44.971299999999999</v>
      </c>
      <c r="K115" s="15">
        <v>36.993400000000001</v>
      </c>
      <c r="L115" s="15">
        <v>40.110399999999998</v>
      </c>
      <c r="M115" s="15">
        <v>27.672599999999999</v>
      </c>
      <c r="N115" s="15">
        <v>17.982199999999999</v>
      </c>
      <c r="O115" s="15">
        <v>15.634399999999999</v>
      </c>
      <c r="P115" s="15">
        <v>46.227400000000003</v>
      </c>
      <c r="Q115" s="15">
        <v>15.4</v>
      </c>
      <c r="R115" s="15">
        <v>0</v>
      </c>
      <c r="S115" s="15" t="s">
        <v>268</v>
      </c>
      <c r="T115" s="15">
        <v>15.4</v>
      </c>
      <c r="U115" s="15">
        <v>19.520600000000002</v>
      </c>
      <c r="V115" s="15">
        <v>0</v>
      </c>
      <c r="W115" s="15">
        <v>19.520600000000002</v>
      </c>
      <c r="X115" s="15">
        <v>0</v>
      </c>
      <c r="Y115" s="15">
        <v>0</v>
      </c>
      <c r="Z115" s="15">
        <v>19.520600000000002</v>
      </c>
      <c r="AA115" s="15">
        <v>19.520600000000002</v>
      </c>
      <c r="AB115" s="15">
        <v>0</v>
      </c>
      <c r="AC115" s="15">
        <v>19.520600000000002</v>
      </c>
      <c r="AD115" s="15">
        <v>0</v>
      </c>
      <c r="AE115" s="15">
        <v>0</v>
      </c>
      <c r="AF115" s="15">
        <v>19.520600000000002</v>
      </c>
      <c r="AG115" s="15">
        <v>0</v>
      </c>
      <c r="AH115" s="15">
        <v>0</v>
      </c>
      <c r="AI115" s="15">
        <v>0</v>
      </c>
      <c r="AJ115" s="15">
        <v>0</v>
      </c>
      <c r="AK115" s="15" t="s">
        <v>268</v>
      </c>
      <c r="AL115" s="15">
        <v>0</v>
      </c>
      <c r="AM115" s="15">
        <v>25.927800000000001</v>
      </c>
    </row>
    <row r="116" spans="1:39" hidden="1" outlineLevel="1">
      <c r="A116" s="9">
        <v>43739</v>
      </c>
      <c r="B116" s="15">
        <v>36.589399999999998</v>
      </c>
      <c r="C116" s="15">
        <v>37.476900000000001</v>
      </c>
      <c r="D116" s="15">
        <v>44.945099999999996</v>
      </c>
      <c r="E116" s="15">
        <v>36.9422</v>
      </c>
      <c r="F116" s="15">
        <v>39.796700000000001</v>
      </c>
      <c r="G116" s="15">
        <v>27.727599999999999</v>
      </c>
      <c r="H116" s="15">
        <v>24.035499999999999</v>
      </c>
      <c r="I116" s="15">
        <v>37.476900000000001</v>
      </c>
      <c r="J116" s="15">
        <v>44.945099999999996</v>
      </c>
      <c r="K116" s="15">
        <v>36.9422</v>
      </c>
      <c r="L116" s="15">
        <v>39.796700000000001</v>
      </c>
      <c r="M116" s="15">
        <v>27.727599999999999</v>
      </c>
      <c r="N116" s="15">
        <v>24.035499999999999</v>
      </c>
      <c r="O116" s="15">
        <v>38.0687</v>
      </c>
      <c r="P116" s="15">
        <v>38.0687</v>
      </c>
      <c r="Q116" s="15" t="s">
        <v>268</v>
      </c>
      <c r="R116" s="15" t="s">
        <v>268</v>
      </c>
      <c r="S116" s="15" t="s">
        <v>268</v>
      </c>
      <c r="T116" s="15" t="s">
        <v>268</v>
      </c>
      <c r="U116" s="15">
        <v>19.296600000000002</v>
      </c>
      <c r="V116" s="15">
        <v>0</v>
      </c>
      <c r="W116" s="15">
        <v>19.296600000000002</v>
      </c>
      <c r="X116" s="15">
        <v>0</v>
      </c>
      <c r="Y116" s="15">
        <v>17.5</v>
      </c>
      <c r="Z116" s="15">
        <v>19.482500000000002</v>
      </c>
      <c r="AA116" s="15">
        <v>19.296600000000002</v>
      </c>
      <c r="AB116" s="15">
        <v>0</v>
      </c>
      <c r="AC116" s="15">
        <v>19.296600000000002</v>
      </c>
      <c r="AD116" s="15">
        <v>0</v>
      </c>
      <c r="AE116" s="15">
        <v>17.5</v>
      </c>
      <c r="AF116" s="15">
        <v>19.482500000000002</v>
      </c>
      <c r="AG116" s="15">
        <v>0</v>
      </c>
      <c r="AH116" s="15">
        <v>0</v>
      </c>
      <c r="AI116" s="15" t="s">
        <v>268</v>
      </c>
      <c r="AJ116" s="15" t="s">
        <v>268</v>
      </c>
      <c r="AK116" s="15" t="s">
        <v>268</v>
      </c>
      <c r="AL116" s="15" t="s">
        <v>268</v>
      </c>
      <c r="AM116" s="15">
        <v>26.448499999999999</v>
      </c>
    </row>
    <row r="117" spans="1:39" hidden="1" outlineLevel="1">
      <c r="A117" s="9">
        <v>43770</v>
      </c>
      <c r="B117" s="15">
        <v>36.936799999999998</v>
      </c>
      <c r="C117" s="15">
        <v>38.029200000000003</v>
      </c>
      <c r="D117" s="15">
        <v>45.130899999999997</v>
      </c>
      <c r="E117" s="15">
        <v>37.509399999999999</v>
      </c>
      <c r="F117" s="15">
        <v>39.942700000000002</v>
      </c>
      <c r="G117" s="15">
        <v>29.3825</v>
      </c>
      <c r="H117" s="15">
        <v>24.1785</v>
      </c>
      <c r="I117" s="15">
        <v>38.029200000000003</v>
      </c>
      <c r="J117" s="15">
        <v>45.1312</v>
      </c>
      <c r="K117" s="15">
        <v>37.509399999999999</v>
      </c>
      <c r="L117" s="15">
        <v>39.942700000000002</v>
      </c>
      <c r="M117" s="15">
        <v>29.3825</v>
      </c>
      <c r="N117" s="15">
        <v>24.1785</v>
      </c>
      <c r="O117" s="15">
        <v>38.207999999999998</v>
      </c>
      <c r="P117" s="15">
        <v>38.207999999999998</v>
      </c>
      <c r="Q117" s="15" t="s">
        <v>268</v>
      </c>
      <c r="R117" s="15" t="s">
        <v>268</v>
      </c>
      <c r="S117" s="15" t="s">
        <v>268</v>
      </c>
      <c r="T117" s="15" t="s">
        <v>268</v>
      </c>
      <c r="U117" s="15">
        <v>16.430199999999999</v>
      </c>
      <c r="V117" s="15">
        <v>0</v>
      </c>
      <c r="W117" s="15">
        <v>16.430199999999999</v>
      </c>
      <c r="X117" s="15">
        <v>0</v>
      </c>
      <c r="Y117" s="15">
        <v>21.085799999999999</v>
      </c>
      <c r="Z117" s="15">
        <v>16.2559</v>
      </c>
      <c r="AA117" s="15">
        <v>16.430199999999999</v>
      </c>
      <c r="AB117" s="15">
        <v>0</v>
      </c>
      <c r="AC117" s="15">
        <v>16.430199999999999</v>
      </c>
      <c r="AD117" s="15">
        <v>0</v>
      </c>
      <c r="AE117" s="15">
        <v>21.085799999999999</v>
      </c>
      <c r="AF117" s="15">
        <v>16.2559</v>
      </c>
      <c r="AG117" s="15">
        <v>0</v>
      </c>
      <c r="AH117" s="15">
        <v>0</v>
      </c>
      <c r="AI117" s="15" t="s">
        <v>268</v>
      </c>
      <c r="AJ117" s="15" t="s">
        <v>268</v>
      </c>
      <c r="AK117" s="15" t="s">
        <v>268</v>
      </c>
      <c r="AL117" s="15" t="s">
        <v>268</v>
      </c>
      <c r="AM117" s="15">
        <v>26.871200000000002</v>
      </c>
    </row>
    <row r="118" spans="1:39" hidden="1" outlineLevel="1">
      <c r="A118" s="9">
        <v>43800</v>
      </c>
      <c r="B118" s="15">
        <v>36.952500000000001</v>
      </c>
      <c r="C118" s="15">
        <v>37.896799999999999</v>
      </c>
      <c r="D118" s="15">
        <v>45.1218</v>
      </c>
      <c r="E118" s="15">
        <v>37.376300000000001</v>
      </c>
      <c r="F118" s="15">
        <v>39.978400000000001</v>
      </c>
      <c r="G118" s="15">
        <v>28.874300000000002</v>
      </c>
      <c r="H118" s="15">
        <v>19.1402</v>
      </c>
      <c r="I118" s="15">
        <v>37.896799999999999</v>
      </c>
      <c r="J118" s="15">
        <v>45.122100000000003</v>
      </c>
      <c r="K118" s="15">
        <v>37.376300000000001</v>
      </c>
      <c r="L118" s="15">
        <v>39.978400000000001</v>
      </c>
      <c r="M118" s="15">
        <v>28.874300000000002</v>
      </c>
      <c r="N118" s="15">
        <v>19.1402</v>
      </c>
      <c r="O118" s="15">
        <v>38.223999999999997</v>
      </c>
      <c r="P118" s="15">
        <v>38.223999999999997</v>
      </c>
      <c r="Q118" s="15">
        <v>0</v>
      </c>
      <c r="R118" s="15">
        <v>0</v>
      </c>
      <c r="S118" s="15" t="s">
        <v>268</v>
      </c>
      <c r="T118" s="15" t="s">
        <v>268</v>
      </c>
      <c r="U118" s="15">
        <v>18.652999999999999</v>
      </c>
      <c r="V118" s="15">
        <v>0</v>
      </c>
      <c r="W118" s="15">
        <v>18.652999999999999</v>
      </c>
      <c r="X118" s="15">
        <v>0</v>
      </c>
      <c r="Y118" s="15">
        <v>0</v>
      </c>
      <c r="Z118" s="15">
        <v>18.652999999999999</v>
      </c>
      <c r="AA118" s="15">
        <v>18.652999999999999</v>
      </c>
      <c r="AB118" s="15">
        <v>0</v>
      </c>
      <c r="AC118" s="15">
        <v>18.652999999999999</v>
      </c>
      <c r="AD118" s="15">
        <v>0</v>
      </c>
      <c r="AE118" s="15">
        <v>0</v>
      </c>
      <c r="AF118" s="15">
        <v>18.652999999999999</v>
      </c>
      <c r="AG118" s="15">
        <v>0</v>
      </c>
      <c r="AH118" s="15">
        <v>0</v>
      </c>
      <c r="AI118" s="15">
        <v>0</v>
      </c>
      <c r="AJ118" s="15">
        <v>0</v>
      </c>
      <c r="AK118" s="15" t="s">
        <v>268</v>
      </c>
      <c r="AL118" s="15" t="s">
        <v>268</v>
      </c>
      <c r="AM118" s="15">
        <v>26.078299999999999</v>
      </c>
    </row>
    <row r="119" spans="1:39" hidden="1" outlineLevel="1">
      <c r="A119" s="9">
        <v>43831</v>
      </c>
      <c r="B119" s="15">
        <v>37.937899999999999</v>
      </c>
      <c r="C119" s="15">
        <v>38.697400000000002</v>
      </c>
      <c r="D119" s="15">
        <v>45.029600000000002</v>
      </c>
      <c r="E119" s="15">
        <v>38.116999999999997</v>
      </c>
      <c r="F119" s="15">
        <v>40.416499999999999</v>
      </c>
      <c r="G119" s="15">
        <v>29.946400000000001</v>
      </c>
      <c r="H119" s="15">
        <v>20.552199999999999</v>
      </c>
      <c r="I119" s="15">
        <v>38.697400000000002</v>
      </c>
      <c r="J119" s="15">
        <v>45.029600000000002</v>
      </c>
      <c r="K119" s="15">
        <v>38.116999999999997</v>
      </c>
      <c r="L119" s="15">
        <v>40.416499999999999</v>
      </c>
      <c r="M119" s="15">
        <v>29.946400000000001</v>
      </c>
      <c r="N119" s="15">
        <v>20.552199999999999</v>
      </c>
      <c r="O119" s="15">
        <v>38.5349</v>
      </c>
      <c r="P119" s="15">
        <v>38.5349</v>
      </c>
      <c r="Q119" s="15" t="s">
        <v>268</v>
      </c>
      <c r="R119" s="15" t="s">
        <v>268</v>
      </c>
      <c r="S119" s="15" t="s">
        <v>268</v>
      </c>
      <c r="T119" s="15" t="s">
        <v>268</v>
      </c>
      <c r="U119" s="15">
        <v>19.298300000000001</v>
      </c>
      <c r="V119" s="15">
        <v>0</v>
      </c>
      <c r="W119" s="15">
        <v>19.298300000000001</v>
      </c>
      <c r="X119" s="15">
        <v>0</v>
      </c>
      <c r="Y119" s="15">
        <v>21.279900000000001</v>
      </c>
      <c r="Z119" s="15">
        <v>18.917000000000002</v>
      </c>
      <c r="AA119" s="15">
        <v>19.298300000000001</v>
      </c>
      <c r="AB119" s="15">
        <v>0</v>
      </c>
      <c r="AC119" s="15">
        <v>19.298300000000001</v>
      </c>
      <c r="AD119" s="15">
        <v>0</v>
      </c>
      <c r="AE119" s="15">
        <v>21.279900000000001</v>
      </c>
      <c r="AF119" s="15">
        <v>18.917000000000002</v>
      </c>
      <c r="AG119" s="15">
        <v>0</v>
      </c>
      <c r="AH119" s="15">
        <v>0</v>
      </c>
      <c r="AI119" s="15" t="s">
        <v>268</v>
      </c>
      <c r="AJ119" s="15" t="s">
        <v>268</v>
      </c>
      <c r="AK119" s="15" t="s">
        <v>268</v>
      </c>
      <c r="AL119" s="15" t="s">
        <v>268</v>
      </c>
      <c r="AM119" s="15">
        <v>27.955200000000001</v>
      </c>
    </row>
    <row r="120" spans="1:39" hidden="1" outlineLevel="1">
      <c r="A120" s="9">
        <v>43862</v>
      </c>
      <c r="B120" s="15">
        <v>37.8752</v>
      </c>
      <c r="C120" s="15">
        <v>39.145200000000003</v>
      </c>
      <c r="D120" s="15">
        <v>45.011099999999999</v>
      </c>
      <c r="E120" s="15">
        <v>38.593299999999999</v>
      </c>
      <c r="F120" s="15">
        <v>40.678100000000001</v>
      </c>
      <c r="G120" s="15">
        <v>32.306800000000003</v>
      </c>
      <c r="H120" s="15">
        <v>15.556699999999999</v>
      </c>
      <c r="I120" s="15">
        <v>39.145200000000003</v>
      </c>
      <c r="J120" s="15">
        <v>45.010800000000003</v>
      </c>
      <c r="K120" s="15">
        <v>38.593299999999999</v>
      </c>
      <c r="L120" s="15">
        <v>40.678100000000001</v>
      </c>
      <c r="M120" s="15">
        <v>32.306800000000003</v>
      </c>
      <c r="N120" s="15">
        <v>15.556699999999999</v>
      </c>
      <c r="O120" s="15">
        <v>55.783000000000001</v>
      </c>
      <c r="P120" s="15">
        <v>55.783000000000001</v>
      </c>
      <c r="Q120" s="15">
        <v>0</v>
      </c>
      <c r="R120" s="15" t="s">
        <v>268</v>
      </c>
      <c r="S120" s="15">
        <v>0</v>
      </c>
      <c r="T120" s="15" t="s">
        <v>268</v>
      </c>
      <c r="U120" s="15">
        <v>15.9061</v>
      </c>
      <c r="V120" s="15">
        <v>0</v>
      </c>
      <c r="W120" s="15">
        <v>15.9061</v>
      </c>
      <c r="X120" s="15">
        <v>0</v>
      </c>
      <c r="Y120" s="15">
        <v>9.1964000000000006</v>
      </c>
      <c r="Z120" s="15">
        <v>16.545999999999999</v>
      </c>
      <c r="AA120" s="15">
        <v>16.633800000000001</v>
      </c>
      <c r="AB120" s="15">
        <v>0</v>
      </c>
      <c r="AC120" s="15">
        <v>16.633800000000001</v>
      </c>
      <c r="AD120" s="15">
        <v>0</v>
      </c>
      <c r="AE120" s="15">
        <v>19.899999999999999</v>
      </c>
      <c r="AF120" s="15">
        <v>16.545999999999999</v>
      </c>
      <c r="AG120" s="15">
        <v>5</v>
      </c>
      <c r="AH120" s="15">
        <v>0</v>
      </c>
      <c r="AI120" s="15">
        <v>5</v>
      </c>
      <c r="AJ120" s="15" t="s">
        <v>268</v>
      </c>
      <c r="AK120" s="15">
        <v>5</v>
      </c>
      <c r="AL120" s="15" t="s">
        <v>268</v>
      </c>
      <c r="AM120" s="15">
        <v>25.045000000000002</v>
      </c>
    </row>
    <row r="121" spans="1:39" hidden="1" outlineLevel="1">
      <c r="A121" s="9">
        <v>43891</v>
      </c>
      <c r="B121" s="15">
        <v>38.961199999999998</v>
      </c>
      <c r="C121" s="15">
        <v>40.316099999999999</v>
      </c>
      <c r="D121" s="15">
        <v>43.068100000000001</v>
      </c>
      <c r="E121" s="15">
        <v>40.064700000000002</v>
      </c>
      <c r="F121" s="15">
        <v>41.082000000000001</v>
      </c>
      <c r="G121" s="15">
        <v>36.054099999999998</v>
      </c>
      <c r="H121" s="15">
        <v>17.5364</v>
      </c>
      <c r="I121" s="15">
        <v>40.315899999999999</v>
      </c>
      <c r="J121" s="15">
        <v>43.066200000000002</v>
      </c>
      <c r="K121" s="15">
        <v>40.064700000000002</v>
      </c>
      <c r="L121" s="15">
        <v>41.082000000000001</v>
      </c>
      <c r="M121" s="15">
        <v>36.054099999999998</v>
      </c>
      <c r="N121" s="15">
        <v>17.5364</v>
      </c>
      <c r="O121" s="15">
        <v>50.588099999999997</v>
      </c>
      <c r="P121" s="15">
        <v>50.588099999999997</v>
      </c>
      <c r="Q121" s="15" t="s">
        <v>268</v>
      </c>
      <c r="R121" s="15" t="s">
        <v>268</v>
      </c>
      <c r="S121" s="15" t="s">
        <v>268</v>
      </c>
      <c r="T121" s="15" t="s">
        <v>268</v>
      </c>
      <c r="U121" s="15">
        <v>15.622400000000001</v>
      </c>
      <c r="V121" s="15">
        <v>0</v>
      </c>
      <c r="W121" s="15">
        <v>15.622400000000001</v>
      </c>
      <c r="X121" s="15">
        <v>0</v>
      </c>
      <c r="Y121" s="15">
        <v>17.444400000000002</v>
      </c>
      <c r="Z121" s="15">
        <v>15.6205</v>
      </c>
      <c r="AA121" s="15">
        <v>15.622400000000001</v>
      </c>
      <c r="AB121" s="15">
        <v>0</v>
      </c>
      <c r="AC121" s="15">
        <v>15.622400000000001</v>
      </c>
      <c r="AD121" s="15">
        <v>0</v>
      </c>
      <c r="AE121" s="15">
        <v>17.444400000000002</v>
      </c>
      <c r="AF121" s="15">
        <v>15.6205</v>
      </c>
      <c r="AG121" s="15">
        <v>0</v>
      </c>
      <c r="AH121" s="15">
        <v>0</v>
      </c>
      <c r="AI121" s="15" t="s">
        <v>268</v>
      </c>
      <c r="AJ121" s="15" t="s">
        <v>268</v>
      </c>
      <c r="AK121" s="15" t="s">
        <v>268</v>
      </c>
      <c r="AL121" s="15" t="s">
        <v>268</v>
      </c>
      <c r="AM121" s="15">
        <v>24.226400000000002</v>
      </c>
    </row>
    <row r="122" spans="1:39" hidden="1" outlineLevel="1">
      <c r="A122" s="9">
        <v>43922</v>
      </c>
      <c r="B122" s="15">
        <v>38.854199999999999</v>
      </c>
      <c r="C122" s="15">
        <v>39.910699999999999</v>
      </c>
      <c r="D122" s="15">
        <v>42.956200000000003</v>
      </c>
      <c r="E122" s="15">
        <v>39.593299999999999</v>
      </c>
      <c r="F122" s="15">
        <v>41.012599999999999</v>
      </c>
      <c r="G122" s="15">
        <v>33.3155</v>
      </c>
      <c r="H122" s="15">
        <v>14.366300000000001</v>
      </c>
      <c r="I122" s="15">
        <v>39.905999999999999</v>
      </c>
      <c r="J122" s="15">
        <v>42.921799999999998</v>
      </c>
      <c r="K122" s="15">
        <v>39.593299999999999</v>
      </c>
      <c r="L122" s="15">
        <v>41.012599999999999</v>
      </c>
      <c r="M122" s="15">
        <v>33.3155</v>
      </c>
      <c r="N122" s="15">
        <v>14.366300000000001</v>
      </c>
      <c r="O122" s="15">
        <v>49.976500000000001</v>
      </c>
      <c r="P122" s="15">
        <v>49.976500000000001</v>
      </c>
      <c r="Q122" s="15" t="s">
        <v>268</v>
      </c>
      <c r="R122" s="15" t="s">
        <v>268</v>
      </c>
      <c r="S122" s="15" t="s">
        <v>268</v>
      </c>
      <c r="T122" s="15" t="s">
        <v>268</v>
      </c>
      <c r="U122" s="15">
        <v>14.4353</v>
      </c>
      <c r="V122" s="15">
        <v>0</v>
      </c>
      <c r="W122" s="15">
        <v>14.4353</v>
      </c>
      <c r="X122" s="15">
        <v>0</v>
      </c>
      <c r="Y122" s="15">
        <v>0</v>
      </c>
      <c r="Z122" s="15">
        <v>14.4353</v>
      </c>
      <c r="AA122" s="15">
        <v>14.4353</v>
      </c>
      <c r="AB122" s="15">
        <v>0</v>
      </c>
      <c r="AC122" s="15">
        <v>14.4353</v>
      </c>
      <c r="AD122" s="15">
        <v>0</v>
      </c>
      <c r="AE122" s="15">
        <v>0</v>
      </c>
      <c r="AF122" s="15">
        <v>14.4353</v>
      </c>
      <c r="AG122" s="15">
        <v>0</v>
      </c>
      <c r="AH122" s="15">
        <v>0</v>
      </c>
      <c r="AI122" s="15" t="s">
        <v>268</v>
      </c>
      <c r="AJ122" s="15" t="s">
        <v>268</v>
      </c>
      <c r="AK122" s="15" t="s">
        <v>268</v>
      </c>
      <c r="AL122" s="15" t="s">
        <v>268</v>
      </c>
      <c r="AM122" s="15">
        <v>25.761500000000002</v>
      </c>
    </row>
    <row r="123" spans="1:39" hidden="1" outlineLevel="1">
      <c r="A123" s="9">
        <v>43952</v>
      </c>
      <c r="B123" s="15">
        <v>38.073099999999997</v>
      </c>
      <c r="C123" s="15">
        <v>39.436500000000002</v>
      </c>
      <c r="D123" s="15">
        <v>43.263399999999997</v>
      </c>
      <c r="E123" s="15">
        <v>39.062399999999997</v>
      </c>
      <c r="F123" s="15">
        <v>40.9574</v>
      </c>
      <c r="G123" s="15">
        <v>30.6678</v>
      </c>
      <c r="H123" s="15">
        <v>13.6785</v>
      </c>
      <c r="I123" s="15">
        <v>39.4255</v>
      </c>
      <c r="J123" s="15">
        <v>43.183700000000002</v>
      </c>
      <c r="K123" s="15">
        <v>39.062399999999997</v>
      </c>
      <c r="L123" s="15">
        <v>40.9574</v>
      </c>
      <c r="M123" s="15">
        <v>30.6678</v>
      </c>
      <c r="N123" s="15">
        <v>13.6785</v>
      </c>
      <c r="O123" s="15">
        <v>49.994900000000001</v>
      </c>
      <c r="P123" s="15">
        <v>49.994900000000001</v>
      </c>
      <c r="Q123" s="15" t="s">
        <v>268</v>
      </c>
      <c r="R123" s="15" t="s">
        <v>268</v>
      </c>
      <c r="S123" s="15" t="s">
        <v>268</v>
      </c>
      <c r="T123" s="15" t="s">
        <v>268</v>
      </c>
      <c r="U123" s="15">
        <v>15.4499</v>
      </c>
      <c r="V123" s="15">
        <v>0</v>
      </c>
      <c r="W123" s="15">
        <v>15.4499</v>
      </c>
      <c r="X123" s="15">
        <v>0</v>
      </c>
      <c r="Y123" s="15">
        <v>18</v>
      </c>
      <c r="Z123" s="15">
        <v>15.4496</v>
      </c>
      <c r="AA123" s="15">
        <v>15.4499</v>
      </c>
      <c r="AB123" s="15">
        <v>0</v>
      </c>
      <c r="AC123" s="15">
        <v>15.4499</v>
      </c>
      <c r="AD123" s="15">
        <v>0</v>
      </c>
      <c r="AE123" s="15">
        <v>18</v>
      </c>
      <c r="AF123" s="15">
        <v>15.4496</v>
      </c>
      <c r="AG123" s="15">
        <v>0</v>
      </c>
      <c r="AH123" s="15">
        <v>0</v>
      </c>
      <c r="AI123" s="15" t="s">
        <v>268</v>
      </c>
      <c r="AJ123" s="15" t="s">
        <v>268</v>
      </c>
      <c r="AK123" s="15" t="s">
        <v>268</v>
      </c>
      <c r="AL123" s="15" t="s">
        <v>268</v>
      </c>
      <c r="AM123" s="15">
        <v>22.0288</v>
      </c>
    </row>
    <row r="124" spans="1:39" hidden="1" outlineLevel="1">
      <c r="A124" s="9">
        <v>43983</v>
      </c>
      <c r="B124" s="15">
        <v>38.637099999999997</v>
      </c>
      <c r="C124" s="15">
        <v>39.567399999999999</v>
      </c>
      <c r="D124" s="15">
        <v>42.753900000000002</v>
      </c>
      <c r="E124" s="15">
        <v>39.245399999999997</v>
      </c>
      <c r="F124" s="15">
        <v>41.074100000000001</v>
      </c>
      <c r="G124" s="15">
        <v>30.9376</v>
      </c>
      <c r="H124" s="15">
        <v>16.718599999999999</v>
      </c>
      <c r="I124" s="15">
        <v>39.567399999999999</v>
      </c>
      <c r="J124" s="15">
        <v>42.753700000000002</v>
      </c>
      <c r="K124" s="15">
        <v>39.245399999999997</v>
      </c>
      <c r="L124" s="15">
        <v>41.074100000000001</v>
      </c>
      <c r="M124" s="15">
        <v>30.9376</v>
      </c>
      <c r="N124" s="15">
        <v>16.718599999999999</v>
      </c>
      <c r="O124" s="15">
        <v>47.256300000000003</v>
      </c>
      <c r="P124" s="15">
        <v>47.256300000000003</v>
      </c>
      <c r="Q124" s="15" t="s">
        <v>268</v>
      </c>
      <c r="R124" s="15" t="s">
        <v>268</v>
      </c>
      <c r="S124" s="15" t="s">
        <v>268</v>
      </c>
      <c r="T124" s="15" t="s">
        <v>268</v>
      </c>
      <c r="U124" s="15">
        <v>15.741</v>
      </c>
      <c r="V124" s="15">
        <v>0</v>
      </c>
      <c r="W124" s="15">
        <v>15.741</v>
      </c>
      <c r="X124" s="15">
        <v>0</v>
      </c>
      <c r="Y124" s="15">
        <v>15.991400000000001</v>
      </c>
      <c r="Z124" s="15">
        <v>15.6692</v>
      </c>
      <c r="AA124" s="15">
        <v>15.741</v>
      </c>
      <c r="AB124" s="15">
        <v>0</v>
      </c>
      <c r="AC124" s="15">
        <v>15.741</v>
      </c>
      <c r="AD124" s="15">
        <v>0</v>
      </c>
      <c r="AE124" s="15">
        <v>15.991400000000001</v>
      </c>
      <c r="AF124" s="15">
        <v>15.6692</v>
      </c>
      <c r="AG124" s="15">
        <v>0</v>
      </c>
      <c r="AH124" s="15">
        <v>0</v>
      </c>
      <c r="AI124" s="15" t="s">
        <v>268</v>
      </c>
      <c r="AJ124" s="15" t="s">
        <v>268</v>
      </c>
      <c r="AK124" s="15" t="s">
        <v>268</v>
      </c>
      <c r="AL124" s="15" t="s">
        <v>268</v>
      </c>
      <c r="AM124" s="15">
        <v>22.829899999999999</v>
      </c>
    </row>
    <row r="125" spans="1:39" hidden="1" outlineLevel="1">
      <c r="A125" s="9">
        <v>44013</v>
      </c>
      <c r="B125" s="15">
        <v>37.5092</v>
      </c>
      <c r="C125" s="15">
        <v>39.088000000000001</v>
      </c>
      <c r="D125" s="15">
        <v>42.829799999999999</v>
      </c>
      <c r="E125" s="15">
        <v>38.71</v>
      </c>
      <c r="F125" s="15">
        <v>40.861699999999999</v>
      </c>
      <c r="G125" s="15">
        <v>32.120699999999999</v>
      </c>
      <c r="H125" s="15">
        <v>15.870799999999999</v>
      </c>
      <c r="I125" s="15">
        <v>39.087499999999999</v>
      </c>
      <c r="J125" s="15">
        <v>42.826599999999999</v>
      </c>
      <c r="K125" s="15">
        <v>38.71</v>
      </c>
      <c r="L125" s="15">
        <v>40.861699999999999</v>
      </c>
      <c r="M125" s="15">
        <v>32.120699999999999</v>
      </c>
      <c r="N125" s="15">
        <v>15.870799999999999</v>
      </c>
      <c r="O125" s="15">
        <v>50.299700000000001</v>
      </c>
      <c r="P125" s="15">
        <v>50.299700000000001</v>
      </c>
      <c r="Q125" s="15" t="s">
        <v>268</v>
      </c>
      <c r="R125" s="15" t="s">
        <v>268</v>
      </c>
      <c r="S125" s="15" t="s">
        <v>268</v>
      </c>
      <c r="T125" s="15" t="s">
        <v>268</v>
      </c>
      <c r="U125" s="15">
        <v>13.6617</v>
      </c>
      <c r="V125" s="15">
        <v>0</v>
      </c>
      <c r="W125" s="15">
        <v>13.6617</v>
      </c>
      <c r="X125" s="15">
        <v>0</v>
      </c>
      <c r="Y125" s="15">
        <v>21.090299999999999</v>
      </c>
      <c r="Z125" s="15">
        <v>13.867000000000001</v>
      </c>
      <c r="AA125" s="15">
        <v>13.6617</v>
      </c>
      <c r="AB125" s="15">
        <v>0</v>
      </c>
      <c r="AC125" s="15">
        <v>13.6617</v>
      </c>
      <c r="AD125" s="15">
        <v>0</v>
      </c>
      <c r="AE125" s="15">
        <v>21.090299999999999</v>
      </c>
      <c r="AF125" s="15">
        <v>13.867000000000001</v>
      </c>
      <c r="AG125" s="15">
        <v>0</v>
      </c>
      <c r="AH125" s="15">
        <v>0</v>
      </c>
      <c r="AI125" s="15" t="s">
        <v>268</v>
      </c>
      <c r="AJ125" s="15" t="s">
        <v>268</v>
      </c>
      <c r="AK125" s="15" t="s">
        <v>268</v>
      </c>
      <c r="AL125" s="15" t="s">
        <v>268</v>
      </c>
      <c r="AM125" s="15">
        <v>22.066299999999998</v>
      </c>
    </row>
    <row r="126" spans="1:39" hidden="1" outlineLevel="1">
      <c r="A126" s="9">
        <v>44044</v>
      </c>
      <c r="B126" s="15">
        <v>37.1432</v>
      </c>
      <c r="C126" s="15">
        <v>38.740699999999997</v>
      </c>
      <c r="D126" s="15">
        <v>42.404600000000002</v>
      </c>
      <c r="E126" s="15">
        <v>38.3964</v>
      </c>
      <c r="F126" s="15">
        <v>39.861400000000003</v>
      </c>
      <c r="G126" s="15">
        <v>33.1419</v>
      </c>
      <c r="H126" s="15">
        <v>19.7028</v>
      </c>
      <c r="I126" s="15">
        <v>38.740099999999998</v>
      </c>
      <c r="J126" s="15">
        <v>42.400500000000001</v>
      </c>
      <c r="K126" s="15">
        <v>38.3964</v>
      </c>
      <c r="L126" s="15">
        <v>39.861400000000003</v>
      </c>
      <c r="M126" s="15">
        <v>33.1419</v>
      </c>
      <c r="N126" s="15">
        <v>19.7028</v>
      </c>
      <c r="O126" s="15">
        <v>49.7027</v>
      </c>
      <c r="P126" s="15">
        <v>49.7027</v>
      </c>
      <c r="Q126" s="15" t="s">
        <v>268</v>
      </c>
      <c r="R126" s="15" t="s">
        <v>268</v>
      </c>
      <c r="S126" s="15" t="s">
        <v>268</v>
      </c>
      <c r="T126" s="15" t="s">
        <v>268</v>
      </c>
      <c r="U126" s="15">
        <v>11.5549</v>
      </c>
      <c r="V126" s="15">
        <v>0</v>
      </c>
      <c r="W126" s="15">
        <v>11.5549</v>
      </c>
      <c r="X126" s="15">
        <v>0</v>
      </c>
      <c r="Y126" s="15">
        <v>21.090299999999999</v>
      </c>
      <c r="Z126" s="15">
        <v>11.544499999999999</v>
      </c>
      <c r="AA126" s="15">
        <v>11.5549</v>
      </c>
      <c r="AB126" s="15">
        <v>0</v>
      </c>
      <c r="AC126" s="15">
        <v>11.5549</v>
      </c>
      <c r="AD126" s="15">
        <v>0</v>
      </c>
      <c r="AE126" s="15">
        <v>21.090299999999999</v>
      </c>
      <c r="AF126" s="15">
        <v>11.544499999999999</v>
      </c>
      <c r="AG126" s="15">
        <v>0</v>
      </c>
      <c r="AH126" s="15">
        <v>0</v>
      </c>
      <c r="AI126" s="15" t="s">
        <v>268</v>
      </c>
      <c r="AJ126" s="15" t="s">
        <v>268</v>
      </c>
      <c r="AK126" s="15" t="s">
        <v>268</v>
      </c>
      <c r="AL126" s="15" t="s">
        <v>268</v>
      </c>
      <c r="AM126" s="15">
        <v>21.297899999999998</v>
      </c>
    </row>
    <row r="127" spans="1:39" hidden="1" outlineLevel="1">
      <c r="A127" s="9">
        <v>44075</v>
      </c>
      <c r="B127" s="15">
        <v>36.866799999999998</v>
      </c>
      <c r="C127" s="15">
        <v>38.837899999999998</v>
      </c>
      <c r="D127" s="15">
        <v>42.438400000000001</v>
      </c>
      <c r="E127" s="15">
        <v>38.445900000000002</v>
      </c>
      <c r="F127" s="15">
        <v>39.897399999999998</v>
      </c>
      <c r="G127" s="15">
        <v>32.290300000000002</v>
      </c>
      <c r="H127" s="15">
        <v>24.0596</v>
      </c>
      <c r="I127" s="15">
        <v>38.835500000000003</v>
      </c>
      <c r="J127" s="15">
        <v>42.422600000000003</v>
      </c>
      <c r="K127" s="15">
        <v>38.445900000000002</v>
      </c>
      <c r="L127" s="15">
        <v>39.897399999999998</v>
      </c>
      <c r="M127" s="15">
        <v>32.290300000000002</v>
      </c>
      <c r="N127" s="15">
        <v>24.0596</v>
      </c>
      <c r="O127" s="15">
        <v>48.780900000000003</v>
      </c>
      <c r="P127" s="15">
        <v>48.780900000000003</v>
      </c>
      <c r="Q127" s="15" t="s">
        <v>268</v>
      </c>
      <c r="R127" s="15" t="s">
        <v>268</v>
      </c>
      <c r="S127" s="15" t="s">
        <v>268</v>
      </c>
      <c r="T127" s="15" t="s">
        <v>268</v>
      </c>
      <c r="U127" s="15">
        <v>10.3149</v>
      </c>
      <c r="V127" s="15">
        <v>0</v>
      </c>
      <c r="W127" s="15">
        <v>10.3149</v>
      </c>
      <c r="X127" s="15">
        <v>0</v>
      </c>
      <c r="Y127" s="15">
        <v>11.634</v>
      </c>
      <c r="Z127" s="15">
        <v>10.260300000000001</v>
      </c>
      <c r="AA127" s="15">
        <v>10.3149</v>
      </c>
      <c r="AB127" s="15">
        <v>0</v>
      </c>
      <c r="AC127" s="15">
        <v>10.3149</v>
      </c>
      <c r="AD127" s="15">
        <v>0</v>
      </c>
      <c r="AE127" s="15">
        <v>11.634</v>
      </c>
      <c r="AF127" s="15">
        <v>10.260300000000001</v>
      </c>
      <c r="AG127" s="15">
        <v>0</v>
      </c>
      <c r="AH127" s="15">
        <v>0</v>
      </c>
      <c r="AI127" s="15" t="s">
        <v>268</v>
      </c>
      <c r="AJ127" s="15" t="s">
        <v>268</v>
      </c>
      <c r="AK127" s="15" t="s">
        <v>268</v>
      </c>
      <c r="AL127" s="15" t="s">
        <v>268</v>
      </c>
      <c r="AM127" s="15">
        <v>20.901800000000001</v>
      </c>
    </row>
    <row r="128" spans="1:39" hidden="1" outlineLevel="1">
      <c r="A128" s="9">
        <v>44105</v>
      </c>
      <c r="B128" s="15">
        <v>36.678199999999997</v>
      </c>
      <c r="C128" s="15">
        <v>38.834099999999999</v>
      </c>
      <c r="D128" s="15">
        <v>42.375</v>
      </c>
      <c r="E128" s="15">
        <v>38.463200000000001</v>
      </c>
      <c r="F128" s="15">
        <v>39.542000000000002</v>
      </c>
      <c r="G128" s="15">
        <v>35.046799999999998</v>
      </c>
      <c r="H128" s="15">
        <v>21.394100000000002</v>
      </c>
      <c r="I128" s="15">
        <v>38.831499999999998</v>
      </c>
      <c r="J128" s="15">
        <v>42.354500000000002</v>
      </c>
      <c r="K128" s="15">
        <v>38.463200000000001</v>
      </c>
      <c r="L128" s="15">
        <v>39.542000000000002</v>
      </c>
      <c r="M128" s="15">
        <v>35.046799999999998</v>
      </c>
      <c r="N128" s="15">
        <v>21.394100000000002</v>
      </c>
      <c r="O128" s="15">
        <v>52.500500000000002</v>
      </c>
      <c r="P128" s="15">
        <v>52.500500000000002</v>
      </c>
      <c r="Q128" s="15" t="s">
        <v>268</v>
      </c>
      <c r="R128" s="15" t="s">
        <v>268</v>
      </c>
      <c r="S128" s="15" t="s">
        <v>268</v>
      </c>
      <c r="T128" s="15" t="s">
        <v>268</v>
      </c>
      <c r="U128" s="15">
        <v>13.5562</v>
      </c>
      <c r="V128" s="15">
        <v>0</v>
      </c>
      <c r="W128" s="15">
        <v>13.5562</v>
      </c>
      <c r="X128" s="15">
        <v>0</v>
      </c>
      <c r="Y128" s="15">
        <v>10</v>
      </c>
      <c r="Z128" s="15">
        <v>13.7204</v>
      </c>
      <c r="AA128" s="15">
        <v>13.5562</v>
      </c>
      <c r="AB128" s="15">
        <v>0</v>
      </c>
      <c r="AC128" s="15">
        <v>13.5562</v>
      </c>
      <c r="AD128" s="15">
        <v>0</v>
      </c>
      <c r="AE128" s="15">
        <v>10</v>
      </c>
      <c r="AF128" s="15">
        <v>13.7204</v>
      </c>
      <c r="AG128" s="15">
        <v>0</v>
      </c>
      <c r="AH128" s="15">
        <v>0</v>
      </c>
      <c r="AI128" s="15" t="s">
        <v>268</v>
      </c>
      <c r="AJ128" s="15" t="s">
        <v>268</v>
      </c>
      <c r="AK128" s="15" t="s">
        <v>268</v>
      </c>
      <c r="AL128" s="15" t="s">
        <v>268</v>
      </c>
      <c r="AM128" s="15">
        <v>19.9267</v>
      </c>
    </row>
    <row r="129" spans="1:39" hidden="1" outlineLevel="1">
      <c r="A129" s="9">
        <v>44136</v>
      </c>
      <c r="B129" s="15">
        <v>37.3264</v>
      </c>
      <c r="C129" s="15">
        <v>38.868200000000002</v>
      </c>
      <c r="D129" s="15">
        <v>42.089799999999997</v>
      </c>
      <c r="E129" s="15">
        <v>38.502800000000001</v>
      </c>
      <c r="F129" s="15">
        <v>39.850999999999999</v>
      </c>
      <c r="G129" s="15">
        <v>33.197899999999997</v>
      </c>
      <c r="H129" s="15">
        <v>27.706900000000001</v>
      </c>
      <c r="I129" s="15">
        <v>38.847299999999997</v>
      </c>
      <c r="J129" s="15">
        <v>41.942</v>
      </c>
      <c r="K129" s="15">
        <v>38.502800000000001</v>
      </c>
      <c r="L129" s="15">
        <v>39.850999999999999</v>
      </c>
      <c r="M129" s="15">
        <v>33.197899999999997</v>
      </c>
      <c r="N129" s="15">
        <v>27.706900000000001</v>
      </c>
      <c r="O129" s="15">
        <v>49.942599999999999</v>
      </c>
      <c r="P129" s="15">
        <v>49.942599999999999</v>
      </c>
      <c r="Q129" s="15" t="s">
        <v>268</v>
      </c>
      <c r="R129" s="15" t="s">
        <v>268</v>
      </c>
      <c r="S129" s="15" t="s">
        <v>268</v>
      </c>
      <c r="T129" s="15" t="s">
        <v>268</v>
      </c>
      <c r="U129" s="15">
        <v>11.9855</v>
      </c>
      <c r="V129" s="15">
        <v>0</v>
      </c>
      <c r="W129" s="15">
        <v>11.9855</v>
      </c>
      <c r="X129" s="15">
        <v>0</v>
      </c>
      <c r="Y129" s="15">
        <v>13.767899999999999</v>
      </c>
      <c r="Z129" s="15">
        <v>11.761699999999999</v>
      </c>
      <c r="AA129" s="15">
        <v>11.9855</v>
      </c>
      <c r="AB129" s="15">
        <v>0</v>
      </c>
      <c r="AC129" s="15">
        <v>11.9855</v>
      </c>
      <c r="AD129" s="15">
        <v>0</v>
      </c>
      <c r="AE129" s="15">
        <v>13.767899999999999</v>
      </c>
      <c r="AF129" s="15">
        <v>11.761699999999999</v>
      </c>
      <c r="AG129" s="15">
        <v>0</v>
      </c>
      <c r="AH129" s="15">
        <v>0</v>
      </c>
      <c r="AI129" s="15" t="s">
        <v>268</v>
      </c>
      <c r="AJ129" s="15" t="s">
        <v>268</v>
      </c>
      <c r="AK129" s="15" t="s">
        <v>268</v>
      </c>
      <c r="AL129" s="15" t="s">
        <v>268</v>
      </c>
      <c r="AM129" s="15">
        <v>21.5336</v>
      </c>
    </row>
    <row r="130" spans="1:39" hidden="1" outlineLevel="1">
      <c r="A130" s="9">
        <v>44166</v>
      </c>
      <c r="B130" s="15">
        <v>36.059100000000001</v>
      </c>
      <c r="C130" s="15">
        <v>37.648800000000001</v>
      </c>
      <c r="D130" s="15">
        <v>41.770699999999998</v>
      </c>
      <c r="E130" s="15">
        <v>37.189500000000002</v>
      </c>
      <c r="F130" s="15">
        <v>37.868200000000002</v>
      </c>
      <c r="G130" s="15">
        <v>33.804499999999997</v>
      </c>
      <c r="H130" s="15">
        <v>28.7195</v>
      </c>
      <c r="I130" s="15">
        <v>37.648600000000002</v>
      </c>
      <c r="J130" s="15">
        <v>41.7699</v>
      </c>
      <c r="K130" s="15">
        <v>37.189500000000002</v>
      </c>
      <c r="L130" s="15">
        <v>37.868200000000002</v>
      </c>
      <c r="M130" s="15">
        <v>33.804499999999997</v>
      </c>
      <c r="N130" s="15">
        <v>28.7195</v>
      </c>
      <c r="O130" s="15">
        <v>45.436799999999998</v>
      </c>
      <c r="P130" s="15">
        <v>45.436799999999998</v>
      </c>
      <c r="Q130" s="15" t="s">
        <v>268</v>
      </c>
      <c r="R130" s="15" t="s">
        <v>268</v>
      </c>
      <c r="S130" s="15" t="s">
        <v>268</v>
      </c>
      <c r="T130" s="15" t="s">
        <v>268</v>
      </c>
      <c r="U130" s="15">
        <v>8.8501999999999992</v>
      </c>
      <c r="V130" s="15">
        <v>0</v>
      </c>
      <c r="W130" s="15">
        <v>8.8501999999999992</v>
      </c>
      <c r="X130" s="15">
        <v>0</v>
      </c>
      <c r="Y130" s="15">
        <v>11.4016</v>
      </c>
      <c r="Z130" s="15">
        <v>12.6936</v>
      </c>
      <c r="AA130" s="15">
        <v>8.8501999999999992</v>
      </c>
      <c r="AB130" s="15">
        <v>0</v>
      </c>
      <c r="AC130" s="15">
        <v>8.8501999999999992</v>
      </c>
      <c r="AD130" s="15">
        <v>0</v>
      </c>
      <c r="AE130" s="15">
        <v>11.4016</v>
      </c>
      <c r="AF130" s="15">
        <v>12.6936</v>
      </c>
      <c r="AG130" s="15">
        <v>0</v>
      </c>
      <c r="AH130" s="15">
        <v>0</v>
      </c>
      <c r="AI130" s="15" t="s">
        <v>268</v>
      </c>
      <c r="AJ130" s="15" t="s">
        <v>268</v>
      </c>
      <c r="AK130" s="15" t="s">
        <v>268</v>
      </c>
      <c r="AL130" s="15" t="s">
        <v>268</v>
      </c>
      <c r="AM130" s="15">
        <v>21.483699999999999</v>
      </c>
    </row>
    <row r="131" spans="1:39" hidden="1" outlineLevel="1">
      <c r="A131" s="9">
        <v>44197</v>
      </c>
      <c r="B131" s="15">
        <v>36.259500000000003</v>
      </c>
      <c r="C131" s="15">
        <v>37.690899999999999</v>
      </c>
      <c r="D131" s="15">
        <v>41.673900000000003</v>
      </c>
      <c r="E131" s="15">
        <v>37.258299999999998</v>
      </c>
      <c r="F131" s="15">
        <v>38.422400000000003</v>
      </c>
      <c r="G131" s="15">
        <v>32.497500000000002</v>
      </c>
      <c r="H131" s="15">
        <v>24.807099999999998</v>
      </c>
      <c r="I131" s="15">
        <v>37.689100000000003</v>
      </c>
      <c r="J131" s="15">
        <v>41.661799999999999</v>
      </c>
      <c r="K131" s="15">
        <v>37.258299999999998</v>
      </c>
      <c r="L131" s="15">
        <v>38.422400000000003</v>
      </c>
      <c r="M131" s="15">
        <v>32.497500000000002</v>
      </c>
      <c r="N131" s="15">
        <v>24.807099999999998</v>
      </c>
      <c r="O131" s="15">
        <v>49.346299999999999</v>
      </c>
      <c r="P131" s="15">
        <v>49.346299999999999</v>
      </c>
      <c r="Q131" s="15" t="s">
        <v>268</v>
      </c>
      <c r="R131" s="15" t="s">
        <v>268</v>
      </c>
      <c r="S131" s="15" t="s">
        <v>268</v>
      </c>
      <c r="T131" s="15" t="s">
        <v>268</v>
      </c>
      <c r="U131" s="15">
        <v>11.9238</v>
      </c>
      <c r="V131" s="15">
        <v>0</v>
      </c>
      <c r="W131" s="15">
        <v>11.9238</v>
      </c>
      <c r="X131" s="15">
        <v>0</v>
      </c>
      <c r="Y131" s="15">
        <v>12.491400000000001</v>
      </c>
      <c r="Z131" s="15">
        <v>11.572100000000001</v>
      </c>
      <c r="AA131" s="15">
        <v>11.9238</v>
      </c>
      <c r="AB131" s="15">
        <v>0</v>
      </c>
      <c r="AC131" s="15">
        <v>11.9238</v>
      </c>
      <c r="AD131" s="15">
        <v>0</v>
      </c>
      <c r="AE131" s="15">
        <v>12.491400000000001</v>
      </c>
      <c r="AF131" s="15">
        <v>11.572100000000001</v>
      </c>
      <c r="AG131" s="15">
        <v>0</v>
      </c>
      <c r="AH131" s="15">
        <v>0</v>
      </c>
      <c r="AI131" s="15" t="s">
        <v>268</v>
      </c>
      <c r="AJ131" s="15" t="s">
        <v>268</v>
      </c>
      <c r="AK131" s="15" t="s">
        <v>268</v>
      </c>
      <c r="AL131" s="15" t="s">
        <v>268</v>
      </c>
      <c r="AM131" s="15">
        <v>20.7301</v>
      </c>
    </row>
    <row r="132" spans="1:39" hidden="1" outlineLevel="1">
      <c r="A132" s="9">
        <v>44228</v>
      </c>
      <c r="B132" s="15">
        <v>36.348300000000002</v>
      </c>
      <c r="C132" s="15">
        <v>37.636600000000001</v>
      </c>
      <c r="D132" s="15">
        <v>41.784199999999998</v>
      </c>
      <c r="E132" s="15">
        <v>37.137900000000002</v>
      </c>
      <c r="F132" s="15">
        <v>38.303800000000003</v>
      </c>
      <c r="G132" s="15">
        <v>33.255600000000001</v>
      </c>
      <c r="H132" s="15">
        <v>19.2469</v>
      </c>
      <c r="I132" s="15">
        <v>37.615400000000001</v>
      </c>
      <c r="J132" s="15">
        <v>41.651299999999999</v>
      </c>
      <c r="K132" s="15">
        <v>37.137900000000002</v>
      </c>
      <c r="L132" s="15">
        <v>38.303800000000003</v>
      </c>
      <c r="M132" s="15">
        <v>33.255600000000001</v>
      </c>
      <c r="N132" s="15">
        <v>19.2469</v>
      </c>
      <c r="O132" s="15">
        <v>50.0336</v>
      </c>
      <c r="P132" s="15">
        <v>50.0336</v>
      </c>
      <c r="Q132" s="15" t="s">
        <v>268</v>
      </c>
      <c r="R132" s="15" t="s">
        <v>268</v>
      </c>
      <c r="S132" s="15" t="s">
        <v>268</v>
      </c>
      <c r="T132" s="15" t="s">
        <v>268</v>
      </c>
      <c r="U132" s="15">
        <v>12.985200000000001</v>
      </c>
      <c r="V132" s="15">
        <v>0</v>
      </c>
      <c r="W132" s="15">
        <v>12.985200000000001</v>
      </c>
      <c r="X132" s="15">
        <v>0</v>
      </c>
      <c r="Y132" s="15">
        <v>0</v>
      </c>
      <c r="Z132" s="15">
        <v>12.985200000000001</v>
      </c>
      <c r="AA132" s="15">
        <v>12.985200000000001</v>
      </c>
      <c r="AB132" s="15">
        <v>0</v>
      </c>
      <c r="AC132" s="15">
        <v>12.985200000000001</v>
      </c>
      <c r="AD132" s="15">
        <v>0</v>
      </c>
      <c r="AE132" s="15">
        <v>0</v>
      </c>
      <c r="AF132" s="15">
        <v>12.985200000000001</v>
      </c>
      <c r="AG132" s="15">
        <v>0</v>
      </c>
      <c r="AH132" s="15">
        <v>0</v>
      </c>
      <c r="AI132" s="15" t="s">
        <v>268</v>
      </c>
      <c r="AJ132" s="15" t="s">
        <v>268</v>
      </c>
      <c r="AK132" s="15" t="s">
        <v>268</v>
      </c>
      <c r="AL132" s="15" t="s">
        <v>268</v>
      </c>
      <c r="AM132" s="15">
        <v>22.488600000000002</v>
      </c>
    </row>
    <row r="133" spans="1:39" hidden="1" outlineLevel="1">
      <c r="A133" s="9">
        <v>44256</v>
      </c>
      <c r="B133" s="15">
        <v>35.989699999999999</v>
      </c>
      <c r="C133" s="15">
        <v>37.5505</v>
      </c>
      <c r="D133" s="15">
        <v>41.7624</v>
      </c>
      <c r="E133" s="15">
        <v>37.0764</v>
      </c>
      <c r="F133" s="15">
        <v>38.555399999999999</v>
      </c>
      <c r="G133" s="15">
        <v>32.011699999999998</v>
      </c>
      <c r="H133" s="15">
        <v>11.3468</v>
      </c>
      <c r="I133" s="15">
        <v>37.549799999999998</v>
      </c>
      <c r="J133" s="15">
        <v>41.761200000000002</v>
      </c>
      <c r="K133" s="15">
        <v>37.0764</v>
      </c>
      <c r="L133" s="15">
        <v>38.555399999999999</v>
      </c>
      <c r="M133" s="15">
        <v>32.011699999999998</v>
      </c>
      <c r="N133" s="15">
        <v>11.3468</v>
      </c>
      <c r="O133" s="15">
        <v>42.714399999999998</v>
      </c>
      <c r="P133" s="15">
        <v>42.714399999999998</v>
      </c>
      <c r="Q133" s="15" t="s">
        <v>268</v>
      </c>
      <c r="R133" s="15" t="s">
        <v>268</v>
      </c>
      <c r="S133" s="15" t="s">
        <v>268</v>
      </c>
      <c r="T133" s="15" t="s">
        <v>268</v>
      </c>
      <c r="U133" s="15">
        <v>12.015499999999999</v>
      </c>
      <c r="V133" s="15">
        <v>0</v>
      </c>
      <c r="W133" s="15">
        <v>12.015499999999999</v>
      </c>
      <c r="X133" s="15">
        <v>0</v>
      </c>
      <c r="Y133" s="15">
        <v>19.899999999999999</v>
      </c>
      <c r="Z133" s="15">
        <v>12.0116</v>
      </c>
      <c r="AA133" s="15">
        <v>12.015499999999999</v>
      </c>
      <c r="AB133" s="15">
        <v>0</v>
      </c>
      <c r="AC133" s="15">
        <v>12.015499999999999</v>
      </c>
      <c r="AD133" s="15">
        <v>0</v>
      </c>
      <c r="AE133" s="15">
        <v>19.899999999999999</v>
      </c>
      <c r="AF133" s="15">
        <v>12.0116</v>
      </c>
      <c r="AG133" s="15">
        <v>0</v>
      </c>
      <c r="AH133" s="15">
        <v>0</v>
      </c>
      <c r="AI133" s="15" t="s">
        <v>268</v>
      </c>
      <c r="AJ133" s="15" t="s">
        <v>268</v>
      </c>
      <c r="AK133" s="15" t="s">
        <v>268</v>
      </c>
      <c r="AL133" s="15" t="s">
        <v>268</v>
      </c>
      <c r="AM133" s="15">
        <v>21.284700000000001</v>
      </c>
    </row>
    <row r="134" spans="1:39" hidden="1" outlineLevel="1">
      <c r="A134" s="9">
        <v>44287</v>
      </c>
      <c r="B134" s="15">
        <v>35.205500000000001</v>
      </c>
      <c r="C134" s="15">
        <v>37.073099999999997</v>
      </c>
      <c r="D134" s="15">
        <v>42.412599999999998</v>
      </c>
      <c r="E134" s="15">
        <v>36.427799999999998</v>
      </c>
      <c r="F134" s="15">
        <v>38.420299999999997</v>
      </c>
      <c r="G134" s="15">
        <v>30.454999999999998</v>
      </c>
      <c r="H134" s="15">
        <v>15.6921</v>
      </c>
      <c r="I134" s="15">
        <v>37.071399999999997</v>
      </c>
      <c r="J134" s="15">
        <v>42.4116</v>
      </c>
      <c r="K134" s="15">
        <v>36.427799999999998</v>
      </c>
      <c r="L134" s="15">
        <v>38.420299999999997</v>
      </c>
      <c r="M134" s="15">
        <v>30.454999999999998</v>
      </c>
      <c r="N134" s="15">
        <v>15.6921</v>
      </c>
      <c r="O134" s="15">
        <v>42.775300000000001</v>
      </c>
      <c r="P134" s="15">
        <v>42.775300000000001</v>
      </c>
      <c r="Q134" s="15" t="s">
        <v>268</v>
      </c>
      <c r="R134" s="15" t="s">
        <v>268</v>
      </c>
      <c r="S134" s="15" t="s">
        <v>268</v>
      </c>
      <c r="T134" s="15" t="s">
        <v>268</v>
      </c>
      <c r="U134" s="15">
        <v>12.0428</v>
      </c>
      <c r="V134" s="15">
        <v>0</v>
      </c>
      <c r="W134" s="15">
        <v>12.0428</v>
      </c>
      <c r="X134" s="15">
        <v>0</v>
      </c>
      <c r="Y134" s="15">
        <v>12.0463</v>
      </c>
      <c r="Z134" s="15">
        <v>12.042199999999999</v>
      </c>
      <c r="AA134" s="15">
        <v>12.0428</v>
      </c>
      <c r="AB134" s="15">
        <v>0</v>
      </c>
      <c r="AC134" s="15">
        <v>12.0428</v>
      </c>
      <c r="AD134" s="15">
        <v>0</v>
      </c>
      <c r="AE134" s="15">
        <v>12.0463</v>
      </c>
      <c r="AF134" s="15">
        <v>12.042199999999999</v>
      </c>
      <c r="AG134" s="15">
        <v>0</v>
      </c>
      <c r="AH134" s="15">
        <v>0</v>
      </c>
      <c r="AI134" s="15" t="s">
        <v>268</v>
      </c>
      <c r="AJ134" s="15" t="s">
        <v>268</v>
      </c>
      <c r="AK134" s="15" t="s">
        <v>268</v>
      </c>
      <c r="AL134" s="15" t="s">
        <v>268</v>
      </c>
      <c r="AM134" s="15">
        <v>20.755400000000002</v>
      </c>
    </row>
    <row r="135" spans="1:39" hidden="1" outlineLevel="1">
      <c r="A135" s="9">
        <v>44317</v>
      </c>
      <c r="B135" s="15">
        <v>35.330599999999997</v>
      </c>
      <c r="C135" s="15">
        <v>36.715899999999998</v>
      </c>
      <c r="D135" s="15">
        <v>42.236699999999999</v>
      </c>
      <c r="E135" s="15">
        <v>36.1404</v>
      </c>
      <c r="F135" s="15">
        <v>38.163200000000003</v>
      </c>
      <c r="G135" s="15">
        <v>31.253799999999998</v>
      </c>
      <c r="H135" s="15">
        <v>9.9541000000000004</v>
      </c>
      <c r="I135" s="15">
        <v>36.715699999999998</v>
      </c>
      <c r="J135" s="15">
        <v>42.237099999999998</v>
      </c>
      <c r="K135" s="15">
        <v>36.1404</v>
      </c>
      <c r="L135" s="15">
        <v>38.163200000000003</v>
      </c>
      <c r="M135" s="15">
        <v>31.253799999999998</v>
      </c>
      <c r="N135" s="15">
        <v>9.9541000000000004</v>
      </c>
      <c r="O135" s="15">
        <v>41.1126</v>
      </c>
      <c r="P135" s="15">
        <v>41.1126</v>
      </c>
      <c r="Q135" s="15" t="s">
        <v>268</v>
      </c>
      <c r="R135" s="15" t="s">
        <v>268</v>
      </c>
      <c r="S135" s="15" t="s">
        <v>268</v>
      </c>
      <c r="T135" s="15" t="s">
        <v>268</v>
      </c>
      <c r="U135" s="15">
        <v>12.1266</v>
      </c>
      <c r="V135" s="15">
        <v>0</v>
      </c>
      <c r="W135" s="15">
        <v>12.1266</v>
      </c>
      <c r="X135" s="15">
        <v>0</v>
      </c>
      <c r="Y135" s="15">
        <v>0</v>
      </c>
      <c r="Z135" s="15">
        <v>12.1266</v>
      </c>
      <c r="AA135" s="15">
        <v>12.1266</v>
      </c>
      <c r="AB135" s="15">
        <v>0</v>
      </c>
      <c r="AC135" s="15">
        <v>12.1266</v>
      </c>
      <c r="AD135" s="15">
        <v>0</v>
      </c>
      <c r="AE135" s="15">
        <v>0</v>
      </c>
      <c r="AF135" s="15">
        <v>12.1266</v>
      </c>
      <c r="AG135" s="15">
        <v>0</v>
      </c>
      <c r="AH135" s="15">
        <v>0</v>
      </c>
      <c r="AI135" s="15" t="s">
        <v>268</v>
      </c>
      <c r="AJ135" s="15" t="s">
        <v>268</v>
      </c>
      <c r="AK135" s="15" t="s">
        <v>268</v>
      </c>
      <c r="AL135" s="15" t="s">
        <v>268</v>
      </c>
      <c r="AM135" s="15">
        <v>21.343399999999999</v>
      </c>
    </row>
    <row r="136" spans="1:39" hidden="1" outlineLevel="1">
      <c r="A136" s="9">
        <v>44348</v>
      </c>
      <c r="B136" s="15">
        <v>36.004800000000003</v>
      </c>
      <c r="C136" s="15">
        <v>37.460799999999999</v>
      </c>
      <c r="D136" s="15">
        <v>40.454799999999999</v>
      </c>
      <c r="E136" s="15">
        <v>37.118400000000001</v>
      </c>
      <c r="F136" s="15">
        <v>38.012</v>
      </c>
      <c r="G136" s="15">
        <v>37.375300000000003</v>
      </c>
      <c r="H136" s="15">
        <v>10.4168</v>
      </c>
      <c r="I136" s="15">
        <v>37.460500000000003</v>
      </c>
      <c r="J136" s="15">
        <v>40.452800000000003</v>
      </c>
      <c r="K136" s="15">
        <v>37.118400000000001</v>
      </c>
      <c r="L136" s="15">
        <v>38.012</v>
      </c>
      <c r="M136" s="15">
        <v>37.375300000000003</v>
      </c>
      <c r="N136" s="15">
        <v>10.4168</v>
      </c>
      <c r="O136" s="15">
        <v>49.308399999999999</v>
      </c>
      <c r="P136" s="15">
        <v>49.308399999999999</v>
      </c>
      <c r="Q136" s="15" t="s">
        <v>268</v>
      </c>
      <c r="R136" s="15" t="s">
        <v>268</v>
      </c>
      <c r="S136" s="15" t="s">
        <v>268</v>
      </c>
      <c r="T136" s="15" t="s">
        <v>268</v>
      </c>
      <c r="U136" s="15">
        <v>11.968299999999999</v>
      </c>
      <c r="V136" s="15">
        <v>0</v>
      </c>
      <c r="W136" s="15">
        <v>11.968299999999999</v>
      </c>
      <c r="X136" s="15">
        <v>0</v>
      </c>
      <c r="Y136" s="15">
        <v>12.190799999999999</v>
      </c>
      <c r="Z136" s="15">
        <v>11.9613</v>
      </c>
      <c r="AA136" s="15">
        <v>11.968299999999999</v>
      </c>
      <c r="AB136" s="15">
        <v>0</v>
      </c>
      <c r="AC136" s="15">
        <v>11.968299999999999</v>
      </c>
      <c r="AD136" s="15">
        <v>0</v>
      </c>
      <c r="AE136" s="15">
        <v>12.190799999999999</v>
      </c>
      <c r="AF136" s="15">
        <v>11.9613</v>
      </c>
      <c r="AG136" s="15">
        <v>0</v>
      </c>
      <c r="AH136" s="15">
        <v>0</v>
      </c>
      <c r="AI136" s="15" t="s">
        <v>268</v>
      </c>
      <c r="AJ136" s="15" t="s">
        <v>268</v>
      </c>
      <c r="AK136" s="15" t="s">
        <v>268</v>
      </c>
      <c r="AL136" s="15" t="s">
        <v>268</v>
      </c>
      <c r="AM136" s="15">
        <v>21.861899999999999</v>
      </c>
    </row>
    <row r="137" spans="1:39" hidden="1" outlineLevel="1">
      <c r="A137" s="9">
        <v>44378</v>
      </c>
      <c r="B137" s="15">
        <v>34.911099999999998</v>
      </c>
      <c r="C137" s="15">
        <v>37.097499999999997</v>
      </c>
      <c r="D137" s="15">
        <v>40.844900000000003</v>
      </c>
      <c r="E137" s="15">
        <v>36.642699999999998</v>
      </c>
      <c r="F137" s="15">
        <v>37.9803</v>
      </c>
      <c r="G137" s="15">
        <v>33.460999999999999</v>
      </c>
      <c r="H137" s="15">
        <v>17.735199999999999</v>
      </c>
      <c r="I137" s="15">
        <v>37.097200000000001</v>
      </c>
      <c r="J137" s="15">
        <v>40.843699999999998</v>
      </c>
      <c r="K137" s="15">
        <v>36.642699999999998</v>
      </c>
      <c r="L137" s="15">
        <v>37.9803</v>
      </c>
      <c r="M137" s="15">
        <v>33.460999999999999</v>
      </c>
      <c r="N137" s="15">
        <v>17.735199999999999</v>
      </c>
      <c r="O137" s="15">
        <v>45.095399999999998</v>
      </c>
      <c r="P137" s="15">
        <v>45.095399999999998</v>
      </c>
      <c r="Q137" s="15" t="s">
        <v>268</v>
      </c>
      <c r="R137" s="15" t="s">
        <v>268</v>
      </c>
      <c r="S137" s="15" t="s">
        <v>268</v>
      </c>
      <c r="T137" s="15" t="s">
        <v>268</v>
      </c>
      <c r="U137" s="15">
        <v>12.637</v>
      </c>
      <c r="V137" s="15">
        <v>0</v>
      </c>
      <c r="W137" s="15">
        <v>12.637</v>
      </c>
      <c r="X137" s="15">
        <v>0</v>
      </c>
      <c r="Y137" s="15">
        <v>12.2727</v>
      </c>
      <c r="Z137" s="15">
        <v>12.6586</v>
      </c>
      <c r="AA137" s="15">
        <v>12.637</v>
      </c>
      <c r="AB137" s="15">
        <v>0</v>
      </c>
      <c r="AC137" s="15">
        <v>12.637</v>
      </c>
      <c r="AD137" s="15">
        <v>0</v>
      </c>
      <c r="AE137" s="15">
        <v>12.2727</v>
      </c>
      <c r="AF137" s="15">
        <v>12.6586</v>
      </c>
      <c r="AG137" s="15">
        <v>0</v>
      </c>
      <c r="AH137" s="15">
        <v>0</v>
      </c>
      <c r="AI137" s="15" t="s">
        <v>268</v>
      </c>
      <c r="AJ137" s="15" t="s">
        <v>268</v>
      </c>
      <c r="AK137" s="15" t="s">
        <v>268</v>
      </c>
      <c r="AL137" s="15" t="s">
        <v>268</v>
      </c>
      <c r="AM137" s="15">
        <v>18.650099999999998</v>
      </c>
    </row>
    <row r="138" spans="1:39" hidden="1" outlineLevel="1">
      <c r="A138" s="9">
        <v>44409</v>
      </c>
      <c r="B138" s="15">
        <v>35.723100000000002</v>
      </c>
      <c r="C138" s="15">
        <v>37.090600000000002</v>
      </c>
      <c r="D138" s="15">
        <v>40.776200000000003</v>
      </c>
      <c r="E138" s="15">
        <v>36.642200000000003</v>
      </c>
      <c r="F138" s="15">
        <v>37.805399999999999</v>
      </c>
      <c r="G138" s="15">
        <v>32.734499999999997</v>
      </c>
      <c r="H138" s="15">
        <v>18.527200000000001</v>
      </c>
      <c r="I138" s="15">
        <v>37.0899</v>
      </c>
      <c r="J138" s="15">
        <v>40.771999999999998</v>
      </c>
      <c r="K138" s="15">
        <v>36.642200000000003</v>
      </c>
      <c r="L138" s="15">
        <v>37.805399999999999</v>
      </c>
      <c r="M138" s="15">
        <v>32.734499999999997</v>
      </c>
      <c r="N138" s="15">
        <v>18.527200000000001</v>
      </c>
      <c r="O138" s="15">
        <v>48.437100000000001</v>
      </c>
      <c r="P138" s="15">
        <v>48.437100000000001</v>
      </c>
      <c r="Q138" s="15" t="s">
        <v>268</v>
      </c>
      <c r="R138" s="15" t="s">
        <v>268</v>
      </c>
      <c r="S138" s="15" t="s">
        <v>268</v>
      </c>
      <c r="T138" s="15" t="s">
        <v>268</v>
      </c>
      <c r="U138" s="15">
        <v>11.4368</v>
      </c>
      <c r="V138" s="15">
        <v>0</v>
      </c>
      <c r="W138" s="15">
        <v>11.4368</v>
      </c>
      <c r="X138" s="15">
        <v>0</v>
      </c>
      <c r="Y138" s="15">
        <v>12.261799999999999</v>
      </c>
      <c r="Z138" s="15">
        <v>11.388</v>
      </c>
      <c r="AA138" s="15">
        <v>11.4368</v>
      </c>
      <c r="AB138" s="15">
        <v>0</v>
      </c>
      <c r="AC138" s="15">
        <v>11.4368</v>
      </c>
      <c r="AD138" s="15">
        <v>0</v>
      </c>
      <c r="AE138" s="15">
        <v>12.261799999999999</v>
      </c>
      <c r="AF138" s="15">
        <v>11.388</v>
      </c>
      <c r="AG138" s="15">
        <v>0</v>
      </c>
      <c r="AH138" s="15">
        <v>0</v>
      </c>
      <c r="AI138" s="15" t="s">
        <v>268</v>
      </c>
      <c r="AJ138" s="15" t="s">
        <v>268</v>
      </c>
      <c r="AK138" s="15" t="s">
        <v>268</v>
      </c>
      <c r="AL138" s="15" t="s">
        <v>268</v>
      </c>
      <c r="AM138" s="15">
        <v>21.561900000000001</v>
      </c>
    </row>
    <row r="139" spans="1:39" hidden="1" outlineLevel="1">
      <c r="A139" s="9">
        <v>44440</v>
      </c>
      <c r="B139" s="15">
        <v>35.686599999999999</v>
      </c>
      <c r="C139" s="15">
        <v>37.052399999999999</v>
      </c>
      <c r="D139" s="15">
        <v>41.017299999999999</v>
      </c>
      <c r="E139" s="15">
        <v>36.576799999999999</v>
      </c>
      <c r="F139" s="15">
        <v>37.862200000000001</v>
      </c>
      <c r="G139" s="15">
        <v>32.001399999999997</v>
      </c>
      <c r="H139" s="15">
        <v>17.3309</v>
      </c>
      <c r="I139" s="15">
        <v>37.051499999999997</v>
      </c>
      <c r="J139" s="15">
        <v>41.0122</v>
      </c>
      <c r="K139" s="15">
        <v>36.576799999999999</v>
      </c>
      <c r="L139" s="15">
        <v>37.862200000000001</v>
      </c>
      <c r="M139" s="15">
        <v>32.001399999999997</v>
      </c>
      <c r="N139" s="15">
        <v>17.3309</v>
      </c>
      <c r="O139" s="15">
        <v>48.814</v>
      </c>
      <c r="P139" s="15">
        <v>48.814</v>
      </c>
      <c r="Q139" s="15" t="s">
        <v>268</v>
      </c>
      <c r="R139" s="15" t="s">
        <v>268</v>
      </c>
      <c r="S139" s="15" t="s">
        <v>268</v>
      </c>
      <c r="T139" s="15" t="s">
        <v>268</v>
      </c>
      <c r="U139" s="15">
        <v>12.697900000000001</v>
      </c>
      <c r="V139" s="15">
        <v>0</v>
      </c>
      <c r="W139" s="15">
        <v>12.697900000000001</v>
      </c>
      <c r="X139" s="15">
        <v>0</v>
      </c>
      <c r="Y139" s="15">
        <v>15.2044</v>
      </c>
      <c r="Z139" s="15">
        <v>12.6958</v>
      </c>
      <c r="AA139" s="15">
        <v>12.697900000000001</v>
      </c>
      <c r="AB139" s="15">
        <v>0</v>
      </c>
      <c r="AC139" s="15">
        <v>12.697900000000001</v>
      </c>
      <c r="AD139" s="15">
        <v>0</v>
      </c>
      <c r="AE139" s="15">
        <v>15.2044</v>
      </c>
      <c r="AF139" s="15">
        <v>12.6958</v>
      </c>
      <c r="AG139" s="15">
        <v>0</v>
      </c>
      <c r="AH139" s="15">
        <v>0</v>
      </c>
      <c r="AI139" s="15" t="s">
        <v>268</v>
      </c>
      <c r="AJ139" s="15" t="s">
        <v>268</v>
      </c>
      <c r="AK139" s="15" t="s">
        <v>268</v>
      </c>
      <c r="AL139" s="15" t="s">
        <v>268</v>
      </c>
      <c r="AM139" s="15">
        <v>21.633500000000002</v>
      </c>
    </row>
    <row r="140" spans="1:39" hidden="1" outlineLevel="1">
      <c r="A140" s="9">
        <v>44470</v>
      </c>
      <c r="B140" s="15">
        <v>35.343899999999998</v>
      </c>
      <c r="C140" s="15">
        <v>37.6768</v>
      </c>
      <c r="D140" s="15">
        <v>41.674700000000001</v>
      </c>
      <c r="E140" s="15">
        <v>37.210799999999999</v>
      </c>
      <c r="F140" s="15">
        <v>37.917900000000003</v>
      </c>
      <c r="G140" s="15">
        <v>35.888199999999998</v>
      </c>
      <c r="H140" s="15">
        <v>20.706</v>
      </c>
      <c r="I140" s="15">
        <v>37.666699999999999</v>
      </c>
      <c r="J140" s="15">
        <v>41.608499999999999</v>
      </c>
      <c r="K140" s="15">
        <v>37.210799999999999</v>
      </c>
      <c r="L140" s="15">
        <v>37.917900000000003</v>
      </c>
      <c r="M140" s="15">
        <v>35.888199999999998</v>
      </c>
      <c r="N140" s="15">
        <v>20.706</v>
      </c>
      <c r="O140" s="15">
        <v>50.247700000000002</v>
      </c>
      <c r="P140" s="15">
        <v>50.247700000000002</v>
      </c>
      <c r="Q140" s="15" t="s">
        <v>268</v>
      </c>
      <c r="R140" s="15" t="s">
        <v>268</v>
      </c>
      <c r="S140" s="15" t="s">
        <v>268</v>
      </c>
      <c r="T140" s="15" t="s">
        <v>268</v>
      </c>
      <c r="U140" s="15">
        <v>11.983499999999999</v>
      </c>
      <c r="V140" s="15">
        <v>0</v>
      </c>
      <c r="W140" s="15">
        <v>11.983499999999999</v>
      </c>
      <c r="X140" s="15">
        <v>0</v>
      </c>
      <c r="Y140" s="15">
        <v>12.333</v>
      </c>
      <c r="Z140" s="15">
        <v>11.938000000000001</v>
      </c>
      <c r="AA140" s="15">
        <v>11.983499999999999</v>
      </c>
      <c r="AB140" s="15">
        <v>0</v>
      </c>
      <c r="AC140" s="15">
        <v>11.983499999999999</v>
      </c>
      <c r="AD140" s="15">
        <v>0</v>
      </c>
      <c r="AE140" s="15">
        <v>12.333</v>
      </c>
      <c r="AF140" s="15">
        <v>11.938000000000001</v>
      </c>
      <c r="AG140" s="15">
        <v>0</v>
      </c>
      <c r="AH140" s="15">
        <v>0</v>
      </c>
      <c r="AI140" s="15" t="s">
        <v>268</v>
      </c>
      <c r="AJ140" s="15" t="s">
        <v>268</v>
      </c>
      <c r="AK140" s="15" t="s">
        <v>268</v>
      </c>
      <c r="AL140" s="15" t="s">
        <v>268</v>
      </c>
      <c r="AM140" s="15">
        <v>18.858499999999999</v>
      </c>
    </row>
    <row r="141" spans="1:39" hidden="1" outlineLevel="1">
      <c r="A141" s="9">
        <v>44501</v>
      </c>
      <c r="B141" s="15">
        <v>33.832599999999999</v>
      </c>
      <c r="C141" s="15">
        <v>35.249000000000002</v>
      </c>
      <c r="D141" s="15">
        <v>41.44</v>
      </c>
      <c r="E141" s="15">
        <v>34.608699999999999</v>
      </c>
      <c r="F141" s="15">
        <v>35.359200000000001</v>
      </c>
      <c r="G141" s="15">
        <v>32.987499999999997</v>
      </c>
      <c r="H141" s="15">
        <v>23.053100000000001</v>
      </c>
      <c r="I141" s="15">
        <v>35.248199999999997</v>
      </c>
      <c r="J141" s="15">
        <v>41.436399999999999</v>
      </c>
      <c r="K141" s="15">
        <v>34.608699999999999</v>
      </c>
      <c r="L141" s="15">
        <v>35.359200000000001</v>
      </c>
      <c r="M141" s="15">
        <v>32.987499999999997</v>
      </c>
      <c r="N141" s="15">
        <v>23.053100000000001</v>
      </c>
      <c r="O141" s="15">
        <v>45.211399999999998</v>
      </c>
      <c r="P141" s="15">
        <v>45.211399999999998</v>
      </c>
      <c r="Q141" s="15">
        <v>0</v>
      </c>
      <c r="R141" s="15" t="s">
        <v>268</v>
      </c>
      <c r="S141" s="15" t="s">
        <v>268</v>
      </c>
      <c r="T141" s="15">
        <v>0</v>
      </c>
      <c r="U141" s="15">
        <v>10.5901</v>
      </c>
      <c r="V141" s="15">
        <v>0</v>
      </c>
      <c r="W141" s="15">
        <v>10.5901</v>
      </c>
      <c r="X141" s="15">
        <v>0</v>
      </c>
      <c r="Y141" s="15">
        <v>14.652900000000001</v>
      </c>
      <c r="Z141" s="15">
        <v>10.0251</v>
      </c>
      <c r="AA141" s="15">
        <v>12.417400000000001</v>
      </c>
      <c r="AB141" s="15">
        <v>0</v>
      </c>
      <c r="AC141" s="15">
        <v>12.417400000000001</v>
      </c>
      <c r="AD141" s="15">
        <v>0</v>
      </c>
      <c r="AE141" s="15">
        <v>14.652900000000001</v>
      </c>
      <c r="AF141" s="15">
        <v>12.043900000000001</v>
      </c>
      <c r="AG141" s="15">
        <v>2.3999999999999998E-3</v>
      </c>
      <c r="AH141" s="15">
        <v>0</v>
      </c>
      <c r="AI141" s="15">
        <v>2.3999999999999998E-3</v>
      </c>
      <c r="AJ141" s="15" t="s">
        <v>268</v>
      </c>
      <c r="AK141" s="15" t="s">
        <v>268</v>
      </c>
      <c r="AL141" s="15">
        <v>2.3999999999999998E-3</v>
      </c>
      <c r="AM141" s="15">
        <v>21.467700000000001</v>
      </c>
    </row>
    <row r="142" spans="1:39" hidden="1" outlineLevel="1">
      <c r="A142" s="9">
        <v>44531</v>
      </c>
      <c r="B142" s="15">
        <v>33.155900000000003</v>
      </c>
      <c r="C142" s="15">
        <v>34.859099999999998</v>
      </c>
      <c r="D142" s="15">
        <v>41.258299999999998</v>
      </c>
      <c r="E142" s="15">
        <v>34.175199999999997</v>
      </c>
      <c r="F142" s="15">
        <v>34.411900000000003</v>
      </c>
      <c r="G142" s="15">
        <v>34.197099999999999</v>
      </c>
      <c r="H142" s="15">
        <v>21.275400000000001</v>
      </c>
      <c r="I142" s="15">
        <v>34.855800000000002</v>
      </c>
      <c r="J142" s="15">
        <v>41.239199999999997</v>
      </c>
      <c r="K142" s="15">
        <v>34.175199999999997</v>
      </c>
      <c r="L142" s="15">
        <v>34.411900000000003</v>
      </c>
      <c r="M142" s="15">
        <v>34.197099999999999</v>
      </c>
      <c r="N142" s="15">
        <v>21.275400000000001</v>
      </c>
      <c r="O142" s="15">
        <v>49.809100000000001</v>
      </c>
      <c r="P142" s="15">
        <v>49.809100000000001</v>
      </c>
      <c r="Q142" s="15" t="s">
        <v>268</v>
      </c>
      <c r="R142" s="15" t="s">
        <v>268</v>
      </c>
      <c r="S142" s="15" t="s">
        <v>268</v>
      </c>
      <c r="T142" s="15" t="s">
        <v>268</v>
      </c>
      <c r="U142" s="15">
        <v>12.4688</v>
      </c>
      <c r="V142" s="15">
        <v>0</v>
      </c>
      <c r="W142" s="15">
        <v>12.4688</v>
      </c>
      <c r="X142" s="15">
        <v>0</v>
      </c>
      <c r="Y142" s="15">
        <v>11.200100000000001</v>
      </c>
      <c r="Z142" s="15">
        <v>12.5442</v>
      </c>
      <c r="AA142" s="15">
        <v>12.4688</v>
      </c>
      <c r="AB142" s="15">
        <v>0</v>
      </c>
      <c r="AC142" s="15">
        <v>12.4688</v>
      </c>
      <c r="AD142" s="15">
        <v>0</v>
      </c>
      <c r="AE142" s="15">
        <v>11.200100000000001</v>
      </c>
      <c r="AF142" s="15">
        <v>12.5442</v>
      </c>
      <c r="AG142" s="15">
        <v>0</v>
      </c>
      <c r="AH142" s="15">
        <v>0</v>
      </c>
      <c r="AI142" s="15" t="s">
        <v>268</v>
      </c>
      <c r="AJ142" s="15" t="s">
        <v>268</v>
      </c>
      <c r="AK142" s="15" t="s">
        <v>268</v>
      </c>
      <c r="AL142" s="15" t="s">
        <v>268</v>
      </c>
      <c r="AM142" s="15">
        <v>19.648399999999999</v>
      </c>
    </row>
    <row r="143" spans="1:39" hidden="1" outlineLevel="1">
      <c r="A143" s="9">
        <v>44562</v>
      </c>
      <c r="B143" s="15">
        <v>33.461599999999997</v>
      </c>
      <c r="C143" s="15">
        <v>35.334699999999998</v>
      </c>
      <c r="D143" s="15">
        <v>41.447499999999998</v>
      </c>
      <c r="E143" s="15">
        <v>34.708599999999997</v>
      </c>
      <c r="F143" s="15">
        <v>34.886200000000002</v>
      </c>
      <c r="G143" s="15">
        <v>35.806199999999997</v>
      </c>
      <c r="H143" s="15">
        <v>20.863</v>
      </c>
      <c r="I143" s="15">
        <v>35.333100000000002</v>
      </c>
      <c r="J143" s="15">
        <v>41.438600000000001</v>
      </c>
      <c r="K143" s="15">
        <v>34.708599999999997</v>
      </c>
      <c r="L143" s="15">
        <v>34.886200000000002</v>
      </c>
      <c r="M143" s="15">
        <v>35.806199999999997</v>
      </c>
      <c r="N143" s="15">
        <v>20.863</v>
      </c>
      <c r="O143" s="15">
        <v>48.585700000000003</v>
      </c>
      <c r="P143" s="15">
        <v>48.585700000000003</v>
      </c>
      <c r="Q143" s="15" t="s">
        <v>268</v>
      </c>
      <c r="R143" s="15" t="s">
        <v>268</v>
      </c>
      <c r="S143" s="15" t="s">
        <v>268</v>
      </c>
      <c r="T143" s="15" t="s">
        <v>268</v>
      </c>
      <c r="U143" s="15">
        <v>13.240500000000001</v>
      </c>
      <c r="V143" s="15">
        <v>0</v>
      </c>
      <c r="W143" s="15">
        <v>13.240500000000001</v>
      </c>
      <c r="X143" s="15">
        <v>0</v>
      </c>
      <c r="Y143" s="15">
        <v>13.855</v>
      </c>
      <c r="Z143" s="15">
        <v>13.153499999999999</v>
      </c>
      <c r="AA143" s="15">
        <v>13.240500000000001</v>
      </c>
      <c r="AB143" s="15">
        <v>0</v>
      </c>
      <c r="AC143" s="15">
        <v>13.240500000000001</v>
      </c>
      <c r="AD143" s="15">
        <v>0</v>
      </c>
      <c r="AE143" s="15">
        <v>13.855</v>
      </c>
      <c r="AF143" s="15">
        <v>13.153499999999999</v>
      </c>
      <c r="AG143" s="15">
        <v>0</v>
      </c>
      <c r="AH143" s="15">
        <v>0</v>
      </c>
      <c r="AI143" s="15" t="s">
        <v>268</v>
      </c>
      <c r="AJ143" s="15" t="s">
        <v>268</v>
      </c>
      <c r="AK143" s="15" t="s">
        <v>268</v>
      </c>
      <c r="AL143" s="15" t="s">
        <v>268</v>
      </c>
      <c r="AM143" s="15">
        <v>18.3401</v>
      </c>
    </row>
    <row r="144" spans="1:39" hidden="1" outlineLevel="1">
      <c r="A144" s="9">
        <v>44593</v>
      </c>
      <c r="B144" s="15">
        <v>34.098799999999997</v>
      </c>
      <c r="C144" s="15">
        <v>35.259399999999999</v>
      </c>
      <c r="D144" s="15">
        <v>41.822800000000001</v>
      </c>
      <c r="E144" s="15">
        <v>34.5105</v>
      </c>
      <c r="F144" s="15">
        <v>35.343200000000003</v>
      </c>
      <c r="G144" s="15">
        <v>31.395900000000001</v>
      </c>
      <c r="H144" s="15">
        <v>14.8461</v>
      </c>
      <c r="I144" s="15">
        <v>35.258000000000003</v>
      </c>
      <c r="J144" s="15">
        <v>41.815100000000001</v>
      </c>
      <c r="K144" s="15">
        <v>34.5105</v>
      </c>
      <c r="L144" s="15">
        <v>35.343200000000003</v>
      </c>
      <c r="M144" s="15">
        <v>31.395900000000001</v>
      </c>
      <c r="N144" s="15">
        <v>14.8461</v>
      </c>
      <c r="O144" s="15">
        <v>50.948599999999999</v>
      </c>
      <c r="P144" s="15">
        <v>50.948599999999999</v>
      </c>
      <c r="Q144" s="15" t="s">
        <v>268</v>
      </c>
      <c r="R144" s="15" t="s">
        <v>268</v>
      </c>
      <c r="S144" s="15" t="s">
        <v>268</v>
      </c>
      <c r="T144" s="15" t="s">
        <v>268</v>
      </c>
      <c r="U144" s="15">
        <v>11.5379</v>
      </c>
      <c r="V144" s="15">
        <v>0</v>
      </c>
      <c r="W144" s="15">
        <v>11.5379</v>
      </c>
      <c r="X144" s="15">
        <v>0</v>
      </c>
      <c r="Y144" s="15">
        <v>0</v>
      </c>
      <c r="Z144" s="15">
        <v>11.5379</v>
      </c>
      <c r="AA144" s="15">
        <v>11.5379</v>
      </c>
      <c r="AB144" s="15">
        <v>0</v>
      </c>
      <c r="AC144" s="15">
        <v>11.5379</v>
      </c>
      <c r="AD144" s="15">
        <v>0</v>
      </c>
      <c r="AE144" s="15">
        <v>0</v>
      </c>
      <c r="AF144" s="15">
        <v>11.5379</v>
      </c>
      <c r="AG144" s="15">
        <v>0</v>
      </c>
      <c r="AH144" s="15">
        <v>0</v>
      </c>
      <c r="AI144" s="15" t="s">
        <v>268</v>
      </c>
      <c r="AJ144" s="15" t="s">
        <v>268</v>
      </c>
      <c r="AK144" s="15" t="s">
        <v>268</v>
      </c>
      <c r="AL144" s="15" t="s">
        <v>268</v>
      </c>
      <c r="AM144" s="15">
        <v>21.177900000000001</v>
      </c>
    </row>
    <row r="145" spans="1:39" hidden="1" outlineLevel="1">
      <c r="A145" s="9">
        <v>44621</v>
      </c>
      <c r="B145" s="15">
        <v>14.6607</v>
      </c>
      <c r="C145" s="15">
        <v>15.226599999999999</v>
      </c>
      <c r="D145" s="15">
        <v>32.993699999999997</v>
      </c>
      <c r="E145" s="15">
        <v>14.156599999999999</v>
      </c>
      <c r="F145" s="15">
        <v>16.650600000000001</v>
      </c>
      <c r="G145" s="15">
        <v>5.6040999999999999</v>
      </c>
      <c r="H145" s="15">
        <v>4.2200000000000001E-2</v>
      </c>
      <c r="I145" s="15">
        <v>15.2272</v>
      </c>
      <c r="J145" s="15">
        <v>32.951999999999998</v>
      </c>
      <c r="K145" s="15">
        <v>14.167899999999999</v>
      </c>
      <c r="L145" s="15">
        <v>16.650600000000001</v>
      </c>
      <c r="M145" s="15">
        <v>5.6040999999999999</v>
      </c>
      <c r="N145" s="15">
        <v>4.2999999999999997E-2</v>
      </c>
      <c r="O145" s="15">
        <v>14.713699999999999</v>
      </c>
      <c r="P145" s="15">
        <v>37.929900000000004</v>
      </c>
      <c r="Q145" s="15">
        <v>0</v>
      </c>
      <c r="R145" s="15" t="s">
        <v>268</v>
      </c>
      <c r="S145" s="15" t="s">
        <v>268</v>
      </c>
      <c r="T145" s="15">
        <v>0</v>
      </c>
      <c r="U145" s="15">
        <v>1.1299999999999999E-2</v>
      </c>
      <c r="V145" s="15">
        <v>0</v>
      </c>
      <c r="W145" s="15">
        <v>1.1299999999999999E-2</v>
      </c>
      <c r="X145" s="15">
        <v>0</v>
      </c>
      <c r="Y145" s="15">
        <v>0</v>
      </c>
      <c r="Z145" s="15">
        <v>1.1299999999999999E-2</v>
      </c>
      <c r="AA145" s="15">
        <v>1.21E-2</v>
      </c>
      <c r="AB145" s="15">
        <v>0</v>
      </c>
      <c r="AC145" s="15">
        <v>1.21E-2</v>
      </c>
      <c r="AD145" s="15">
        <v>0</v>
      </c>
      <c r="AE145" s="15">
        <v>0</v>
      </c>
      <c r="AF145" s="15">
        <v>1.21E-2</v>
      </c>
      <c r="AG145" s="15">
        <v>0</v>
      </c>
      <c r="AH145" s="15">
        <v>0</v>
      </c>
      <c r="AI145" s="15">
        <v>0</v>
      </c>
      <c r="AJ145" s="15" t="s">
        <v>268</v>
      </c>
      <c r="AK145" s="15" t="s">
        <v>268</v>
      </c>
      <c r="AL145" s="15">
        <v>0</v>
      </c>
      <c r="AM145" s="15">
        <v>18.960899999999999</v>
      </c>
    </row>
    <row r="146" spans="1:39" hidden="1" outlineLevel="1">
      <c r="A146" s="9">
        <v>44652</v>
      </c>
      <c r="B146" s="15">
        <v>21.140799999999999</v>
      </c>
      <c r="C146" s="15">
        <v>21.598500000000001</v>
      </c>
      <c r="D146" s="15">
        <v>32.146999999999998</v>
      </c>
      <c r="E146" s="15">
        <v>20.606100000000001</v>
      </c>
      <c r="F146" s="15">
        <v>20.1084</v>
      </c>
      <c r="G146" s="15">
        <v>32.785899999999998</v>
      </c>
      <c r="H146" s="15">
        <v>44.982700000000001</v>
      </c>
      <c r="I146" s="15">
        <v>21.599299999999999</v>
      </c>
      <c r="J146" s="15">
        <v>32.161000000000001</v>
      </c>
      <c r="K146" s="15">
        <v>20.606100000000001</v>
      </c>
      <c r="L146" s="15">
        <v>20.1084</v>
      </c>
      <c r="M146" s="15">
        <v>32.785899999999998</v>
      </c>
      <c r="N146" s="15">
        <v>44.982700000000001</v>
      </c>
      <c r="O146" s="15">
        <v>1.1658999999999999</v>
      </c>
      <c r="P146" s="15">
        <v>1.1658999999999999</v>
      </c>
      <c r="Q146" s="15" t="s">
        <v>268</v>
      </c>
      <c r="R146" s="15" t="s">
        <v>268</v>
      </c>
      <c r="S146" s="15" t="s">
        <v>268</v>
      </c>
      <c r="T146" s="15" t="s">
        <v>268</v>
      </c>
      <c r="U146" s="15">
        <v>14.38</v>
      </c>
      <c r="V146" s="15">
        <v>0</v>
      </c>
      <c r="W146" s="15">
        <v>14.38</v>
      </c>
      <c r="X146" s="15">
        <v>0</v>
      </c>
      <c r="Y146" s="15">
        <v>14.38</v>
      </c>
      <c r="Z146" s="15">
        <v>0</v>
      </c>
      <c r="AA146" s="15">
        <v>14.38</v>
      </c>
      <c r="AB146" s="15">
        <v>0</v>
      </c>
      <c r="AC146" s="15">
        <v>14.38</v>
      </c>
      <c r="AD146" s="15">
        <v>0</v>
      </c>
      <c r="AE146" s="15">
        <v>14.38</v>
      </c>
      <c r="AF146" s="15">
        <v>0</v>
      </c>
      <c r="AG146" s="15">
        <v>0</v>
      </c>
      <c r="AH146" s="15">
        <v>0</v>
      </c>
      <c r="AI146" s="15" t="s">
        <v>268</v>
      </c>
      <c r="AJ146" s="15" t="s">
        <v>268</v>
      </c>
      <c r="AK146" s="15" t="s">
        <v>268</v>
      </c>
      <c r="AL146" s="15" t="s">
        <v>268</v>
      </c>
      <c r="AM146" s="15">
        <v>16.533999999999999</v>
      </c>
    </row>
    <row r="147" spans="1:39" hidden="1" outlineLevel="1">
      <c r="A147" s="9">
        <v>44682</v>
      </c>
      <c r="B147" s="15">
        <v>18.857800000000001</v>
      </c>
      <c r="C147" s="15">
        <v>19.407800000000002</v>
      </c>
      <c r="D147" s="15">
        <v>33.1233</v>
      </c>
      <c r="E147" s="15">
        <v>18.327000000000002</v>
      </c>
      <c r="F147" s="15">
        <v>19.493200000000002</v>
      </c>
      <c r="G147" s="15">
        <v>13.303599999999999</v>
      </c>
      <c r="H147" s="15">
        <v>6.6222000000000003</v>
      </c>
      <c r="I147" s="15">
        <v>19.410900000000002</v>
      </c>
      <c r="J147" s="15">
        <v>33.125599999999999</v>
      </c>
      <c r="K147" s="15">
        <v>18.3306</v>
      </c>
      <c r="L147" s="15">
        <v>19.493200000000002</v>
      </c>
      <c r="M147" s="15">
        <v>13.303599999999999</v>
      </c>
      <c r="N147" s="15">
        <v>6.4939999999999998</v>
      </c>
      <c r="O147" s="15">
        <v>15.3413</v>
      </c>
      <c r="P147" s="15">
        <v>31.062100000000001</v>
      </c>
      <c r="Q147" s="15">
        <v>13.4375</v>
      </c>
      <c r="R147" s="15" t="s">
        <v>268</v>
      </c>
      <c r="S147" s="15" t="s">
        <v>268</v>
      </c>
      <c r="T147" s="15">
        <v>13.4375</v>
      </c>
      <c r="U147" s="15">
        <v>13.369300000000001</v>
      </c>
      <c r="V147" s="15">
        <v>0</v>
      </c>
      <c r="W147" s="15">
        <v>13.369300000000001</v>
      </c>
      <c r="X147" s="15">
        <v>0</v>
      </c>
      <c r="Y147" s="15">
        <v>18.899999999999999</v>
      </c>
      <c r="Z147" s="15">
        <v>13.3596</v>
      </c>
      <c r="AA147" s="15">
        <v>13.472899999999999</v>
      </c>
      <c r="AB147" s="15">
        <v>0</v>
      </c>
      <c r="AC147" s="15">
        <v>13.472899999999999</v>
      </c>
      <c r="AD147" s="15">
        <v>0</v>
      </c>
      <c r="AE147" s="15">
        <v>18.899999999999999</v>
      </c>
      <c r="AF147" s="15">
        <v>13.4628</v>
      </c>
      <c r="AG147" s="15">
        <v>11.850300000000001</v>
      </c>
      <c r="AH147" s="15">
        <v>0</v>
      </c>
      <c r="AI147" s="15">
        <v>11.850300000000001</v>
      </c>
      <c r="AJ147" s="15" t="s">
        <v>268</v>
      </c>
      <c r="AK147" s="15" t="s">
        <v>268</v>
      </c>
      <c r="AL147" s="15">
        <v>11.850300000000001</v>
      </c>
      <c r="AM147" s="15">
        <v>15.411099999999999</v>
      </c>
    </row>
    <row r="148" spans="1:39" hidden="1" outlineLevel="1">
      <c r="A148" s="9">
        <v>44713</v>
      </c>
      <c r="B148" s="15">
        <v>20.807500000000001</v>
      </c>
      <c r="C148" s="15">
        <v>21.084399999999999</v>
      </c>
      <c r="D148" s="15">
        <v>37.546399999999998</v>
      </c>
      <c r="E148" s="15">
        <v>19.942799999999998</v>
      </c>
      <c r="F148" s="15">
        <v>19.6203</v>
      </c>
      <c r="G148" s="15">
        <v>23.923999999999999</v>
      </c>
      <c r="H148" s="15">
        <v>10.690799999999999</v>
      </c>
      <c r="I148" s="15">
        <v>21.082699999999999</v>
      </c>
      <c r="J148" s="15">
        <v>37.539900000000003</v>
      </c>
      <c r="K148" s="15">
        <v>19.942799999999998</v>
      </c>
      <c r="L148" s="15">
        <v>19.6203</v>
      </c>
      <c r="M148" s="15">
        <v>23.923999999999999</v>
      </c>
      <c r="N148" s="15">
        <v>10.690799999999999</v>
      </c>
      <c r="O148" s="15">
        <v>42.886499999999998</v>
      </c>
      <c r="P148" s="15">
        <v>42.886499999999998</v>
      </c>
      <c r="Q148" s="15" t="s">
        <v>268</v>
      </c>
      <c r="R148" s="15" t="s">
        <v>268</v>
      </c>
      <c r="S148" s="15" t="s">
        <v>268</v>
      </c>
      <c r="T148" s="15" t="s">
        <v>268</v>
      </c>
      <c r="U148" s="15">
        <v>10.7226</v>
      </c>
      <c r="V148" s="15">
        <v>0</v>
      </c>
      <c r="W148" s="15">
        <v>10.7226</v>
      </c>
      <c r="X148" s="15">
        <v>0</v>
      </c>
      <c r="Y148" s="15">
        <v>14.241899999999999</v>
      </c>
      <c r="Z148" s="15">
        <v>10.7155</v>
      </c>
      <c r="AA148" s="15">
        <v>10.7226</v>
      </c>
      <c r="AB148" s="15">
        <v>0</v>
      </c>
      <c r="AC148" s="15">
        <v>10.7226</v>
      </c>
      <c r="AD148" s="15">
        <v>0</v>
      </c>
      <c r="AE148" s="15">
        <v>14.241899999999999</v>
      </c>
      <c r="AF148" s="15">
        <v>10.7155</v>
      </c>
      <c r="AG148" s="15">
        <v>0</v>
      </c>
      <c r="AH148" s="15">
        <v>0</v>
      </c>
      <c r="AI148" s="15" t="s">
        <v>268</v>
      </c>
      <c r="AJ148" s="15" t="s">
        <v>268</v>
      </c>
      <c r="AK148" s="15" t="s">
        <v>268</v>
      </c>
      <c r="AL148" s="15" t="s">
        <v>268</v>
      </c>
      <c r="AM148" s="15">
        <v>16.332799999999999</v>
      </c>
    </row>
    <row r="149" spans="1:39" hidden="1" outlineLevel="1">
      <c r="A149" s="9">
        <v>44743</v>
      </c>
      <c r="B149" s="15">
        <v>21.299299999999999</v>
      </c>
      <c r="C149" s="15">
        <v>21.826899999999998</v>
      </c>
      <c r="D149" s="15">
        <v>37.638100000000001</v>
      </c>
      <c r="E149" s="15">
        <v>20.385400000000001</v>
      </c>
      <c r="F149" s="15">
        <v>19.736999999999998</v>
      </c>
      <c r="G149" s="15">
        <v>31.408300000000001</v>
      </c>
      <c r="H149" s="15">
        <v>18.3508</v>
      </c>
      <c r="I149" s="15">
        <v>21.8264</v>
      </c>
      <c r="J149" s="15">
        <v>37.636899999999997</v>
      </c>
      <c r="K149" s="15">
        <v>20.385400000000001</v>
      </c>
      <c r="L149" s="15">
        <v>19.736999999999998</v>
      </c>
      <c r="M149" s="15">
        <v>31.408300000000001</v>
      </c>
      <c r="N149" s="15">
        <v>18.3508</v>
      </c>
      <c r="O149" s="15">
        <v>41.305300000000003</v>
      </c>
      <c r="P149" s="15">
        <v>41.305300000000003</v>
      </c>
      <c r="Q149" s="15" t="s">
        <v>268</v>
      </c>
      <c r="R149" s="15" t="s">
        <v>268</v>
      </c>
      <c r="S149" s="15" t="s">
        <v>268</v>
      </c>
      <c r="T149" s="15" t="s">
        <v>268</v>
      </c>
      <c r="U149" s="15">
        <v>14.0495</v>
      </c>
      <c r="V149" s="15">
        <v>0</v>
      </c>
      <c r="W149" s="15">
        <v>14.0495</v>
      </c>
      <c r="X149" s="15">
        <v>0</v>
      </c>
      <c r="Y149" s="15">
        <v>15.1191</v>
      </c>
      <c r="Z149" s="15">
        <v>12.8004</v>
      </c>
      <c r="AA149" s="15">
        <v>14.0495</v>
      </c>
      <c r="AB149" s="15">
        <v>0</v>
      </c>
      <c r="AC149" s="15">
        <v>14.0495</v>
      </c>
      <c r="AD149" s="15">
        <v>0</v>
      </c>
      <c r="AE149" s="15">
        <v>15.1191</v>
      </c>
      <c r="AF149" s="15">
        <v>12.8004</v>
      </c>
      <c r="AG149" s="15">
        <v>0</v>
      </c>
      <c r="AH149" s="15">
        <v>0</v>
      </c>
      <c r="AI149" s="15" t="s">
        <v>268</v>
      </c>
      <c r="AJ149" s="15" t="s">
        <v>268</v>
      </c>
      <c r="AK149" s="15" t="s">
        <v>268</v>
      </c>
      <c r="AL149" s="15" t="s">
        <v>268</v>
      </c>
      <c r="AM149" s="15">
        <v>14.426500000000001</v>
      </c>
    </row>
    <row r="150" spans="1:39" hidden="1" outlineLevel="1">
      <c r="A150" s="9">
        <v>44774</v>
      </c>
      <c r="B150" s="15">
        <v>22.144300000000001</v>
      </c>
      <c r="C150" s="15">
        <v>22.346299999999999</v>
      </c>
      <c r="D150" s="15">
        <v>37.951000000000001</v>
      </c>
      <c r="E150" s="15">
        <v>20.8386</v>
      </c>
      <c r="F150" s="15">
        <v>19.820599999999999</v>
      </c>
      <c r="G150" s="15">
        <v>35.979900000000001</v>
      </c>
      <c r="H150" s="15">
        <v>17.892399999999999</v>
      </c>
      <c r="I150" s="15">
        <v>22.343800000000002</v>
      </c>
      <c r="J150" s="15">
        <v>37.944499999999998</v>
      </c>
      <c r="K150" s="15">
        <v>20.8386</v>
      </c>
      <c r="L150" s="15">
        <v>19.820599999999999</v>
      </c>
      <c r="M150" s="15">
        <v>35.979900000000001</v>
      </c>
      <c r="N150" s="15">
        <v>17.892399999999999</v>
      </c>
      <c r="O150" s="15">
        <v>42.695900000000002</v>
      </c>
      <c r="P150" s="15">
        <v>42.695900000000002</v>
      </c>
      <c r="Q150" s="15" t="s">
        <v>268</v>
      </c>
      <c r="R150" s="15" t="s">
        <v>268</v>
      </c>
      <c r="S150" s="15" t="s">
        <v>268</v>
      </c>
      <c r="T150" s="15" t="s">
        <v>268</v>
      </c>
      <c r="U150" s="15">
        <v>13.9551</v>
      </c>
      <c r="V150" s="15">
        <v>0</v>
      </c>
      <c r="W150" s="15">
        <v>13.9551</v>
      </c>
      <c r="X150" s="15">
        <v>0</v>
      </c>
      <c r="Y150" s="15">
        <v>21.0898</v>
      </c>
      <c r="Z150" s="15">
        <v>13.942299999999999</v>
      </c>
      <c r="AA150" s="15">
        <v>13.9551</v>
      </c>
      <c r="AB150" s="15">
        <v>0</v>
      </c>
      <c r="AC150" s="15">
        <v>13.9551</v>
      </c>
      <c r="AD150" s="15">
        <v>0</v>
      </c>
      <c r="AE150" s="15">
        <v>21.0898</v>
      </c>
      <c r="AF150" s="15">
        <v>13.942299999999999</v>
      </c>
      <c r="AG150" s="15">
        <v>0</v>
      </c>
      <c r="AH150" s="15">
        <v>0</v>
      </c>
      <c r="AI150" s="15" t="s">
        <v>268</v>
      </c>
      <c r="AJ150" s="15" t="s">
        <v>268</v>
      </c>
      <c r="AK150" s="15" t="s">
        <v>268</v>
      </c>
      <c r="AL150" s="15" t="s">
        <v>268</v>
      </c>
      <c r="AM150" s="15">
        <v>18.886900000000001</v>
      </c>
    </row>
    <row r="151" spans="1:39" hidden="1" outlineLevel="1">
      <c r="A151" s="9">
        <v>44805</v>
      </c>
      <c r="B151" s="15">
        <v>36.4938</v>
      </c>
      <c r="C151" s="15">
        <v>37.403599999999997</v>
      </c>
      <c r="D151" s="15">
        <v>38.155900000000003</v>
      </c>
      <c r="E151" s="15">
        <v>37.329500000000003</v>
      </c>
      <c r="F151" s="15">
        <v>37.588500000000003</v>
      </c>
      <c r="G151" s="15">
        <v>34.6068</v>
      </c>
      <c r="H151" s="15">
        <v>17.417899999999999</v>
      </c>
      <c r="I151" s="15">
        <v>37.403199999999998</v>
      </c>
      <c r="J151" s="15">
        <v>38.159799999999997</v>
      </c>
      <c r="K151" s="15">
        <v>37.329500000000003</v>
      </c>
      <c r="L151" s="15">
        <v>37.588500000000003</v>
      </c>
      <c r="M151" s="15">
        <v>34.6068</v>
      </c>
      <c r="N151" s="15">
        <v>17.417899999999999</v>
      </c>
      <c r="O151" s="15">
        <v>37.816800000000001</v>
      </c>
      <c r="P151" s="15">
        <v>37.816800000000001</v>
      </c>
      <c r="Q151" s="15" t="s">
        <v>268</v>
      </c>
      <c r="R151" s="15" t="s">
        <v>268</v>
      </c>
      <c r="S151" s="15" t="s">
        <v>268</v>
      </c>
      <c r="T151" s="15" t="s">
        <v>268</v>
      </c>
      <c r="U151" s="15">
        <v>14.1784</v>
      </c>
      <c r="V151" s="15">
        <v>0</v>
      </c>
      <c r="W151" s="15">
        <v>14.1784</v>
      </c>
      <c r="X151" s="15">
        <v>12</v>
      </c>
      <c r="Y151" s="15">
        <v>16.2605</v>
      </c>
      <c r="Z151" s="15">
        <v>14.140700000000001</v>
      </c>
      <c r="AA151" s="15">
        <v>14.1784</v>
      </c>
      <c r="AB151" s="15">
        <v>0</v>
      </c>
      <c r="AC151" s="15">
        <v>14.1784</v>
      </c>
      <c r="AD151" s="15">
        <v>12</v>
      </c>
      <c r="AE151" s="15">
        <v>16.2605</v>
      </c>
      <c r="AF151" s="15">
        <v>14.140700000000001</v>
      </c>
      <c r="AG151" s="15">
        <v>0</v>
      </c>
      <c r="AH151" s="15">
        <v>0</v>
      </c>
      <c r="AI151" s="15" t="s">
        <v>268</v>
      </c>
      <c r="AJ151" s="15" t="s">
        <v>268</v>
      </c>
      <c r="AK151" s="15" t="s">
        <v>268</v>
      </c>
      <c r="AL151" s="15" t="s">
        <v>268</v>
      </c>
      <c r="AM151" s="15">
        <v>18.8034</v>
      </c>
    </row>
    <row r="152" spans="1:39" hidden="1" outlineLevel="1">
      <c r="A152" s="9">
        <v>44835</v>
      </c>
      <c r="B152" s="15">
        <v>36.921300000000002</v>
      </c>
      <c r="C152" s="15">
        <v>38.176000000000002</v>
      </c>
      <c r="D152" s="15">
        <v>41.752800000000001</v>
      </c>
      <c r="E152" s="15">
        <v>37.891199999999998</v>
      </c>
      <c r="F152" s="15">
        <v>38.319200000000002</v>
      </c>
      <c r="G152" s="15">
        <v>33.320900000000002</v>
      </c>
      <c r="H152" s="15">
        <v>28.442</v>
      </c>
      <c r="I152" s="15">
        <v>38.176099999999998</v>
      </c>
      <c r="J152" s="15">
        <v>41.776400000000002</v>
      </c>
      <c r="K152" s="15">
        <v>37.891199999999998</v>
      </c>
      <c r="L152" s="15">
        <v>38.319200000000002</v>
      </c>
      <c r="M152" s="15">
        <v>33.320900000000002</v>
      </c>
      <c r="N152" s="15">
        <v>28.442</v>
      </c>
      <c r="O152" s="15">
        <v>38.140500000000003</v>
      </c>
      <c r="P152" s="15">
        <v>38.140500000000003</v>
      </c>
      <c r="Q152" s="15" t="s">
        <v>268</v>
      </c>
      <c r="R152" s="15" t="s">
        <v>268</v>
      </c>
      <c r="S152" s="15" t="s">
        <v>268</v>
      </c>
      <c r="T152" s="15" t="s">
        <v>268</v>
      </c>
      <c r="U152" s="15">
        <v>11.6861</v>
      </c>
      <c r="V152" s="15">
        <v>0</v>
      </c>
      <c r="W152" s="15">
        <v>11.6861</v>
      </c>
      <c r="X152" s="15">
        <v>0</v>
      </c>
      <c r="Y152" s="15">
        <v>18.29</v>
      </c>
      <c r="Z152" s="15">
        <v>7.3959999999999999</v>
      </c>
      <c r="AA152" s="15">
        <v>11.6861</v>
      </c>
      <c r="AB152" s="15">
        <v>0</v>
      </c>
      <c r="AC152" s="15">
        <v>11.6861</v>
      </c>
      <c r="AD152" s="15">
        <v>0</v>
      </c>
      <c r="AE152" s="15">
        <v>18.29</v>
      </c>
      <c r="AF152" s="15">
        <v>7.3959999999999999</v>
      </c>
      <c r="AG152" s="15">
        <v>0</v>
      </c>
      <c r="AH152" s="15">
        <v>0</v>
      </c>
      <c r="AI152" s="15" t="s">
        <v>268</v>
      </c>
      <c r="AJ152" s="15" t="s">
        <v>268</v>
      </c>
      <c r="AK152" s="15" t="s">
        <v>268</v>
      </c>
      <c r="AL152" s="15" t="s">
        <v>268</v>
      </c>
      <c r="AM152" s="15">
        <v>19.047999999999998</v>
      </c>
    </row>
    <row r="153" spans="1:39" hidden="1" outlineLevel="1">
      <c r="A153" s="9">
        <v>44866</v>
      </c>
      <c r="B153" s="15">
        <v>36.186799999999998</v>
      </c>
      <c r="C153" s="15">
        <v>37.136499999999998</v>
      </c>
      <c r="D153" s="15">
        <v>42.042499999999997</v>
      </c>
      <c r="E153" s="15">
        <v>36.6541</v>
      </c>
      <c r="F153" s="15">
        <v>36.819800000000001</v>
      </c>
      <c r="G153" s="15">
        <v>34.580500000000001</v>
      </c>
      <c r="H153" s="15">
        <v>22.1586</v>
      </c>
      <c r="I153" s="15">
        <v>37.136400000000002</v>
      </c>
      <c r="J153" s="15">
        <v>42.042900000000003</v>
      </c>
      <c r="K153" s="15">
        <v>36.6541</v>
      </c>
      <c r="L153" s="15">
        <v>36.819800000000001</v>
      </c>
      <c r="M153" s="15">
        <v>34.580500000000001</v>
      </c>
      <c r="N153" s="15">
        <v>22.1586</v>
      </c>
      <c r="O153" s="15">
        <v>40.313499999999998</v>
      </c>
      <c r="P153" s="15">
        <v>40.313499999999998</v>
      </c>
      <c r="Q153" s="15" t="s">
        <v>268</v>
      </c>
      <c r="R153" s="15" t="s">
        <v>268</v>
      </c>
      <c r="S153" s="15" t="s">
        <v>268</v>
      </c>
      <c r="T153" s="15" t="s">
        <v>268</v>
      </c>
      <c r="U153" s="15">
        <v>9.9895999999999994</v>
      </c>
      <c r="V153" s="15">
        <v>0</v>
      </c>
      <c r="W153" s="15">
        <v>9.9895999999999994</v>
      </c>
      <c r="X153" s="15">
        <v>0</v>
      </c>
      <c r="Y153" s="15">
        <v>0</v>
      </c>
      <c r="Z153" s="15">
        <v>9.9895999999999994</v>
      </c>
      <c r="AA153" s="15">
        <v>9.9895999999999994</v>
      </c>
      <c r="AB153" s="15">
        <v>0</v>
      </c>
      <c r="AC153" s="15">
        <v>9.9895999999999994</v>
      </c>
      <c r="AD153" s="15">
        <v>0</v>
      </c>
      <c r="AE153" s="15">
        <v>0</v>
      </c>
      <c r="AF153" s="15">
        <v>9.9895999999999994</v>
      </c>
      <c r="AG153" s="15">
        <v>0</v>
      </c>
      <c r="AH153" s="15">
        <v>0</v>
      </c>
      <c r="AI153" s="15" t="s">
        <v>268</v>
      </c>
      <c r="AJ153" s="15" t="s">
        <v>268</v>
      </c>
      <c r="AK153" s="15" t="s">
        <v>268</v>
      </c>
      <c r="AL153" s="15" t="s">
        <v>268</v>
      </c>
      <c r="AM153" s="15">
        <v>21.689299999999999</v>
      </c>
    </row>
    <row r="154" spans="1:39" hidden="1" outlineLevel="1">
      <c r="A154" s="9">
        <v>44896</v>
      </c>
      <c r="B154" s="15">
        <v>35.629800000000003</v>
      </c>
      <c r="C154" s="15">
        <v>36.9801</v>
      </c>
      <c r="D154" s="15">
        <v>41.261400000000002</v>
      </c>
      <c r="E154" s="15">
        <v>36.574199999999998</v>
      </c>
      <c r="F154" s="15">
        <v>36.797499999999999</v>
      </c>
      <c r="G154" s="15">
        <v>34.148600000000002</v>
      </c>
      <c r="H154" s="15">
        <v>17.676200000000001</v>
      </c>
      <c r="I154" s="15">
        <v>36.979799999999997</v>
      </c>
      <c r="J154" s="15">
        <v>41.262900000000002</v>
      </c>
      <c r="K154" s="15">
        <v>36.574199999999998</v>
      </c>
      <c r="L154" s="15">
        <v>36.797499999999999</v>
      </c>
      <c r="M154" s="15">
        <v>34.148600000000002</v>
      </c>
      <c r="N154" s="15">
        <v>17.676200000000001</v>
      </c>
      <c r="O154" s="15">
        <v>39.967500000000001</v>
      </c>
      <c r="P154" s="15">
        <v>39.967500000000001</v>
      </c>
      <c r="Q154" s="15" t="s">
        <v>268</v>
      </c>
      <c r="R154" s="15" t="s">
        <v>268</v>
      </c>
      <c r="S154" s="15" t="s">
        <v>268</v>
      </c>
      <c r="T154" s="15" t="s">
        <v>268</v>
      </c>
      <c r="U154" s="15">
        <v>10.2241</v>
      </c>
      <c r="V154" s="15">
        <v>0</v>
      </c>
      <c r="W154" s="15">
        <v>10.2241</v>
      </c>
      <c r="X154" s="15">
        <v>0</v>
      </c>
      <c r="Y154" s="15">
        <v>0</v>
      </c>
      <c r="Z154" s="15">
        <v>10.2241</v>
      </c>
      <c r="AA154" s="15">
        <v>10.2241</v>
      </c>
      <c r="AB154" s="15">
        <v>0</v>
      </c>
      <c r="AC154" s="15">
        <v>10.2241</v>
      </c>
      <c r="AD154" s="15">
        <v>0</v>
      </c>
      <c r="AE154" s="15">
        <v>0</v>
      </c>
      <c r="AF154" s="15">
        <v>10.2241</v>
      </c>
      <c r="AG154" s="15">
        <v>0</v>
      </c>
      <c r="AH154" s="15">
        <v>0</v>
      </c>
      <c r="AI154" s="15" t="s">
        <v>268</v>
      </c>
      <c r="AJ154" s="15" t="s">
        <v>268</v>
      </c>
      <c r="AK154" s="15" t="s">
        <v>268</v>
      </c>
      <c r="AL154" s="15" t="s">
        <v>268</v>
      </c>
      <c r="AM154" s="15">
        <v>20.860600000000002</v>
      </c>
    </row>
    <row r="155" spans="1:39" hidden="1" outlineLevel="1">
      <c r="A155" s="9">
        <v>44927</v>
      </c>
      <c r="B155" s="15">
        <v>36.117100000000001</v>
      </c>
      <c r="C155" s="15">
        <v>37.854100000000003</v>
      </c>
      <c r="D155" s="15">
        <v>41.123600000000003</v>
      </c>
      <c r="E155" s="15">
        <v>37.520499999999998</v>
      </c>
      <c r="F155" s="15">
        <v>37.430700000000002</v>
      </c>
      <c r="G155" s="15">
        <v>41.299700000000001</v>
      </c>
      <c r="H155" s="15">
        <v>16.064399999999999</v>
      </c>
      <c r="I155" s="15">
        <v>37.854100000000003</v>
      </c>
      <c r="J155" s="15">
        <v>41.124899999999997</v>
      </c>
      <c r="K155" s="15">
        <v>37.520499999999998</v>
      </c>
      <c r="L155" s="15">
        <v>37.430700000000002</v>
      </c>
      <c r="M155" s="15">
        <v>41.299700000000001</v>
      </c>
      <c r="N155" s="15">
        <v>16.064399999999999</v>
      </c>
      <c r="O155" s="15">
        <v>36.738700000000001</v>
      </c>
      <c r="P155" s="15">
        <v>36.738700000000001</v>
      </c>
      <c r="Q155" s="15" t="s">
        <v>268</v>
      </c>
      <c r="R155" s="15" t="s">
        <v>268</v>
      </c>
      <c r="S155" s="15" t="s">
        <v>268</v>
      </c>
      <c r="T155" s="15" t="s">
        <v>268</v>
      </c>
      <c r="U155" s="15">
        <v>8.8216000000000001</v>
      </c>
      <c r="V155" s="15">
        <v>0</v>
      </c>
      <c r="W155" s="15">
        <v>8.8216000000000001</v>
      </c>
      <c r="X155" s="15">
        <v>0</v>
      </c>
      <c r="Y155" s="15">
        <v>18.191800000000001</v>
      </c>
      <c r="Z155" s="15">
        <v>8.3934999999999995</v>
      </c>
      <c r="AA155" s="15">
        <v>8.8216000000000001</v>
      </c>
      <c r="AB155" s="15">
        <v>0</v>
      </c>
      <c r="AC155" s="15">
        <v>8.8216000000000001</v>
      </c>
      <c r="AD155" s="15">
        <v>0</v>
      </c>
      <c r="AE155" s="15">
        <v>18.191800000000001</v>
      </c>
      <c r="AF155" s="15">
        <v>8.3934999999999995</v>
      </c>
      <c r="AG155" s="15">
        <v>0</v>
      </c>
      <c r="AH155" s="15">
        <v>0</v>
      </c>
      <c r="AI155" s="15" t="s">
        <v>268</v>
      </c>
      <c r="AJ155" s="15" t="s">
        <v>268</v>
      </c>
      <c r="AK155" s="15" t="s">
        <v>268</v>
      </c>
      <c r="AL155" s="15" t="s">
        <v>268</v>
      </c>
      <c r="AM155" s="15">
        <v>21.155200000000001</v>
      </c>
    </row>
    <row r="156" spans="1:39" hidden="1" outlineLevel="1">
      <c r="A156" s="9">
        <v>44958</v>
      </c>
      <c r="B156" s="15">
        <v>36.691499999999998</v>
      </c>
      <c r="C156" s="15">
        <v>37.706000000000003</v>
      </c>
      <c r="D156" s="15">
        <v>40.946100000000001</v>
      </c>
      <c r="E156" s="15">
        <v>37.370399999999997</v>
      </c>
      <c r="F156" s="15">
        <v>37.597499999999997</v>
      </c>
      <c r="G156" s="15">
        <v>34.1965</v>
      </c>
      <c r="H156" s="15">
        <v>17.8813</v>
      </c>
      <c r="I156" s="15">
        <v>37.706000000000003</v>
      </c>
      <c r="J156" s="15">
        <v>40.948799999999999</v>
      </c>
      <c r="K156" s="15">
        <v>37.370399999999997</v>
      </c>
      <c r="L156" s="15">
        <v>37.597499999999997</v>
      </c>
      <c r="M156" s="15">
        <v>34.1965</v>
      </c>
      <c r="N156" s="15">
        <v>17.8813</v>
      </c>
      <c r="O156" s="15">
        <v>37.961399999999998</v>
      </c>
      <c r="P156" s="15">
        <v>37.961399999999998</v>
      </c>
      <c r="Q156" s="15" t="s">
        <v>268</v>
      </c>
      <c r="R156" s="15" t="s">
        <v>268</v>
      </c>
      <c r="S156" s="15" t="s">
        <v>268</v>
      </c>
      <c r="T156" s="15" t="s">
        <v>268</v>
      </c>
      <c r="U156" s="15">
        <v>11.1386</v>
      </c>
      <c r="V156" s="15">
        <v>0</v>
      </c>
      <c r="W156" s="15">
        <v>11.1386</v>
      </c>
      <c r="X156" s="15">
        <v>0</v>
      </c>
      <c r="Y156" s="15">
        <v>0</v>
      </c>
      <c r="Z156" s="15">
        <v>11.1386</v>
      </c>
      <c r="AA156" s="15">
        <v>11.1386</v>
      </c>
      <c r="AB156" s="15">
        <v>0</v>
      </c>
      <c r="AC156" s="15">
        <v>11.1386</v>
      </c>
      <c r="AD156" s="15">
        <v>0</v>
      </c>
      <c r="AE156" s="15">
        <v>0</v>
      </c>
      <c r="AF156" s="15">
        <v>11.1386</v>
      </c>
      <c r="AG156" s="15">
        <v>0</v>
      </c>
      <c r="AH156" s="15">
        <v>0</v>
      </c>
      <c r="AI156" s="15" t="s">
        <v>268</v>
      </c>
      <c r="AJ156" s="15" t="s">
        <v>268</v>
      </c>
      <c r="AK156" s="15" t="s">
        <v>268</v>
      </c>
      <c r="AL156" s="15" t="s">
        <v>268</v>
      </c>
      <c r="AM156" s="15">
        <v>22.731300000000001</v>
      </c>
    </row>
    <row r="157" spans="1:39" hidden="1" outlineLevel="1">
      <c r="A157" s="9">
        <v>44986</v>
      </c>
      <c r="B157" s="15">
        <v>37.163899999999998</v>
      </c>
      <c r="C157" s="15">
        <v>38.1098</v>
      </c>
      <c r="D157" s="15">
        <v>41.360300000000002</v>
      </c>
      <c r="E157" s="15">
        <v>37.762799999999999</v>
      </c>
      <c r="F157" s="15">
        <v>37.8688</v>
      </c>
      <c r="G157" s="15">
        <v>36.060200000000002</v>
      </c>
      <c r="H157" s="15">
        <v>36.390599999999999</v>
      </c>
      <c r="I157" s="15">
        <v>38.108699999999999</v>
      </c>
      <c r="J157" s="15">
        <v>41.355800000000002</v>
      </c>
      <c r="K157" s="15">
        <v>37.762799999999999</v>
      </c>
      <c r="L157" s="15">
        <v>37.8688</v>
      </c>
      <c r="M157" s="15">
        <v>36.060200000000002</v>
      </c>
      <c r="N157" s="15">
        <v>36.390599999999999</v>
      </c>
      <c r="O157" s="15">
        <v>43.547499999999999</v>
      </c>
      <c r="P157" s="15">
        <v>43.547499999999999</v>
      </c>
      <c r="Q157" s="15" t="s">
        <v>268</v>
      </c>
      <c r="R157" s="15" t="s">
        <v>268</v>
      </c>
      <c r="S157" s="15" t="s">
        <v>268</v>
      </c>
      <c r="T157" s="15" t="s">
        <v>268</v>
      </c>
      <c r="U157" s="15">
        <v>17.834099999999999</v>
      </c>
      <c r="V157" s="15">
        <v>0</v>
      </c>
      <c r="W157" s="15">
        <v>17.834099999999999</v>
      </c>
      <c r="X157" s="15">
        <v>0</v>
      </c>
      <c r="Y157" s="15">
        <v>0</v>
      </c>
      <c r="Z157" s="15">
        <v>17.834099999999999</v>
      </c>
      <c r="AA157" s="15">
        <v>17.834099999999999</v>
      </c>
      <c r="AB157" s="15">
        <v>0</v>
      </c>
      <c r="AC157" s="15">
        <v>17.834099999999999</v>
      </c>
      <c r="AD157" s="15">
        <v>0</v>
      </c>
      <c r="AE157" s="15">
        <v>0</v>
      </c>
      <c r="AF157" s="15">
        <v>17.834099999999999</v>
      </c>
      <c r="AG157" s="15">
        <v>0</v>
      </c>
      <c r="AH157" s="15">
        <v>0</v>
      </c>
      <c r="AI157" s="15" t="s">
        <v>268</v>
      </c>
      <c r="AJ157" s="15" t="s">
        <v>268</v>
      </c>
      <c r="AK157" s="15" t="s">
        <v>268</v>
      </c>
      <c r="AL157" s="15" t="s">
        <v>268</v>
      </c>
      <c r="AM157" s="15">
        <v>22.703499999999998</v>
      </c>
    </row>
    <row r="158" spans="1:39">
      <c r="A158" s="9">
        <v>45017</v>
      </c>
      <c r="B158" s="15">
        <v>37.088200000000001</v>
      </c>
      <c r="C158" s="15">
        <v>37.985199999999999</v>
      </c>
      <c r="D158" s="15">
        <v>41.642400000000002</v>
      </c>
      <c r="E158" s="15">
        <v>37.596499999999999</v>
      </c>
      <c r="F158" s="15">
        <v>37.761299999999999</v>
      </c>
      <c r="G158" s="15">
        <v>36.285299999999999</v>
      </c>
      <c r="H158" s="15">
        <v>20.106000000000002</v>
      </c>
      <c r="I158" s="15">
        <v>37.984900000000003</v>
      </c>
      <c r="J158" s="15">
        <v>41.640099999999997</v>
      </c>
      <c r="K158" s="15">
        <v>37.596499999999999</v>
      </c>
      <c r="L158" s="15">
        <v>37.761299999999999</v>
      </c>
      <c r="M158" s="15">
        <v>36.285299999999999</v>
      </c>
      <c r="N158" s="15">
        <v>20.106000000000002</v>
      </c>
      <c r="O158" s="15">
        <v>47.545400000000001</v>
      </c>
      <c r="P158" s="15">
        <v>47.545400000000001</v>
      </c>
      <c r="Q158" s="15" t="s">
        <v>268</v>
      </c>
      <c r="R158" s="15" t="s">
        <v>268</v>
      </c>
      <c r="S158" s="15" t="s">
        <v>268</v>
      </c>
      <c r="T158" s="15" t="s">
        <v>268</v>
      </c>
      <c r="U158" s="15">
        <v>15.6046</v>
      </c>
      <c r="V158" s="15">
        <v>0</v>
      </c>
      <c r="W158" s="15">
        <v>15.6046</v>
      </c>
      <c r="X158" s="15">
        <v>0</v>
      </c>
      <c r="Y158" s="15">
        <v>19.389800000000001</v>
      </c>
      <c r="Z158" s="15">
        <v>14.502599999999999</v>
      </c>
      <c r="AA158" s="15">
        <v>15.6046</v>
      </c>
      <c r="AB158" s="15">
        <v>0</v>
      </c>
      <c r="AC158" s="15">
        <v>15.6046</v>
      </c>
      <c r="AD158" s="15">
        <v>0</v>
      </c>
      <c r="AE158" s="15">
        <v>19.389800000000001</v>
      </c>
      <c r="AF158" s="15">
        <v>14.502599999999999</v>
      </c>
      <c r="AG158" s="15">
        <v>0</v>
      </c>
      <c r="AH158" s="15">
        <v>0</v>
      </c>
      <c r="AI158" s="15" t="s">
        <v>268</v>
      </c>
      <c r="AJ158" s="15" t="s">
        <v>268</v>
      </c>
      <c r="AK158" s="15" t="s">
        <v>268</v>
      </c>
      <c r="AL158" s="15" t="s">
        <v>268</v>
      </c>
      <c r="AM158" s="15">
        <v>24.050899999999999</v>
      </c>
    </row>
    <row r="159" spans="1:39">
      <c r="A159" s="9">
        <v>45047</v>
      </c>
      <c r="B159" s="15">
        <v>36.898499999999999</v>
      </c>
      <c r="C159" s="15">
        <v>37.700899999999997</v>
      </c>
      <c r="D159" s="15">
        <v>43.313400000000001</v>
      </c>
      <c r="E159" s="15">
        <v>37.275500000000001</v>
      </c>
      <c r="F159" s="15">
        <v>37.757599999999996</v>
      </c>
      <c r="G159" s="15">
        <v>31.427499999999998</v>
      </c>
      <c r="H159" s="15">
        <v>26.682300000000001</v>
      </c>
      <c r="I159" s="15">
        <v>37.700600000000001</v>
      </c>
      <c r="J159" s="15">
        <v>43.322099999999999</v>
      </c>
      <c r="K159" s="15">
        <v>37.275500000000001</v>
      </c>
      <c r="L159" s="15">
        <v>37.757599999999996</v>
      </c>
      <c r="M159" s="15">
        <v>31.427499999999998</v>
      </c>
      <c r="N159" s="15">
        <v>26.682300000000001</v>
      </c>
      <c r="O159" s="15">
        <v>39.218499999999999</v>
      </c>
      <c r="P159" s="15">
        <v>39.218499999999999</v>
      </c>
      <c r="Q159" s="15" t="s">
        <v>268</v>
      </c>
      <c r="R159" s="15" t="s">
        <v>268</v>
      </c>
      <c r="S159" s="15" t="s">
        <v>268</v>
      </c>
      <c r="T159" s="15" t="s">
        <v>268</v>
      </c>
      <c r="U159" s="15">
        <v>11.126300000000001</v>
      </c>
      <c r="V159" s="15">
        <v>0</v>
      </c>
      <c r="W159" s="15">
        <v>11.126300000000001</v>
      </c>
      <c r="X159" s="15">
        <v>0</v>
      </c>
      <c r="Y159" s="15">
        <v>18.8979</v>
      </c>
      <c r="Z159" s="15">
        <v>9.4137000000000004</v>
      </c>
      <c r="AA159" s="15">
        <v>11.126300000000001</v>
      </c>
      <c r="AB159" s="15">
        <v>0</v>
      </c>
      <c r="AC159" s="15">
        <v>11.126300000000001</v>
      </c>
      <c r="AD159" s="15">
        <v>0</v>
      </c>
      <c r="AE159" s="15">
        <v>18.8979</v>
      </c>
      <c r="AF159" s="15">
        <v>9.4137000000000004</v>
      </c>
      <c r="AG159" s="15">
        <v>0</v>
      </c>
      <c r="AH159" s="15">
        <v>0</v>
      </c>
      <c r="AI159" s="15" t="s">
        <v>268</v>
      </c>
      <c r="AJ159" s="15" t="s">
        <v>268</v>
      </c>
      <c r="AK159" s="15" t="s">
        <v>268</v>
      </c>
      <c r="AL159" s="15" t="s">
        <v>268</v>
      </c>
      <c r="AM159" s="15">
        <v>26.261800000000001</v>
      </c>
    </row>
    <row r="160" spans="1:39">
      <c r="A160" s="9">
        <v>45078</v>
      </c>
      <c r="B160" s="15">
        <v>35.595799999999997</v>
      </c>
      <c r="C160" s="15">
        <v>37.458199999999998</v>
      </c>
      <c r="D160" s="15">
        <v>45.505400000000002</v>
      </c>
      <c r="E160" s="15">
        <v>37.051499999999997</v>
      </c>
      <c r="F160" s="15">
        <v>37.334099999999999</v>
      </c>
      <c r="G160" s="15">
        <v>34.8521</v>
      </c>
      <c r="H160" s="15">
        <v>20.249099999999999</v>
      </c>
      <c r="I160" s="15">
        <v>37.455500000000001</v>
      </c>
      <c r="J160" s="15">
        <v>45.492199999999997</v>
      </c>
      <c r="K160" s="15">
        <v>37.051499999999997</v>
      </c>
      <c r="L160" s="15">
        <v>37.334099999999999</v>
      </c>
      <c r="M160" s="15">
        <v>34.8521</v>
      </c>
      <c r="N160" s="15">
        <v>20.249099999999999</v>
      </c>
      <c r="O160" s="15">
        <v>47.927799999999998</v>
      </c>
      <c r="P160" s="15">
        <v>47.927799999999998</v>
      </c>
      <c r="Q160" s="15" t="s">
        <v>268</v>
      </c>
      <c r="R160" s="15" t="s">
        <v>268</v>
      </c>
      <c r="S160" s="15" t="s">
        <v>268</v>
      </c>
      <c r="T160" s="15" t="s">
        <v>268</v>
      </c>
      <c r="U160" s="15">
        <v>8.7415000000000003</v>
      </c>
      <c r="V160" s="15">
        <v>0</v>
      </c>
      <c r="W160" s="15">
        <v>8.7415000000000003</v>
      </c>
      <c r="X160" s="15">
        <v>0</v>
      </c>
      <c r="Y160" s="15">
        <v>0</v>
      </c>
      <c r="Z160" s="15">
        <v>8.7415000000000003</v>
      </c>
      <c r="AA160" s="15">
        <v>8.7415000000000003</v>
      </c>
      <c r="AB160" s="15">
        <v>0</v>
      </c>
      <c r="AC160" s="15">
        <v>8.7415000000000003</v>
      </c>
      <c r="AD160" s="15">
        <v>0</v>
      </c>
      <c r="AE160" s="15">
        <v>0</v>
      </c>
      <c r="AF160" s="15">
        <v>8.7415000000000003</v>
      </c>
      <c r="AG160" s="15">
        <v>0</v>
      </c>
      <c r="AH160" s="15">
        <v>0</v>
      </c>
      <c r="AI160" s="15" t="s">
        <v>268</v>
      </c>
      <c r="AJ160" s="15" t="s">
        <v>268</v>
      </c>
      <c r="AK160" s="15" t="s">
        <v>268</v>
      </c>
      <c r="AL160" s="15" t="s">
        <v>268</v>
      </c>
      <c r="AM160" s="15">
        <v>23.943899999999999</v>
      </c>
    </row>
    <row r="161" spans="1:39">
      <c r="A161" s="9">
        <v>45108</v>
      </c>
      <c r="B161" s="15">
        <v>35.912999999999997</v>
      </c>
      <c r="C161" s="15">
        <v>37.5304</v>
      </c>
      <c r="D161" s="15">
        <v>45.452199999999998</v>
      </c>
      <c r="E161" s="15">
        <v>37.154400000000003</v>
      </c>
      <c r="F161" s="15">
        <v>37.728900000000003</v>
      </c>
      <c r="G161" s="15">
        <v>31.2441</v>
      </c>
      <c r="H161" s="15">
        <v>31.745100000000001</v>
      </c>
      <c r="I161" s="15">
        <v>37.528399999999998</v>
      </c>
      <c r="J161" s="15">
        <v>45.441099999999999</v>
      </c>
      <c r="K161" s="15">
        <v>37.154400000000003</v>
      </c>
      <c r="L161" s="15">
        <v>37.728900000000003</v>
      </c>
      <c r="M161" s="15">
        <v>31.2441</v>
      </c>
      <c r="N161" s="15">
        <v>31.745100000000001</v>
      </c>
      <c r="O161" s="15">
        <v>48.097900000000003</v>
      </c>
      <c r="P161" s="15">
        <v>48.097900000000003</v>
      </c>
      <c r="Q161" s="15" t="s">
        <v>268</v>
      </c>
      <c r="R161" s="15" t="s">
        <v>268</v>
      </c>
      <c r="S161" s="15" t="s">
        <v>268</v>
      </c>
      <c r="T161" s="15" t="s">
        <v>268</v>
      </c>
      <c r="U161" s="15">
        <v>8.4267000000000003</v>
      </c>
      <c r="V161" s="15">
        <v>0</v>
      </c>
      <c r="W161" s="15">
        <v>8.4267000000000003</v>
      </c>
      <c r="X161" s="15">
        <v>0</v>
      </c>
      <c r="Y161" s="15">
        <v>20.960799999999999</v>
      </c>
      <c r="Z161" s="15">
        <v>8.1554000000000002</v>
      </c>
      <c r="AA161" s="15">
        <v>8.4267000000000003</v>
      </c>
      <c r="AB161" s="15">
        <v>0</v>
      </c>
      <c r="AC161" s="15">
        <v>8.4267000000000003</v>
      </c>
      <c r="AD161" s="15">
        <v>0</v>
      </c>
      <c r="AE161" s="15">
        <v>20.960799999999999</v>
      </c>
      <c r="AF161" s="15">
        <v>8.1554000000000002</v>
      </c>
      <c r="AG161" s="15">
        <v>0</v>
      </c>
      <c r="AH161" s="15">
        <v>0</v>
      </c>
      <c r="AI161" s="15" t="s">
        <v>268</v>
      </c>
      <c r="AJ161" s="15" t="s">
        <v>268</v>
      </c>
      <c r="AK161" s="15" t="s">
        <v>268</v>
      </c>
      <c r="AL161" s="15" t="s">
        <v>268</v>
      </c>
      <c r="AM161" s="15">
        <v>24.704999999999998</v>
      </c>
    </row>
    <row r="162" spans="1:39">
      <c r="A162" s="9">
        <v>45139</v>
      </c>
      <c r="B162" s="15">
        <v>35.604999999999997</v>
      </c>
      <c r="C162" s="15">
        <v>37.297699999999999</v>
      </c>
      <c r="D162" s="15">
        <v>45.4544</v>
      </c>
      <c r="E162" s="15">
        <v>36.885300000000001</v>
      </c>
      <c r="F162" s="15">
        <v>37.897199999999998</v>
      </c>
      <c r="G162" s="15">
        <v>28.250699999999998</v>
      </c>
      <c r="H162" s="15">
        <v>21.3398</v>
      </c>
      <c r="I162" s="15">
        <v>37.292999999999999</v>
      </c>
      <c r="J162" s="15">
        <v>45.41</v>
      </c>
      <c r="K162" s="15">
        <v>36.885300000000001</v>
      </c>
      <c r="L162" s="15">
        <v>37.897199999999998</v>
      </c>
      <c r="M162" s="15">
        <v>28.250699999999998</v>
      </c>
      <c r="N162" s="15">
        <v>21.3398</v>
      </c>
      <c r="O162" s="15">
        <v>52.177399999999999</v>
      </c>
      <c r="P162" s="15">
        <v>52.177399999999999</v>
      </c>
      <c r="Q162" s="15" t="s">
        <v>268</v>
      </c>
      <c r="R162" s="15" t="s">
        <v>268</v>
      </c>
      <c r="S162" s="15" t="s">
        <v>268</v>
      </c>
      <c r="T162" s="15" t="s">
        <v>268</v>
      </c>
      <c r="U162" s="15">
        <v>8.5807000000000002</v>
      </c>
      <c r="V162" s="15">
        <v>0</v>
      </c>
      <c r="W162" s="15">
        <v>8.5807000000000002</v>
      </c>
      <c r="X162" s="15">
        <v>0</v>
      </c>
      <c r="Y162" s="15">
        <v>21.0898</v>
      </c>
      <c r="Z162" s="15">
        <v>8.5791000000000004</v>
      </c>
      <c r="AA162" s="15">
        <v>8.5807000000000002</v>
      </c>
      <c r="AB162" s="15">
        <v>0</v>
      </c>
      <c r="AC162" s="15">
        <v>8.5807000000000002</v>
      </c>
      <c r="AD162" s="15">
        <v>0</v>
      </c>
      <c r="AE162" s="15">
        <v>21.0898</v>
      </c>
      <c r="AF162" s="15">
        <v>8.5791000000000004</v>
      </c>
      <c r="AG162" s="15">
        <v>0</v>
      </c>
      <c r="AH162" s="15">
        <v>0</v>
      </c>
      <c r="AI162" s="15" t="s">
        <v>268</v>
      </c>
      <c r="AJ162" s="15" t="s">
        <v>268</v>
      </c>
      <c r="AK162" s="15" t="s">
        <v>268</v>
      </c>
      <c r="AL162" s="15" t="s">
        <v>268</v>
      </c>
      <c r="AM162" s="15">
        <v>25.277000000000001</v>
      </c>
    </row>
    <row r="163" spans="1:39">
      <c r="A163" s="9">
        <v>45170</v>
      </c>
      <c r="B163" s="15">
        <v>35.8215</v>
      </c>
      <c r="C163" s="15">
        <v>36.994799999999998</v>
      </c>
      <c r="D163" s="15">
        <v>45.045499999999997</v>
      </c>
      <c r="E163" s="15">
        <v>36.601100000000002</v>
      </c>
      <c r="F163" s="15">
        <v>37.861699999999999</v>
      </c>
      <c r="G163" s="15">
        <v>25.665600000000001</v>
      </c>
      <c r="H163" s="15">
        <v>33.181699999999999</v>
      </c>
      <c r="I163" s="15">
        <v>36.993400000000001</v>
      </c>
      <c r="J163" s="15">
        <v>45.035400000000003</v>
      </c>
      <c r="K163" s="15">
        <v>36.601100000000002</v>
      </c>
      <c r="L163" s="15">
        <v>37.861699999999999</v>
      </c>
      <c r="M163" s="15">
        <v>25.665600000000001</v>
      </c>
      <c r="N163" s="15">
        <v>33.181699999999999</v>
      </c>
      <c r="O163" s="15">
        <v>48.921599999999998</v>
      </c>
      <c r="P163" s="15">
        <v>48.9238</v>
      </c>
      <c r="Q163" s="15">
        <v>36.5</v>
      </c>
      <c r="R163" s="15">
        <v>36.5</v>
      </c>
      <c r="S163" s="15" t="s">
        <v>268</v>
      </c>
      <c r="T163" s="15" t="s">
        <v>268</v>
      </c>
      <c r="U163" s="15">
        <v>8.5692000000000004</v>
      </c>
      <c r="V163" s="15">
        <v>0</v>
      </c>
      <c r="W163" s="15">
        <v>8.5692000000000004</v>
      </c>
      <c r="X163" s="15">
        <v>2.2400000000000002</v>
      </c>
      <c r="Y163" s="15">
        <v>0</v>
      </c>
      <c r="Z163" s="15">
        <v>8.6125000000000007</v>
      </c>
      <c r="AA163" s="15">
        <v>8.5692000000000004</v>
      </c>
      <c r="AB163" s="15">
        <v>0</v>
      </c>
      <c r="AC163" s="15">
        <v>8.5692000000000004</v>
      </c>
      <c r="AD163" s="15">
        <v>2.2400000000000002</v>
      </c>
      <c r="AE163" s="15">
        <v>0</v>
      </c>
      <c r="AF163" s="15">
        <v>8.6125000000000007</v>
      </c>
      <c r="AG163" s="15">
        <v>0</v>
      </c>
      <c r="AH163" s="15">
        <v>0</v>
      </c>
      <c r="AI163" s="15">
        <v>0</v>
      </c>
      <c r="AJ163" s="15">
        <v>0</v>
      </c>
      <c r="AK163" s="15" t="s">
        <v>268</v>
      </c>
      <c r="AL163" s="15" t="s">
        <v>268</v>
      </c>
      <c r="AM163" s="15">
        <v>24.014800000000001</v>
      </c>
    </row>
    <row r="164" spans="1:39">
      <c r="A164" s="9">
        <v>45200</v>
      </c>
      <c r="B164" s="15">
        <v>36.191400000000002</v>
      </c>
      <c r="C164" s="15">
        <v>37.695300000000003</v>
      </c>
      <c r="D164" s="15">
        <v>45.045499999999997</v>
      </c>
      <c r="E164" s="15">
        <v>37.320900000000002</v>
      </c>
      <c r="F164" s="15">
        <v>38.136099999999999</v>
      </c>
      <c r="G164" s="15">
        <v>26.170200000000001</v>
      </c>
      <c r="H164" s="15">
        <v>42.993499999999997</v>
      </c>
      <c r="I164" s="15">
        <v>37.692300000000003</v>
      </c>
      <c r="J164" s="15">
        <v>45.008600000000001</v>
      </c>
      <c r="K164" s="15">
        <v>37.320900000000002</v>
      </c>
      <c r="L164" s="15">
        <v>38.136099999999999</v>
      </c>
      <c r="M164" s="15">
        <v>26.170200000000001</v>
      </c>
      <c r="N164" s="15">
        <v>42.993499999999997</v>
      </c>
      <c r="O164" s="15">
        <v>55.352800000000002</v>
      </c>
      <c r="P164" s="15">
        <v>55.386699999999998</v>
      </c>
      <c r="Q164" s="15">
        <v>34.515799999999999</v>
      </c>
      <c r="R164" s="15">
        <v>34.515799999999999</v>
      </c>
      <c r="S164" s="15" t="s">
        <v>268</v>
      </c>
      <c r="T164" s="15" t="s">
        <v>268</v>
      </c>
      <c r="U164" s="15">
        <v>7.7976999999999999</v>
      </c>
      <c r="V164" s="15">
        <v>0</v>
      </c>
      <c r="W164" s="15">
        <v>7.7976999999999999</v>
      </c>
      <c r="X164" s="15">
        <v>0</v>
      </c>
      <c r="Y164" s="15">
        <v>21.25</v>
      </c>
      <c r="Z164" s="15">
        <v>7.4619</v>
      </c>
      <c r="AA164" s="15">
        <v>7.7976999999999999</v>
      </c>
      <c r="AB164" s="15">
        <v>0</v>
      </c>
      <c r="AC164" s="15">
        <v>7.7976999999999999</v>
      </c>
      <c r="AD164" s="15">
        <v>0</v>
      </c>
      <c r="AE164" s="15">
        <v>21.25</v>
      </c>
      <c r="AF164" s="15">
        <v>7.4619</v>
      </c>
      <c r="AG164" s="15">
        <v>0</v>
      </c>
      <c r="AH164" s="15">
        <v>0</v>
      </c>
      <c r="AI164" s="15">
        <v>0</v>
      </c>
      <c r="AJ164" s="15">
        <v>0</v>
      </c>
      <c r="AK164" s="15" t="s">
        <v>268</v>
      </c>
      <c r="AL164" s="15" t="s">
        <v>268</v>
      </c>
      <c r="AM164" s="15">
        <v>22.9315</v>
      </c>
    </row>
    <row r="165" spans="1:39">
      <c r="A165" s="9">
        <v>45231</v>
      </c>
      <c r="B165" s="15">
        <v>35.039200000000001</v>
      </c>
      <c r="C165" s="15">
        <v>36.6631</v>
      </c>
      <c r="D165" s="15">
        <v>44.612000000000002</v>
      </c>
      <c r="E165" s="15">
        <v>36.291400000000003</v>
      </c>
      <c r="F165" s="15">
        <v>37.323500000000003</v>
      </c>
      <c r="G165" s="15">
        <v>23.776700000000002</v>
      </c>
      <c r="H165" s="15">
        <v>38.825200000000002</v>
      </c>
      <c r="I165" s="15">
        <v>36.661000000000001</v>
      </c>
      <c r="J165" s="15">
        <v>44.593000000000004</v>
      </c>
      <c r="K165" s="15">
        <v>36.291400000000003</v>
      </c>
      <c r="L165" s="15">
        <v>37.323500000000003</v>
      </c>
      <c r="M165" s="15">
        <v>23.776700000000002</v>
      </c>
      <c r="N165" s="15">
        <v>38.825200000000002</v>
      </c>
      <c r="O165" s="15">
        <v>49.815800000000003</v>
      </c>
      <c r="P165" s="15">
        <v>49.824199999999998</v>
      </c>
      <c r="Q165" s="15">
        <v>36.5</v>
      </c>
      <c r="R165" s="15">
        <v>36.5</v>
      </c>
      <c r="S165" s="15" t="s">
        <v>268</v>
      </c>
      <c r="T165" s="15" t="s">
        <v>268</v>
      </c>
      <c r="U165" s="15">
        <v>7.6406999999999998</v>
      </c>
      <c r="V165" s="15">
        <v>0</v>
      </c>
      <c r="W165" s="15">
        <v>7.6406999999999998</v>
      </c>
      <c r="X165" s="15">
        <v>0</v>
      </c>
      <c r="Y165" s="15">
        <v>0</v>
      </c>
      <c r="Z165" s="15">
        <v>7.6406999999999998</v>
      </c>
      <c r="AA165" s="15">
        <v>7.6406999999999998</v>
      </c>
      <c r="AB165" s="15">
        <v>0</v>
      </c>
      <c r="AC165" s="15">
        <v>7.6406999999999998</v>
      </c>
      <c r="AD165" s="15">
        <v>0</v>
      </c>
      <c r="AE165" s="15">
        <v>0</v>
      </c>
      <c r="AF165" s="15">
        <v>7.6406999999999998</v>
      </c>
      <c r="AG165" s="15">
        <v>0</v>
      </c>
      <c r="AH165" s="15">
        <v>0</v>
      </c>
      <c r="AI165" s="15">
        <v>0</v>
      </c>
      <c r="AJ165" s="15">
        <v>0</v>
      </c>
      <c r="AK165" s="15" t="s">
        <v>268</v>
      </c>
      <c r="AL165" s="15" t="s">
        <v>268</v>
      </c>
      <c r="AM165" s="15">
        <v>21.538699999999999</v>
      </c>
    </row>
    <row r="166" spans="1:39">
      <c r="A166" s="9">
        <v>45261</v>
      </c>
      <c r="B166" s="15">
        <v>35.122799999999998</v>
      </c>
      <c r="C166" s="15">
        <v>37.213200000000001</v>
      </c>
      <c r="D166" s="15">
        <v>44.892200000000003</v>
      </c>
      <c r="E166" s="15">
        <v>36.8262</v>
      </c>
      <c r="F166" s="15">
        <v>37.782499999999999</v>
      </c>
      <c r="G166" s="15">
        <v>25.061399999999999</v>
      </c>
      <c r="H166" s="15">
        <v>40.808</v>
      </c>
      <c r="I166" s="15">
        <v>37.209699999999998</v>
      </c>
      <c r="J166" s="15">
        <v>44.8675</v>
      </c>
      <c r="K166" s="15">
        <v>36.8262</v>
      </c>
      <c r="L166" s="15">
        <v>37.782499999999999</v>
      </c>
      <c r="M166" s="15">
        <v>25.061399999999999</v>
      </c>
      <c r="N166" s="15">
        <v>40.808</v>
      </c>
      <c r="O166" s="15">
        <v>48.790999999999997</v>
      </c>
      <c r="P166" s="15">
        <v>48.790999999999997</v>
      </c>
      <c r="Q166" s="15" t="s">
        <v>268</v>
      </c>
      <c r="R166" s="15" t="s">
        <v>268</v>
      </c>
      <c r="S166" s="15" t="s">
        <v>268</v>
      </c>
      <c r="T166" s="15" t="s">
        <v>268</v>
      </c>
      <c r="U166" s="15">
        <v>7.8238000000000003</v>
      </c>
      <c r="V166" s="15">
        <v>0</v>
      </c>
      <c r="W166" s="15">
        <v>7.8238000000000003</v>
      </c>
      <c r="X166" s="15">
        <v>0</v>
      </c>
      <c r="Y166" s="15">
        <v>0</v>
      </c>
      <c r="Z166" s="15">
        <v>7.8238000000000003</v>
      </c>
      <c r="AA166" s="15">
        <v>7.8238000000000003</v>
      </c>
      <c r="AB166" s="15">
        <v>0</v>
      </c>
      <c r="AC166" s="15">
        <v>7.8238000000000003</v>
      </c>
      <c r="AD166" s="15">
        <v>0</v>
      </c>
      <c r="AE166" s="15">
        <v>0</v>
      </c>
      <c r="AF166" s="15">
        <v>7.8238000000000003</v>
      </c>
      <c r="AG166" s="15">
        <v>0</v>
      </c>
      <c r="AH166" s="15">
        <v>0</v>
      </c>
      <c r="AI166" s="15" t="s">
        <v>268</v>
      </c>
      <c r="AJ166" s="15" t="s">
        <v>268</v>
      </c>
      <c r="AK166" s="15" t="s">
        <v>268</v>
      </c>
      <c r="AL166" s="15" t="s">
        <v>268</v>
      </c>
      <c r="AM166" s="15">
        <v>22.464600000000001</v>
      </c>
    </row>
    <row r="167" spans="1:39">
      <c r="A167" s="9">
        <v>45292</v>
      </c>
      <c r="B167" s="15">
        <v>35.408900000000003</v>
      </c>
      <c r="C167" s="15">
        <v>37.385399999999997</v>
      </c>
      <c r="D167" s="15">
        <v>44.404499999999999</v>
      </c>
      <c r="E167" s="15">
        <v>37.037799999999997</v>
      </c>
      <c r="F167" s="15">
        <v>38.066099999999999</v>
      </c>
      <c r="G167" s="15">
        <v>25.125499999999999</v>
      </c>
      <c r="H167" s="15">
        <v>39.569499999999998</v>
      </c>
      <c r="I167" s="15">
        <v>37.384999999999998</v>
      </c>
      <c r="J167" s="15">
        <v>44.397799999999997</v>
      </c>
      <c r="K167" s="15">
        <v>37.037799999999997</v>
      </c>
      <c r="L167" s="15">
        <v>38.066099999999999</v>
      </c>
      <c r="M167" s="15">
        <v>25.125499999999999</v>
      </c>
      <c r="N167" s="15">
        <v>39.569499999999998</v>
      </c>
      <c r="O167" s="15">
        <v>59.235500000000002</v>
      </c>
      <c r="P167" s="15">
        <v>59.235500000000002</v>
      </c>
      <c r="Q167" s="15" t="s">
        <v>268</v>
      </c>
      <c r="R167" s="15" t="s">
        <v>268</v>
      </c>
      <c r="S167" s="15" t="s">
        <v>268</v>
      </c>
      <c r="T167" s="15" t="s">
        <v>268</v>
      </c>
      <c r="U167" s="15">
        <v>9.3280999999999992</v>
      </c>
      <c r="V167" s="15">
        <v>0</v>
      </c>
      <c r="W167" s="15">
        <v>9.3280999999999992</v>
      </c>
      <c r="X167" s="15">
        <v>0</v>
      </c>
      <c r="Y167" s="15">
        <v>21.0701</v>
      </c>
      <c r="Z167" s="15">
        <v>9.1913</v>
      </c>
      <c r="AA167" s="15">
        <v>9.3280999999999992</v>
      </c>
      <c r="AB167" s="15">
        <v>0</v>
      </c>
      <c r="AC167" s="15">
        <v>9.3280999999999992</v>
      </c>
      <c r="AD167" s="15">
        <v>0</v>
      </c>
      <c r="AE167" s="15">
        <v>21.0701</v>
      </c>
      <c r="AF167" s="15">
        <v>9.1913</v>
      </c>
      <c r="AG167" s="15">
        <v>0</v>
      </c>
      <c r="AH167" s="15">
        <v>0</v>
      </c>
      <c r="AI167" s="15" t="s">
        <v>268</v>
      </c>
      <c r="AJ167" s="15" t="s">
        <v>268</v>
      </c>
      <c r="AK167" s="15" t="s">
        <v>268</v>
      </c>
      <c r="AL167" s="15" t="s">
        <v>268</v>
      </c>
      <c r="AM167" s="15">
        <v>22.5532</v>
      </c>
    </row>
    <row r="168" spans="1:39">
      <c r="A168" s="9">
        <v>45323</v>
      </c>
      <c r="B168" s="15">
        <v>35.383499999999998</v>
      </c>
      <c r="C168" s="15">
        <v>37.613500000000002</v>
      </c>
      <c r="D168" s="15">
        <v>44.374899999999997</v>
      </c>
      <c r="E168" s="15">
        <v>37.279000000000003</v>
      </c>
      <c r="F168" s="15">
        <v>38.358899999999998</v>
      </c>
      <c r="G168" s="15">
        <v>24.715199999999999</v>
      </c>
      <c r="H168" s="15">
        <v>39.099600000000002</v>
      </c>
      <c r="I168" s="15">
        <v>37.612900000000003</v>
      </c>
      <c r="J168" s="15">
        <v>44.368099999999998</v>
      </c>
      <c r="K168" s="15">
        <v>37.279000000000003</v>
      </c>
      <c r="L168" s="15">
        <v>38.358899999999998</v>
      </c>
      <c r="M168" s="15">
        <v>24.715199999999999</v>
      </c>
      <c r="N168" s="15">
        <v>39.099600000000002</v>
      </c>
      <c r="O168" s="15">
        <v>52.729799999999997</v>
      </c>
      <c r="P168" s="15">
        <v>52.729799999999997</v>
      </c>
      <c r="Q168" s="15" t="s">
        <v>268</v>
      </c>
      <c r="R168" s="15" t="s">
        <v>268</v>
      </c>
      <c r="S168" s="15" t="s">
        <v>268</v>
      </c>
      <c r="T168" s="15" t="s">
        <v>268</v>
      </c>
      <c r="U168" s="15">
        <v>7.8277999999999999</v>
      </c>
      <c r="V168" s="15">
        <v>0</v>
      </c>
      <c r="W168" s="15">
        <v>7.8277999999999999</v>
      </c>
      <c r="X168" s="15">
        <v>0</v>
      </c>
      <c r="Y168" s="15">
        <v>0</v>
      </c>
      <c r="Z168" s="15">
        <v>7.8277999999999999</v>
      </c>
      <c r="AA168" s="15">
        <v>7.8277999999999999</v>
      </c>
      <c r="AB168" s="15">
        <v>0</v>
      </c>
      <c r="AC168" s="15">
        <v>7.8277999999999999</v>
      </c>
      <c r="AD168" s="15">
        <v>0</v>
      </c>
      <c r="AE168" s="15">
        <v>0</v>
      </c>
      <c r="AF168" s="15">
        <v>7.8277999999999999</v>
      </c>
      <c r="AG168" s="15">
        <v>0</v>
      </c>
      <c r="AH168" s="15">
        <v>0</v>
      </c>
      <c r="AI168" s="15" t="s">
        <v>268</v>
      </c>
      <c r="AJ168" s="15" t="s">
        <v>268</v>
      </c>
      <c r="AK168" s="15" t="s">
        <v>268</v>
      </c>
      <c r="AL168" s="15" t="s">
        <v>268</v>
      </c>
      <c r="AM168" s="15">
        <v>21.858000000000001</v>
      </c>
    </row>
    <row r="169" spans="1:39">
      <c r="A169" s="9">
        <v>45352</v>
      </c>
      <c r="B169" s="15">
        <v>35.350099999999998</v>
      </c>
      <c r="C169" s="15">
        <v>37.200800000000001</v>
      </c>
      <c r="D169" s="15">
        <v>39.496200000000002</v>
      </c>
      <c r="E169" s="15">
        <v>37.090499999999999</v>
      </c>
      <c r="F169" s="15">
        <v>38.270400000000002</v>
      </c>
      <c r="G169" s="15">
        <v>24.409600000000001</v>
      </c>
      <c r="H169" s="15">
        <v>39.4923</v>
      </c>
      <c r="I169" s="15">
        <v>37.200200000000002</v>
      </c>
      <c r="J169" s="15">
        <v>39.484499999999997</v>
      </c>
      <c r="K169" s="15">
        <v>37.090499999999999</v>
      </c>
      <c r="L169" s="15">
        <v>38.270400000000002</v>
      </c>
      <c r="M169" s="15">
        <v>24.409600000000001</v>
      </c>
      <c r="N169" s="15">
        <v>39.4923</v>
      </c>
      <c r="O169" s="15">
        <v>52.905099999999997</v>
      </c>
      <c r="P169" s="15">
        <v>52.905099999999997</v>
      </c>
      <c r="Q169" s="15" t="s">
        <v>268</v>
      </c>
      <c r="R169" s="15" t="s">
        <v>268</v>
      </c>
      <c r="S169" s="15" t="s">
        <v>268</v>
      </c>
      <c r="T169" s="15" t="s">
        <v>268</v>
      </c>
      <c r="U169" s="15">
        <v>7.3964999999999996</v>
      </c>
      <c r="V169" s="15">
        <v>0</v>
      </c>
      <c r="W169" s="15">
        <v>7.3964999999999996</v>
      </c>
      <c r="X169" s="15">
        <v>0</v>
      </c>
      <c r="Y169" s="15">
        <v>0</v>
      </c>
      <c r="Z169" s="15">
        <v>7.3964999999999996</v>
      </c>
      <c r="AA169" s="15">
        <v>7.3964999999999996</v>
      </c>
      <c r="AB169" s="15">
        <v>0</v>
      </c>
      <c r="AC169" s="15">
        <v>7.3964999999999996</v>
      </c>
      <c r="AD169" s="15">
        <v>0</v>
      </c>
      <c r="AE169" s="15">
        <v>0</v>
      </c>
      <c r="AF169" s="15">
        <v>7.3964999999999996</v>
      </c>
      <c r="AG169" s="15">
        <v>0</v>
      </c>
      <c r="AH169" s="15">
        <v>0</v>
      </c>
      <c r="AI169" s="15" t="s">
        <v>268</v>
      </c>
      <c r="AJ169" s="15" t="s">
        <v>268</v>
      </c>
      <c r="AK169" s="15" t="s">
        <v>268</v>
      </c>
      <c r="AL169" s="15" t="s">
        <v>268</v>
      </c>
      <c r="AM169" s="15">
        <v>23.1159</v>
      </c>
    </row>
    <row r="170" spans="1:39">
      <c r="A170" s="9">
        <v>45383</v>
      </c>
      <c r="B170" s="15">
        <v>34.556699999999999</v>
      </c>
      <c r="C170" s="15">
        <v>37.153300000000002</v>
      </c>
      <c r="D170" s="15">
        <v>40.307699999999997</v>
      </c>
      <c r="E170" s="15">
        <v>36.989400000000003</v>
      </c>
      <c r="F170" s="15">
        <v>38.228299999999997</v>
      </c>
      <c r="G170" s="15">
        <v>24.197900000000001</v>
      </c>
      <c r="H170" s="15">
        <v>40.5764</v>
      </c>
      <c r="I170" s="15">
        <v>37.152000000000001</v>
      </c>
      <c r="J170" s="15">
        <v>40.288699999999999</v>
      </c>
      <c r="K170" s="15">
        <v>36.989400000000003</v>
      </c>
      <c r="L170" s="15">
        <v>38.228299999999997</v>
      </c>
      <c r="M170" s="15">
        <v>24.197900000000001</v>
      </c>
      <c r="N170" s="15">
        <v>40.5764</v>
      </c>
      <c r="O170" s="15">
        <v>49.327500000000001</v>
      </c>
      <c r="P170" s="15">
        <v>49.327500000000001</v>
      </c>
      <c r="Q170" s="15" t="s">
        <v>268</v>
      </c>
      <c r="R170" s="15" t="s">
        <v>268</v>
      </c>
      <c r="S170" s="15" t="s">
        <v>268</v>
      </c>
      <c r="T170" s="15" t="s">
        <v>268</v>
      </c>
      <c r="U170" s="15">
        <v>9.1638000000000002</v>
      </c>
      <c r="V170" s="15">
        <v>0</v>
      </c>
      <c r="W170" s="15">
        <v>9.1638000000000002</v>
      </c>
      <c r="X170" s="15">
        <v>0</v>
      </c>
      <c r="Y170" s="15">
        <v>24.571100000000001</v>
      </c>
      <c r="Z170" s="15">
        <v>8.1329999999999991</v>
      </c>
      <c r="AA170" s="15">
        <v>9.1638000000000002</v>
      </c>
      <c r="AB170" s="15">
        <v>0</v>
      </c>
      <c r="AC170" s="15">
        <v>9.1638000000000002</v>
      </c>
      <c r="AD170" s="15">
        <v>0</v>
      </c>
      <c r="AE170" s="15">
        <v>24.571100000000001</v>
      </c>
      <c r="AF170" s="15">
        <v>8.1329999999999991</v>
      </c>
      <c r="AG170" s="15">
        <v>0</v>
      </c>
      <c r="AH170" s="15">
        <v>0</v>
      </c>
      <c r="AI170" s="15" t="s">
        <v>268</v>
      </c>
      <c r="AJ170" s="15" t="s">
        <v>268</v>
      </c>
      <c r="AK170" s="15" t="s">
        <v>268</v>
      </c>
      <c r="AL170" s="15" t="s">
        <v>268</v>
      </c>
      <c r="AM170" s="15">
        <v>22.716799999999999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4" orientation="landscape" r:id="rId1"/>
  <headerFooter alignWithMargins="0"/>
  <colBreaks count="1" manualBreakCount="1">
    <brk id="20" min="2" max="17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1" customWidth="1"/>
    <col min="2" max="2" width="11.44140625" style="13" customWidth="1"/>
    <col min="3" max="6" width="7.44140625" style="13" customWidth="1"/>
    <col min="7" max="7" width="8.33203125" style="13" customWidth="1"/>
    <col min="8" max="8" width="7.6640625" style="13" customWidth="1"/>
    <col min="9" max="15" width="7.44140625" style="13" customWidth="1"/>
    <col min="16" max="16" width="7.88671875" style="13" customWidth="1"/>
    <col min="17" max="19" width="9.109375" style="13"/>
    <col min="20" max="20" width="19.109375" style="13" customWidth="1"/>
    <col min="21" max="16384" width="9.109375" style="13"/>
  </cols>
  <sheetData>
    <row r="1" spans="1:16" s="27" customFormat="1" ht="14.4">
      <c r="A1" s="4" t="s">
        <v>128</v>
      </c>
    </row>
    <row r="2" spans="1:16" s="27" customFormat="1" ht="5.25" customHeight="1">
      <c r="A2" s="51"/>
    </row>
    <row r="3" spans="1:16" ht="26.25" customHeight="1">
      <c r="A3" s="226" t="s">
        <v>109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</row>
    <row r="4" spans="1:16" ht="12.75" customHeight="1">
      <c r="A4" s="11" t="s">
        <v>127</v>
      </c>
    </row>
    <row r="5" spans="1:16" ht="12.75" customHeight="1">
      <c r="A5" s="12" t="s">
        <v>51</v>
      </c>
    </row>
    <row r="6" spans="1:16" s="29" customFormat="1" ht="15" customHeight="1">
      <c r="A6" s="196" t="s">
        <v>0</v>
      </c>
      <c r="B6" s="185" t="s">
        <v>14</v>
      </c>
      <c r="C6" s="204" t="s">
        <v>2</v>
      </c>
      <c r="D6" s="205"/>
      <c r="E6" s="205"/>
      <c r="F6" s="206"/>
      <c r="G6" s="201" t="s">
        <v>3</v>
      </c>
      <c r="H6" s="202"/>
      <c r="I6" s="202"/>
      <c r="J6" s="202"/>
      <c r="K6" s="202"/>
      <c r="L6" s="202"/>
      <c r="M6" s="202"/>
      <c r="N6" s="202"/>
      <c r="O6" s="202"/>
      <c r="P6" s="203"/>
    </row>
    <row r="7" spans="1:16" s="29" customFormat="1" ht="15" customHeight="1">
      <c r="A7" s="197"/>
      <c r="B7" s="185"/>
      <c r="C7" s="207"/>
      <c r="D7" s="208"/>
      <c r="E7" s="208"/>
      <c r="F7" s="209"/>
      <c r="G7" s="201" t="s">
        <v>8</v>
      </c>
      <c r="H7" s="202"/>
      <c r="I7" s="202"/>
      <c r="J7" s="202"/>
      <c r="K7" s="203"/>
      <c r="L7" s="201" t="s">
        <v>9</v>
      </c>
      <c r="M7" s="202"/>
      <c r="N7" s="202"/>
      <c r="O7" s="202"/>
      <c r="P7" s="203"/>
    </row>
    <row r="8" spans="1:16" s="29" customFormat="1" ht="64.5" customHeight="1">
      <c r="A8" s="198"/>
      <c r="B8" s="185"/>
      <c r="C8" s="14" t="s">
        <v>18</v>
      </c>
      <c r="D8" s="14" t="s">
        <v>10</v>
      </c>
      <c r="E8" s="14" t="s">
        <v>20</v>
      </c>
      <c r="F8" s="14" t="s">
        <v>21</v>
      </c>
      <c r="G8" s="14" t="s">
        <v>13</v>
      </c>
      <c r="H8" s="14" t="s">
        <v>18</v>
      </c>
      <c r="I8" s="14" t="s">
        <v>10</v>
      </c>
      <c r="J8" s="14" t="s">
        <v>20</v>
      </c>
      <c r="K8" s="14" t="s">
        <v>21</v>
      </c>
      <c r="L8" s="14" t="s">
        <v>13</v>
      </c>
      <c r="M8" s="14" t="s">
        <v>18</v>
      </c>
      <c r="N8" s="14" t="s">
        <v>10</v>
      </c>
      <c r="O8" s="14" t="s">
        <v>20</v>
      </c>
      <c r="P8" s="14" t="s">
        <v>21</v>
      </c>
    </row>
    <row r="9" spans="1:16" s="29" customFormat="1" hidden="1">
      <c r="A9" s="116"/>
      <c r="B9" s="115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</row>
    <row r="10" spans="1:16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</row>
    <row r="11" spans="1:16" hidden="1" outlineLevel="1">
      <c r="A11" s="9">
        <v>40544</v>
      </c>
      <c r="B11" s="15">
        <v>8.5487000000000002</v>
      </c>
      <c r="C11" s="15">
        <v>7.1139000000000001</v>
      </c>
      <c r="D11" s="15">
        <v>8.9762000000000004</v>
      </c>
      <c r="E11" s="15">
        <v>9.1625999999999994</v>
      </c>
      <c r="F11" s="15">
        <v>14.1</v>
      </c>
      <c r="G11" s="15">
        <v>10.0098</v>
      </c>
      <c r="H11" s="15">
        <v>7.1841999999999997</v>
      </c>
      <c r="I11" s="15">
        <v>11.234299999999999</v>
      </c>
      <c r="J11" s="15">
        <v>9.1625999999999994</v>
      </c>
      <c r="K11" s="15">
        <v>14.1</v>
      </c>
      <c r="L11" s="15">
        <v>3.7040999999999999</v>
      </c>
      <c r="M11" s="15">
        <v>4.6337000000000002</v>
      </c>
      <c r="N11" s="15">
        <v>3.6768999999999998</v>
      </c>
      <c r="O11" s="15">
        <v>0</v>
      </c>
      <c r="P11" s="15">
        <v>0</v>
      </c>
    </row>
    <row r="12" spans="1:16" hidden="1" outlineLevel="1">
      <c r="A12" s="9">
        <v>40575</v>
      </c>
      <c r="B12" s="15">
        <v>8.6670999999999996</v>
      </c>
      <c r="C12" s="15">
        <v>8.3740000000000006</v>
      </c>
      <c r="D12" s="15">
        <v>9.7213999999999992</v>
      </c>
      <c r="E12" s="15">
        <v>13.276899999999999</v>
      </c>
      <c r="F12" s="15">
        <v>5.8663999999999996</v>
      </c>
      <c r="G12" s="15">
        <v>10.7211</v>
      </c>
      <c r="H12" s="15">
        <v>8.4312000000000005</v>
      </c>
      <c r="I12" s="15">
        <v>11.472099999999999</v>
      </c>
      <c r="J12" s="15">
        <v>13.3635</v>
      </c>
      <c r="K12" s="15">
        <v>15.4648</v>
      </c>
      <c r="L12" s="15">
        <v>5.3745000000000003</v>
      </c>
      <c r="M12" s="15">
        <v>3.5358999999999998</v>
      </c>
      <c r="N12" s="15">
        <v>4.4993999999999996</v>
      </c>
      <c r="O12" s="15">
        <v>2.2000000000000002</v>
      </c>
      <c r="P12" s="15">
        <v>5.85</v>
      </c>
    </row>
    <row r="13" spans="1:16" hidden="1" outlineLevel="1">
      <c r="A13" s="9">
        <v>40603</v>
      </c>
      <c r="B13" s="15">
        <v>8.7424999999999997</v>
      </c>
      <c r="C13" s="15">
        <v>6.5397999999999996</v>
      </c>
      <c r="D13" s="15">
        <v>8.8794000000000004</v>
      </c>
      <c r="E13" s="15">
        <v>13.0022</v>
      </c>
      <c r="F13" s="15">
        <v>15.5</v>
      </c>
      <c r="G13" s="15">
        <v>9.4253</v>
      </c>
      <c r="H13" s="15">
        <v>6.5734000000000004</v>
      </c>
      <c r="I13" s="15">
        <v>9.9024000000000001</v>
      </c>
      <c r="J13" s="15">
        <v>13.0022</v>
      </c>
      <c r="K13" s="15">
        <v>15.5</v>
      </c>
      <c r="L13" s="15">
        <v>2.9449000000000001</v>
      </c>
      <c r="M13" s="15">
        <v>2.7835999999999999</v>
      </c>
      <c r="N13" s="15">
        <v>2.9478</v>
      </c>
      <c r="O13" s="15">
        <v>0</v>
      </c>
      <c r="P13" s="15">
        <v>0</v>
      </c>
    </row>
    <row r="14" spans="1:16" hidden="1" outlineLevel="1">
      <c r="A14" s="9">
        <v>40634</v>
      </c>
      <c r="B14" s="15">
        <v>8.5587999999999997</v>
      </c>
      <c r="C14" s="15">
        <v>6.1256000000000004</v>
      </c>
      <c r="D14" s="15">
        <v>9.1492000000000004</v>
      </c>
      <c r="E14" s="15">
        <v>11.862299999999999</v>
      </c>
      <c r="F14" s="15">
        <v>6</v>
      </c>
      <c r="G14" s="15">
        <v>9.4412000000000003</v>
      </c>
      <c r="H14" s="15">
        <v>6.3068</v>
      </c>
      <c r="I14" s="15">
        <v>10.3504</v>
      </c>
      <c r="J14" s="15">
        <v>13.0549</v>
      </c>
      <c r="K14" s="15">
        <v>6</v>
      </c>
      <c r="L14" s="15">
        <v>3.1474000000000002</v>
      </c>
      <c r="M14" s="15">
        <v>3.0567000000000002</v>
      </c>
      <c r="N14" s="15">
        <v>3.1263000000000001</v>
      </c>
      <c r="O14" s="15">
        <v>4</v>
      </c>
      <c r="P14" s="15">
        <v>0</v>
      </c>
    </row>
    <row r="15" spans="1:16" hidden="1" outlineLevel="1">
      <c r="A15" s="9">
        <v>40664</v>
      </c>
      <c r="B15" s="15">
        <v>7.9264000000000001</v>
      </c>
      <c r="C15" s="15">
        <v>6.0720999999999998</v>
      </c>
      <c r="D15" s="15">
        <v>7.2728000000000002</v>
      </c>
      <c r="E15" s="15">
        <v>12.6845</v>
      </c>
      <c r="F15" s="15">
        <v>0</v>
      </c>
      <c r="G15" s="15">
        <v>8.5734999999999992</v>
      </c>
      <c r="H15" s="15">
        <v>6.3632</v>
      </c>
      <c r="I15" s="15">
        <v>7.9767999999999999</v>
      </c>
      <c r="J15" s="15">
        <v>12.755100000000001</v>
      </c>
      <c r="K15" s="15">
        <v>0</v>
      </c>
      <c r="L15" s="15">
        <v>3.1303999999999998</v>
      </c>
      <c r="M15" s="15">
        <v>4</v>
      </c>
      <c r="N15" s="15">
        <v>2.9851000000000001</v>
      </c>
      <c r="O15" s="15">
        <v>4</v>
      </c>
      <c r="P15" s="15">
        <v>0</v>
      </c>
    </row>
    <row r="16" spans="1:16" hidden="1" outlineLevel="1">
      <c r="A16" s="9">
        <v>40695</v>
      </c>
      <c r="B16" s="15">
        <v>7.6063000000000001</v>
      </c>
      <c r="C16" s="15">
        <v>4.5101000000000004</v>
      </c>
      <c r="D16" s="15">
        <v>6.8483000000000001</v>
      </c>
      <c r="E16" s="15">
        <v>13.1663</v>
      </c>
      <c r="F16" s="15">
        <v>9.5</v>
      </c>
      <c r="G16" s="15">
        <v>7.8990999999999998</v>
      </c>
      <c r="H16" s="15">
        <v>4.5540000000000003</v>
      </c>
      <c r="I16" s="15">
        <v>7.6608999999999998</v>
      </c>
      <c r="J16" s="15">
        <v>13.4513</v>
      </c>
      <c r="K16" s="15">
        <v>0</v>
      </c>
      <c r="L16" s="15">
        <v>6.7045000000000003</v>
      </c>
      <c r="M16" s="15">
        <v>3</v>
      </c>
      <c r="N16" s="15">
        <v>2.8309000000000002</v>
      </c>
      <c r="O16" s="15">
        <v>4</v>
      </c>
      <c r="P16" s="15">
        <v>9.5</v>
      </c>
    </row>
    <row r="17" spans="1:16" hidden="1" outlineLevel="1">
      <c r="A17" s="9">
        <v>40725</v>
      </c>
      <c r="B17" s="15">
        <v>6.0453999999999999</v>
      </c>
      <c r="C17" s="15">
        <v>4.2525000000000004</v>
      </c>
      <c r="D17" s="15">
        <v>5.9255000000000004</v>
      </c>
      <c r="E17" s="15">
        <v>11.923</v>
      </c>
      <c r="F17" s="15">
        <v>4</v>
      </c>
      <c r="G17" s="15">
        <v>6.9199000000000002</v>
      </c>
      <c r="H17" s="15">
        <v>4.9976000000000003</v>
      </c>
      <c r="I17" s="15">
        <v>6.8019999999999996</v>
      </c>
      <c r="J17" s="15">
        <v>12.087</v>
      </c>
      <c r="K17" s="15">
        <v>4</v>
      </c>
      <c r="L17" s="15">
        <v>2.3397999999999999</v>
      </c>
      <c r="M17" s="15">
        <v>1.1272</v>
      </c>
      <c r="N17" s="15">
        <v>2.8996</v>
      </c>
      <c r="O17" s="15">
        <v>2.2000000000000002</v>
      </c>
      <c r="P17" s="15">
        <v>0</v>
      </c>
    </row>
    <row r="18" spans="1:16" hidden="1" outlineLevel="1">
      <c r="A18" s="9">
        <v>40756</v>
      </c>
      <c r="B18" s="15">
        <v>4.375</v>
      </c>
      <c r="C18" s="15">
        <v>2.9759000000000002</v>
      </c>
      <c r="D18" s="15">
        <v>5.5331000000000001</v>
      </c>
      <c r="E18" s="15">
        <v>8.2081</v>
      </c>
      <c r="F18" s="15">
        <v>0</v>
      </c>
      <c r="G18" s="15">
        <v>5.8521000000000001</v>
      </c>
      <c r="H18" s="15">
        <v>4.7169999999999996</v>
      </c>
      <c r="I18" s="15">
        <v>6.7484000000000002</v>
      </c>
      <c r="J18" s="15">
        <v>8.2081</v>
      </c>
      <c r="K18" s="15">
        <v>0</v>
      </c>
      <c r="L18" s="15">
        <v>1.8083</v>
      </c>
      <c r="M18" s="15">
        <v>0.125</v>
      </c>
      <c r="N18" s="15">
        <v>3.4074</v>
      </c>
      <c r="O18" s="15">
        <v>0</v>
      </c>
      <c r="P18" s="15">
        <v>0</v>
      </c>
    </row>
    <row r="19" spans="1:16" hidden="1" outlineLevel="1">
      <c r="A19" s="9">
        <v>40787</v>
      </c>
      <c r="B19" s="15">
        <v>8.7179000000000002</v>
      </c>
      <c r="C19" s="15">
        <v>5.1924999999999999</v>
      </c>
      <c r="D19" s="15">
        <v>9.5723000000000003</v>
      </c>
      <c r="E19" s="15">
        <v>13.5152</v>
      </c>
      <c r="F19" s="15">
        <v>14.5</v>
      </c>
      <c r="G19" s="15">
        <v>9.4042999999999992</v>
      </c>
      <c r="H19" s="15">
        <v>5.5970000000000004</v>
      </c>
      <c r="I19" s="15">
        <v>10.459899999999999</v>
      </c>
      <c r="J19" s="15">
        <v>13.5152</v>
      </c>
      <c r="K19" s="15">
        <v>14.5</v>
      </c>
      <c r="L19" s="15">
        <v>3.5257000000000001</v>
      </c>
      <c r="M19" s="15">
        <v>0.6774</v>
      </c>
      <c r="N19" s="15">
        <v>4.1444999999999999</v>
      </c>
      <c r="O19" s="15">
        <v>0</v>
      </c>
      <c r="P19" s="15">
        <v>0</v>
      </c>
    </row>
    <row r="20" spans="1:16" hidden="1" outlineLevel="1">
      <c r="A20" s="9">
        <v>40817</v>
      </c>
      <c r="B20" s="15">
        <v>9.8018999999999998</v>
      </c>
      <c r="C20" s="15">
        <v>4.1885000000000003</v>
      </c>
      <c r="D20" s="15">
        <v>12.1632</v>
      </c>
      <c r="E20" s="15">
        <v>6.7805999999999997</v>
      </c>
      <c r="F20" s="15">
        <v>7.0548000000000002</v>
      </c>
      <c r="G20" s="15">
        <v>11.075200000000001</v>
      </c>
      <c r="H20" s="15">
        <v>4.8944999999999999</v>
      </c>
      <c r="I20" s="15">
        <v>13.2317</v>
      </c>
      <c r="J20" s="15">
        <v>8.2114999999999991</v>
      </c>
      <c r="K20" s="15">
        <v>7.0833000000000004</v>
      </c>
      <c r="L20" s="15">
        <v>3.6869999999999998</v>
      </c>
      <c r="M20" s="15">
        <v>1.6274999999999999</v>
      </c>
      <c r="N20" s="15">
        <v>4.1101999999999999</v>
      </c>
      <c r="O20" s="15">
        <v>5.25</v>
      </c>
      <c r="P20" s="15">
        <v>3.5</v>
      </c>
    </row>
    <row r="21" spans="1:16" hidden="1" outlineLevel="1">
      <c r="A21" s="9">
        <v>40848</v>
      </c>
      <c r="B21" s="15">
        <v>7.9626000000000001</v>
      </c>
      <c r="C21" s="15">
        <v>2.1078999999999999</v>
      </c>
      <c r="D21" s="15">
        <v>15.932499999999999</v>
      </c>
      <c r="E21" s="15">
        <v>12.4161</v>
      </c>
      <c r="F21" s="15">
        <v>10</v>
      </c>
      <c r="G21" s="15">
        <v>8.1575000000000006</v>
      </c>
      <c r="H21" s="15">
        <v>2.1604000000000001</v>
      </c>
      <c r="I21" s="15">
        <v>16.443300000000001</v>
      </c>
      <c r="J21" s="15">
        <v>12.4161</v>
      </c>
      <c r="K21" s="15">
        <v>10</v>
      </c>
      <c r="L21" s="15">
        <v>2.1301000000000001</v>
      </c>
      <c r="M21" s="15">
        <v>0.23380000000000001</v>
      </c>
      <c r="N21" s="15">
        <v>3.8967000000000001</v>
      </c>
      <c r="O21" s="15">
        <v>0</v>
      </c>
      <c r="P21" s="15">
        <v>0</v>
      </c>
    </row>
    <row r="22" spans="1:16" hidden="1" outlineLevel="1">
      <c r="A22" s="9">
        <v>40878</v>
      </c>
      <c r="B22" s="15">
        <v>10.1571</v>
      </c>
      <c r="C22" s="15">
        <v>3.7585999999999999</v>
      </c>
      <c r="D22" s="15">
        <v>17.335899999999999</v>
      </c>
      <c r="E22" s="15">
        <v>14.3634</v>
      </c>
      <c r="F22" s="15">
        <v>0.5</v>
      </c>
      <c r="G22" s="15">
        <v>10.2136</v>
      </c>
      <c r="H22" s="15">
        <v>3.7873000000000001</v>
      </c>
      <c r="I22" s="15">
        <v>17.335899999999999</v>
      </c>
      <c r="J22" s="15">
        <v>14.3634</v>
      </c>
      <c r="K22" s="15">
        <v>0.5</v>
      </c>
      <c r="L22" s="15">
        <v>1.4710000000000001</v>
      </c>
      <c r="M22" s="15">
        <v>1.4710000000000001</v>
      </c>
      <c r="N22" s="15">
        <v>0</v>
      </c>
      <c r="O22" s="15">
        <v>0</v>
      </c>
      <c r="P22" s="15">
        <v>0</v>
      </c>
    </row>
    <row r="23" spans="1:16" hidden="1" outlineLevel="1">
      <c r="A23" s="9">
        <v>40909</v>
      </c>
      <c r="B23" s="15">
        <v>8.9133999999999993</v>
      </c>
      <c r="C23" s="15">
        <v>3.0215999999999998</v>
      </c>
      <c r="D23" s="15">
        <v>13.0951</v>
      </c>
      <c r="E23" s="15">
        <v>13.255699999999999</v>
      </c>
      <c r="F23" s="15">
        <v>0</v>
      </c>
      <c r="G23" s="15">
        <v>9.4642999999999997</v>
      </c>
      <c r="H23" s="15">
        <v>3.0693999999999999</v>
      </c>
      <c r="I23" s="15">
        <v>14.5077</v>
      </c>
      <c r="J23" s="15">
        <v>13.255699999999999</v>
      </c>
      <c r="K23" s="15">
        <v>0</v>
      </c>
      <c r="L23" s="15">
        <v>2.4129</v>
      </c>
      <c r="M23" s="15">
        <v>0.91169999999999995</v>
      </c>
      <c r="N23" s="15">
        <v>2.6132</v>
      </c>
      <c r="O23" s="15">
        <v>0</v>
      </c>
      <c r="P23" s="15">
        <v>0</v>
      </c>
    </row>
    <row r="24" spans="1:16" hidden="1" outlineLevel="1">
      <c r="A24" s="9">
        <v>40940</v>
      </c>
      <c r="B24" s="15">
        <v>7.6318000000000001</v>
      </c>
      <c r="C24" s="15">
        <v>4.6757999999999997</v>
      </c>
      <c r="D24" s="15">
        <v>9.9041999999999994</v>
      </c>
      <c r="E24" s="15">
        <v>13.5199</v>
      </c>
      <c r="F24" s="15">
        <v>7.2</v>
      </c>
      <c r="G24" s="15">
        <v>8.3519000000000005</v>
      </c>
      <c r="H24" s="15">
        <v>4.7888999999999999</v>
      </c>
      <c r="I24" s="15">
        <v>11.616300000000001</v>
      </c>
      <c r="J24" s="15">
        <v>13.520099999999999</v>
      </c>
      <c r="K24" s="15">
        <v>7</v>
      </c>
      <c r="L24" s="15">
        <v>4.8926999999999996</v>
      </c>
      <c r="M24" s="15">
        <v>0.80179999999999996</v>
      </c>
      <c r="N24" s="15">
        <v>2.6103999999999998</v>
      </c>
      <c r="O24" s="15">
        <v>3</v>
      </c>
      <c r="P24" s="15">
        <v>7.2</v>
      </c>
    </row>
    <row r="25" spans="1:16" hidden="1" outlineLevel="1">
      <c r="A25" s="9">
        <v>40969</v>
      </c>
      <c r="B25" s="15">
        <v>9.4359999999999999</v>
      </c>
      <c r="C25" s="15">
        <v>3.9266000000000001</v>
      </c>
      <c r="D25" s="15">
        <v>11.934200000000001</v>
      </c>
      <c r="E25" s="15">
        <v>13.987399999999999</v>
      </c>
      <c r="F25" s="15">
        <v>0</v>
      </c>
      <c r="G25" s="15">
        <v>10.360200000000001</v>
      </c>
      <c r="H25" s="15">
        <v>4.0574000000000003</v>
      </c>
      <c r="I25" s="15">
        <v>13.9735</v>
      </c>
      <c r="J25" s="15">
        <v>13.987399999999999</v>
      </c>
      <c r="K25" s="15">
        <v>0</v>
      </c>
      <c r="L25" s="15">
        <v>2.5150000000000001</v>
      </c>
      <c r="M25" s="15">
        <v>0.78149999999999997</v>
      </c>
      <c r="N25" s="15">
        <v>2.7370999999999999</v>
      </c>
      <c r="O25" s="15">
        <v>0</v>
      </c>
      <c r="P25" s="15">
        <v>0</v>
      </c>
    </row>
    <row r="26" spans="1:16" hidden="1" outlineLevel="1">
      <c r="A26" s="9">
        <v>41000</v>
      </c>
      <c r="B26" s="15">
        <v>7.9531000000000001</v>
      </c>
      <c r="C26" s="15">
        <v>4.4316000000000004</v>
      </c>
      <c r="D26" s="15">
        <v>9.9634999999999998</v>
      </c>
      <c r="E26" s="15">
        <v>12.870799999999999</v>
      </c>
      <c r="F26" s="15">
        <v>0</v>
      </c>
      <c r="G26" s="15">
        <v>9.0152999999999999</v>
      </c>
      <c r="H26" s="15">
        <v>4.9672999999999998</v>
      </c>
      <c r="I26" s="15">
        <v>11.348000000000001</v>
      </c>
      <c r="J26" s="15">
        <v>12.870799999999999</v>
      </c>
      <c r="K26" s="15">
        <v>0</v>
      </c>
      <c r="L26" s="15">
        <v>2.9813000000000001</v>
      </c>
      <c r="M26" s="15">
        <v>2</v>
      </c>
      <c r="N26" s="15">
        <v>3.5886999999999998</v>
      </c>
      <c r="O26" s="15">
        <v>0</v>
      </c>
      <c r="P26" s="15">
        <v>0</v>
      </c>
    </row>
    <row r="27" spans="1:16" hidden="1" outlineLevel="1">
      <c r="A27" s="9">
        <v>41030</v>
      </c>
      <c r="B27" s="15">
        <v>11.077199999999999</v>
      </c>
      <c r="C27" s="15">
        <v>6.5907</v>
      </c>
      <c r="D27" s="15">
        <v>13.0032</v>
      </c>
      <c r="E27" s="15">
        <v>15.702</v>
      </c>
      <c r="F27" s="15">
        <v>0</v>
      </c>
      <c r="G27" s="15">
        <v>11.204700000000001</v>
      </c>
      <c r="H27" s="15">
        <v>6.6348000000000003</v>
      </c>
      <c r="I27" s="15">
        <v>13.2212</v>
      </c>
      <c r="J27" s="15">
        <v>15.702</v>
      </c>
      <c r="K27" s="15">
        <v>0</v>
      </c>
      <c r="L27" s="15">
        <v>3.6695000000000002</v>
      </c>
      <c r="M27" s="15">
        <v>2.4369999999999998</v>
      </c>
      <c r="N27" s="15">
        <v>4</v>
      </c>
      <c r="O27" s="15">
        <v>0</v>
      </c>
      <c r="P27" s="15">
        <v>0</v>
      </c>
    </row>
    <row r="28" spans="1:16" hidden="1" outlineLevel="1">
      <c r="A28" s="9">
        <v>41061</v>
      </c>
      <c r="B28" s="15">
        <v>10.706099999999999</v>
      </c>
      <c r="C28" s="15">
        <v>3.9119000000000002</v>
      </c>
      <c r="D28" s="15">
        <v>13.276400000000001</v>
      </c>
      <c r="E28" s="15">
        <v>16.194099999999999</v>
      </c>
      <c r="F28" s="15">
        <v>0</v>
      </c>
      <c r="G28" s="15">
        <v>11.189399999999999</v>
      </c>
      <c r="H28" s="15">
        <v>4.1798000000000002</v>
      </c>
      <c r="I28" s="15">
        <v>13.8232</v>
      </c>
      <c r="J28" s="15">
        <v>16.194099999999999</v>
      </c>
      <c r="K28" s="15">
        <v>0</v>
      </c>
      <c r="L28" s="15">
        <v>2.5198</v>
      </c>
      <c r="M28" s="15">
        <v>0.62180000000000002</v>
      </c>
      <c r="N28" s="15">
        <v>3.8473999999999999</v>
      </c>
      <c r="O28" s="15">
        <v>0</v>
      </c>
      <c r="P28" s="15">
        <v>0</v>
      </c>
    </row>
    <row r="29" spans="1:16" hidden="1" outlineLevel="1">
      <c r="A29" s="9">
        <v>41091</v>
      </c>
      <c r="B29" s="15">
        <v>11.727399999999999</v>
      </c>
      <c r="C29" s="15">
        <v>4.9276999999999997</v>
      </c>
      <c r="D29" s="15">
        <v>14.5718</v>
      </c>
      <c r="E29" s="15">
        <v>15.654999999999999</v>
      </c>
      <c r="F29" s="15">
        <v>0</v>
      </c>
      <c r="G29" s="15">
        <v>13.1737</v>
      </c>
      <c r="H29" s="15">
        <v>5.3819999999999997</v>
      </c>
      <c r="I29" s="15">
        <v>16.841000000000001</v>
      </c>
      <c r="J29" s="15">
        <v>15.654999999999999</v>
      </c>
      <c r="K29" s="15">
        <v>0</v>
      </c>
      <c r="L29" s="15">
        <v>3.13</v>
      </c>
      <c r="M29" s="15">
        <v>2.1099000000000001</v>
      </c>
      <c r="N29" s="15">
        <v>3.5571000000000002</v>
      </c>
      <c r="O29" s="15">
        <v>0</v>
      </c>
      <c r="P29" s="15">
        <v>0</v>
      </c>
    </row>
    <row r="30" spans="1:16" hidden="1" outlineLevel="1">
      <c r="A30" s="9">
        <v>41122</v>
      </c>
      <c r="B30" s="15">
        <v>16.005400000000002</v>
      </c>
      <c r="C30" s="15">
        <v>6.0541999999999998</v>
      </c>
      <c r="D30" s="15">
        <v>19.171399999999998</v>
      </c>
      <c r="E30" s="15">
        <v>15.061500000000001</v>
      </c>
      <c r="F30" s="15">
        <v>0</v>
      </c>
      <c r="G30" s="15">
        <v>16.223800000000001</v>
      </c>
      <c r="H30" s="15">
        <v>6.1919000000000004</v>
      </c>
      <c r="I30" s="15">
        <v>19.3766</v>
      </c>
      <c r="J30" s="15">
        <v>15.061500000000001</v>
      </c>
      <c r="K30" s="15">
        <v>0</v>
      </c>
      <c r="L30" s="15">
        <v>3.6242999999999999</v>
      </c>
      <c r="M30" s="15">
        <v>1.492</v>
      </c>
      <c r="N30" s="15">
        <v>5.0004999999999997</v>
      </c>
      <c r="O30" s="15">
        <v>0</v>
      </c>
      <c r="P30" s="15">
        <v>0</v>
      </c>
    </row>
    <row r="31" spans="1:16" hidden="1" outlineLevel="1">
      <c r="A31" s="9">
        <v>41153</v>
      </c>
      <c r="B31" s="15">
        <v>14.2362</v>
      </c>
      <c r="C31" s="15">
        <v>7.0815999999999999</v>
      </c>
      <c r="D31" s="15">
        <v>16.43</v>
      </c>
      <c r="E31" s="15">
        <v>14.895</v>
      </c>
      <c r="F31" s="15">
        <v>0</v>
      </c>
      <c r="G31" s="15">
        <v>14.622299999999999</v>
      </c>
      <c r="H31" s="15">
        <v>7.1018999999999997</v>
      </c>
      <c r="I31" s="15">
        <v>17.039000000000001</v>
      </c>
      <c r="J31" s="15">
        <v>14.9908</v>
      </c>
      <c r="K31" s="15">
        <v>0</v>
      </c>
      <c r="L31" s="15">
        <v>3.8475999999999999</v>
      </c>
      <c r="M31" s="15">
        <v>0.90680000000000005</v>
      </c>
      <c r="N31" s="15">
        <v>3.9022000000000001</v>
      </c>
      <c r="O31" s="15">
        <v>6</v>
      </c>
      <c r="P31" s="15">
        <v>0</v>
      </c>
    </row>
    <row r="32" spans="1:16" hidden="1" outlineLevel="1">
      <c r="A32" s="9">
        <v>41183</v>
      </c>
      <c r="B32" s="15">
        <v>15.7546</v>
      </c>
      <c r="C32" s="15">
        <v>4.7401</v>
      </c>
      <c r="D32" s="15">
        <v>19.927299999999999</v>
      </c>
      <c r="E32" s="15">
        <v>6.9493999999999998</v>
      </c>
      <c r="F32" s="15">
        <v>0</v>
      </c>
      <c r="G32" s="15">
        <v>16.406099999999999</v>
      </c>
      <c r="H32" s="15">
        <v>4.9432999999999998</v>
      </c>
      <c r="I32" s="15">
        <v>20.6572</v>
      </c>
      <c r="J32" s="15">
        <v>6.9493999999999998</v>
      </c>
      <c r="K32" s="15">
        <v>0</v>
      </c>
      <c r="L32" s="15">
        <v>3.4979</v>
      </c>
      <c r="M32" s="15">
        <v>1.952</v>
      </c>
      <c r="N32" s="15">
        <v>4.3594999999999997</v>
      </c>
      <c r="O32" s="15">
        <v>0</v>
      </c>
      <c r="P32" s="15">
        <v>0</v>
      </c>
    </row>
    <row r="33" spans="1:16" hidden="1" outlineLevel="1">
      <c r="A33" s="9">
        <v>41214</v>
      </c>
      <c r="B33" s="15">
        <v>21.073499999999999</v>
      </c>
      <c r="C33" s="15">
        <v>7.3615000000000004</v>
      </c>
      <c r="D33" s="15">
        <v>24.971900000000002</v>
      </c>
      <c r="E33" s="15">
        <v>14.5467</v>
      </c>
      <c r="F33" s="15">
        <v>0</v>
      </c>
      <c r="G33" s="15">
        <v>22.555</v>
      </c>
      <c r="H33" s="15">
        <v>7.6843000000000004</v>
      </c>
      <c r="I33" s="15">
        <v>26.936299999999999</v>
      </c>
      <c r="J33" s="15">
        <v>14.5467</v>
      </c>
      <c r="K33" s="15">
        <v>0</v>
      </c>
      <c r="L33" s="15">
        <v>3.6404000000000001</v>
      </c>
      <c r="M33" s="15">
        <v>1.722</v>
      </c>
      <c r="N33" s="15">
        <v>3.9823</v>
      </c>
      <c r="O33" s="15">
        <v>0</v>
      </c>
      <c r="P33" s="15">
        <v>0</v>
      </c>
    </row>
    <row r="34" spans="1:16" hidden="1" outlineLevel="1">
      <c r="A34" s="9">
        <v>41244</v>
      </c>
      <c r="B34" s="15">
        <v>15.4518</v>
      </c>
      <c r="C34" s="15">
        <v>6.3296000000000001</v>
      </c>
      <c r="D34" s="15">
        <v>19.324400000000001</v>
      </c>
      <c r="E34" s="15">
        <v>10.760199999999999</v>
      </c>
      <c r="F34" s="15">
        <v>0</v>
      </c>
      <c r="G34" s="15">
        <v>16.1111</v>
      </c>
      <c r="H34" s="15">
        <v>6.3368000000000002</v>
      </c>
      <c r="I34" s="15">
        <v>20.413</v>
      </c>
      <c r="J34" s="15">
        <v>14.3124</v>
      </c>
      <c r="K34" s="15">
        <v>0</v>
      </c>
      <c r="L34" s="15">
        <v>3.7717999999999998</v>
      </c>
      <c r="M34" s="15">
        <v>2.2324999999999999</v>
      </c>
      <c r="N34" s="15">
        <v>4.0822000000000003</v>
      </c>
      <c r="O34" s="15">
        <v>1.7372000000000001</v>
      </c>
      <c r="P34" s="15">
        <v>0</v>
      </c>
    </row>
    <row r="35" spans="1:16" hidden="1" outlineLevel="1">
      <c r="A35" s="9">
        <v>41275</v>
      </c>
      <c r="B35" s="15">
        <v>11.974399999999999</v>
      </c>
      <c r="C35" s="15">
        <v>6.1837</v>
      </c>
      <c r="D35" s="15">
        <v>15.770200000000001</v>
      </c>
      <c r="E35" s="15">
        <v>13.3886</v>
      </c>
      <c r="F35" s="15">
        <v>0</v>
      </c>
      <c r="G35" s="15">
        <v>12.7981</v>
      </c>
      <c r="H35" s="15">
        <v>6.2519</v>
      </c>
      <c r="I35" s="15">
        <v>17.808199999999999</v>
      </c>
      <c r="J35" s="15">
        <v>13.3886</v>
      </c>
      <c r="K35" s="15">
        <v>0</v>
      </c>
      <c r="L35" s="15">
        <v>3.8631000000000002</v>
      </c>
      <c r="M35" s="15">
        <v>2.0924</v>
      </c>
      <c r="N35" s="15">
        <v>3.9946000000000002</v>
      </c>
      <c r="O35" s="15">
        <v>0</v>
      </c>
      <c r="P35" s="15">
        <v>0</v>
      </c>
    </row>
    <row r="36" spans="1:16" hidden="1" outlineLevel="1">
      <c r="A36" s="9">
        <v>41306</v>
      </c>
      <c r="B36" s="15">
        <v>12.6584</v>
      </c>
      <c r="C36" s="15">
        <v>5.66</v>
      </c>
      <c r="D36" s="15">
        <v>12.2026</v>
      </c>
      <c r="E36" s="15">
        <v>16.144300000000001</v>
      </c>
      <c r="F36" s="15">
        <v>9.5471000000000004</v>
      </c>
      <c r="G36" s="15">
        <v>13.2691</v>
      </c>
      <c r="H36" s="15">
        <v>5.6703000000000001</v>
      </c>
      <c r="I36" s="15">
        <v>15.009499999999999</v>
      </c>
      <c r="J36" s="15">
        <v>16.144300000000001</v>
      </c>
      <c r="K36" s="15">
        <v>10.0085</v>
      </c>
      <c r="L36" s="15">
        <v>5.7012999999999998</v>
      </c>
      <c r="M36" s="15">
        <v>1.7524</v>
      </c>
      <c r="N36" s="15">
        <v>5.7668999999999997</v>
      </c>
      <c r="O36" s="15">
        <v>0</v>
      </c>
      <c r="P36" s="15">
        <v>5.5</v>
      </c>
    </row>
    <row r="37" spans="1:16" hidden="1" outlineLevel="1">
      <c r="A37" s="9">
        <v>41334</v>
      </c>
      <c r="B37" s="15">
        <v>10.6435</v>
      </c>
      <c r="C37" s="15">
        <v>6.6833</v>
      </c>
      <c r="D37" s="15">
        <v>12.7659</v>
      </c>
      <c r="E37" s="15">
        <v>13.585100000000001</v>
      </c>
      <c r="F37" s="15">
        <v>14.5</v>
      </c>
      <c r="G37" s="15">
        <v>10.781499999999999</v>
      </c>
      <c r="H37" s="15">
        <v>6.7186000000000003</v>
      </c>
      <c r="I37" s="15">
        <v>13.0166</v>
      </c>
      <c r="J37" s="15">
        <v>13.585100000000001</v>
      </c>
      <c r="K37" s="15">
        <v>14.5</v>
      </c>
      <c r="L37" s="15">
        <v>3.5640999999999998</v>
      </c>
      <c r="M37" s="15">
        <v>2.2000999999999999</v>
      </c>
      <c r="N37" s="15">
        <v>3.7957000000000001</v>
      </c>
      <c r="O37" s="15">
        <v>0</v>
      </c>
      <c r="P37" s="15">
        <v>0</v>
      </c>
    </row>
    <row r="38" spans="1:16" hidden="1" outlineLevel="1">
      <c r="A38" s="9">
        <v>41365</v>
      </c>
      <c r="B38" s="15">
        <v>9.0112000000000005</v>
      </c>
      <c r="C38" s="15">
        <v>7.4238999999999997</v>
      </c>
      <c r="D38" s="15">
        <v>10.217000000000001</v>
      </c>
      <c r="E38" s="15">
        <v>16.1021</v>
      </c>
      <c r="F38" s="15">
        <v>19</v>
      </c>
      <c r="G38" s="15">
        <v>9.6532</v>
      </c>
      <c r="H38" s="15">
        <v>7.4383999999999997</v>
      </c>
      <c r="I38" s="15">
        <v>12.580500000000001</v>
      </c>
      <c r="J38" s="15">
        <v>16.1021</v>
      </c>
      <c r="K38" s="15">
        <v>19</v>
      </c>
      <c r="L38" s="15">
        <v>6.5347999999999997</v>
      </c>
      <c r="M38" s="15">
        <v>3.2018</v>
      </c>
      <c r="N38" s="15">
        <v>6.5606999999999998</v>
      </c>
      <c r="O38" s="15">
        <v>0</v>
      </c>
      <c r="P38" s="15">
        <v>0</v>
      </c>
    </row>
    <row r="39" spans="1:16" hidden="1" outlineLevel="1">
      <c r="A39" s="9">
        <v>41395</v>
      </c>
      <c r="B39" s="15">
        <v>11.286199999999999</v>
      </c>
      <c r="C39" s="15">
        <v>8.5479000000000003</v>
      </c>
      <c r="D39" s="15">
        <v>12.976699999999999</v>
      </c>
      <c r="E39" s="15">
        <v>15.7418</v>
      </c>
      <c r="F39" s="15">
        <v>0</v>
      </c>
      <c r="G39" s="15">
        <v>11.598699999999999</v>
      </c>
      <c r="H39" s="15">
        <v>8.6225000000000005</v>
      </c>
      <c r="I39" s="15">
        <v>13.517099999999999</v>
      </c>
      <c r="J39" s="15">
        <v>15.7418</v>
      </c>
      <c r="K39" s="15">
        <v>0</v>
      </c>
      <c r="L39" s="15">
        <v>3.0670000000000002</v>
      </c>
      <c r="M39" s="15">
        <v>2.2311000000000001</v>
      </c>
      <c r="N39" s="15">
        <v>3.1831999999999998</v>
      </c>
      <c r="O39" s="15">
        <v>0</v>
      </c>
      <c r="P39" s="15">
        <v>0</v>
      </c>
    </row>
    <row r="40" spans="1:16" hidden="1" outlineLevel="1">
      <c r="A40" s="9">
        <v>41426</v>
      </c>
      <c r="B40" s="15">
        <v>10.802199999999999</v>
      </c>
      <c r="C40" s="15">
        <v>9.7355999999999998</v>
      </c>
      <c r="D40" s="15">
        <v>10.713900000000001</v>
      </c>
      <c r="E40" s="15">
        <v>16.627600000000001</v>
      </c>
      <c r="F40" s="15">
        <v>0</v>
      </c>
      <c r="G40" s="15">
        <v>10.8409</v>
      </c>
      <c r="H40" s="15">
        <v>9.7658000000000005</v>
      </c>
      <c r="I40" s="15">
        <v>10.759399999999999</v>
      </c>
      <c r="J40" s="15">
        <v>16.627600000000001</v>
      </c>
      <c r="K40" s="15">
        <v>0</v>
      </c>
      <c r="L40" s="15">
        <v>3.9022000000000001</v>
      </c>
      <c r="M40" s="15">
        <v>1.9923999999999999</v>
      </c>
      <c r="N40" s="15">
        <v>4.5106000000000002</v>
      </c>
      <c r="O40" s="15">
        <v>0</v>
      </c>
      <c r="P40" s="15">
        <v>0</v>
      </c>
    </row>
    <row r="41" spans="1:16" hidden="1" outlineLevel="1">
      <c r="A41" s="9">
        <v>41456</v>
      </c>
      <c r="B41" s="15">
        <v>11.3093</v>
      </c>
      <c r="C41" s="15">
        <v>9.9123000000000001</v>
      </c>
      <c r="D41" s="15">
        <v>11.870799999999999</v>
      </c>
      <c r="E41" s="15">
        <v>15.8675</v>
      </c>
      <c r="F41" s="15">
        <v>0</v>
      </c>
      <c r="G41" s="15">
        <v>12.289400000000001</v>
      </c>
      <c r="H41" s="15">
        <v>9.9162999999999997</v>
      </c>
      <c r="I41" s="15">
        <v>14.111000000000001</v>
      </c>
      <c r="J41" s="15">
        <v>15.886200000000001</v>
      </c>
      <c r="K41" s="15">
        <v>0</v>
      </c>
      <c r="L41" s="15">
        <v>4.5101000000000004</v>
      </c>
      <c r="M41" s="15">
        <v>1</v>
      </c>
      <c r="N41" s="15">
        <v>4.5134999999999996</v>
      </c>
      <c r="O41" s="15">
        <v>6.5</v>
      </c>
      <c r="P41" s="15">
        <v>0</v>
      </c>
    </row>
    <row r="42" spans="1:16" hidden="1" outlineLevel="1">
      <c r="A42" s="9">
        <v>41487</v>
      </c>
      <c r="B42" s="15">
        <v>9.0978999999999992</v>
      </c>
      <c r="C42" s="15">
        <v>9.3768999999999991</v>
      </c>
      <c r="D42" s="15">
        <v>8.5816999999999997</v>
      </c>
      <c r="E42" s="15">
        <v>14.928100000000001</v>
      </c>
      <c r="F42" s="15">
        <v>5</v>
      </c>
      <c r="G42" s="15">
        <v>11.215299999999999</v>
      </c>
      <c r="H42" s="15">
        <v>9.4839000000000002</v>
      </c>
      <c r="I42" s="15">
        <v>12.236499999999999</v>
      </c>
      <c r="J42" s="15">
        <v>14.933999999999999</v>
      </c>
      <c r="K42" s="15">
        <v>5</v>
      </c>
      <c r="L42" s="15">
        <v>2.0750999999999999</v>
      </c>
      <c r="M42" s="15">
        <v>2.2050000000000001</v>
      </c>
      <c r="N42" s="15">
        <v>2.0718000000000001</v>
      </c>
      <c r="O42" s="15">
        <v>6.5</v>
      </c>
      <c r="P42" s="15">
        <v>0</v>
      </c>
    </row>
    <row r="43" spans="1:16" hidden="1" outlineLevel="1">
      <c r="A43" s="9">
        <v>41518</v>
      </c>
      <c r="B43" s="15">
        <v>9.2791999999999994</v>
      </c>
      <c r="C43" s="15">
        <v>7.3445999999999998</v>
      </c>
      <c r="D43" s="15">
        <v>10.3512</v>
      </c>
      <c r="E43" s="15">
        <v>15.865</v>
      </c>
      <c r="F43" s="15">
        <v>0</v>
      </c>
      <c r="G43" s="15">
        <v>10.4345</v>
      </c>
      <c r="H43" s="15">
        <v>7.5655999999999999</v>
      </c>
      <c r="I43" s="15">
        <v>13.0503</v>
      </c>
      <c r="J43" s="15">
        <v>15.865</v>
      </c>
      <c r="K43" s="15">
        <v>0</v>
      </c>
      <c r="L43" s="15">
        <v>6.1643999999999997</v>
      </c>
      <c r="M43" s="15">
        <v>1.8541000000000001</v>
      </c>
      <c r="N43" s="15">
        <v>6.4012000000000002</v>
      </c>
      <c r="O43" s="15">
        <v>0</v>
      </c>
      <c r="P43" s="15">
        <v>0</v>
      </c>
    </row>
    <row r="44" spans="1:16" hidden="1" outlineLevel="1">
      <c r="A44" s="9">
        <v>41548</v>
      </c>
      <c r="B44" s="15">
        <v>9.8932000000000002</v>
      </c>
      <c r="C44" s="15">
        <v>5.5088999999999997</v>
      </c>
      <c r="D44" s="15">
        <v>13.7651</v>
      </c>
      <c r="E44" s="15">
        <v>17.247699999999998</v>
      </c>
      <c r="F44" s="15">
        <v>0</v>
      </c>
      <c r="G44" s="15">
        <v>10.020200000000001</v>
      </c>
      <c r="H44" s="15">
        <v>5.5305999999999997</v>
      </c>
      <c r="I44" s="15">
        <v>14.113799999999999</v>
      </c>
      <c r="J44" s="15">
        <v>17.815899999999999</v>
      </c>
      <c r="K44" s="15">
        <v>0</v>
      </c>
      <c r="L44" s="15">
        <v>4.4649999999999999</v>
      </c>
      <c r="M44" s="15">
        <v>2.3450000000000002</v>
      </c>
      <c r="N44" s="15">
        <v>4.7649999999999997</v>
      </c>
      <c r="O44" s="15">
        <v>5.5182000000000002</v>
      </c>
      <c r="P44" s="15">
        <v>0</v>
      </c>
    </row>
    <row r="45" spans="1:16" hidden="1" outlineLevel="1">
      <c r="A45" s="9">
        <v>41579</v>
      </c>
      <c r="B45" s="15">
        <v>10.147</v>
      </c>
      <c r="C45" s="15">
        <v>5.7446000000000002</v>
      </c>
      <c r="D45" s="15">
        <v>13.938499999999999</v>
      </c>
      <c r="E45" s="15">
        <v>14.724</v>
      </c>
      <c r="F45" s="15">
        <v>0</v>
      </c>
      <c r="G45" s="15">
        <v>10.255000000000001</v>
      </c>
      <c r="H45" s="15">
        <v>5.7633000000000001</v>
      </c>
      <c r="I45" s="15">
        <v>13.996700000000001</v>
      </c>
      <c r="J45" s="15">
        <v>16.9282</v>
      </c>
      <c r="K45" s="15">
        <v>0</v>
      </c>
      <c r="L45" s="15">
        <v>3.3957000000000002</v>
      </c>
      <c r="M45" s="15">
        <v>2.5348000000000002</v>
      </c>
      <c r="N45" s="15">
        <v>3.1819999999999999</v>
      </c>
      <c r="O45" s="15">
        <v>3.6688000000000001</v>
      </c>
      <c r="P45" s="15">
        <v>0</v>
      </c>
    </row>
    <row r="46" spans="1:16" hidden="1" outlineLevel="1">
      <c r="A46" s="9">
        <v>41609</v>
      </c>
      <c r="B46" s="15">
        <v>13.238</v>
      </c>
      <c r="C46" s="15">
        <v>6.1547000000000001</v>
      </c>
      <c r="D46" s="15">
        <v>15.966200000000001</v>
      </c>
      <c r="E46" s="15">
        <v>21.3811</v>
      </c>
      <c r="F46" s="15">
        <v>19</v>
      </c>
      <c r="G46" s="15">
        <v>13.2744</v>
      </c>
      <c r="H46" s="15">
        <v>6.1687000000000003</v>
      </c>
      <c r="I46" s="15">
        <v>16.015999999999998</v>
      </c>
      <c r="J46" s="15">
        <v>21.3811</v>
      </c>
      <c r="K46" s="15">
        <v>19</v>
      </c>
      <c r="L46" s="15">
        <v>4.8269000000000002</v>
      </c>
      <c r="M46" s="15">
        <v>2.0531999999999999</v>
      </c>
      <c r="N46" s="15">
        <v>5.6447000000000003</v>
      </c>
      <c r="O46" s="15">
        <v>0</v>
      </c>
      <c r="P46" s="15">
        <v>0</v>
      </c>
    </row>
    <row r="47" spans="1:16" hidden="1" outlineLevel="1">
      <c r="A47" s="9">
        <v>41640</v>
      </c>
      <c r="B47" s="15">
        <v>10.0191</v>
      </c>
      <c r="C47" s="15">
        <v>6.1816000000000004</v>
      </c>
      <c r="D47" s="15">
        <v>14.4887</v>
      </c>
      <c r="E47" s="15">
        <v>6.5134999999999996</v>
      </c>
      <c r="F47" s="15">
        <v>0</v>
      </c>
      <c r="G47" s="15">
        <v>10.186500000000001</v>
      </c>
      <c r="H47" s="15">
        <v>6.1955</v>
      </c>
      <c r="I47" s="15">
        <v>14.946099999999999</v>
      </c>
      <c r="J47" s="15">
        <v>14.696999999999999</v>
      </c>
      <c r="K47" s="15">
        <v>0</v>
      </c>
      <c r="L47" s="15">
        <v>5.4759000000000002</v>
      </c>
      <c r="M47" s="15">
        <v>2.2913000000000001</v>
      </c>
      <c r="N47" s="15">
        <v>6.3181000000000003</v>
      </c>
      <c r="O47" s="15">
        <v>3.8852000000000002</v>
      </c>
      <c r="P47" s="15">
        <v>0</v>
      </c>
    </row>
    <row r="48" spans="1:16" hidden="1" outlineLevel="1">
      <c r="A48" s="9">
        <v>41671</v>
      </c>
      <c r="B48" s="15">
        <v>15.880599999999999</v>
      </c>
      <c r="C48" s="15">
        <v>7.6905999999999999</v>
      </c>
      <c r="D48" s="15">
        <v>17.818200000000001</v>
      </c>
      <c r="E48" s="15">
        <v>13.6256</v>
      </c>
      <c r="F48" s="15">
        <v>0</v>
      </c>
      <c r="G48" s="15">
        <v>16.120899999999999</v>
      </c>
      <c r="H48" s="15">
        <v>7.7492000000000001</v>
      </c>
      <c r="I48" s="15">
        <v>18.128599999999999</v>
      </c>
      <c r="J48" s="15">
        <v>13.6256</v>
      </c>
      <c r="K48" s="15">
        <v>0</v>
      </c>
      <c r="L48" s="15">
        <v>5.3563999999999998</v>
      </c>
      <c r="M48" s="15">
        <v>2.6682000000000001</v>
      </c>
      <c r="N48" s="15">
        <v>5.6508000000000003</v>
      </c>
      <c r="O48" s="15">
        <v>0</v>
      </c>
      <c r="P48" s="15">
        <v>0</v>
      </c>
    </row>
    <row r="49" spans="1:16" hidden="1" outlineLevel="1">
      <c r="A49" s="9">
        <v>41699</v>
      </c>
      <c r="B49" s="15">
        <v>11.2379</v>
      </c>
      <c r="C49" s="15">
        <v>4.7363</v>
      </c>
      <c r="D49" s="15">
        <v>16.213899999999999</v>
      </c>
      <c r="E49" s="15">
        <v>6.3041</v>
      </c>
      <c r="F49" s="15">
        <v>0</v>
      </c>
      <c r="G49" s="15">
        <v>11.4298</v>
      </c>
      <c r="H49" s="15">
        <v>4.7363</v>
      </c>
      <c r="I49" s="15">
        <v>16.728000000000002</v>
      </c>
      <c r="J49" s="15">
        <v>6.3041</v>
      </c>
      <c r="K49" s="15">
        <v>0</v>
      </c>
      <c r="L49" s="15">
        <v>1.1638999999999999</v>
      </c>
      <c r="M49" s="15">
        <v>0</v>
      </c>
      <c r="N49" s="15">
        <v>1.1638999999999999</v>
      </c>
      <c r="O49" s="15">
        <v>0</v>
      </c>
      <c r="P49" s="15">
        <v>0</v>
      </c>
    </row>
    <row r="50" spans="1:16" hidden="1" outlineLevel="1">
      <c r="A50" s="9">
        <v>41730</v>
      </c>
      <c r="B50" s="15">
        <v>13.0829</v>
      </c>
      <c r="C50" s="15">
        <v>7.6364000000000001</v>
      </c>
      <c r="D50" s="15">
        <v>15.100099999999999</v>
      </c>
      <c r="E50" s="15">
        <v>9.0801999999999996</v>
      </c>
      <c r="F50" s="15">
        <v>16.3</v>
      </c>
      <c r="G50" s="15">
        <v>13.684900000000001</v>
      </c>
      <c r="H50" s="15">
        <v>7.6364000000000001</v>
      </c>
      <c r="I50" s="15">
        <v>16.161999999999999</v>
      </c>
      <c r="J50" s="15">
        <v>9.0801999999999996</v>
      </c>
      <c r="K50" s="15">
        <v>16.3</v>
      </c>
      <c r="L50" s="15">
        <v>3.1196999999999999</v>
      </c>
      <c r="M50" s="15">
        <v>0</v>
      </c>
      <c r="N50" s="15">
        <v>3.1196999999999999</v>
      </c>
      <c r="O50" s="15">
        <v>0</v>
      </c>
      <c r="P50" s="15">
        <v>0</v>
      </c>
    </row>
    <row r="51" spans="1:16" hidden="1" outlineLevel="1">
      <c r="A51" s="9">
        <v>41760</v>
      </c>
      <c r="B51" s="15">
        <v>13.851800000000001</v>
      </c>
      <c r="C51" s="15">
        <v>7.8022999999999998</v>
      </c>
      <c r="D51" s="15">
        <v>15.694599999999999</v>
      </c>
      <c r="E51" s="15">
        <v>6.0979999999999999</v>
      </c>
      <c r="F51" s="15">
        <v>16.3</v>
      </c>
      <c r="G51" s="15">
        <v>14.391299999999999</v>
      </c>
      <c r="H51" s="15">
        <v>7.9359999999999999</v>
      </c>
      <c r="I51" s="15">
        <v>16.502199999999998</v>
      </c>
      <c r="J51" s="15">
        <v>6.0979999999999999</v>
      </c>
      <c r="K51" s="15">
        <v>16.3</v>
      </c>
      <c r="L51" s="15">
        <v>5.4592000000000001</v>
      </c>
      <c r="M51" s="15">
        <v>2.5</v>
      </c>
      <c r="N51" s="15">
        <v>5.6459999999999999</v>
      </c>
      <c r="O51" s="15">
        <v>0</v>
      </c>
      <c r="P51" s="15">
        <v>0</v>
      </c>
    </row>
    <row r="52" spans="1:16" hidden="1" outlineLevel="1">
      <c r="A52" s="9">
        <v>41791</v>
      </c>
      <c r="B52" s="15">
        <v>13.925700000000001</v>
      </c>
      <c r="C52" s="15">
        <v>7.8472</v>
      </c>
      <c r="D52" s="15">
        <v>16.770900000000001</v>
      </c>
      <c r="E52" s="15">
        <v>9.3858999999999995</v>
      </c>
      <c r="F52" s="15">
        <v>0</v>
      </c>
      <c r="G52" s="15">
        <v>14.1928</v>
      </c>
      <c r="H52" s="15">
        <v>7.8977000000000004</v>
      </c>
      <c r="I52" s="15">
        <v>17.2758</v>
      </c>
      <c r="J52" s="15">
        <v>9.3858999999999995</v>
      </c>
      <c r="K52" s="15">
        <v>0</v>
      </c>
      <c r="L52" s="15">
        <v>6.1848999999999998</v>
      </c>
      <c r="M52" s="15">
        <v>2.5</v>
      </c>
      <c r="N52" s="15">
        <v>6.4564000000000004</v>
      </c>
      <c r="O52" s="15">
        <v>0</v>
      </c>
      <c r="P52" s="15">
        <v>0</v>
      </c>
    </row>
    <row r="53" spans="1:16" hidden="1" outlineLevel="1">
      <c r="A53" s="9">
        <v>41821</v>
      </c>
      <c r="B53" s="15">
        <v>12.158799999999999</v>
      </c>
      <c r="C53" s="15">
        <v>7.9316000000000004</v>
      </c>
      <c r="D53" s="15">
        <v>13.841900000000001</v>
      </c>
      <c r="E53" s="15">
        <v>8.1408000000000005</v>
      </c>
      <c r="F53" s="15">
        <v>16.3</v>
      </c>
      <c r="G53" s="15">
        <v>12.3978</v>
      </c>
      <c r="H53" s="15">
        <v>8.0670000000000002</v>
      </c>
      <c r="I53" s="15">
        <v>14.1891</v>
      </c>
      <c r="J53" s="15">
        <v>8.1395</v>
      </c>
      <c r="K53" s="15">
        <v>16.3</v>
      </c>
      <c r="L53" s="15">
        <v>5.6757</v>
      </c>
      <c r="M53" s="15">
        <v>4.2371999999999996</v>
      </c>
      <c r="N53" s="15">
        <v>6.0042999999999997</v>
      </c>
      <c r="O53" s="15">
        <v>10</v>
      </c>
      <c r="P53" s="15">
        <v>0</v>
      </c>
    </row>
    <row r="54" spans="1:16" hidden="1" outlineLevel="1" collapsed="1">
      <c r="A54" s="9">
        <v>41852</v>
      </c>
      <c r="B54" s="15">
        <v>11.6347</v>
      </c>
      <c r="C54" s="15">
        <v>8.2629000000000001</v>
      </c>
      <c r="D54" s="15">
        <v>13.6776</v>
      </c>
      <c r="E54" s="15">
        <v>5.3859000000000004</v>
      </c>
      <c r="F54" s="15">
        <v>0</v>
      </c>
      <c r="G54" s="15">
        <v>12.7714</v>
      </c>
      <c r="H54" s="15">
        <v>8.2904</v>
      </c>
      <c r="I54" s="15">
        <v>15.2529</v>
      </c>
      <c r="J54" s="15">
        <v>6.6387</v>
      </c>
      <c r="K54" s="15">
        <v>0</v>
      </c>
      <c r="L54" s="15">
        <v>2.7349000000000001</v>
      </c>
      <c r="M54" s="15">
        <v>2.5</v>
      </c>
      <c r="N54" s="15">
        <v>3.0215999999999998</v>
      </c>
      <c r="O54" s="15">
        <v>1.7575000000000001</v>
      </c>
      <c r="P54" s="15">
        <v>0</v>
      </c>
    </row>
    <row r="55" spans="1:16" hidden="1" outlineLevel="1" collapsed="1">
      <c r="A55" s="9">
        <v>41883</v>
      </c>
      <c r="B55" s="15">
        <v>11.715400000000001</v>
      </c>
      <c r="C55" s="15">
        <v>7.9957000000000003</v>
      </c>
      <c r="D55" s="15">
        <v>14.2986</v>
      </c>
      <c r="E55" s="15">
        <v>7.3135000000000003</v>
      </c>
      <c r="F55" s="15">
        <v>0</v>
      </c>
      <c r="G55" s="15">
        <v>12.3619</v>
      </c>
      <c r="H55" s="15">
        <v>8.0069999999999997</v>
      </c>
      <c r="I55" s="15">
        <v>15.8538</v>
      </c>
      <c r="J55" s="15">
        <v>7.3135000000000003</v>
      </c>
      <c r="K55" s="15">
        <v>0</v>
      </c>
      <c r="L55" s="15">
        <v>4.7130000000000001</v>
      </c>
      <c r="M55" s="15">
        <v>2.5</v>
      </c>
      <c r="N55" s="15">
        <v>4.7297000000000002</v>
      </c>
      <c r="O55" s="15">
        <v>0</v>
      </c>
      <c r="P55" s="15">
        <v>0</v>
      </c>
    </row>
    <row r="56" spans="1:16" hidden="1" outlineLevel="1" collapsed="1">
      <c r="A56" s="9">
        <v>41913</v>
      </c>
      <c r="B56" s="15">
        <v>12.309900000000001</v>
      </c>
      <c r="C56" s="15">
        <v>7.6249000000000002</v>
      </c>
      <c r="D56" s="15">
        <v>14.21</v>
      </c>
      <c r="E56" s="15">
        <v>6.9255000000000004</v>
      </c>
      <c r="F56" s="15">
        <v>0</v>
      </c>
      <c r="G56" s="15">
        <v>13.730600000000001</v>
      </c>
      <c r="H56" s="15">
        <v>7.6702000000000004</v>
      </c>
      <c r="I56" s="15">
        <v>17.0564</v>
      </c>
      <c r="J56" s="15">
        <v>6.9246999999999996</v>
      </c>
      <c r="K56" s="15">
        <v>0</v>
      </c>
      <c r="L56" s="15">
        <v>6.5141</v>
      </c>
      <c r="M56" s="15">
        <v>2.5203000000000002</v>
      </c>
      <c r="N56" s="15">
        <v>6.5491999999999999</v>
      </c>
      <c r="O56" s="15">
        <v>10</v>
      </c>
      <c r="P56" s="15">
        <v>0</v>
      </c>
    </row>
    <row r="57" spans="1:16" hidden="1" outlineLevel="1" collapsed="1">
      <c r="A57" s="9">
        <v>41944</v>
      </c>
      <c r="B57" s="15">
        <v>13.184100000000001</v>
      </c>
      <c r="C57" s="15">
        <v>7.8734999999999999</v>
      </c>
      <c r="D57" s="15">
        <v>14.659800000000001</v>
      </c>
      <c r="E57" s="15">
        <v>7.4672000000000001</v>
      </c>
      <c r="F57" s="15">
        <v>0</v>
      </c>
      <c r="G57" s="15">
        <v>15.1953</v>
      </c>
      <c r="H57" s="15">
        <v>8.0001999999999995</v>
      </c>
      <c r="I57" s="15">
        <v>17.885999999999999</v>
      </c>
      <c r="J57" s="15">
        <v>7.4672000000000001</v>
      </c>
      <c r="K57" s="15">
        <v>0</v>
      </c>
      <c r="L57" s="15">
        <v>5.9894999999999996</v>
      </c>
      <c r="M57" s="15">
        <v>3.5</v>
      </c>
      <c r="N57" s="15">
        <v>6.0406000000000004</v>
      </c>
      <c r="O57" s="15">
        <v>0</v>
      </c>
      <c r="P57" s="15">
        <v>0</v>
      </c>
    </row>
    <row r="58" spans="1:16" hidden="1" outlineLevel="1" collapsed="1">
      <c r="A58" s="9">
        <v>41974</v>
      </c>
      <c r="B58" s="15">
        <v>11.648300000000001</v>
      </c>
      <c r="C58" s="15">
        <v>7.9527999999999999</v>
      </c>
      <c r="D58" s="15">
        <v>12.564</v>
      </c>
      <c r="E58" s="15">
        <v>11.213800000000001</v>
      </c>
      <c r="F58" s="15">
        <v>22</v>
      </c>
      <c r="G58" s="15">
        <v>13.819000000000001</v>
      </c>
      <c r="H58" s="15">
        <v>8.0231999999999992</v>
      </c>
      <c r="I58" s="15">
        <v>16.4526</v>
      </c>
      <c r="J58" s="15">
        <v>11.4801</v>
      </c>
      <c r="K58" s="15">
        <v>22</v>
      </c>
      <c r="L58" s="15">
        <v>7.2584999999999997</v>
      </c>
      <c r="M58" s="15">
        <v>3.2014999999999998</v>
      </c>
      <c r="N58" s="15">
        <v>7.3144</v>
      </c>
      <c r="O58" s="15">
        <v>6.4899999999999999E-2</v>
      </c>
      <c r="P58" s="15">
        <v>0</v>
      </c>
    </row>
    <row r="59" spans="1:16" hidden="1" outlineLevel="1" collapsed="1">
      <c r="A59" s="9">
        <v>42005</v>
      </c>
      <c r="B59" s="15">
        <v>11.735300000000001</v>
      </c>
      <c r="C59" s="15">
        <v>7.9504999999999999</v>
      </c>
      <c r="D59" s="15">
        <v>12.221500000000001</v>
      </c>
      <c r="E59" s="15">
        <v>10.5471</v>
      </c>
      <c r="F59" s="15">
        <v>0</v>
      </c>
      <c r="G59" s="15">
        <v>13.5855</v>
      </c>
      <c r="H59" s="15">
        <v>8.2039000000000009</v>
      </c>
      <c r="I59" s="15">
        <v>14.6942</v>
      </c>
      <c r="J59" s="15">
        <v>10.5471</v>
      </c>
      <c r="K59" s="15">
        <v>0</v>
      </c>
      <c r="L59" s="15">
        <v>7.4592000000000001</v>
      </c>
      <c r="M59" s="15">
        <v>2.0724999999999998</v>
      </c>
      <c r="N59" s="15">
        <v>7.5330000000000004</v>
      </c>
      <c r="O59" s="15">
        <v>0</v>
      </c>
      <c r="P59" s="15">
        <v>0</v>
      </c>
    </row>
    <row r="60" spans="1:16" hidden="1" outlineLevel="1" collapsed="1">
      <c r="A60" s="9">
        <v>42036</v>
      </c>
      <c r="B60" s="15">
        <v>10.1699</v>
      </c>
      <c r="C60" s="15">
        <v>8.0065000000000008</v>
      </c>
      <c r="D60" s="15">
        <v>10.5679</v>
      </c>
      <c r="E60" s="15">
        <v>5.4991000000000003</v>
      </c>
      <c r="F60" s="15">
        <v>0</v>
      </c>
      <c r="G60" s="15">
        <v>14.5909</v>
      </c>
      <c r="H60" s="15">
        <v>8.0332000000000008</v>
      </c>
      <c r="I60" s="15">
        <v>18.3733</v>
      </c>
      <c r="J60" s="15">
        <v>5.4991000000000003</v>
      </c>
      <c r="K60" s="15">
        <v>0</v>
      </c>
      <c r="L60" s="15">
        <v>7.6654</v>
      </c>
      <c r="M60" s="15">
        <v>2.5110999999999999</v>
      </c>
      <c r="N60" s="15">
        <v>7.6691000000000003</v>
      </c>
      <c r="O60" s="15">
        <v>0</v>
      </c>
      <c r="P60" s="15">
        <v>0</v>
      </c>
    </row>
    <row r="61" spans="1:16" hidden="1" outlineLevel="1" collapsed="1">
      <c r="A61" s="9">
        <v>42064</v>
      </c>
      <c r="B61" s="15">
        <v>10.882099999999999</v>
      </c>
      <c r="C61" s="15">
        <v>5.4974999999999996</v>
      </c>
      <c r="D61" s="15">
        <v>13.3126</v>
      </c>
      <c r="E61" s="15">
        <v>5.5351999999999997</v>
      </c>
      <c r="F61" s="15">
        <v>0</v>
      </c>
      <c r="G61" s="15">
        <v>17.095700000000001</v>
      </c>
      <c r="H61" s="15">
        <v>8.9842999999999993</v>
      </c>
      <c r="I61" s="15">
        <v>19.258099999999999</v>
      </c>
      <c r="J61" s="15">
        <v>5.5351999999999997</v>
      </c>
      <c r="K61" s="15">
        <v>0</v>
      </c>
      <c r="L61" s="15">
        <v>6.3884999999999996</v>
      </c>
      <c r="M61" s="15">
        <v>4.4927999999999999</v>
      </c>
      <c r="N61" s="15">
        <v>7.6188000000000002</v>
      </c>
      <c r="O61" s="15">
        <v>0</v>
      </c>
      <c r="P61" s="15">
        <v>0</v>
      </c>
    </row>
    <row r="62" spans="1:16" hidden="1" outlineLevel="1" collapsed="1">
      <c r="A62" s="9">
        <v>42095</v>
      </c>
      <c r="B62" s="15">
        <v>12.9041</v>
      </c>
      <c r="C62" s="15">
        <v>10.0481</v>
      </c>
      <c r="D62" s="15">
        <v>13.473100000000001</v>
      </c>
      <c r="E62" s="15">
        <v>8.4686000000000003</v>
      </c>
      <c r="F62" s="15">
        <v>0</v>
      </c>
      <c r="G62" s="15">
        <v>16.845199999999998</v>
      </c>
      <c r="H62" s="15">
        <v>10.208600000000001</v>
      </c>
      <c r="I62" s="15">
        <v>19.0671</v>
      </c>
      <c r="J62" s="15">
        <v>8.4686000000000003</v>
      </c>
      <c r="K62" s="15">
        <v>0</v>
      </c>
      <c r="L62" s="15">
        <v>6.9494999999999996</v>
      </c>
      <c r="M62" s="15">
        <v>2.399</v>
      </c>
      <c r="N62" s="15">
        <v>6.9714</v>
      </c>
      <c r="O62" s="15">
        <v>0</v>
      </c>
      <c r="P62" s="15">
        <v>0</v>
      </c>
    </row>
    <row r="63" spans="1:16" hidden="1" outlineLevel="1" collapsed="1">
      <c r="A63" s="9">
        <v>42125</v>
      </c>
      <c r="B63" s="15">
        <v>13.585800000000001</v>
      </c>
      <c r="C63" s="15">
        <v>9.6997</v>
      </c>
      <c r="D63" s="15">
        <v>14.3361</v>
      </c>
      <c r="E63" s="15">
        <v>7.2230999999999996</v>
      </c>
      <c r="F63" s="15">
        <v>0</v>
      </c>
      <c r="G63" s="15">
        <v>17.669699999999999</v>
      </c>
      <c r="H63" s="15">
        <v>10.4618</v>
      </c>
      <c r="I63" s="15">
        <v>19.875900000000001</v>
      </c>
      <c r="J63" s="15">
        <v>7.2397</v>
      </c>
      <c r="K63" s="15">
        <v>0</v>
      </c>
      <c r="L63" s="15">
        <v>6.6886999999999999</v>
      </c>
      <c r="M63" s="15">
        <v>0.82750000000000001</v>
      </c>
      <c r="N63" s="15">
        <v>6.8484999999999996</v>
      </c>
      <c r="O63" s="15">
        <v>1.75</v>
      </c>
      <c r="P63" s="15" t="s">
        <v>268</v>
      </c>
    </row>
    <row r="64" spans="1:16" hidden="1" outlineLevel="1" collapsed="1">
      <c r="A64" s="9">
        <v>42156</v>
      </c>
      <c r="B64" s="15">
        <v>14.348599999999999</v>
      </c>
      <c r="C64" s="15">
        <v>11.0153</v>
      </c>
      <c r="D64" s="15">
        <v>15.512600000000001</v>
      </c>
      <c r="E64" s="15">
        <v>7.7968000000000002</v>
      </c>
      <c r="F64" s="15">
        <v>2</v>
      </c>
      <c r="G64" s="15">
        <v>17.8383</v>
      </c>
      <c r="H64" s="15">
        <v>11.8866</v>
      </c>
      <c r="I64" s="15">
        <v>20.408999999999999</v>
      </c>
      <c r="J64" s="15">
        <v>8.2032000000000007</v>
      </c>
      <c r="K64" s="15">
        <v>2</v>
      </c>
      <c r="L64" s="15">
        <v>6.5819999999999999</v>
      </c>
      <c r="M64" s="15">
        <v>2.105</v>
      </c>
      <c r="N64" s="15">
        <v>6.8132999999999999</v>
      </c>
      <c r="O64" s="15">
        <v>6.6891999999999996</v>
      </c>
      <c r="P64" s="15">
        <v>0</v>
      </c>
    </row>
    <row r="65" spans="1:16" hidden="1" outlineLevel="1" collapsed="1">
      <c r="A65" s="9">
        <v>42186</v>
      </c>
      <c r="B65" s="15">
        <v>15.711</v>
      </c>
      <c r="C65" s="15">
        <v>13.195399999999999</v>
      </c>
      <c r="D65" s="15">
        <v>17.7196</v>
      </c>
      <c r="E65" s="15">
        <v>6.4970999999999997</v>
      </c>
      <c r="F65" s="15">
        <v>0</v>
      </c>
      <c r="G65" s="15">
        <v>16.273399999999999</v>
      </c>
      <c r="H65" s="15">
        <v>13.280099999999999</v>
      </c>
      <c r="I65" s="15">
        <v>18.7376</v>
      </c>
      <c r="J65" s="15">
        <v>6.4970999999999997</v>
      </c>
      <c r="K65" s="15">
        <v>0</v>
      </c>
      <c r="L65" s="15">
        <v>6.5277000000000003</v>
      </c>
      <c r="M65" s="15">
        <v>1.7337</v>
      </c>
      <c r="N65" s="15">
        <v>6.6993</v>
      </c>
      <c r="O65" s="15">
        <v>0</v>
      </c>
      <c r="P65" s="15">
        <v>0</v>
      </c>
    </row>
    <row r="66" spans="1:16" hidden="1" outlineLevel="1" collapsed="1">
      <c r="A66" s="9">
        <v>42217</v>
      </c>
      <c r="B66" s="15">
        <v>15.885300000000001</v>
      </c>
      <c r="C66" s="15">
        <v>10.849299999999999</v>
      </c>
      <c r="D66" s="15">
        <v>17.891200000000001</v>
      </c>
      <c r="E66" s="15">
        <v>5.5065999999999997</v>
      </c>
      <c r="F66" s="15">
        <v>0</v>
      </c>
      <c r="G66" s="15">
        <v>16.301600000000001</v>
      </c>
      <c r="H66" s="15">
        <v>11.1778</v>
      </c>
      <c r="I66" s="15">
        <v>18.3978</v>
      </c>
      <c r="J66" s="15">
        <v>5.5065999999999997</v>
      </c>
      <c r="K66" s="15">
        <v>0</v>
      </c>
      <c r="L66" s="15">
        <v>6.3925999999999998</v>
      </c>
      <c r="M66" s="15">
        <v>1.5773999999999999</v>
      </c>
      <c r="N66" s="15">
        <v>7.4640000000000004</v>
      </c>
      <c r="O66" s="15">
        <v>0</v>
      </c>
      <c r="P66" s="15">
        <v>0</v>
      </c>
    </row>
    <row r="67" spans="1:16" hidden="1" outlineLevel="1" collapsed="1">
      <c r="A67" s="9">
        <v>42248</v>
      </c>
      <c r="B67" s="15">
        <v>13.607100000000001</v>
      </c>
      <c r="C67" s="15">
        <v>11.456799999999999</v>
      </c>
      <c r="D67" s="15">
        <v>16.003399999999999</v>
      </c>
      <c r="E67" s="15">
        <v>6.0548999999999999</v>
      </c>
      <c r="F67" s="15">
        <v>0</v>
      </c>
      <c r="G67" s="15">
        <v>14.231</v>
      </c>
      <c r="H67" s="15">
        <v>11.4572</v>
      </c>
      <c r="I67" s="15">
        <v>17.596800000000002</v>
      </c>
      <c r="J67" s="15">
        <v>6.0548999999999999</v>
      </c>
      <c r="K67" s="15">
        <v>0</v>
      </c>
      <c r="L67" s="15">
        <v>7.4382000000000001</v>
      </c>
      <c r="M67" s="15">
        <v>1.2611000000000001</v>
      </c>
      <c r="N67" s="15">
        <v>7.4390999999999998</v>
      </c>
      <c r="O67" s="15">
        <v>0</v>
      </c>
      <c r="P67" s="15">
        <v>0</v>
      </c>
    </row>
    <row r="68" spans="1:16" hidden="1" outlineLevel="1" collapsed="1">
      <c r="A68" s="9">
        <v>42278</v>
      </c>
      <c r="B68" s="15">
        <v>14.127700000000001</v>
      </c>
      <c r="C68" s="15">
        <v>11.267799999999999</v>
      </c>
      <c r="D68" s="15">
        <v>16.084199999999999</v>
      </c>
      <c r="E68" s="15">
        <v>6.1247999999999996</v>
      </c>
      <c r="F68" s="15">
        <v>0</v>
      </c>
      <c r="G68" s="15">
        <v>14.479900000000001</v>
      </c>
      <c r="H68" s="15">
        <v>11.3613</v>
      </c>
      <c r="I68" s="15">
        <v>16.723600000000001</v>
      </c>
      <c r="J68" s="15">
        <v>6.1247999999999996</v>
      </c>
      <c r="K68" s="15">
        <v>0</v>
      </c>
      <c r="L68" s="15">
        <v>6.8147000000000002</v>
      </c>
      <c r="M68" s="15">
        <v>1.0007999999999999</v>
      </c>
      <c r="N68" s="15">
        <v>7.1920999999999999</v>
      </c>
      <c r="O68" s="15">
        <v>0</v>
      </c>
      <c r="P68" s="15">
        <v>0</v>
      </c>
    </row>
    <row r="69" spans="1:16" hidden="1" outlineLevel="1" collapsed="1">
      <c r="A69" s="9">
        <v>42309</v>
      </c>
      <c r="B69" s="15">
        <v>13.7392</v>
      </c>
      <c r="C69" s="15">
        <v>10.295199999999999</v>
      </c>
      <c r="D69" s="15">
        <v>16.302099999999999</v>
      </c>
      <c r="E69" s="15">
        <v>7.6371000000000002</v>
      </c>
      <c r="F69" s="15">
        <v>0</v>
      </c>
      <c r="G69" s="15">
        <v>14.1812</v>
      </c>
      <c r="H69" s="15">
        <v>10.373200000000001</v>
      </c>
      <c r="I69" s="15">
        <v>17.285699999999999</v>
      </c>
      <c r="J69" s="15">
        <v>7.6371000000000002</v>
      </c>
      <c r="K69" s="15">
        <v>0</v>
      </c>
      <c r="L69" s="15">
        <v>7.22</v>
      </c>
      <c r="M69" s="15">
        <v>4.7000000000000002E-3</v>
      </c>
      <c r="N69" s="15">
        <v>7.4965000000000002</v>
      </c>
      <c r="O69" s="15">
        <v>0</v>
      </c>
      <c r="P69" s="15">
        <v>0</v>
      </c>
    </row>
    <row r="70" spans="1:16" hidden="1" outlineLevel="1" collapsed="1">
      <c r="A70" s="9">
        <v>42339</v>
      </c>
      <c r="B70" s="15">
        <v>14.169</v>
      </c>
      <c r="C70" s="15">
        <v>10.914099999999999</v>
      </c>
      <c r="D70" s="15">
        <v>15.932600000000001</v>
      </c>
      <c r="E70" s="15">
        <v>9.3770000000000007</v>
      </c>
      <c r="F70" s="15">
        <v>0</v>
      </c>
      <c r="G70" s="15">
        <v>14.6792</v>
      </c>
      <c r="H70" s="15">
        <v>10.9673</v>
      </c>
      <c r="I70" s="15">
        <v>16.8508</v>
      </c>
      <c r="J70" s="15">
        <v>9.3770000000000007</v>
      </c>
      <c r="K70" s="15">
        <v>0</v>
      </c>
      <c r="L70" s="15">
        <v>5.8676000000000004</v>
      </c>
      <c r="M70" s="15">
        <v>1.7803</v>
      </c>
      <c r="N70" s="15">
        <v>5.9831000000000003</v>
      </c>
      <c r="O70" s="15">
        <v>0</v>
      </c>
      <c r="P70" s="15">
        <v>0</v>
      </c>
    </row>
    <row r="71" spans="1:16" hidden="1" outlineLevel="1" collapsed="1">
      <c r="A71" s="9">
        <v>42370</v>
      </c>
      <c r="B71" s="15">
        <v>14.088100000000001</v>
      </c>
      <c r="C71" s="15">
        <v>10.2117</v>
      </c>
      <c r="D71" s="15">
        <v>15.4595</v>
      </c>
      <c r="E71" s="15">
        <v>5.7077999999999998</v>
      </c>
      <c r="F71" s="15">
        <v>0</v>
      </c>
      <c r="G71" s="15">
        <v>14.9762</v>
      </c>
      <c r="H71" s="15">
        <v>10.2334</v>
      </c>
      <c r="I71" s="15">
        <v>16.872399999999999</v>
      </c>
      <c r="J71" s="15">
        <v>5.7077999999999998</v>
      </c>
      <c r="K71" s="15">
        <v>0</v>
      </c>
      <c r="L71" s="15">
        <v>5.6386000000000003</v>
      </c>
      <c r="M71" s="15">
        <v>1.5935999999999999</v>
      </c>
      <c r="N71" s="15">
        <v>5.6642000000000001</v>
      </c>
      <c r="O71" s="15">
        <v>0</v>
      </c>
      <c r="P71" s="15">
        <v>0</v>
      </c>
    </row>
    <row r="72" spans="1:16" hidden="1" outlineLevel="1" collapsed="1">
      <c r="A72" s="9">
        <v>42401</v>
      </c>
      <c r="B72" s="15">
        <v>13.9613</v>
      </c>
      <c r="C72" s="15">
        <v>10.011799999999999</v>
      </c>
      <c r="D72" s="15">
        <v>16.204799999999999</v>
      </c>
      <c r="E72" s="15">
        <v>6.0903999999999998</v>
      </c>
      <c r="F72" s="15">
        <v>0</v>
      </c>
      <c r="G72" s="15">
        <v>14.846500000000001</v>
      </c>
      <c r="H72" s="15">
        <v>10.2501</v>
      </c>
      <c r="I72" s="15">
        <v>17.791699999999999</v>
      </c>
      <c r="J72" s="15">
        <v>6.0903999999999998</v>
      </c>
      <c r="K72" s="15">
        <v>0</v>
      </c>
      <c r="L72" s="15">
        <v>6.3183999999999996</v>
      </c>
      <c r="M72" s="15">
        <v>2.1671</v>
      </c>
      <c r="N72" s="15">
        <v>6.6840999999999999</v>
      </c>
      <c r="O72" s="15">
        <v>0</v>
      </c>
      <c r="P72" s="15">
        <v>0</v>
      </c>
    </row>
    <row r="73" spans="1:16" hidden="1" outlineLevel="1" collapsed="1">
      <c r="A73" s="9">
        <v>42430</v>
      </c>
      <c r="B73" s="15">
        <v>14.007899999999999</v>
      </c>
      <c r="C73" s="15">
        <v>10.436999999999999</v>
      </c>
      <c r="D73" s="15">
        <v>15.9513</v>
      </c>
      <c r="E73" s="15">
        <v>8.9048999999999996</v>
      </c>
      <c r="F73" s="15">
        <v>0</v>
      </c>
      <c r="G73" s="15">
        <v>14.758699999999999</v>
      </c>
      <c r="H73" s="15">
        <v>10.4374</v>
      </c>
      <c r="I73" s="15">
        <v>17.484500000000001</v>
      </c>
      <c r="J73" s="15">
        <v>8.9048999999999996</v>
      </c>
      <c r="K73" s="15">
        <v>0</v>
      </c>
      <c r="L73" s="15">
        <v>6.6048</v>
      </c>
      <c r="M73" s="15">
        <v>0.94989999999999997</v>
      </c>
      <c r="N73" s="15">
        <v>6.6055999999999999</v>
      </c>
      <c r="O73" s="15">
        <v>0</v>
      </c>
      <c r="P73" s="15">
        <v>0</v>
      </c>
    </row>
    <row r="74" spans="1:16" hidden="1" outlineLevel="1" collapsed="1">
      <c r="A74" s="9">
        <v>42461</v>
      </c>
      <c r="B74" s="15">
        <v>13.446899999999999</v>
      </c>
      <c r="C74" s="15">
        <v>10.4291</v>
      </c>
      <c r="D74" s="15">
        <v>14.708500000000001</v>
      </c>
      <c r="E74" s="15">
        <v>6.8224</v>
      </c>
      <c r="F74" s="15">
        <v>22</v>
      </c>
      <c r="G74" s="15">
        <v>14.128</v>
      </c>
      <c r="H74" s="15">
        <v>10.4337</v>
      </c>
      <c r="I74" s="15">
        <v>15.822100000000001</v>
      </c>
      <c r="J74" s="15">
        <v>7.4915000000000003</v>
      </c>
      <c r="K74" s="15">
        <v>22</v>
      </c>
      <c r="L74" s="15">
        <v>5.6783000000000001</v>
      </c>
      <c r="M74" s="15">
        <v>2.423</v>
      </c>
      <c r="N74" s="15">
        <v>5.7651000000000003</v>
      </c>
      <c r="O74" s="15">
        <v>0.25</v>
      </c>
      <c r="P74" s="15">
        <v>0</v>
      </c>
    </row>
    <row r="75" spans="1:16" hidden="1" outlineLevel="1" collapsed="1">
      <c r="A75" s="9">
        <v>42491</v>
      </c>
      <c r="B75" s="15">
        <v>13.876799999999999</v>
      </c>
      <c r="C75" s="15">
        <v>9.6821999999999999</v>
      </c>
      <c r="D75" s="15">
        <v>14.9344</v>
      </c>
      <c r="E75" s="15">
        <v>6.8699000000000003</v>
      </c>
      <c r="F75" s="15">
        <v>0</v>
      </c>
      <c r="G75" s="15">
        <v>14.4566</v>
      </c>
      <c r="H75" s="15">
        <v>9.7569999999999997</v>
      </c>
      <c r="I75" s="15">
        <v>15.725300000000001</v>
      </c>
      <c r="J75" s="15">
        <v>6.8699000000000003</v>
      </c>
      <c r="K75" s="15">
        <v>0</v>
      </c>
      <c r="L75" s="15">
        <v>5.7058</v>
      </c>
      <c r="M75" s="15">
        <v>1.1744000000000001</v>
      </c>
      <c r="N75" s="15">
        <v>5.8014999999999999</v>
      </c>
      <c r="O75" s="15">
        <v>0</v>
      </c>
      <c r="P75" s="15">
        <v>0</v>
      </c>
    </row>
    <row r="76" spans="1:16" hidden="1" outlineLevel="1" collapsed="1">
      <c r="A76" s="9">
        <v>42522</v>
      </c>
      <c r="B76" s="15">
        <v>11.831300000000001</v>
      </c>
      <c r="C76" s="15">
        <v>10.231400000000001</v>
      </c>
      <c r="D76" s="15">
        <v>12.2767</v>
      </c>
      <c r="E76" s="15">
        <v>5.9169999999999998</v>
      </c>
      <c r="F76" s="15">
        <v>0</v>
      </c>
      <c r="G76" s="15">
        <v>12.307600000000001</v>
      </c>
      <c r="H76" s="15">
        <v>10.2317</v>
      </c>
      <c r="I76" s="15">
        <v>12.8995</v>
      </c>
      <c r="J76" s="15">
        <v>5.9169999999999998</v>
      </c>
      <c r="K76" s="15">
        <v>0</v>
      </c>
      <c r="L76" s="15">
        <v>5.3832000000000004</v>
      </c>
      <c r="M76" s="15">
        <v>0.91879999999999995</v>
      </c>
      <c r="N76" s="15">
        <v>5.3834999999999997</v>
      </c>
      <c r="O76" s="15">
        <v>0</v>
      </c>
      <c r="P76" s="15">
        <v>0</v>
      </c>
    </row>
    <row r="77" spans="1:16" hidden="1" outlineLevel="1" collapsed="1">
      <c r="A77" s="9">
        <v>42552</v>
      </c>
      <c r="B77" s="15">
        <v>10.7066</v>
      </c>
      <c r="C77" s="15">
        <v>10.007099999999999</v>
      </c>
      <c r="D77" s="15">
        <v>11.0991</v>
      </c>
      <c r="E77" s="15">
        <v>6.2845000000000004</v>
      </c>
      <c r="F77" s="15">
        <v>21</v>
      </c>
      <c r="G77" s="15">
        <v>11.144500000000001</v>
      </c>
      <c r="H77" s="15">
        <v>10.007300000000001</v>
      </c>
      <c r="I77" s="15">
        <v>11.754</v>
      </c>
      <c r="J77" s="15">
        <v>6.2845000000000004</v>
      </c>
      <c r="K77" s="15">
        <v>21</v>
      </c>
      <c r="L77" s="15">
        <v>4.9958</v>
      </c>
      <c r="M77" s="15">
        <v>1.131</v>
      </c>
      <c r="N77" s="15">
        <v>4.9962</v>
      </c>
      <c r="O77" s="15">
        <v>0</v>
      </c>
      <c r="P77" s="15">
        <v>0</v>
      </c>
    </row>
    <row r="78" spans="1:16" hidden="1" outlineLevel="1" collapsed="1">
      <c r="A78" s="9">
        <v>42583</v>
      </c>
      <c r="B78" s="15">
        <v>12.823600000000001</v>
      </c>
      <c r="C78" s="15">
        <v>10.310700000000001</v>
      </c>
      <c r="D78" s="15">
        <v>14.402699999999999</v>
      </c>
      <c r="E78" s="15">
        <v>6.1349999999999998</v>
      </c>
      <c r="F78" s="15">
        <v>0</v>
      </c>
      <c r="G78" s="15">
        <v>13.425000000000001</v>
      </c>
      <c r="H78" s="15">
        <v>10.311</v>
      </c>
      <c r="I78" s="15">
        <v>15.582700000000001</v>
      </c>
      <c r="J78" s="15">
        <v>6.1349999999999998</v>
      </c>
      <c r="K78" s="15">
        <v>0</v>
      </c>
      <c r="L78" s="15">
        <v>5.2744999999999997</v>
      </c>
      <c r="M78" s="15">
        <v>0.90229999999999999</v>
      </c>
      <c r="N78" s="15">
        <v>5.2750000000000004</v>
      </c>
      <c r="O78" s="15">
        <v>0</v>
      </c>
      <c r="P78" s="15">
        <v>0</v>
      </c>
    </row>
    <row r="79" spans="1:16" hidden="1" outlineLevel="1" collapsed="1">
      <c r="A79" s="9">
        <v>42614</v>
      </c>
      <c r="B79" s="15">
        <v>11.9091</v>
      </c>
      <c r="C79" s="15">
        <v>9.7544000000000004</v>
      </c>
      <c r="D79" s="15">
        <v>12.914899999999999</v>
      </c>
      <c r="E79" s="15">
        <v>10.9178</v>
      </c>
      <c r="F79" s="15">
        <v>0</v>
      </c>
      <c r="G79" s="15">
        <v>12.330500000000001</v>
      </c>
      <c r="H79" s="15">
        <v>9.7546999999999997</v>
      </c>
      <c r="I79" s="15">
        <v>13.690200000000001</v>
      </c>
      <c r="J79" s="15">
        <v>10.9178</v>
      </c>
      <c r="K79" s="15">
        <v>0</v>
      </c>
      <c r="L79" s="15">
        <v>5.3045</v>
      </c>
      <c r="M79" s="15">
        <v>0.9012</v>
      </c>
      <c r="N79" s="15">
        <v>5.3049999999999997</v>
      </c>
      <c r="O79" s="15">
        <v>0</v>
      </c>
      <c r="P79" s="15">
        <v>0</v>
      </c>
    </row>
    <row r="80" spans="1:16" hidden="1" outlineLevel="1" collapsed="1">
      <c r="A80" s="9">
        <v>42644</v>
      </c>
      <c r="B80" s="15">
        <v>11.300700000000001</v>
      </c>
      <c r="C80" s="15">
        <v>9.9879999999999995</v>
      </c>
      <c r="D80" s="15">
        <v>12.4564</v>
      </c>
      <c r="E80" s="15">
        <v>6.4821999999999997</v>
      </c>
      <c r="F80" s="15">
        <v>0</v>
      </c>
      <c r="G80" s="15">
        <v>12.1533</v>
      </c>
      <c r="H80" s="15">
        <v>10.0969</v>
      </c>
      <c r="I80" s="15">
        <v>14.060499999999999</v>
      </c>
      <c r="J80" s="15">
        <v>6.4821999999999997</v>
      </c>
      <c r="K80" s="15">
        <v>0</v>
      </c>
      <c r="L80" s="15">
        <v>3.8767</v>
      </c>
      <c r="M80" s="15">
        <v>2.1981999999999999</v>
      </c>
      <c r="N80" s="15">
        <v>3.9504999999999999</v>
      </c>
      <c r="O80" s="15">
        <v>0</v>
      </c>
      <c r="P80" s="15">
        <v>0</v>
      </c>
    </row>
    <row r="81" spans="1:16" hidden="1" outlineLevel="1" collapsed="1">
      <c r="A81" s="9">
        <v>42675</v>
      </c>
      <c r="B81" s="15">
        <v>11.994199999999999</v>
      </c>
      <c r="C81" s="15">
        <v>9.8895999999999997</v>
      </c>
      <c r="D81" s="15">
        <v>13.202999999999999</v>
      </c>
      <c r="E81" s="15">
        <v>5.9389000000000003</v>
      </c>
      <c r="F81" s="15">
        <v>0</v>
      </c>
      <c r="G81" s="15">
        <v>13.211399999999999</v>
      </c>
      <c r="H81" s="15">
        <v>9.9061000000000003</v>
      </c>
      <c r="I81" s="15">
        <v>15.393800000000001</v>
      </c>
      <c r="J81" s="15">
        <v>5.9389000000000003</v>
      </c>
      <c r="K81" s="15">
        <v>0</v>
      </c>
      <c r="L81" s="15">
        <v>4.7671999999999999</v>
      </c>
      <c r="M81" s="15">
        <v>2.1894999999999998</v>
      </c>
      <c r="N81" s="15">
        <v>4.7769000000000004</v>
      </c>
      <c r="O81" s="15">
        <v>0</v>
      </c>
      <c r="P81" s="15">
        <v>0</v>
      </c>
    </row>
    <row r="82" spans="1:16" hidden="1" outlineLevel="1" collapsed="1">
      <c r="A82" s="9">
        <v>42705</v>
      </c>
      <c r="B82" s="15">
        <v>12.573</v>
      </c>
      <c r="C82" s="15">
        <v>8.8236000000000008</v>
      </c>
      <c r="D82" s="15">
        <v>14.5619</v>
      </c>
      <c r="E82" s="15">
        <v>6.1726000000000001</v>
      </c>
      <c r="F82" s="15">
        <v>0</v>
      </c>
      <c r="G82" s="15">
        <v>13.2867</v>
      </c>
      <c r="H82" s="15">
        <v>9.2403999999999993</v>
      </c>
      <c r="I82" s="15">
        <v>15.565300000000001</v>
      </c>
      <c r="J82" s="15">
        <v>6.1726000000000001</v>
      </c>
      <c r="K82" s="15">
        <v>0</v>
      </c>
      <c r="L82" s="15">
        <v>4.0801999999999996</v>
      </c>
      <c r="M82" s="15">
        <v>1.8116000000000001</v>
      </c>
      <c r="N82" s="15">
        <v>4.6424000000000003</v>
      </c>
      <c r="O82" s="15">
        <v>0</v>
      </c>
      <c r="P82" s="15">
        <v>0</v>
      </c>
    </row>
    <row r="83" spans="1:16" hidden="1" outlineLevel="1" collapsed="1">
      <c r="A83" s="9">
        <v>42736</v>
      </c>
      <c r="B83" s="15">
        <v>13.177300000000001</v>
      </c>
      <c r="C83" s="15">
        <v>9.2175999999999991</v>
      </c>
      <c r="D83" s="15">
        <v>14.9002</v>
      </c>
      <c r="E83" s="15">
        <v>9.2579999999999991</v>
      </c>
      <c r="F83" s="15">
        <v>0</v>
      </c>
      <c r="G83" s="15">
        <v>13.744400000000001</v>
      </c>
      <c r="H83" s="15">
        <v>9.5170999999999992</v>
      </c>
      <c r="I83" s="15">
        <v>15.6998</v>
      </c>
      <c r="J83" s="15">
        <v>9.2579999999999991</v>
      </c>
      <c r="K83" s="15">
        <v>0</v>
      </c>
      <c r="L83" s="15">
        <v>3.992</v>
      </c>
      <c r="M83" s="15">
        <v>2.4958999999999998</v>
      </c>
      <c r="N83" s="15">
        <v>4.2807000000000004</v>
      </c>
      <c r="O83" s="15">
        <v>0</v>
      </c>
      <c r="P83" s="15">
        <v>0</v>
      </c>
    </row>
    <row r="84" spans="1:16" hidden="1" outlineLevel="1" collapsed="1">
      <c r="A84" s="9">
        <v>42767</v>
      </c>
      <c r="B84" s="15">
        <v>12.7262</v>
      </c>
      <c r="C84" s="15">
        <v>9.4225999999999992</v>
      </c>
      <c r="D84" s="15">
        <v>14.4076</v>
      </c>
      <c r="E84" s="15">
        <v>8.7582000000000004</v>
      </c>
      <c r="F84" s="15">
        <v>0</v>
      </c>
      <c r="G84" s="15">
        <v>13.593400000000001</v>
      </c>
      <c r="H84" s="15">
        <v>9.5309000000000008</v>
      </c>
      <c r="I84" s="15">
        <v>15.928800000000001</v>
      </c>
      <c r="J84" s="15">
        <v>8.7582000000000004</v>
      </c>
      <c r="K84" s="15">
        <v>0</v>
      </c>
      <c r="L84" s="15">
        <v>3.6882000000000001</v>
      </c>
      <c r="M84" s="15">
        <v>1.0015000000000001</v>
      </c>
      <c r="N84" s="15">
        <v>3.8088000000000002</v>
      </c>
      <c r="O84" s="15">
        <v>0</v>
      </c>
      <c r="P84" s="15">
        <v>0</v>
      </c>
    </row>
    <row r="85" spans="1:16" hidden="1" outlineLevel="1" collapsed="1">
      <c r="A85" s="9">
        <v>42795</v>
      </c>
      <c r="B85" s="15">
        <v>12.2845</v>
      </c>
      <c r="C85" s="15">
        <v>9.7726000000000006</v>
      </c>
      <c r="D85" s="15">
        <v>13.7927</v>
      </c>
      <c r="E85" s="15">
        <v>10.5983</v>
      </c>
      <c r="F85" s="15">
        <v>0</v>
      </c>
      <c r="G85" s="15">
        <v>12.6432</v>
      </c>
      <c r="H85" s="15">
        <v>9.7726000000000006</v>
      </c>
      <c r="I85" s="15">
        <v>14.4819</v>
      </c>
      <c r="J85" s="15">
        <v>10.5983</v>
      </c>
      <c r="K85" s="15">
        <v>0</v>
      </c>
      <c r="L85" s="15">
        <v>2.2227999999999999</v>
      </c>
      <c r="M85" s="15">
        <v>0</v>
      </c>
      <c r="N85" s="15">
        <v>2.2227999999999999</v>
      </c>
      <c r="O85" s="15">
        <v>0</v>
      </c>
      <c r="P85" s="15">
        <v>0</v>
      </c>
    </row>
    <row r="86" spans="1:16" hidden="1" outlineLevel="1" collapsed="1">
      <c r="A86" s="9">
        <v>42826</v>
      </c>
      <c r="B86" s="15">
        <v>11.3993</v>
      </c>
      <c r="C86" s="15">
        <v>8.7058999999999997</v>
      </c>
      <c r="D86" s="15">
        <v>12.6599</v>
      </c>
      <c r="E86" s="15">
        <v>6.7130000000000001</v>
      </c>
      <c r="F86" s="15">
        <v>0</v>
      </c>
      <c r="G86" s="15">
        <v>12.131500000000001</v>
      </c>
      <c r="H86" s="15">
        <v>8.7668999999999997</v>
      </c>
      <c r="I86" s="15">
        <v>13.86</v>
      </c>
      <c r="J86" s="15">
        <v>6.7130000000000001</v>
      </c>
      <c r="K86" s="15">
        <v>0</v>
      </c>
      <c r="L86" s="15">
        <v>3.5564</v>
      </c>
      <c r="M86" s="15">
        <v>0</v>
      </c>
      <c r="N86" s="15">
        <v>3.6198999999999999</v>
      </c>
      <c r="O86" s="15">
        <v>0</v>
      </c>
      <c r="P86" s="15">
        <v>0</v>
      </c>
    </row>
    <row r="87" spans="1:16" hidden="1" outlineLevel="1" collapsed="1">
      <c r="A87" s="9">
        <v>42856</v>
      </c>
      <c r="B87" s="15">
        <v>10.433</v>
      </c>
      <c r="C87" s="15">
        <v>7.8765999999999998</v>
      </c>
      <c r="D87" s="15">
        <v>11.9937</v>
      </c>
      <c r="E87" s="15">
        <v>6.8365999999999998</v>
      </c>
      <c r="F87" s="15">
        <v>0</v>
      </c>
      <c r="G87" s="15">
        <v>11.4224</v>
      </c>
      <c r="H87" s="15">
        <v>7.8765999999999998</v>
      </c>
      <c r="I87" s="15">
        <v>13.990600000000001</v>
      </c>
      <c r="J87" s="15">
        <v>6.8365999999999998</v>
      </c>
      <c r="K87" s="15">
        <v>0</v>
      </c>
      <c r="L87" s="15">
        <v>3.4237000000000002</v>
      </c>
      <c r="M87" s="15">
        <v>0</v>
      </c>
      <c r="N87" s="15">
        <v>3.4237000000000002</v>
      </c>
      <c r="O87" s="15">
        <v>0</v>
      </c>
      <c r="P87" s="15">
        <v>0</v>
      </c>
    </row>
    <row r="88" spans="1:16" hidden="1" outlineLevel="1" collapsed="1">
      <c r="A88" s="9">
        <v>42887</v>
      </c>
      <c r="B88" s="15">
        <v>9.8231000000000002</v>
      </c>
      <c r="C88" s="15">
        <v>7.1565000000000003</v>
      </c>
      <c r="D88" s="15">
        <v>11.5586</v>
      </c>
      <c r="E88" s="15">
        <v>8.3408999999999995</v>
      </c>
      <c r="F88" s="15">
        <v>0</v>
      </c>
      <c r="G88" s="15">
        <v>10.147500000000001</v>
      </c>
      <c r="H88" s="15">
        <v>7.1826999999999996</v>
      </c>
      <c r="I88" s="15">
        <v>12.256399999999999</v>
      </c>
      <c r="J88" s="15">
        <v>8.3408999999999995</v>
      </c>
      <c r="K88" s="15">
        <v>0</v>
      </c>
      <c r="L88" s="15">
        <v>3.2107000000000001</v>
      </c>
      <c r="M88" s="15">
        <v>0.6008</v>
      </c>
      <c r="N88" s="15">
        <v>3.2871000000000001</v>
      </c>
      <c r="O88" s="15">
        <v>0</v>
      </c>
      <c r="P88" s="15">
        <v>0</v>
      </c>
    </row>
    <row r="89" spans="1:16" hidden="1" outlineLevel="1" collapsed="1">
      <c r="A89" s="9">
        <v>42917</v>
      </c>
      <c r="B89" s="15">
        <v>8.9543999999999997</v>
      </c>
      <c r="C89" s="15">
        <v>6.3223000000000003</v>
      </c>
      <c r="D89" s="15">
        <v>10.4749</v>
      </c>
      <c r="E89" s="15">
        <v>5.9459999999999997</v>
      </c>
      <c r="F89" s="15">
        <v>0</v>
      </c>
      <c r="G89" s="15">
        <v>9.4626999999999999</v>
      </c>
      <c r="H89" s="15">
        <v>6.3272000000000004</v>
      </c>
      <c r="I89" s="15">
        <v>11.482900000000001</v>
      </c>
      <c r="J89" s="15">
        <v>5.9459999999999997</v>
      </c>
      <c r="K89" s="15">
        <v>0</v>
      </c>
      <c r="L89" s="15">
        <v>2.1271</v>
      </c>
      <c r="M89" s="15">
        <v>2</v>
      </c>
      <c r="N89" s="15">
        <v>2.1276999999999999</v>
      </c>
      <c r="O89" s="15">
        <v>0</v>
      </c>
      <c r="P89" s="15">
        <v>0</v>
      </c>
    </row>
    <row r="90" spans="1:16" hidden="1" outlineLevel="1" collapsed="1">
      <c r="A90" s="9">
        <v>42948</v>
      </c>
      <c r="B90" s="15">
        <v>10.011699999999999</v>
      </c>
      <c r="C90" s="15">
        <v>6.4143999999999997</v>
      </c>
      <c r="D90" s="15">
        <v>11.4734</v>
      </c>
      <c r="E90" s="15">
        <v>6.2721</v>
      </c>
      <c r="F90" s="15">
        <v>0</v>
      </c>
      <c r="G90" s="15">
        <v>10.5634</v>
      </c>
      <c r="H90" s="15">
        <v>6.4180000000000001</v>
      </c>
      <c r="I90" s="15">
        <v>12.4397</v>
      </c>
      <c r="J90" s="15">
        <v>6.2721</v>
      </c>
      <c r="K90" s="15">
        <v>0</v>
      </c>
      <c r="L90" s="15">
        <v>3.0954999999999999</v>
      </c>
      <c r="M90" s="15">
        <v>1.9999</v>
      </c>
      <c r="N90" s="15">
        <v>3.0985</v>
      </c>
      <c r="O90" s="15">
        <v>0</v>
      </c>
      <c r="P90" s="15">
        <v>0</v>
      </c>
    </row>
    <row r="91" spans="1:16" hidden="1" outlineLevel="1" collapsed="1">
      <c r="A91" s="9">
        <v>42979</v>
      </c>
      <c r="B91" s="15">
        <v>10.124499999999999</v>
      </c>
      <c r="C91" s="15">
        <v>6.1291000000000002</v>
      </c>
      <c r="D91" s="15">
        <v>12.3742</v>
      </c>
      <c r="E91" s="15">
        <v>6.0016999999999996</v>
      </c>
      <c r="F91" s="15">
        <v>0</v>
      </c>
      <c r="G91" s="15">
        <v>10.553800000000001</v>
      </c>
      <c r="H91" s="15">
        <v>6.1321000000000003</v>
      </c>
      <c r="I91" s="15">
        <v>13.1883</v>
      </c>
      <c r="J91" s="15">
        <v>6.1433</v>
      </c>
      <c r="K91" s="15">
        <v>0</v>
      </c>
      <c r="L91" s="15">
        <v>2.1444000000000001</v>
      </c>
      <c r="M91" s="15">
        <v>1.6962999999999999</v>
      </c>
      <c r="N91" s="15">
        <v>2.278</v>
      </c>
      <c r="O91" s="15">
        <v>0.01</v>
      </c>
      <c r="P91" s="15">
        <v>0</v>
      </c>
    </row>
    <row r="92" spans="1:16" hidden="1" outlineLevel="1" collapsed="1">
      <c r="A92" s="9">
        <v>43009</v>
      </c>
      <c r="B92" s="15">
        <v>9.8409999999999993</v>
      </c>
      <c r="C92" s="15">
        <v>5.4222000000000001</v>
      </c>
      <c r="D92" s="15">
        <v>12.148</v>
      </c>
      <c r="E92" s="15">
        <v>8.6768000000000001</v>
      </c>
      <c r="F92" s="15">
        <v>0</v>
      </c>
      <c r="G92" s="15">
        <v>10.151999999999999</v>
      </c>
      <c r="H92" s="15">
        <v>5.4248000000000003</v>
      </c>
      <c r="I92" s="15">
        <v>12.75</v>
      </c>
      <c r="J92" s="15">
        <v>8.9532000000000007</v>
      </c>
      <c r="K92" s="15">
        <v>0</v>
      </c>
      <c r="L92" s="15">
        <v>2.3130000000000002</v>
      </c>
      <c r="M92" s="15">
        <v>1.7225999999999999</v>
      </c>
      <c r="N92" s="15">
        <v>2.6501000000000001</v>
      </c>
      <c r="O92" s="15">
        <v>0.01</v>
      </c>
      <c r="P92" s="15">
        <v>0</v>
      </c>
    </row>
    <row r="93" spans="1:16" hidden="1" outlineLevel="1" collapsed="1">
      <c r="A93" s="9">
        <v>43040</v>
      </c>
      <c r="B93" s="15">
        <v>9.4191000000000003</v>
      </c>
      <c r="C93" s="15">
        <v>5.6055000000000001</v>
      </c>
      <c r="D93" s="15">
        <v>12.326599999999999</v>
      </c>
      <c r="E93" s="15">
        <v>6.2325999999999997</v>
      </c>
      <c r="F93" s="15">
        <v>0</v>
      </c>
      <c r="G93" s="15">
        <v>9.8255999999999997</v>
      </c>
      <c r="H93" s="15">
        <v>5.6093999999999999</v>
      </c>
      <c r="I93" s="15">
        <v>13.3451</v>
      </c>
      <c r="J93" s="15">
        <v>6.3632</v>
      </c>
      <c r="K93" s="15">
        <v>0</v>
      </c>
      <c r="L93" s="15">
        <v>2.7147999999999999</v>
      </c>
      <c r="M93" s="15">
        <v>0.43659999999999999</v>
      </c>
      <c r="N93" s="15">
        <v>2.8801999999999999</v>
      </c>
      <c r="O93" s="15">
        <v>0.01</v>
      </c>
      <c r="P93" s="15">
        <v>0</v>
      </c>
    </row>
    <row r="94" spans="1:16" hidden="1" outlineLevel="1" collapsed="1">
      <c r="A94" s="9">
        <v>43070</v>
      </c>
      <c r="B94" s="15">
        <v>9.4276999999999997</v>
      </c>
      <c r="C94" s="15">
        <v>6.0046999999999997</v>
      </c>
      <c r="D94" s="15">
        <v>11.292400000000001</v>
      </c>
      <c r="E94" s="15">
        <v>5.7237999999999998</v>
      </c>
      <c r="F94" s="15">
        <v>0.1</v>
      </c>
      <c r="G94" s="15">
        <v>10.064500000000001</v>
      </c>
      <c r="H94" s="15">
        <v>6.0061999999999998</v>
      </c>
      <c r="I94" s="15">
        <v>12.5404</v>
      </c>
      <c r="J94" s="15">
        <v>5.8593999999999999</v>
      </c>
      <c r="K94" s="15">
        <v>0.1</v>
      </c>
      <c r="L94" s="15">
        <v>2.4268999999999998</v>
      </c>
      <c r="M94" s="15">
        <v>0.01</v>
      </c>
      <c r="N94" s="15">
        <v>2.4479000000000002</v>
      </c>
      <c r="O94" s="15">
        <v>1.8626</v>
      </c>
      <c r="P94" s="15">
        <v>0</v>
      </c>
    </row>
    <row r="95" spans="1:16" hidden="1" outlineLevel="1" collapsed="1">
      <c r="A95" s="9">
        <v>43101</v>
      </c>
      <c r="B95" s="15">
        <v>8.7592999999999996</v>
      </c>
      <c r="C95" s="15">
        <v>5.4923000000000002</v>
      </c>
      <c r="D95" s="15">
        <v>11.7555</v>
      </c>
      <c r="E95" s="15">
        <v>5.8342000000000001</v>
      </c>
      <c r="F95" s="15">
        <v>0</v>
      </c>
      <c r="G95" s="15">
        <v>9.1686999999999994</v>
      </c>
      <c r="H95" s="15">
        <v>5.4923000000000002</v>
      </c>
      <c r="I95" s="15">
        <v>13.011900000000001</v>
      </c>
      <c r="J95" s="15">
        <v>5.8704000000000001</v>
      </c>
      <c r="K95" s="15">
        <v>0</v>
      </c>
      <c r="L95" s="15">
        <v>2.8281000000000001</v>
      </c>
      <c r="M95" s="15">
        <v>0</v>
      </c>
      <c r="N95" s="15">
        <v>2.8788999999999998</v>
      </c>
      <c r="O95" s="15">
        <v>0.01</v>
      </c>
      <c r="P95" s="15">
        <v>0</v>
      </c>
    </row>
    <row r="96" spans="1:16" hidden="1" outlineLevel="1" collapsed="1">
      <c r="A96" s="9">
        <v>43132</v>
      </c>
      <c r="B96" s="15">
        <v>9.5852000000000004</v>
      </c>
      <c r="C96" s="15">
        <v>5.5923999999999996</v>
      </c>
      <c r="D96" s="15">
        <v>12.143599999999999</v>
      </c>
      <c r="E96" s="15">
        <v>6.5576999999999996</v>
      </c>
      <c r="F96" s="15">
        <v>0</v>
      </c>
      <c r="G96" s="15">
        <v>9.9907000000000004</v>
      </c>
      <c r="H96" s="15">
        <v>5.5923999999999996</v>
      </c>
      <c r="I96" s="15">
        <v>13.1434</v>
      </c>
      <c r="J96" s="15">
        <v>6.5739999999999998</v>
      </c>
      <c r="K96" s="15">
        <v>0</v>
      </c>
      <c r="L96" s="15">
        <v>2.9668000000000001</v>
      </c>
      <c r="M96" s="15">
        <v>0</v>
      </c>
      <c r="N96" s="15">
        <v>2.9910999999999999</v>
      </c>
      <c r="O96" s="15">
        <v>0.01</v>
      </c>
      <c r="P96" s="15">
        <v>0</v>
      </c>
    </row>
    <row r="97" spans="1:16" hidden="1" outlineLevel="1" collapsed="1">
      <c r="A97" s="9">
        <v>43160</v>
      </c>
      <c r="B97" s="15">
        <v>10.6389</v>
      </c>
      <c r="C97" s="15">
        <v>5.8685</v>
      </c>
      <c r="D97" s="15">
        <v>13.644600000000001</v>
      </c>
      <c r="E97" s="15">
        <v>8.7166999999999994</v>
      </c>
      <c r="F97" s="15">
        <v>0</v>
      </c>
      <c r="G97" s="15">
        <v>10.7401</v>
      </c>
      <c r="H97" s="15">
        <v>5.9396000000000004</v>
      </c>
      <c r="I97" s="15">
        <v>13.821899999999999</v>
      </c>
      <c r="J97" s="15">
        <v>8.7247000000000003</v>
      </c>
      <c r="K97" s="15">
        <v>0</v>
      </c>
      <c r="L97" s="15">
        <v>1.6037999999999999</v>
      </c>
      <c r="M97" s="15">
        <v>0.01</v>
      </c>
      <c r="N97" s="15">
        <v>2.2077</v>
      </c>
      <c r="O97" s="15">
        <v>0.01</v>
      </c>
      <c r="P97" s="15">
        <v>0</v>
      </c>
    </row>
    <row r="98" spans="1:16" hidden="1" outlineLevel="1" collapsed="1">
      <c r="A98" s="9">
        <v>43191</v>
      </c>
      <c r="B98" s="15">
        <v>9.8816000000000006</v>
      </c>
      <c r="C98" s="15">
        <v>6.6181999999999999</v>
      </c>
      <c r="D98" s="15">
        <v>11.4376</v>
      </c>
      <c r="E98" s="15">
        <v>0</v>
      </c>
      <c r="F98" s="15">
        <v>0</v>
      </c>
      <c r="G98" s="15">
        <v>10.998200000000001</v>
      </c>
      <c r="H98" s="15">
        <v>6.6181999999999999</v>
      </c>
      <c r="I98" s="15">
        <v>13.6494</v>
      </c>
      <c r="J98" s="15">
        <v>0</v>
      </c>
      <c r="K98" s="15">
        <v>0</v>
      </c>
      <c r="L98" s="15">
        <v>3.2307999999999999</v>
      </c>
      <c r="M98" s="15">
        <v>0</v>
      </c>
      <c r="N98" s="15">
        <v>3.2307999999999999</v>
      </c>
      <c r="O98" s="15">
        <v>0</v>
      </c>
      <c r="P98" s="15">
        <v>0</v>
      </c>
    </row>
    <row r="99" spans="1:16" hidden="1" outlineLevel="1" collapsed="1">
      <c r="A99" s="9">
        <v>43221</v>
      </c>
      <c r="B99" s="15">
        <v>9.4789999999999992</v>
      </c>
      <c r="C99" s="15">
        <v>6.5964</v>
      </c>
      <c r="D99" s="15">
        <v>12.110900000000001</v>
      </c>
      <c r="E99" s="15">
        <v>15</v>
      </c>
      <c r="F99" s="15">
        <v>0</v>
      </c>
      <c r="G99" s="15">
        <v>10.0495</v>
      </c>
      <c r="H99" s="15">
        <v>6.5964</v>
      </c>
      <c r="I99" s="15">
        <v>13.715299999999999</v>
      </c>
      <c r="J99" s="15">
        <v>15</v>
      </c>
      <c r="K99" s="15">
        <v>0</v>
      </c>
      <c r="L99" s="15">
        <v>2.2481</v>
      </c>
      <c r="M99" s="15">
        <v>0.01</v>
      </c>
      <c r="N99" s="15">
        <v>2.2481</v>
      </c>
      <c r="O99" s="15">
        <v>0</v>
      </c>
      <c r="P99" s="15">
        <v>0</v>
      </c>
    </row>
    <row r="100" spans="1:16" hidden="1" outlineLevel="1" collapsed="1">
      <c r="A100" s="9">
        <v>43252</v>
      </c>
      <c r="B100" s="15">
        <v>10.111700000000001</v>
      </c>
      <c r="C100" s="15">
        <v>6.2359999999999998</v>
      </c>
      <c r="D100" s="15">
        <v>12.326499999999999</v>
      </c>
      <c r="E100" s="15">
        <v>3</v>
      </c>
      <c r="F100" s="15">
        <v>0</v>
      </c>
      <c r="G100" s="15">
        <v>10.8362</v>
      </c>
      <c r="H100" s="15">
        <v>6.2404000000000002</v>
      </c>
      <c r="I100" s="15">
        <v>13.8385</v>
      </c>
      <c r="J100" s="15">
        <v>3</v>
      </c>
      <c r="K100" s="15">
        <v>0</v>
      </c>
      <c r="L100" s="15">
        <v>1.8179000000000001</v>
      </c>
      <c r="M100" s="15">
        <v>0.01</v>
      </c>
      <c r="N100" s="15">
        <v>1.8234999999999999</v>
      </c>
      <c r="O100" s="15">
        <v>0</v>
      </c>
      <c r="P100" s="15">
        <v>0</v>
      </c>
    </row>
    <row r="101" spans="1:16" hidden="1" outlineLevel="1" collapsed="1">
      <c r="A101" s="9">
        <v>43282</v>
      </c>
      <c r="B101" s="15">
        <v>10.0723</v>
      </c>
      <c r="C101" s="15">
        <v>6.3216000000000001</v>
      </c>
      <c r="D101" s="15">
        <v>12.3954</v>
      </c>
      <c r="E101" s="15">
        <v>2.0909</v>
      </c>
      <c r="F101" s="15">
        <v>0</v>
      </c>
      <c r="G101" s="15">
        <v>10.625400000000001</v>
      </c>
      <c r="H101" s="15">
        <v>6.3604000000000003</v>
      </c>
      <c r="I101" s="15">
        <v>13.5418</v>
      </c>
      <c r="J101" s="15">
        <v>2.0909</v>
      </c>
      <c r="K101" s="15">
        <v>0</v>
      </c>
      <c r="L101" s="15">
        <v>1.9835</v>
      </c>
      <c r="M101" s="15">
        <v>8.5000000000000006E-2</v>
      </c>
      <c r="N101" s="15">
        <v>2.0564</v>
      </c>
      <c r="O101" s="15">
        <v>0</v>
      </c>
      <c r="P101" s="15">
        <v>0</v>
      </c>
    </row>
    <row r="102" spans="1:16" hidden="1" outlineLevel="1" collapsed="1">
      <c r="A102" s="9">
        <v>43313</v>
      </c>
      <c r="B102" s="15">
        <v>10.8765</v>
      </c>
      <c r="C102" s="15">
        <v>6.3779000000000003</v>
      </c>
      <c r="D102" s="15">
        <v>13.069100000000001</v>
      </c>
      <c r="E102" s="15">
        <v>1</v>
      </c>
      <c r="F102" s="15">
        <v>0</v>
      </c>
      <c r="G102" s="15">
        <v>11.5169</v>
      </c>
      <c r="H102" s="15">
        <v>6.3779000000000003</v>
      </c>
      <c r="I102" s="15">
        <v>14.3049</v>
      </c>
      <c r="J102" s="15">
        <v>1</v>
      </c>
      <c r="K102" s="15">
        <v>0</v>
      </c>
      <c r="L102" s="15">
        <v>2.1392000000000002</v>
      </c>
      <c r="M102" s="15">
        <v>0.01</v>
      </c>
      <c r="N102" s="15">
        <v>2.1392000000000002</v>
      </c>
      <c r="O102" s="15">
        <v>0</v>
      </c>
      <c r="P102" s="15">
        <v>0</v>
      </c>
    </row>
    <row r="103" spans="1:16" hidden="1" outlineLevel="1" collapsed="1">
      <c r="A103" s="9">
        <v>43344</v>
      </c>
      <c r="B103" s="15">
        <v>12.424200000000001</v>
      </c>
      <c r="C103" s="15">
        <v>6.4924999999999997</v>
      </c>
      <c r="D103" s="15">
        <v>14.894500000000001</v>
      </c>
      <c r="E103" s="15">
        <v>16</v>
      </c>
      <c r="F103" s="15">
        <v>0</v>
      </c>
      <c r="G103" s="15">
        <v>12.698399999999999</v>
      </c>
      <c r="H103" s="15">
        <v>6.4924999999999997</v>
      </c>
      <c r="I103" s="15">
        <v>15.385300000000001</v>
      </c>
      <c r="J103" s="15">
        <v>16</v>
      </c>
      <c r="K103" s="15">
        <v>0</v>
      </c>
      <c r="L103" s="15">
        <v>2.1896</v>
      </c>
      <c r="M103" s="15">
        <v>0</v>
      </c>
      <c r="N103" s="15">
        <v>2.1896</v>
      </c>
      <c r="O103" s="15">
        <v>0</v>
      </c>
      <c r="P103" s="15">
        <v>0</v>
      </c>
    </row>
    <row r="104" spans="1:16" hidden="1" outlineLevel="1" collapsed="1">
      <c r="A104" s="9">
        <v>43374</v>
      </c>
      <c r="B104" s="15">
        <v>13.2651</v>
      </c>
      <c r="C104" s="15">
        <v>6.2262000000000004</v>
      </c>
      <c r="D104" s="15">
        <v>15.3338</v>
      </c>
      <c r="E104" s="15">
        <v>0.01</v>
      </c>
      <c r="F104" s="15">
        <v>0</v>
      </c>
      <c r="G104" s="15">
        <v>13.9969</v>
      </c>
      <c r="H104" s="15">
        <v>6.3752000000000004</v>
      </c>
      <c r="I104" s="15">
        <v>16.3583</v>
      </c>
      <c r="J104" s="15">
        <v>0</v>
      </c>
      <c r="K104" s="15">
        <v>0</v>
      </c>
      <c r="L104" s="15">
        <v>2.2690000000000001</v>
      </c>
      <c r="M104" s="15">
        <v>0.01</v>
      </c>
      <c r="N104" s="15">
        <v>2.4803999999999999</v>
      </c>
      <c r="O104" s="15">
        <v>0.01</v>
      </c>
      <c r="P104" s="15">
        <v>0</v>
      </c>
    </row>
    <row r="105" spans="1:16" hidden="1" outlineLevel="1" collapsed="1">
      <c r="A105" s="9">
        <v>43405</v>
      </c>
      <c r="B105" s="15">
        <v>14.756399999999999</v>
      </c>
      <c r="C105" s="15">
        <v>8.6641999999999992</v>
      </c>
      <c r="D105" s="15">
        <v>16.384799999999998</v>
      </c>
      <c r="E105" s="15">
        <v>16.386099999999999</v>
      </c>
      <c r="F105" s="15">
        <v>0</v>
      </c>
      <c r="G105" s="15">
        <v>14.9353</v>
      </c>
      <c r="H105" s="15">
        <v>8.6727000000000007</v>
      </c>
      <c r="I105" s="15">
        <v>16.6387</v>
      </c>
      <c r="J105" s="15">
        <v>16.386099999999999</v>
      </c>
      <c r="K105" s="15">
        <v>0</v>
      </c>
      <c r="L105" s="15">
        <v>2.6234000000000002</v>
      </c>
      <c r="M105" s="15">
        <v>3.5799999999999998E-2</v>
      </c>
      <c r="N105" s="15">
        <v>2.6608999999999998</v>
      </c>
      <c r="O105" s="15">
        <v>0</v>
      </c>
      <c r="P105" s="15">
        <v>0</v>
      </c>
    </row>
    <row r="106" spans="1:16" hidden="1" outlineLevel="1" collapsed="1">
      <c r="A106" s="9">
        <v>43435</v>
      </c>
      <c r="B106" s="15">
        <v>14.3042</v>
      </c>
      <c r="C106" s="15">
        <v>7.9424999999999999</v>
      </c>
      <c r="D106" s="15">
        <v>15.985900000000001</v>
      </c>
      <c r="E106" s="15">
        <v>8.2943999999999996</v>
      </c>
      <c r="F106" s="15">
        <v>0</v>
      </c>
      <c r="G106" s="15">
        <v>14.849299999999999</v>
      </c>
      <c r="H106" s="15">
        <v>7.9424999999999999</v>
      </c>
      <c r="I106" s="15">
        <v>16.769500000000001</v>
      </c>
      <c r="J106" s="15">
        <v>15</v>
      </c>
      <c r="K106" s="15">
        <v>0</v>
      </c>
      <c r="L106" s="15">
        <v>2.9335</v>
      </c>
      <c r="M106" s="15">
        <v>0.01</v>
      </c>
      <c r="N106" s="15">
        <v>2.9209000000000001</v>
      </c>
      <c r="O106" s="15">
        <v>3.5</v>
      </c>
      <c r="P106" s="15">
        <v>0</v>
      </c>
    </row>
    <row r="107" spans="1:16" hidden="1" outlineLevel="1" collapsed="1">
      <c r="A107" s="9">
        <v>43466</v>
      </c>
      <c r="B107" s="15">
        <v>15.472</v>
      </c>
      <c r="C107" s="15">
        <v>8.1064000000000007</v>
      </c>
      <c r="D107" s="15">
        <v>16.683900000000001</v>
      </c>
      <c r="E107" s="15">
        <v>12.7273</v>
      </c>
      <c r="F107" s="15">
        <v>0</v>
      </c>
      <c r="G107" s="15">
        <v>15.5555</v>
      </c>
      <c r="H107" s="15">
        <v>8.1064000000000007</v>
      </c>
      <c r="I107" s="15">
        <v>16.790700000000001</v>
      </c>
      <c r="J107" s="15">
        <v>12.7273</v>
      </c>
      <c r="K107" s="15">
        <v>0</v>
      </c>
      <c r="L107" s="15">
        <v>3.0360999999999998</v>
      </c>
      <c r="M107" s="15">
        <v>0</v>
      </c>
      <c r="N107" s="15">
        <v>3.0360999999999998</v>
      </c>
      <c r="O107" s="15">
        <v>0</v>
      </c>
      <c r="P107" s="15">
        <v>0</v>
      </c>
    </row>
    <row r="108" spans="1:16" hidden="1" outlineLevel="1" collapsed="1">
      <c r="A108" s="9">
        <v>43497</v>
      </c>
      <c r="B108" s="15">
        <v>15.659800000000001</v>
      </c>
      <c r="C108" s="15">
        <v>6.8162000000000003</v>
      </c>
      <c r="D108" s="15">
        <v>16.597200000000001</v>
      </c>
      <c r="E108" s="15">
        <v>15.9724</v>
      </c>
      <c r="F108" s="15">
        <v>0</v>
      </c>
      <c r="G108" s="15">
        <v>15.7348</v>
      </c>
      <c r="H108" s="15">
        <v>6.8592000000000004</v>
      </c>
      <c r="I108" s="15">
        <v>16.674800000000001</v>
      </c>
      <c r="J108" s="15">
        <v>15.9724</v>
      </c>
      <c r="K108" s="15">
        <v>0</v>
      </c>
      <c r="L108" s="15">
        <v>1.8079000000000001</v>
      </c>
      <c r="M108" s="15">
        <v>4.9099999999999998E-2</v>
      </c>
      <c r="N108" s="15">
        <v>2.0299999999999998</v>
      </c>
      <c r="O108" s="15">
        <v>0</v>
      </c>
      <c r="P108" s="15">
        <v>0</v>
      </c>
    </row>
    <row r="109" spans="1:16" hidden="1" outlineLevel="1" collapsed="1">
      <c r="A109" s="9">
        <v>43525</v>
      </c>
      <c r="B109" s="15">
        <v>15.4533</v>
      </c>
      <c r="C109" s="15">
        <v>7.0888999999999998</v>
      </c>
      <c r="D109" s="15">
        <v>16.281400000000001</v>
      </c>
      <c r="E109" s="15">
        <v>10.336</v>
      </c>
      <c r="F109" s="15">
        <v>0</v>
      </c>
      <c r="G109" s="15">
        <v>15.780099999999999</v>
      </c>
      <c r="H109" s="15">
        <v>7.0888999999999998</v>
      </c>
      <c r="I109" s="15">
        <v>16.6691</v>
      </c>
      <c r="J109" s="15">
        <v>10.336</v>
      </c>
      <c r="K109" s="15">
        <v>0</v>
      </c>
      <c r="L109" s="15">
        <v>3.4304999999999999</v>
      </c>
      <c r="M109" s="15">
        <v>0.01</v>
      </c>
      <c r="N109" s="15">
        <v>3.4304999999999999</v>
      </c>
      <c r="O109" s="15">
        <v>0</v>
      </c>
      <c r="P109" s="15">
        <v>0</v>
      </c>
    </row>
    <row r="110" spans="1:16" hidden="1" outlineLevel="1" collapsed="1">
      <c r="A110" s="9">
        <v>43556</v>
      </c>
      <c r="B110" s="15">
        <v>15.5235</v>
      </c>
      <c r="C110" s="15">
        <v>5.7314999999999996</v>
      </c>
      <c r="D110" s="15">
        <v>16.4998</v>
      </c>
      <c r="E110" s="15">
        <v>14.201599999999999</v>
      </c>
      <c r="F110" s="15">
        <v>0</v>
      </c>
      <c r="G110" s="15">
        <v>15.6142</v>
      </c>
      <c r="H110" s="15">
        <v>5.7314999999999996</v>
      </c>
      <c r="I110" s="15">
        <v>16.575700000000001</v>
      </c>
      <c r="J110" s="15">
        <v>14.905200000000001</v>
      </c>
      <c r="K110" s="15">
        <v>0</v>
      </c>
      <c r="L110" s="15">
        <v>3.3906000000000001</v>
      </c>
      <c r="M110" s="15">
        <v>0.01</v>
      </c>
      <c r="N110" s="15">
        <v>3.2907999999999999</v>
      </c>
      <c r="O110" s="15">
        <v>3.6</v>
      </c>
      <c r="P110" s="15">
        <v>0</v>
      </c>
    </row>
    <row r="111" spans="1:16" hidden="1" outlineLevel="1" collapsed="1">
      <c r="A111" s="9">
        <v>43586</v>
      </c>
      <c r="B111" s="15">
        <v>14.770300000000001</v>
      </c>
      <c r="C111" s="15">
        <v>5.7035999999999998</v>
      </c>
      <c r="D111" s="15">
        <v>16.0212</v>
      </c>
      <c r="E111" s="15">
        <v>11.392899999999999</v>
      </c>
      <c r="F111" s="15">
        <v>0</v>
      </c>
      <c r="G111" s="15">
        <v>14.920199999999999</v>
      </c>
      <c r="H111" s="15">
        <v>5.7849000000000004</v>
      </c>
      <c r="I111" s="15">
        <v>16.1859</v>
      </c>
      <c r="J111" s="15">
        <v>11.392899999999999</v>
      </c>
      <c r="K111" s="15">
        <v>0</v>
      </c>
      <c r="L111" s="15">
        <v>2.5305</v>
      </c>
      <c r="M111" s="15">
        <v>0.36759999999999998</v>
      </c>
      <c r="N111" s="15">
        <v>2.8452000000000002</v>
      </c>
      <c r="O111" s="15">
        <v>0</v>
      </c>
      <c r="P111" s="15">
        <v>0</v>
      </c>
    </row>
    <row r="112" spans="1:16" hidden="1" outlineLevel="1" collapsed="1">
      <c r="A112" s="9">
        <v>43617</v>
      </c>
      <c r="B112" s="15">
        <v>14.526</v>
      </c>
      <c r="C112" s="15">
        <v>5.9568000000000003</v>
      </c>
      <c r="D112" s="15">
        <v>15.7392</v>
      </c>
      <c r="E112" s="15">
        <v>12.486499999999999</v>
      </c>
      <c r="F112" s="15">
        <v>0</v>
      </c>
      <c r="G112" s="15">
        <v>14.766299999999999</v>
      </c>
      <c r="H112" s="15">
        <v>5.9568000000000003</v>
      </c>
      <c r="I112" s="15">
        <v>16.022300000000001</v>
      </c>
      <c r="J112" s="15">
        <v>12.8126</v>
      </c>
      <c r="K112" s="15">
        <v>0</v>
      </c>
      <c r="L112" s="15">
        <v>3.5676999999999999</v>
      </c>
      <c r="M112" s="15">
        <v>0.01</v>
      </c>
      <c r="N112" s="15">
        <v>3.2448999999999999</v>
      </c>
      <c r="O112" s="15">
        <v>5.5</v>
      </c>
      <c r="P112" s="15">
        <v>0</v>
      </c>
    </row>
    <row r="113" spans="1:16" hidden="1" outlineLevel="1" collapsed="1">
      <c r="A113" s="9">
        <v>43647</v>
      </c>
      <c r="B113" s="15">
        <v>13.697900000000001</v>
      </c>
      <c r="C113" s="15">
        <v>5.9494999999999996</v>
      </c>
      <c r="D113" s="15">
        <v>15.329700000000001</v>
      </c>
      <c r="E113" s="15">
        <v>10.789300000000001</v>
      </c>
      <c r="F113" s="15">
        <v>0</v>
      </c>
      <c r="G113" s="15">
        <v>14.113200000000001</v>
      </c>
      <c r="H113" s="15">
        <v>6.0267999999999997</v>
      </c>
      <c r="I113" s="15">
        <v>15.8917</v>
      </c>
      <c r="J113" s="15">
        <v>10.789300000000001</v>
      </c>
      <c r="K113" s="15">
        <v>0</v>
      </c>
      <c r="L113" s="15">
        <v>1.0962000000000001</v>
      </c>
      <c r="M113" s="15">
        <v>0.01</v>
      </c>
      <c r="N113" s="15">
        <v>1.1608000000000001</v>
      </c>
      <c r="O113" s="15">
        <v>0</v>
      </c>
      <c r="P113" s="15">
        <v>0</v>
      </c>
    </row>
    <row r="114" spans="1:16" hidden="1" outlineLevel="1" collapsed="1">
      <c r="A114" s="9">
        <v>43678</v>
      </c>
      <c r="B114" s="15">
        <v>12.4941</v>
      </c>
      <c r="C114" s="15">
        <v>5.8888999999999996</v>
      </c>
      <c r="D114" s="15">
        <v>13.930300000000001</v>
      </c>
      <c r="E114" s="15">
        <v>10.059799999999999</v>
      </c>
      <c r="F114" s="15">
        <v>5</v>
      </c>
      <c r="G114" s="15">
        <v>13.353</v>
      </c>
      <c r="H114" s="15">
        <v>5.8888999999999996</v>
      </c>
      <c r="I114" s="15">
        <v>15.2661</v>
      </c>
      <c r="J114" s="15">
        <v>10.059799999999999</v>
      </c>
      <c r="K114" s="15">
        <v>5</v>
      </c>
      <c r="L114" s="15">
        <v>4.9260000000000002</v>
      </c>
      <c r="M114" s="15">
        <v>9.9000000000000008E-3</v>
      </c>
      <c r="N114" s="15">
        <v>4.9260000000000002</v>
      </c>
      <c r="O114" s="15">
        <v>0</v>
      </c>
      <c r="P114" s="15">
        <v>0</v>
      </c>
    </row>
    <row r="115" spans="1:16" hidden="1" outlineLevel="1" collapsed="1">
      <c r="A115" s="9">
        <v>43709</v>
      </c>
      <c r="B115" s="15">
        <v>11.736700000000001</v>
      </c>
      <c r="C115" s="15">
        <v>6.0884</v>
      </c>
      <c r="D115" s="15">
        <v>13.0405</v>
      </c>
      <c r="E115" s="15">
        <v>8.9370999999999992</v>
      </c>
      <c r="F115" s="15">
        <v>0</v>
      </c>
      <c r="G115" s="15">
        <v>12.9285</v>
      </c>
      <c r="H115" s="15">
        <v>6.0884</v>
      </c>
      <c r="I115" s="15">
        <v>14.946300000000001</v>
      </c>
      <c r="J115" s="15">
        <v>8.9374000000000002</v>
      </c>
      <c r="K115" s="15">
        <v>0</v>
      </c>
      <c r="L115" s="15">
        <v>3.8698000000000001</v>
      </c>
      <c r="M115" s="15">
        <v>9.4999999999999998E-3</v>
      </c>
      <c r="N115" s="15">
        <v>3.8698999999999999</v>
      </c>
      <c r="O115" s="15">
        <v>3.4045000000000001</v>
      </c>
      <c r="P115" s="15">
        <v>0</v>
      </c>
    </row>
    <row r="116" spans="1:16" hidden="1" outlineLevel="1" collapsed="1">
      <c r="A116" s="9">
        <v>43739</v>
      </c>
      <c r="B116" s="15">
        <v>13.0776</v>
      </c>
      <c r="C116" s="15">
        <v>6.4623999999999997</v>
      </c>
      <c r="D116" s="15">
        <v>14.4598</v>
      </c>
      <c r="E116" s="15">
        <v>8.9243000000000006</v>
      </c>
      <c r="F116" s="15">
        <v>0</v>
      </c>
      <c r="G116" s="15">
        <v>13.2033</v>
      </c>
      <c r="H116" s="15">
        <v>6.4623999999999997</v>
      </c>
      <c r="I116" s="15">
        <v>14.6386</v>
      </c>
      <c r="J116" s="15">
        <v>8.9245000000000001</v>
      </c>
      <c r="K116" s="15">
        <v>0</v>
      </c>
      <c r="L116" s="15">
        <v>3.1976</v>
      </c>
      <c r="M116" s="15">
        <v>8.9999999999999993E-3</v>
      </c>
      <c r="N116" s="15">
        <v>3.1974999999999998</v>
      </c>
      <c r="O116" s="15">
        <v>3.55</v>
      </c>
      <c r="P116" s="15">
        <v>0</v>
      </c>
    </row>
    <row r="117" spans="1:16" hidden="1" outlineLevel="1" collapsed="1">
      <c r="A117" s="9">
        <v>43770</v>
      </c>
      <c r="B117" s="15">
        <v>12.4452</v>
      </c>
      <c r="C117" s="15">
        <v>7.1130000000000004</v>
      </c>
      <c r="D117" s="15">
        <v>13.742699999999999</v>
      </c>
      <c r="E117" s="15">
        <v>9.3978999999999999</v>
      </c>
      <c r="F117" s="15">
        <v>0</v>
      </c>
      <c r="G117" s="15">
        <v>12.679399999999999</v>
      </c>
      <c r="H117" s="15">
        <v>7.1130000000000004</v>
      </c>
      <c r="I117" s="15">
        <v>14.080299999999999</v>
      </c>
      <c r="J117" s="15">
        <v>9.3985000000000003</v>
      </c>
      <c r="K117" s="15">
        <v>0</v>
      </c>
      <c r="L117" s="15">
        <v>2.2621000000000002</v>
      </c>
      <c r="M117" s="15">
        <v>9.4999999999999998E-3</v>
      </c>
      <c r="N117" s="15">
        <v>2.2618999999999998</v>
      </c>
      <c r="O117" s="15">
        <v>3.3896000000000002</v>
      </c>
      <c r="P117" s="15">
        <v>0</v>
      </c>
    </row>
    <row r="118" spans="1:16" hidden="1" outlineLevel="1" collapsed="1">
      <c r="A118" s="9">
        <v>43800</v>
      </c>
      <c r="B118" s="15">
        <v>11.0656</v>
      </c>
      <c r="C118" s="15">
        <v>6.3887999999999998</v>
      </c>
      <c r="D118" s="15">
        <v>11.9039</v>
      </c>
      <c r="E118" s="15">
        <v>10.629200000000001</v>
      </c>
      <c r="F118" s="15">
        <v>7</v>
      </c>
      <c r="G118" s="15">
        <v>12.166</v>
      </c>
      <c r="H118" s="15">
        <v>6.3887999999999998</v>
      </c>
      <c r="I118" s="15">
        <v>13.472200000000001</v>
      </c>
      <c r="J118" s="15">
        <v>10.6295</v>
      </c>
      <c r="K118" s="15">
        <v>7</v>
      </c>
      <c r="L118" s="15">
        <v>2.6760999999999999</v>
      </c>
      <c r="M118" s="15">
        <v>9.4999999999999998E-3</v>
      </c>
      <c r="N118" s="15">
        <v>2.6760999999999999</v>
      </c>
      <c r="O118" s="15">
        <v>3.2608999999999999</v>
      </c>
      <c r="P118" s="15">
        <v>0</v>
      </c>
    </row>
    <row r="119" spans="1:16" hidden="1" outlineLevel="1" collapsed="1">
      <c r="A119" s="9">
        <v>43831</v>
      </c>
      <c r="B119" s="15">
        <v>10.022600000000001</v>
      </c>
      <c r="C119" s="15">
        <v>6.3087</v>
      </c>
      <c r="D119" s="15">
        <v>10.69</v>
      </c>
      <c r="E119" s="15">
        <v>9.548</v>
      </c>
      <c r="F119" s="15">
        <v>0</v>
      </c>
      <c r="G119" s="15">
        <v>10.335100000000001</v>
      </c>
      <c r="H119" s="15">
        <v>6.3087</v>
      </c>
      <c r="I119" s="15">
        <v>11.148300000000001</v>
      </c>
      <c r="J119" s="15">
        <v>9.5486000000000004</v>
      </c>
      <c r="K119" s="15">
        <v>0</v>
      </c>
      <c r="L119" s="15">
        <v>2.9841000000000002</v>
      </c>
      <c r="M119" s="15">
        <v>9.1000000000000004E-3</v>
      </c>
      <c r="N119" s="15">
        <v>2.984</v>
      </c>
      <c r="O119" s="15">
        <v>3.1515</v>
      </c>
      <c r="P119" s="15">
        <v>0</v>
      </c>
    </row>
    <row r="120" spans="1:16" hidden="1" outlineLevel="1" collapsed="1">
      <c r="A120" s="9">
        <v>43862</v>
      </c>
      <c r="B120" s="15">
        <v>8.7395999999999994</v>
      </c>
      <c r="C120" s="15">
        <v>6.2489999999999997</v>
      </c>
      <c r="D120" s="15">
        <v>9.1471999999999998</v>
      </c>
      <c r="E120" s="15">
        <v>9.5733999999999995</v>
      </c>
      <c r="F120" s="15">
        <v>0</v>
      </c>
      <c r="G120" s="15">
        <v>8.9137000000000004</v>
      </c>
      <c r="H120" s="15">
        <v>6.2489999999999997</v>
      </c>
      <c r="I120" s="15">
        <v>9.4033999999999995</v>
      </c>
      <c r="J120" s="15">
        <v>9.5742999999999991</v>
      </c>
      <c r="K120" s="15">
        <v>0</v>
      </c>
      <c r="L120" s="15">
        <v>2.5121000000000002</v>
      </c>
      <c r="M120" s="15">
        <v>9.9000000000000008E-3</v>
      </c>
      <c r="N120" s="15">
        <v>2.5118</v>
      </c>
      <c r="O120" s="15">
        <v>3.1863000000000001</v>
      </c>
      <c r="P120" s="15">
        <v>0</v>
      </c>
    </row>
    <row r="121" spans="1:16" hidden="1" outlineLevel="1" collapsed="1">
      <c r="A121" s="9">
        <v>43891</v>
      </c>
      <c r="B121" s="15">
        <v>8.2443000000000008</v>
      </c>
      <c r="C121" s="15">
        <v>6.0570000000000004</v>
      </c>
      <c r="D121" s="15">
        <v>8.7568999999999999</v>
      </c>
      <c r="E121" s="15">
        <v>7.0907999999999998</v>
      </c>
      <c r="F121" s="15">
        <v>0</v>
      </c>
      <c r="G121" s="15">
        <v>9.2315000000000005</v>
      </c>
      <c r="H121" s="15">
        <v>6.0570000000000004</v>
      </c>
      <c r="I121" s="15">
        <v>10.1944</v>
      </c>
      <c r="J121" s="15">
        <v>7.0911</v>
      </c>
      <c r="K121" s="15">
        <v>0</v>
      </c>
      <c r="L121" s="15">
        <v>2.6919</v>
      </c>
      <c r="M121" s="15">
        <v>1.01E-2</v>
      </c>
      <c r="N121" s="15">
        <v>2.6919</v>
      </c>
      <c r="O121" s="15">
        <v>3</v>
      </c>
      <c r="P121" s="15">
        <v>0</v>
      </c>
    </row>
    <row r="122" spans="1:16" hidden="1" outlineLevel="1" collapsed="1">
      <c r="A122" s="9">
        <v>43922</v>
      </c>
      <c r="B122" s="15">
        <v>10.320499999999999</v>
      </c>
      <c r="C122" s="15">
        <v>5.5928000000000004</v>
      </c>
      <c r="D122" s="15">
        <v>11.2331</v>
      </c>
      <c r="E122" s="15">
        <v>6.3415999999999997</v>
      </c>
      <c r="F122" s="15">
        <v>0</v>
      </c>
      <c r="G122" s="15">
        <v>10.5502</v>
      </c>
      <c r="H122" s="15">
        <v>5.5928000000000004</v>
      </c>
      <c r="I122" s="15">
        <v>11.4842</v>
      </c>
      <c r="J122" s="15">
        <v>6.9943</v>
      </c>
      <c r="K122" s="15">
        <v>0</v>
      </c>
      <c r="L122" s="15">
        <v>0.55200000000000005</v>
      </c>
      <c r="M122" s="15">
        <v>1.0699999999999999E-2</v>
      </c>
      <c r="N122" s="15">
        <v>0.4577</v>
      </c>
      <c r="O122" s="15">
        <v>1</v>
      </c>
      <c r="P122" s="15">
        <v>0</v>
      </c>
    </row>
    <row r="123" spans="1:16" hidden="1" outlineLevel="1" collapsed="1">
      <c r="A123" s="9">
        <v>43952</v>
      </c>
      <c r="B123" s="15">
        <v>8.4093</v>
      </c>
      <c r="C123" s="15">
        <v>5.2668999999999997</v>
      </c>
      <c r="D123" s="15">
        <v>9.1266999999999996</v>
      </c>
      <c r="E123" s="15">
        <v>6.8029999999999999</v>
      </c>
      <c r="F123" s="15">
        <v>6</v>
      </c>
      <c r="G123" s="15">
        <v>8.5747999999999998</v>
      </c>
      <c r="H123" s="15">
        <v>5.2668999999999997</v>
      </c>
      <c r="I123" s="15">
        <v>9.3543000000000003</v>
      </c>
      <c r="J123" s="15">
        <v>6.8033999999999999</v>
      </c>
      <c r="K123" s="15">
        <v>6</v>
      </c>
      <c r="L123" s="15">
        <v>0.71630000000000005</v>
      </c>
      <c r="M123" s="15">
        <v>1.0500000000000001E-2</v>
      </c>
      <c r="N123" s="15">
        <v>0.71579999999999999</v>
      </c>
      <c r="O123" s="15">
        <v>3.2639</v>
      </c>
      <c r="P123" s="15">
        <v>0</v>
      </c>
    </row>
    <row r="124" spans="1:16" hidden="1" outlineLevel="1" collapsed="1">
      <c r="A124" s="9">
        <v>43983</v>
      </c>
      <c r="B124" s="15">
        <v>8.2157999999999998</v>
      </c>
      <c r="C124" s="15">
        <v>5.2973999999999997</v>
      </c>
      <c r="D124" s="15">
        <v>8.91</v>
      </c>
      <c r="E124" s="15">
        <v>6.0471000000000004</v>
      </c>
      <c r="F124" s="15">
        <v>0</v>
      </c>
      <c r="G124" s="15">
        <v>8.2972000000000001</v>
      </c>
      <c r="H124" s="15">
        <v>5.2973999999999997</v>
      </c>
      <c r="I124" s="15">
        <v>9.0245999999999995</v>
      </c>
      <c r="J124" s="15">
        <v>6.0472000000000001</v>
      </c>
      <c r="K124" s="15">
        <v>0</v>
      </c>
      <c r="L124" s="15">
        <v>2.1814</v>
      </c>
      <c r="M124" s="15">
        <v>1.04E-2</v>
      </c>
      <c r="N124" s="15">
        <v>2.1812999999999998</v>
      </c>
      <c r="O124" s="15">
        <v>3</v>
      </c>
      <c r="P124" s="15">
        <v>0</v>
      </c>
    </row>
    <row r="125" spans="1:16" hidden="1" outlineLevel="1" collapsed="1">
      <c r="A125" s="9">
        <v>44013</v>
      </c>
      <c r="B125" s="15">
        <v>6.6525999999999996</v>
      </c>
      <c r="C125" s="15">
        <v>4.5609000000000002</v>
      </c>
      <c r="D125" s="15">
        <v>7.1055999999999999</v>
      </c>
      <c r="E125" s="15">
        <v>5.2709000000000001</v>
      </c>
      <c r="F125" s="15">
        <v>5.35</v>
      </c>
      <c r="G125" s="15">
        <v>6.8156999999999996</v>
      </c>
      <c r="H125" s="15">
        <v>4.5609000000000002</v>
      </c>
      <c r="I125" s="15">
        <v>7.3231999999999999</v>
      </c>
      <c r="J125" s="15">
        <v>5.2710999999999997</v>
      </c>
      <c r="K125" s="15">
        <v>5.35</v>
      </c>
      <c r="L125" s="15">
        <v>0.70120000000000005</v>
      </c>
      <c r="M125" s="15">
        <v>9.5999999999999992E-3</v>
      </c>
      <c r="N125" s="15">
        <v>0.70099999999999996</v>
      </c>
      <c r="O125" s="15">
        <v>3</v>
      </c>
      <c r="P125" s="15">
        <v>0</v>
      </c>
    </row>
    <row r="126" spans="1:16" hidden="1" outlineLevel="1" collapsed="1">
      <c r="A126" s="9">
        <v>44044</v>
      </c>
      <c r="B126" s="15">
        <v>6.0749000000000004</v>
      </c>
      <c r="C126" s="15">
        <v>3.3727999999999998</v>
      </c>
      <c r="D126" s="15">
        <v>6.8952999999999998</v>
      </c>
      <c r="E126" s="15">
        <v>5.6407999999999996</v>
      </c>
      <c r="F126" s="15">
        <v>0</v>
      </c>
      <c r="G126" s="15">
        <v>6.1440000000000001</v>
      </c>
      <c r="H126" s="15">
        <v>3.3727999999999998</v>
      </c>
      <c r="I126" s="15">
        <v>7.0091000000000001</v>
      </c>
      <c r="J126" s="15">
        <v>5.6410999999999998</v>
      </c>
      <c r="K126" s="15">
        <v>0</v>
      </c>
      <c r="L126" s="15">
        <v>0.77490000000000003</v>
      </c>
      <c r="M126" s="15">
        <v>9.4999999999999998E-3</v>
      </c>
      <c r="N126" s="15">
        <v>0.77259999999999995</v>
      </c>
      <c r="O126" s="15">
        <v>3.4512</v>
      </c>
      <c r="P126" s="15">
        <v>0</v>
      </c>
    </row>
    <row r="127" spans="1:16" hidden="1" outlineLevel="1" collapsed="1">
      <c r="A127" s="9">
        <v>44075</v>
      </c>
      <c r="B127" s="15">
        <v>4.8479999999999999</v>
      </c>
      <c r="C127" s="15">
        <v>2.7185999999999999</v>
      </c>
      <c r="D127" s="15">
        <v>5.9135</v>
      </c>
      <c r="E127" s="15">
        <v>4.9566999999999997</v>
      </c>
      <c r="F127" s="15">
        <v>0</v>
      </c>
      <c r="G127" s="15">
        <v>4.8505000000000003</v>
      </c>
      <c r="H127" s="15">
        <v>2.7185999999999999</v>
      </c>
      <c r="I127" s="15">
        <v>5.9185999999999996</v>
      </c>
      <c r="J127" s="15">
        <v>4.9577</v>
      </c>
      <c r="K127" s="15">
        <v>0</v>
      </c>
      <c r="L127" s="15">
        <v>1.0579000000000001</v>
      </c>
      <c r="M127" s="15">
        <v>9.4000000000000004E-3</v>
      </c>
      <c r="N127" s="15">
        <v>0.99129999999999996</v>
      </c>
      <c r="O127" s="15">
        <v>2</v>
      </c>
      <c r="P127" s="15">
        <v>0</v>
      </c>
    </row>
    <row r="128" spans="1:16" hidden="1" outlineLevel="1" collapsed="1">
      <c r="A128" s="9">
        <v>44105</v>
      </c>
      <c r="B128" s="15">
        <v>5.1035000000000004</v>
      </c>
      <c r="C128" s="15">
        <v>2.3504999999999998</v>
      </c>
      <c r="D128" s="15">
        <v>5.7624000000000004</v>
      </c>
      <c r="E128" s="15">
        <v>4.5162000000000004</v>
      </c>
      <c r="F128" s="15">
        <v>0</v>
      </c>
      <c r="G128" s="15">
        <v>5.2845000000000004</v>
      </c>
      <c r="H128" s="15">
        <v>2.3504999999999998</v>
      </c>
      <c r="I128" s="15">
        <v>6.0446</v>
      </c>
      <c r="J128" s="15">
        <v>4.5162000000000004</v>
      </c>
      <c r="K128" s="15">
        <v>0</v>
      </c>
      <c r="L128" s="15">
        <v>1.2678</v>
      </c>
      <c r="M128" s="15">
        <v>9.4000000000000004E-3</v>
      </c>
      <c r="N128" s="15">
        <v>1.2678</v>
      </c>
      <c r="O128" s="15">
        <v>0</v>
      </c>
      <c r="P128" s="15">
        <v>0</v>
      </c>
    </row>
    <row r="129" spans="1:16" hidden="1" outlineLevel="1" collapsed="1">
      <c r="A129" s="9">
        <v>44136</v>
      </c>
      <c r="B129" s="15">
        <v>4.1535000000000002</v>
      </c>
      <c r="C129" s="15">
        <v>1.0237000000000001</v>
      </c>
      <c r="D129" s="15">
        <v>5.0716999999999999</v>
      </c>
      <c r="E129" s="15">
        <v>4.0236999999999998</v>
      </c>
      <c r="F129" s="15">
        <v>0</v>
      </c>
      <c r="G129" s="15">
        <v>4.2420999999999998</v>
      </c>
      <c r="H129" s="15">
        <v>1.0237000000000001</v>
      </c>
      <c r="I129" s="15">
        <v>5.2470999999999997</v>
      </c>
      <c r="J129" s="15">
        <v>4.0236999999999998</v>
      </c>
      <c r="K129" s="15">
        <v>0</v>
      </c>
      <c r="L129" s="15">
        <v>1.4974000000000001</v>
      </c>
      <c r="M129" s="15">
        <v>9.1999999999999998E-3</v>
      </c>
      <c r="N129" s="15">
        <v>1.4974000000000001</v>
      </c>
      <c r="O129" s="15">
        <v>0</v>
      </c>
      <c r="P129" s="15">
        <v>0</v>
      </c>
    </row>
    <row r="130" spans="1:16" hidden="1" outlineLevel="1" collapsed="1">
      <c r="A130" s="9">
        <v>44166</v>
      </c>
      <c r="B130" s="15">
        <v>3.7016</v>
      </c>
      <c r="C130" s="15">
        <v>1.2622</v>
      </c>
      <c r="D130" s="15">
        <v>4.1353999999999997</v>
      </c>
      <c r="E130" s="15">
        <v>5.0593000000000004</v>
      </c>
      <c r="F130" s="15">
        <v>0</v>
      </c>
      <c r="G130" s="15">
        <v>4.3871000000000002</v>
      </c>
      <c r="H130" s="15">
        <v>1.2622</v>
      </c>
      <c r="I130" s="15">
        <v>5.3407999999999998</v>
      </c>
      <c r="J130" s="15">
        <v>5.0888</v>
      </c>
      <c r="K130" s="15">
        <v>0</v>
      </c>
      <c r="L130" s="15">
        <v>0.27339999999999998</v>
      </c>
      <c r="M130" s="15">
        <v>1.0800000000000001E-2</v>
      </c>
      <c r="N130" s="15">
        <v>0.21690000000000001</v>
      </c>
      <c r="O130" s="15">
        <v>3.8</v>
      </c>
      <c r="P130" s="15">
        <v>0</v>
      </c>
    </row>
    <row r="131" spans="1:16" hidden="1" outlineLevel="1" collapsed="1">
      <c r="A131" s="9">
        <v>44197</v>
      </c>
      <c r="B131" s="15">
        <v>3.7303999999999999</v>
      </c>
      <c r="C131" s="15">
        <v>0.73519999999999996</v>
      </c>
      <c r="D131" s="15">
        <v>4.2842000000000002</v>
      </c>
      <c r="E131" s="15">
        <v>3.4874999999999998</v>
      </c>
      <c r="F131" s="15">
        <v>0</v>
      </c>
      <c r="G131" s="15">
        <v>4.2987000000000002</v>
      </c>
      <c r="H131" s="15">
        <v>0.73519999999999996</v>
      </c>
      <c r="I131" s="15">
        <v>5.1784999999999997</v>
      </c>
      <c r="J131" s="15">
        <v>3.4874999999999998</v>
      </c>
      <c r="K131" s="15">
        <v>0</v>
      </c>
      <c r="L131" s="15">
        <v>0.34</v>
      </c>
      <c r="M131" s="15">
        <v>9.1999999999999998E-3</v>
      </c>
      <c r="N131" s="15">
        <v>0.34</v>
      </c>
      <c r="O131" s="15">
        <v>0</v>
      </c>
      <c r="P131" s="15">
        <v>0</v>
      </c>
    </row>
    <row r="132" spans="1:16" hidden="1" outlineLevel="1" collapsed="1">
      <c r="A132" s="9">
        <v>44228</v>
      </c>
      <c r="B132" s="15">
        <v>3.8740999999999999</v>
      </c>
      <c r="C132" s="15">
        <v>0.64700000000000002</v>
      </c>
      <c r="D132" s="15">
        <v>4.3483999999999998</v>
      </c>
      <c r="E132" s="15">
        <v>3.7098</v>
      </c>
      <c r="F132" s="15">
        <v>0</v>
      </c>
      <c r="G132" s="15">
        <v>4.5682</v>
      </c>
      <c r="H132" s="15">
        <v>0.64700000000000002</v>
      </c>
      <c r="I132" s="15">
        <v>5.3348000000000004</v>
      </c>
      <c r="J132" s="15">
        <v>3.7098</v>
      </c>
      <c r="K132" s="15">
        <v>0</v>
      </c>
      <c r="L132" s="15">
        <v>0.33929999999999999</v>
      </c>
      <c r="M132" s="15">
        <v>9.7999999999999997E-3</v>
      </c>
      <c r="N132" s="15">
        <v>0.33929999999999999</v>
      </c>
      <c r="O132" s="15">
        <v>0</v>
      </c>
      <c r="P132" s="15">
        <v>0</v>
      </c>
    </row>
    <row r="133" spans="1:16" hidden="1" outlineLevel="1" collapsed="1">
      <c r="A133" s="9">
        <v>44256</v>
      </c>
      <c r="B133" s="15">
        <v>3.3452000000000002</v>
      </c>
      <c r="C133" s="15">
        <v>0.79090000000000005</v>
      </c>
      <c r="D133" s="15">
        <v>3.7858000000000001</v>
      </c>
      <c r="E133" s="15">
        <v>3.4264999999999999</v>
      </c>
      <c r="F133" s="15">
        <v>0</v>
      </c>
      <c r="G133" s="15">
        <v>3.9943</v>
      </c>
      <c r="H133" s="15">
        <v>0.79090000000000005</v>
      </c>
      <c r="I133" s="15">
        <v>4.7388000000000003</v>
      </c>
      <c r="J133" s="15">
        <v>3.4264999999999999</v>
      </c>
      <c r="K133" s="15">
        <v>0</v>
      </c>
      <c r="L133" s="15">
        <v>0.18529999999999999</v>
      </c>
      <c r="M133" s="15">
        <v>1.0200000000000001E-2</v>
      </c>
      <c r="N133" s="15">
        <v>0.18529999999999999</v>
      </c>
      <c r="O133" s="15">
        <v>0</v>
      </c>
      <c r="P133" s="15" t="s">
        <v>268</v>
      </c>
    </row>
    <row r="134" spans="1:16" hidden="1" outlineLevel="1" collapsed="1">
      <c r="A134" s="9">
        <v>44287</v>
      </c>
      <c r="B134" s="15">
        <v>4.3598999999999997</v>
      </c>
      <c r="C134" s="15">
        <v>0.98980000000000001</v>
      </c>
      <c r="D134" s="15">
        <v>4.8604000000000003</v>
      </c>
      <c r="E134" s="15">
        <v>3.4083999999999999</v>
      </c>
      <c r="F134" s="15">
        <v>4.75</v>
      </c>
      <c r="G134" s="15">
        <v>4.5677000000000003</v>
      </c>
      <c r="H134" s="15">
        <v>0.98980000000000001</v>
      </c>
      <c r="I134" s="15">
        <v>5.1437999999999997</v>
      </c>
      <c r="J134" s="15">
        <v>3.4083999999999999</v>
      </c>
      <c r="K134" s="15">
        <v>4.75</v>
      </c>
      <c r="L134" s="15">
        <v>0.3145</v>
      </c>
      <c r="M134" s="15">
        <v>1.12E-2</v>
      </c>
      <c r="N134" s="15">
        <v>0.3145</v>
      </c>
      <c r="O134" s="15">
        <v>0</v>
      </c>
      <c r="P134" s="15">
        <v>0</v>
      </c>
    </row>
    <row r="135" spans="1:16" hidden="1" outlineLevel="1" collapsed="1">
      <c r="A135" s="9">
        <v>44317</v>
      </c>
      <c r="B135" s="15">
        <v>4.0694999999999997</v>
      </c>
      <c r="C135" s="15">
        <v>0.60640000000000005</v>
      </c>
      <c r="D135" s="15">
        <v>4.8825000000000003</v>
      </c>
      <c r="E135" s="15">
        <v>3.2155999999999998</v>
      </c>
      <c r="F135" s="15">
        <v>0</v>
      </c>
      <c r="G135" s="15">
        <v>4.2061999999999999</v>
      </c>
      <c r="H135" s="15">
        <v>0.60640000000000005</v>
      </c>
      <c r="I135" s="15">
        <v>5.0777999999999999</v>
      </c>
      <c r="J135" s="15">
        <v>3.3498000000000001</v>
      </c>
      <c r="K135" s="15">
        <v>0</v>
      </c>
      <c r="L135" s="15">
        <v>0.47089999999999999</v>
      </c>
      <c r="M135" s="15">
        <v>1.12E-2</v>
      </c>
      <c r="N135" s="15">
        <v>0.2258</v>
      </c>
      <c r="O135" s="15">
        <v>1.85</v>
      </c>
      <c r="P135" s="15">
        <v>0</v>
      </c>
    </row>
    <row r="136" spans="1:16" hidden="1" outlineLevel="1" collapsed="1">
      <c r="A136" s="9">
        <v>44348</v>
      </c>
      <c r="B136" s="15">
        <v>4.0316000000000001</v>
      </c>
      <c r="C136" s="15">
        <v>0.7097</v>
      </c>
      <c r="D136" s="15">
        <v>4.7675999999999998</v>
      </c>
      <c r="E136" s="15">
        <v>3.2574000000000001</v>
      </c>
      <c r="F136" s="15">
        <v>0</v>
      </c>
      <c r="G136" s="15">
        <v>4.1969000000000003</v>
      </c>
      <c r="H136" s="15">
        <v>0.64680000000000004</v>
      </c>
      <c r="I136" s="15">
        <v>4.8236999999999997</v>
      </c>
      <c r="J136" s="15">
        <v>3.2574000000000001</v>
      </c>
      <c r="K136" s="15">
        <v>0</v>
      </c>
      <c r="L136" s="15">
        <v>0.78720000000000001</v>
      </c>
      <c r="M136" s="15">
        <v>0.9</v>
      </c>
      <c r="N136" s="15">
        <v>0.3362</v>
      </c>
      <c r="O136" s="15">
        <v>0</v>
      </c>
      <c r="P136" s="15">
        <v>0</v>
      </c>
    </row>
    <row r="137" spans="1:16" hidden="1" outlineLevel="1" collapsed="1">
      <c r="A137" s="9">
        <v>44378</v>
      </c>
      <c r="B137" s="15">
        <v>4.1459999999999999</v>
      </c>
      <c r="C137" s="15">
        <v>0.7147</v>
      </c>
      <c r="D137" s="15">
        <v>4.5922999999999998</v>
      </c>
      <c r="E137" s="15">
        <v>4.6059000000000001</v>
      </c>
      <c r="F137" s="15">
        <v>0</v>
      </c>
      <c r="G137" s="15">
        <v>4.2851999999999997</v>
      </c>
      <c r="H137" s="15">
        <v>0.67979999999999996</v>
      </c>
      <c r="I137" s="15">
        <v>4.6978999999999997</v>
      </c>
      <c r="J137" s="15">
        <v>4.6059000000000001</v>
      </c>
      <c r="K137" s="15">
        <v>0</v>
      </c>
      <c r="L137" s="15">
        <v>0.55020000000000002</v>
      </c>
      <c r="M137" s="15">
        <v>0.9</v>
      </c>
      <c r="N137" s="15">
        <v>0.2127</v>
      </c>
      <c r="O137" s="15">
        <v>0</v>
      </c>
      <c r="P137" s="15">
        <v>0</v>
      </c>
    </row>
    <row r="138" spans="1:16" hidden="1" outlineLevel="1" collapsed="1">
      <c r="A138" s="9">
        <v>44409</v>
      </c>
      <c r="B138" s="15">
        <v>3.8822000000000001</v>
      </c>
      <c r="C138" s="15">
        <v>0.63539999999999996</v>
      </c>
      <c r="D138" s="15">
        <v>4.9217000000000004</v>
      </c>
      <c r="E138" s="15">
        <v>3.4148000000000001</v>
      </c>
      <c r="F138" s="15">
        <v>4.75</v>
      </c>
      <c r="G138" s="15">
        <v>3.9578000000000002</v>
      </c>
      <c r="H138" s="15">
        <v>0.62739999999999996</v>
      </c>
      <c r="I138" s="15">
        <v>4.9424999999999999</v>
      </c>
      <c r="J138" s="15">
        <v>3.4148000000000001</v>
      </c>
      <c r="K138" s="15">
        <v>4.75</v>
      </c>
      <c r="L138" s="15">
        <v>0.69550000000000001</v>
      </c>
      <c r="M138" s="15">
        <v>0.7</v>
      </c>
      <c r="N138" s="15">
        <v>0.66690000000000005</v>
      </c>
      <c r="O138" s="15">
        <v>0</v>
      </c>
      <c r="P138" s="15">
        <v>0</v>
      </c>
    </row>
    <row r="139" spans="1:16" hidden="1" outlineLevel="1" collapsed="1">
      <c r="A139" s="9">
        <v>44440</v>
      </c>
      <c r="B139" s="15">
        <v>3.6480999999999999</v>
      </c>
      <c r="C139" s="15">
        <v>0.91710000000000003</v>
      </c>
      <c r="D139" s="15">
        <v>4.4264999999999999</v>
      </c>
      <c r="E139" s="15">
        <v>2.8727999999999998</v>
      </c>
      <c r="F139" s="15">
        <v>0</v>
      </c>
      <c r="G139" s="15">
        <v>3.7477999999999998</v>
      </c>
      <c r="H139" s="15">
        <v>0.91710000000000003</v>
      </c>
      <c r="I139" s="15">
        <v>4.5975999999999999</v>
      </c>
      <c r="J139" s="15">
        <v>2.8727999999999998</v>
      </c>
      <c r="K139" s="15">
        <v>0</v>
      </c>
      <c r="L139" s="15">
        <v>0.20330000000000001</v>
      </c>
      <c r="M139" s="15">
        <v>8.0999999999999996E-3</v>
      </c>
      <c r="N139" s="15">
        <v>0.20330000000000001</v>
      </c>
      <c r="O139" s="15">
        <v>0</v>
      </c>
      <c r="P139" s="15">
        <v>0</v>
      </c>
    </row>
    <row r="140" spans="1:16" hidden="1" outlineLevel="1" collapsed="1">
      <c r="A140" s="9">
        <v>44470</v>
      </c>
      <c r="B140" s="15">
        <v>3.7153999999999998</v>
      </c>
      <c r="C140" s="15">
        <v>0.70209999999999995</v>
      </c>
      <c r="D140" s="15">
        <v>4.5449999999999999</v>
      </c>
      <c r="E140" s="15">
        <v>3.0516999999999999</v>
      </c>
      <c r="F140" s="15">
        <v>0</v>
      </c>
      <c r="G140" s="15">
        <v>3.8506</v>
      </c>
      <c r="H140" s="15">
        <v>0.70209999999999995</v>
      </c>
      <c r="I140" s="15">
        <v>4.7836999999999996</v>
      </c>
      <c r="J140" s="15">
        <v>3.0516999999999999</v>
      </c>
      <c r="K140" s="15">
        <v>0</v>
      </c>
      <c r="L140" s="15">
        <v>0.1638</v>
      </c>
      <c r="M140" s="15">
        <v>8.2000000000000007E-3</v>
      </c>
      <c r="N140" s="15">
        <v>0.1638</v>
      </c>
      <c r="O140" s="15">
        <v>0</v>
      </c>
      <c r="P140" s="15">
        <v>0</v>
      </c>
    </row>
    <row r="141" spans="1:16" hidden="1" outlineLevel="1" collapsed="1">
      <c r="A141" s="9">
        <v>44501</v>
      </c>
      <c r="B141" s="15">
        <v>4.0076000000000001</v>
      </c>
      <c r="C141" s="15">
        <v>0.89890000000000003</v>
      </c>
      <c r="D141" s="15">
        <v>4.4501999999999997</v>
      </c>
      <c r="E141" s="15">
        <v>3.6448</v>
      </c>
      <c r="F141" s="15">
        <v>4.75</v>
      </c>
      <c r="G141" s="15">
        <v>4.1402999999999999</v>
      </c>
      <c r="H141" s="15">
        <v>0.89890000000000003</v>
      </c>
      <c r="I141" s="15">
        <v>4.6359000000000004</v>
      </c>
      <c r="J141" s="15">
        <v>3.6448</v>
      </c>
      <c r="K141" s="15">
        <v>4.75</v>
      </c>
      <c r="L141" s="15">
        <v>0.36330000000000001</v>
      </c>
      <c r="M141" s="15">
        <v>8.2000000000000007E-3</v>
      </c>
      <c r="N141" s="15">
        <v>0.36330000000000001</v>
      </c>
      <c r="O141" s="15">
        <v>0</v>
      </c>
      <c r="P141" s="15">
        <v>0</v>
      </c>
    </row>
    <row r="142" spans="1:16" hidden="1" outlineLevel="1" collapsed="1">
      <c r="A142" s="9">
        <v>44531</v>
      </c>
      <c r="B142" s="15">
        <v>4.5187999999999997</v>
      </c>
      <c r="C142" s="15">
        <v>3.5526</v>
      </c>
      <c r="D142" s="15">
        <v>5.0496999999999996</v>
      </c>
      <c r="E142" s="15">
        <v>3.0358999999999998</v>
      </c>
      <c r="F142" s="15">
        <v>0</v>
      </c>
      <c r="G142" s="15">
        <v>4.8495999999999997</v>
      </c>
      <c r="H142" s="15">
        <v>3.5526</v>
      </c>
      <c r="I142" s="15">
        <v>5.6249000000000002</v>
      </c>
      <c r="J142" s="15">
        <v>3.1021999999999998</v>
      </c>
      <c r="K142" s="15">
        <v>0</v>
      </c>
      <c r="L142" s="15">
        <v>0.25490000000000002</v>
      </c>
      <c r="M142" s="15">
        <v>8.0999999999999996E-3</v>
      </c>
      <c r="N142" s="15">
        <v>0.22220000000000001</v>
      </c>
      <c r="O142" s="15">
        <v>1.55</v>
      </c>
      <c r="P142" s="15">
        <v>0</v>
      </c>
    </row>
    <row r="143" spans="1:16" hidden="1" outlineLevel="1" collapsed="1">
      <c r="A143" s="9">
        <v>44562</v>
      </c>
      <c r="B143" s="15">
        <v>4.3602999999999996</v>
      </c>
      <c r="C143" s="15">
        <v>1.4341999999999999</v>
      </c>
      <c r="D143" s="15">
        <v>4.7495000000000003</v>
      </c>
      <c r="E143" s="15">
        <v>3.3660999999999999</v>
      </c>
      <c r="F143" s="15">
        <v>4.75</v>
      </c>
      <c r="G143" s="15">
        <v>4.5042</v>
      </c>
      <c r="H143" s="15">
        <v>1.4341999999999999</v>
      </c>
      <c r="I143" s="15">
        <v>4.9343000000000004</v>
      </c>
      <c r="J143" s="15">
        <v>3.3660999999999999</v>
      </c>
      <c r="K143" s="15">
        <v>4.75</v>
      </c>
      <c r="L143" s="15">
        <v>0.1</v>
      </c>
      <c r="M143" s="15">
        <v>1.17E-2</v>
      </c>
      <c r="N143" s="15">
        <v>0.1</v>
      </c>
      <c r="O143" s="15">
        <v>0</v>
      </c>
      <c r="P143" s="15">
        <v>0</v>
      </c>
    </row>
    <row r="144" spans="1:16" hidden="1" outlineLevel="1" collapsed="1">
      <c r="A144" s="9">
        <v>44593</v>
      </c>
      <c r="B144" s="15">
        <v>4.1490999999999998</v>
      </c>
      <c r="C144" s="15">
        <v>1.8201000000000001</v>
      </c>
      <c r="D144" s="15">
        <v>4.8086000000000002</v>
      </c>
      <c r="E144" s="15">
        <v>3.2664</v>
      </c>
      <c r="F144" s="15">
        <v>0</v>
      </c>
      <c r="G144" s="15">
        <v>4.2289000000000003</v>
      </c>
      <c r="H144" s="15">
        <v>1.8201000000000001</v>
      </c>
      <c r="I144" s="15">
        <v>4.9287000000000001</v>
      </c>
      <c r="J144" s="15">
        <v>3.2664</v>
      </c>
      <c r="K144" s="15">
        <v>0</v>
      </c>
      <c r="L144" s="15">
        <v>0.1</v>
      </c>
      <c r="M144" s="15">
        <v>8.6E-3</v>
      </c>
      <c r="N144" s="15">
        <v>0.1</v>
      </c>
      <c r="O144" s="15">
        <v>0</v>
      </c>
      <c r="P144" s="15">
        <v>0</v>
      </c>
    </row>
    <row r="145" spans="1:16" hidden="1" outlineLevel="1" collapsed="1">
      <c r="A145" s="9">
        <v>44621</v>
      </c>
      <c r="B145" s="15">
        <v>4.2679</v>
      </c>
      <c r="C145" s="15">
        <v>1.1200000000000001</v>
      </c>
      <c r="D145" s="15">
        <v>4.8169000000000004</v>
      </c>
      <c r="E145" s="15">
        <v>8.5</v>
      </c>
      <c r="F145" s="15">
        <v>0</v>
      </c>
      <c r="G145" s="15">
        <v>4.3634000000000004</v>
      </c>
      <c r="H145" s="15">
        <v>1.1200000000000001</v>
      </c>
      <c r="I145" s="15">
        <v>4.9497</v>
      </c>
      <c r="J145" s="15">
        <v>8.5</v>
      </c>
      <c r="K145" s="15">
        <v>0</v>
      </c>
      <c r="L145" s="15">
        <v>0.57689999999999997</v>
      </c>
      <c r="M145" s="15">
        <v>1.0200000000000001E-2</v>
      </c>
      <c r="N145" s="15">
        <v>0.57689999999999997</v>
      </c>
      <c r="O145" s="15">
        <v>0</v>
      </c>
      <c r="P145" s="15" t="s">
        <v>268</v>
      </c>
    </row>
    <row r="146" spans="1:16" hidden="1" outlineLevel="1" collapsed="1">
      <c r="A146" s="9">
        <v>44652</v>
      </c>
      <c r="B146" s="15">
        <v>4.7683</v>
      </c>
      <c r="C146" s="15">
        <v>1.3109999999999999</v>
      </c>
      <c r="D146" s="15">
        <v>5.4184000000000001</v>
      </c>
      <c r="E146" s="15">
        <v>0</v>
      </c>
      <c r="F146" s="15">
        <v>0</v>
      </c>
      <c r="G146" s="15">
        <v>4.7683</v>
      </c>
      <c r="H146" s="15">
        <v>1.3109999999999999</v>
      </c>
      <c r="I146" s="15">
        <v>5.4184000000000001</v>
      </c>
      <c r="J146" s="15">
        <v>0</v>
      </c>
      <c r="K146" s="15">
        <v>0</v>
      </c>
      <c r="L146" s="15">
        <v>1.09E-2</v>
      </c>
      <c r="M146" s="15">
        <v>1.09E-2</v>
      </c>
      <c r="N146" s="15">
        <v>0</v>
      </c>
      <c r="O146" s="15">
        <v>0</v>
      </c>
      <c r="P146" s="15">
        <v>0</v>
      </c>
    </row>
    <row r="147" spans="1:16" hidden="1" outlineLevel="1" collapsed="1">
      <c r="A147" s="9">
        <v>44682</v>
      </c>
      <c r="B147" s="15">
        <v>4.8696000000000002</v>
      </c>
      <c r="C147" s="15">
        <v>1.4470000000000001</v>
      </c>
      <c r="D147" s="15">
        <v>5.5627000000000004</v>
      </c>
      <c r="E147" s="15">
        <v>0.39689999999999998</v>
      </c>
      <c r="F147" s="15">
        <v>0</v>
      </c>
      <c r="G147" s="15">
        <v>5.0038999999999998</v>
      </c>
      <c r="H147" s="15">
        <v>1.4470000000000001</v>
      </c>
      <c r="I147" s="15">
        <v>5.6310000000000002</v>
      </c>
      <c r="J147" s="15">
        <v>2.5</v>
      </c>
      <c r="K147" s="15">
        <v>0</v>
      </c>
      <c r="L147" s="15">
        <v>0.49130000000000001</v>
      </c>
      <c r="M147" s="15">
        <v>1.06E-2</v>
      </c>
      <c r="N147" s="15">
        <v>0.64280000000000004</v>
      </c>
      <c r="O147" s="15">
        <v>0.39650000000000002</v>
      </c>
      <c r="P147" s="15">
        <v>0</v>
      </c>
    </row>
    <row r="148" spans="1:16" hidden="1" outlineLevel="1" collapsed="1">
      <c r="A148" s="9">
        <v>44713</v>
      </c>
      <c r="B148" s="15">
        <v>6.7508999999999997</v>
      </c>
      <c r="C148" s="15">
        <v>2.2625000000000002</v>
      </c>
      <c r="D148" s="15">
        <v>7.0437000000000003</v>
      </c>
      <c r="E148" s="15">
        <v>2.25</v>
      </c>
      <c r="F148" s="15">
        <v>0</v>
      </c>
      <c r="G148" s="15">
        <v>6.8002000000000002</v>
      </c>
      <c r="H148" s="15">
        <v>2.2625000000000002</v>
      </c>
      <c r="I148" s="15">
        <v>7.0987</v>
      </c>
      <c r="J148" s="15">
        <v>2.25</v>
      </c>
      <c r="K148" s="15">
        <v>0</v>
      </c>
      <c r="L148" s="15">
        <v>0.83260000000000001</v>
      </c>
      <c r="M148" s="15">
        <v>1.0800000000000001E-2</v>
      </c>
      <c r="N148" s="15">
        <v>0.83260000000000001</v>
      </c>
      <c r="O148" s="15">
        <v>0</v>
      </c>
      <c r="P148" s="15">
        <v>0</v>
      </c>
    </row>
    <row r="149" spans="1:16" hidden="1" outlineLevel="1" collapsed="1">
      <c r="A149" s="9">
        <v>44743</v>
      </c>
      <c r="B149" s="15">
        <v>7.6292999999999997</v>
      </c>
      <c r="C149" s="15">
        <v>4.2450000000000001</v>
      </c>
      <c r="D149" s="15">
        <v>7.7431000000000001</v>
      </c>
      <c r="E149" s="15">
        <v>8.125</v>
      </c>
      <c r="F149" s="15">
        <v>0</v>
      </c>
      <c r="G149" s="15">
        <v>7.8242000000000003</v>
      </c>
      <c r="H149" s="15">
        <v>4.2450000000000001</v>
      </c>
      <c r="I149" s="15">
        <v>7.9490999999999996</v>
      </c>
      <c r="J149" s="15">
        <v>8.125</v>
      </c>
      <c r="K149" s="15">
        <v>0</v>
      </c>
      <c r="L149" s="15">
        <v>1.343</v>
      </c>
      <c r="M149" s="15">
        <v>8.9999999999999993E-3</v>
      </c>
      <c r="N149" s="15">
        <v>1.343</v>
      </c>
      <c r="O149" s="15">
        <v>0</v>
      </c>
      <c r="P149" s="15" t="s">
        <v>268</v>
      </c>
    </row>
    <row r="150" spans="1:16" hidden="1" outlineLevel="1" collapsed="1">
      <c r="A150" s="9">
        <v>44774</v>
      </c>
      <c r="B150" s="15">
        <v>10.540800000000001</v>
      </c>
      <c r="C150" s="15">
        <v>2.1680000000000001</v>
      </c>
      <c r="D150" s="15">
        <v>11.5543</v>
      </c>
      <c r="E150" s="15">
        <v>2.2753999999999999</v>
      </c>
      <c r="F150" s="15">
        <v>0</v>
      </c>
      <c r="G150" s="15">
        <v>11.1252</v>
      </c>
      <c r="H150" s="15">
        <v>2.1680000000000001</v>
      </c>
      <c r="I150" s="15">
        <v>12.28</v>
      </c>
      <c r="J150" s="15">
        <v>2.2753999999999999</v>
      </c>
      <c r="K150" s="15">
        <v>0</v>
      </c>
      <c r="L150" s="15">
        <v>0.3926</v>
      </c>
      <c r="M150" s="15">
        <v>9.1000000000000004E-3</v>
      </c>
      <c r="N150" s="15">
        <v>0.3926</v>
      </c>
      <c r="O150" s="15">
        <v>0</v>
      </c>
      <c r="P150" s="15">
        <v>0</v>
      </c>
    </row>
    <row r="151" spans="1:16" hidden="1" outlineLevel="1" collapsed="1">
      <c r="A151" s="9">
        <v>44805</v>
      </c>
      <c r="B151" s="15">
        <v>9.6691000000000003</v>
      </c>
      <c r="C151" s="15">
        <v>2.5872999999999999</v>
      </c>
      <c r="D151" s="15">
        <v>10.344200000000001</v>
      </c>
      <c r="E151" s="15">
        <v>11.4673</v>
      </c>
      <c r="F151" s="15">
        <v>0</v>
      </c>
      <c r="G151" s="15">
        <v>10.712899999999999</v>
      </c>
      <c r="H151" s="15">
        <v>2.5872999999999999</v>
      </c>
      <c r="I151" s="15">
        <v>11.5947</v>
      </c>
      <c r="J151" s="15">
        <v>11.468500000000001</v>
      </c>
      <c r="K151" s="15">
        <v>0</v>
      </c>
      <c r="L151" s="15">
        <v>0.4345</v>
      </c>
      <c r="M151" s="15">
        <v>1.12E-2</v>
      </c>
      <c r="N151" s="15">
        <v>0.4345</v>
      </c>
      <c r="O151" s="15">
        <v>1.7</v>
      </c>
      <c r="P151" s="15" t="s">
        <v>268</v>
      </c>
    </row>
    <row r="152" spans="1:16" hidden="1" outlineLevel="1" collapsed="1">
      <c r="A152" s="9">
        <v>44835</v>
      </c>
      <c r="B152" s="15">
        <v>9.2805</v>
      </c>
      <c r="C152" s="15">
        <v>2.5874000000000001</v>
      </c>
      <c r="D152" s="15">
        <v>10.2834</v>
      </c>
      <c r="E152" s="15">
        <v>2.6333000000000002</v>
      </c>
      <c r="F152" s="15">
        <v>0</v>
      </c>
      <c r="G152" s="15">
        <v>11.028</v>
      </c>
      <c r="H152" s="15">
        <v>2.5874000000000001</v>
      </c>
      <c r="I152" s="15">
        <v>12.5954</v>
      </c>
      <c r="J152" s="15">
        <v>2.6333000000000002</v>
      </c>
      <c r="K152" s="15">
        <v>0</v>
      </c>
      <c r="L152" s="15">
        <v>0.62390000000000001</v>
      </c>
      <c r="M152" s="15">
        <v>9.1999999999999998E-3</v>
      </c>
      <c r="N152" s="15">
        <v>0.62390000000000001</v>
      </c>
      <c r="O152" s="15">
        <v>0</v>
      </c>
      <c r="P152" s="15">
        <v>0</v>
      </c>
    </row>
    <row r="153" spans="1:16" hidden="1" outlineLevel="1" collapsed="1">
      <c r="A153" s="9">
        <v>44866</v>
      </c>
      <c r="B153" s="15">
        <v>10.566800000000001</v>
      </c>
      <c r="C153" s="15">
        <v>2.7456</v>
      </c>
      <c r="D153" s="15">
        <v>11.702299999999999</v>
      </c>
      <c r="E153" s="15">
        <v>0</v>
      </c>
      <c r="F153" s="15">
        <v>0</v>
      </c>
      <c r="G153" s="15">
        <v>11.2288</v>
      </c>
      <c r="H153" s="15">
        <v>2.7456</v>
      </c>
      <c r="I153" s="15">
        <v>12.562200000000001</v>
      </c>
      <c r="J153" s="15">
        <v>0</v>
      </c>
      <c r="K153" s="15">
        <v>0</v>
      </c>
      <c r="L153" s="15">
        <v>1.2976000000000001</v>
      </c>
      <c r="M153" s="15">
        <v>8.8000000000000005E-3</v>
      </c>
      <c r="N153" s="15">
        <v>1.2976000000000001</v>
      </c>
      <c r="O153" s="15">
        <v>0</v>
      </c>
      <c r="P153" s="15" t="s">
        <v>268</v>
      </c>
    </row>
    <row r="154" spans="1:16" hidden="1" outlineLevel="1" collapsed="1">
      <c r="A154" s="9">
        <v>44896</v>
      </c>
      <c r="B154" s="15">
        <v>11.776300000000001</v>
      </c>
      <c r="C154" s="15">
        <v>1.9069</v>
      </c>
      <c r="D154" s="15">
        <v>13.2959</v>
      </c>
      <c r="E154" s="15">
        <v>0</v>
      </c>
      <c r="F154" s="15">
        <v>0</v>
      </c>
      <c r="G154" s="15">
        <v>11.828200000000001</v>
      </c>
      <c r="H154" s="15">
        <v>1.9069</v>
      </c>
      <c r="I154" s="15">
        <v>13.365</v>
      </c>
      <c r="J154" s="15">
        <v>0</v>
      </c>
      <c r="K154" s="15">
        <v>0</v>
      </c>
      <c r="L154" s="15">
        <v>1.8357000000000001</v>
      </c>
      <c r="M154" s="15">
        <v>8.5000000000000006E-3</v>
      </c>
      <c r="N154" s="15">
        <v>1.8357000000000001</v>
      </c>
      <c r="O154" s="15">
        <v>0</v>
      </c>
      <c r="P154" s="15" t="s">
        <v>268</v>
      </c>
    </row>
    <row r="155" spans="1:16" hidden="1" outlineLevel="1" collapsed="1">
      <c r="A155" s="9">
        <v>44927</v>
      </c>
      <c r="B155" s="15">
        <v>11.860900000000001</v>
      </c>
      <c r="C155" s="15">
        <v>2.5958000000000001</v>
      </c>
      <c r="D155" s="15">
        <v>12.7316</v>
      </c>
      <c r="E155" s="15">
        <v>0</v>
      </c>
      <c r="F155" s="15">
        <v>0</v>
      </c>
      <c r="G155" s="15">
        <v>11.946999999999999</v>
      </c>
      <c r="H155" s="15">
        <v>2.5958000000000001</v>
      </c>
      <c r="I155" s="15">
        <v>12.8347</v>
      </c>
      <c r="J155" s="15">
        <v>0</v>
      </c>
      <c r="K155" s="15">
        <v>0</v>
      </c>
      <c r="L155" s="15">
        <v>2.5819999999999999</v>
      </c>
      <c r="M155" s="15">
        <v>1.2500000000000001E-2</v>
      </c>
      <c r="N155" s="15">
        <v>2.5819999999999999</v>
      </c>
      <c r="O155" s="15">
        <v>0</v>
      </c>
      <c r="P155" s="15">
        <v>0</v>
      </c>
    </row>
    <row r="156" spans="1:16" hidden="1" outlineLevel="1" collapsed="1">
      <c r="A156" s="9">
        <v>44958</v>
      </c>
      <c r="B156" s="15">
        <v>13.4833</v>
      </c>
      <c r="C156" s="15">
        <v>2.1774</v>
      </c>
      <c r="D156" s="15">
        <v>14.7636</v>
      </c>
      <c r="E156" s="15">
        <v>17</v>
      </c>
      <c r="F156" s="15">
        <v>0</v>
      </c>
      <c r="G156" s="15">
        <v>13.9047</v>
      </c>
      <c r="H156" s="15">
        <v>2.1774</v>
      </c>
      <c r="I156" s="15">
        <v>15.2845</v>
      </c>
      <c r="J156" s="15">
        <v>17</v>
      </c>
      <c r="K156" s="15">
        <v>0</v>
      </c>
      <c r="L156" s="15">
        <v>0.4385</v>
      </c>
      <c r="M156" s="15">
        <v>0</v>
      </c>
      <c r="N156" s="15">
        <v>0.4385</v>
      </c>
      <c r="O156" s="15">
        <v>0</v>
      </c>
      <c r="P156" s="15">
        <v>0</v>
      </c>
    </row>
    <row r="157" spans="1:16" hidden="1" outlineLevel="1" collapsed="1">
      <c r="A157" s="9">
        <v>44986</v>
      </c>
      <c r="B157" s="15">
        <v>9.7089999999999996</v>
      </c>
      <c r="C157" s="15">
        <v>2.2934999999999999</v>
      </c>
      <c r="D157" s="15">
        <v>9.9725999999999999</v>
      </c>
      <c r="E157" s="15">
        <v>18.384499999999999</v>
      </c>
      <c r="F157" s="15">
        <v>0.1</v>
      </c>
      <c r="G157" s="15">
        <v>14.8531</v>
      </c>
      <c r="H157" s="15">
        <v>2.2934999999999999</v>
      </c>
      <c r="I157" s="15">
        <v>15.652200000000001</v>
      </c>
      <c r="J157" s="15">
        <v>18.384499999999999</v>
      </c>
      <c r="K157" s="15">
        <v>0.1</v>
      </c>
      <c r="L157" s="15">
        <v>0.19739999999999999</v>
      </c>
      <c r="M157" s="15">
        <v>0</v>
      </c>
      <c r="N157" s="15">
        <v>0.19739999999999999</v>
      </c>
      <c r="O157" s="15">
        <v>0</v>
      </c>
      <c r="P157" s="15">
        <v>0</v>
      </c>
    </row>
    <row r="158" spans="1:16" collapsed="1">
      <c r="A158" s="9">
        <v>45017</v>
      </c>
      <c r="B158" s="15">
        <v>7.4551999999999996</v>
      </c>
      <c r="C158" s="15">
        <v>2.9434</v>
      </c>
      <c r="D158" s="15">
        <v>7.5514000000000001</v>
      </c>
      <c r="E158" s="15">
        <v>2.25</v>
      </c>
      <c r="F158" s="15">
        <v>0</v>
      </c>
      <c r="G158" s="15">
        <v>13.6854</v>
      </c>
      <c r="H158" s="15">
        <v>2.9434</v>
      </c>
      <c r="I158" s="15">
        <v>14.119400000000001</v>
      </c>
      <c r="J158" s="15">
        <v>2.25</v>
      </c>
      <c r="K158" s="15">
        <v>0</v>
      </c>
      <c r="L158" s="15">
        <v>0.1991</v>
      </c>
      <c r="M158" s="15">
        <v>0</v>
      </c>
      <c r="N158" s="15">
        <v>0.1991</v>
      </c>
      <c r="O158" s="15">
        <v>0</v>
      </c>
      <c r="P158" s="15">
        <v>0</v>
      </c>
    </row>
    <row r="159" spans="1:16">
      <c r="A159" s="9">
        <v>45047</v>
      </c>
      <c r="B159" s="15">
        <v>7.4344000000000001</v>
      </c>
      <c r="C159" s="15">
        <v>2.9502999999999999</v>
      </c>
      <c r="D159" s="15">
        <v>7.5045999999999999</v>
      </c>
      <c r="E159" s="15">
        <v>9</v>
      </c>
      <c r="F159" s="15">
        <v>2.5</v>
      </c>
      <c r="G159" s="15">
        <v>14.327199999999999</v>
      </c>
      <c r="H159" s="15">
        <v>2.9502999999999999</v>
      </c>
      <c r="I159" s="15">
        <v>14.680300000000001</v>
      </c>
      <c r="J159" s="15">
        <v>9</v>
      </c>
      <c r="K159" s="15">
        <v>2.5</v>
      </c>
      <c r="L159" s="15">
        <v>0.20349999999999999</v>
      </c>
      <c r="M159" s="15">
        <v>0</v>
      </c>
      <c r="N159" s="15">
        <v>0.20349999999999999</v>
      </c>
      <c r="O159" s="15">
        <v>0</v>
      </c>
      <c r="P159" s="15">
        <v>0</v>
      </c>
    </row>
    <row r="160" spans="1:16">
      <c r="A160" s="9">
        <v>45078</v>
      </c>
      <c r="B160" s="15">
        <v>7.4772999999999996</v>
      </c>
      <c r="C160" s="15">
        <v>3.0112999999999999</v>
      </c>
      <c r="D160" s="15">
        <v>7.5293000000000001</v>
      </c>
      <c r="E160" s="15">
        <v>0</v>
      </c>
      <c r="F160" s="15">
        <v>0</v>
      </c>
      <c r="G160" s="15">
        <v>14.179399999999999</v>
      </c>
      <c r="H160" s="15">
        <v>3.0112999999999999</v>
      </c>
      <c r="I160" s="15">
        <v>14.4322</v>
      </c>
      <c r="J160" s="15">
        <v>0</v>
      </c>
      <c r="K160" s="15">
        <v>0</v>
      </c>
      <c r="L160" s="15">
        <v>0.20799999999999999</v>
      </c>
      <c r="M160" s="15">
        <v>0</v>
      </c>
      <c r="N160" s="15">
        <v>0.20799999999999999</v>
      </c>
      <c r="O160" s="15">
        <v>0</v>
      </c>
      <c r="P160" s="15">
        <v>0</v>
      </c>
    </row>
    <row r="161" spans="1:16">
      <c r="A161" s="9">
        <v>45108</v>
      </c>
      <c r="B161" s="15">
        <v>8.8185000000000002</v>
      </c>
      <c r="C161" s="15">
        <v>3.3491</v>
      </c>
      <c r="D161" s="15">
        <v>8.9410000000000007</v>
      </c>
      <c r="E161" s="15">
        <v>4.7843</v>
      </c>
      <c r="F161" s="15">
        <v>3.0783</v>
      </c>
      <c r="G161" s="15">
        <v>14.083</v>
      </c>
      <c r="H161" s="15">
        <v>3.3491</v>
      </c>
      <c r="I161" s="15">
        <v>14.447900000000001</v>
      </c>
      <c r="J161" s="15">
        <v>4.7843</v>
      </c>
      <c r="K161" s="15">
        <v>3.6448</v>
      </c>
      <c r="L161" s="15">
        <v>0.20019999999999999</v>
      </c>
      <c r="M161" s="15">
        <v>0</v>
      </c>
      <c r="N161" s="15">
        <v>0.20080000000000001</v>
      </c>
      <c r="O161" s="15">
        <v>0</v>
      </c>
      <c r="P161" s="15">
        <v>0.01</v>
      </c>
    </row>
    <row r="162" spans="1:16">
      <c r="A162" s="9">
        <v>45139</v>
      </c>
      <c r="B162" s="15">
        <v>10.771100000000001</v>
      </c>
      <c r="C162" s="15">
        <v>3.3668999999999998</v>
      </c>
      <c r="D162" s="15">
        <v>10.8918</v>
      </c>
      <c r="E162" s="15">
        <v>16</v>
      </c>
      <c r="F162" s="15">
        <v>0</v>
      </c>
      <c r="G162" s="15">
        <v>13.763500000000001</v>
      </c>
      <c r="H162" s="15">
        <v>3.3668999999999998</v>
      </c>
      <c r="I162" s="15">
        <v>13.9887</v>
      </c>
      <c r="J162" s="15">
        <v>16</v>
      </c>
      <c r="K162" s="15">
        <v>0</v>
      </c>
      <c r="L162" s="15">
        <v>0.20319999999999999</v>
      </c>
      <c r="M162" s="15">
        <v>0</v>
      </c>
      <c r="N162" s="15">
        <v>0.20319999999999999</v>
      </c>
      <c r="O162" s="15">
        <v>0</v>
      </c>
      <c r="P162" s="15">
        <v>0</v>
      </c>
    </row>
    <row r="163" spans="1:16">
      <c r="A163" s="9">
        <v>45170</v>
      </c>
      <c r="B163" s="15">
        <v>13.703099999999999</v>
      </c>
      <c r="C163" s="15">
        <v>4.5872000000000002</v>
      </c>
      <c r="D163" s="15">
        <v>13.839700000000001</v>
      </c>
      <c r="E163" s="15">
        <v>9</v>
      </c>
      <c r="F163" s="15">
        <v>0</v>
      </c>
      <c r="G163" s="15">
        <v>13.848000000000001</v>
      </c>
      <c r="H163" s="15">
        <v>4.5872000000000002</v>
      </c>
      <c r="I163" s="15">
        <v>13.988300000000001</v>
      </c>
      <c r="J163" s="15">
        <v>9</v>
      </c>
      <c r="K163" s="15">
        <v>0</v>
      </c>
      <c r="L163" s="15">
        <v>1.095</v>
      </c>
      <c r="M163" s="15">
        <v>0</v>
      </c>
      <c r="N163" s="15">
        <v>1.095</v>
      </c>
      <c r="O163" s="15">
        <v>0</v>
      </c>
      <c r="P163" s="15">
        <v>0</v>
      </c>
    </row>
    <row r="164" spans="1:16">
      <c r="A164" s="9">
        <v>45200</v>
      </c>
      <c r="B164" s="15">
        <v>12.725300000000001</v>
      </c>
      <c r="C164" s="15">
        <v>4.7797000000000001</v>
      </c>
      <c r="D164" s="15">
        <v>12.900600000000001</v>
      </c>
      <c r="E164" s="15">
        <v>0</v>
      </c>
      <c r="F164" s="15">
        <v>0</v>
      </c>
      <c r="G164" s="15">
        <v>12.725300000000001</v>
      </c>
      <c r="H164" s="15">
        <v>4.7797000000000001</v>
      </c>
      <c r="I164" s="15">
        <v>12.900600000000001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</row>
    <row r="165" spans="1:16">
      <c r="A165" s="9">
        <v>45231</v>
      </c>
      <c r="B165" s="15">
        <v>11.598599999999999</v>
      </c>
      <c r="C165" s="15">
        <v>4.2142999999999997</v>
      </c>
      <c r="D165" s="15">
        <v>11.7721</v>
      </c>
      <c r="E165" s="15">
        <v>14</v>
      </c>
      <c r="F165" s="15">
        <v>0</v>
      </c>
      <c r="G165" s="15">
        <v>11.6304</v>
      </c>
      <c r="H165" s="15">
        <v>4.2142999999999997</v>
      </c>
      <c r="I165" s="15">
        <v>11.805300000000001</v>
      </c>
      <c r="J165" s="15">
        <v>14</v>
      </c>
      <c r="K165" s="15">
        <v>0</v>
      </c>
      <c r="L165" s="15">
        <v>1.1164000000000001</v>
      </c>
      <c r="M165" s="15">
        <v>0</v>
      </c>
      <c r="N165" s="15">
        <v>1.1164000000000001</v>
      </c>
      <c r="O165" s="15">
        <v>0</v>
      </c>
      <c r="P165" s="15">
        <v>0</v>
      </c>
    </row>
    <row r="166" spans="1:16">
      <c r="A166" s="9">
        <v>45261</v>
      </c>
      <c r="B166" s="15">
        <v>9.3652999999999995</v>
      </c>
      <c r="C166" s="15">
        <v>3.5516999999999999</v>
      </c>
      <c r="D166" s="15">
        <v>9.6417000000000002</v>
      </c>
      <c r="E166" s="15">
        <v>0</v>
      </c>
      <c r="F166" s="15">
        <v>0</v>
      </c>
      <c r="G166" s="15">
        <v>10.2834</v>
      </c>
      <c r="H166" s="15">
        <v>3.5516999999999999</v>
      </c>
      <c r="I166" s="15">
        <v>10.638999999999999</v>
      </c>
      <c r="J166" s="15">
        <v>0</v>
      </c>
      <c r="K166" s="15">
        <v>0</v>
      </c>
      <c r="L166" s="15">
        <v>0.62919999999999998</v>
      </c>
      <c r="M166" s="15">
        <v>0</v>
      </c>
      <c r="N166" s="15">
        <v>0.62919999999999998</v>
      </c>
      <c r="O166" s="15">
        <v>0</v>
      </c>
      <c r="P166" s="15" t="s">
        <v>268</v>
      </c>
    </row>
    <row r="167" spans="1:16">
      <c r="A167" s="9">
        <v>45292</v>
      </c>
      <c r="B167" s="15">
        <v>10.5959</v>
      </c>
      <c r="C167" s="15">
        <v>4.6463000000000001</v>
      </c>
      <c r="D167" s="15">
        <v>10.791700000000001</v>
      </c>
      <c r="E167" s="15">
        <v>12.571400000000001</v>
      </c>
      <c r="F167" s="15">
        <v>0</v>
      </c>
      <c r="G167" s="15">
        <v>10.7399</v>
      </c>
      <c r="H167" s="15">
        <v>4.6463000000000001</v>
      </c>
      <c r="I167" s="15">
        <v>10.9438</v>
      </c>
      <c r="J167" s="15">
        <v>12.571400000000001</v>
      </c>
      <c r="K167" s="15">
        <v>0</v>
      </c>
      <c r="L167" s="15">
        <v>0.63819999999999999</v>
      </c>
      <c r="M167" s="15">
        <v>0</v>
      </c>
      <c r="N167" s="15">
        <v>0.63819999999999999</v>
      </c>
      <c r="O167" s="15">
        <v>0</v>
      </c>
      <c r="P167" s="15">
        <v>0</v>
      </c>
    </row>
    <row r="168" spans="1:16">
      <c r="A168" s="9">
        <v>45323</v>
      </c>
      <c r="B168" s="15">
        <v>10.1599</v>
      </c>
      <c r="C168" s="15">
        <v>4.3471000000000002</v>
      </c>
      <c r="D168" s="15">
        <v>10.394399999999999</v>
      </c>
      <c r="E168" s="15">
        <v>13.089600000000001</v>
      </c>
      <c r="F168" s="15">
        <v>0</v>
      </c>
      <c r="G168" s="15">
        <v>10.240399999999999</v>
      </c>
      <c r="H168" s="15">
        <v>4.3471000000000002</v>
      </c>
      <c r="I168" s="15">
        <v>10.4809</v>
      </c>
      <c r="J168" s="15">
        <v>13.089600000000001</v>
      </c>
      <c r="K168" s="15">
        <v>0</v>
      </c>
      <c r="L168" s="15">
        <v>1.0065</v>
      </c>
      <c r="M168" s="15">
        <v>0</v>
      </c>
      <c r="N168" s="15">
        <v>1.0065</v>
      </c>
      <c r="O168" s="15">
        <v>0</v>
      </c>
      <c r="P168" s="15">
        <v>0</v>
      </c>
    </row>
    <row r="169" spans="1:16">
      <c r="A169" s="9">
        <v>45352</v>
      </c>
      <c r="B169" s="15">
        <v>9.0907999999999998</v>
      </c>
      <c r="C169" s="15">
        <v>4.2645</v>
      </c>
      <c r="D169" s="15">
        <v>9.2883999999999993</v>
      </c>
      <c r="E169" s="15">
        <v>0</v>
      </c>
      <c r="F169" s="15">
        <v>0</v>
      </c>
      <c r="G169" s="15">
        <v>9.5548000000000002</v>
      </c>
      <c r="H169" s="15">
        <v>4.2645</v>
      </c>
      <c r="I169" s="15">
        <v>9.7843999999999998</v>
      </c>
      <c r="J169" s="15">
        <v>0</v>
      </c>
      <c r="K169" s="15">
        <v>0</v>
      </c>
      <c r="L169" s="15">
        <v>0.97850000000000004</v>
      </c>
      <c r="M169" s="15">
        <v>0</v>
      </c>
      <c r="N169" s="15">
        <v>0.97850000000000004</v>
      </c>
      <c r="O169" s="15">
        <v>0</v>
      </c>
      <c r="P169" s="15">
        <v>0</v>
      </c>
    </row>
    <row r="170" spans="1:16">
      <c r="A170" s="9">
        <v>45383</v>
      </c>
      <c r="B170" s="15">
        <v>9.1639999999999997</v>
      </c>
      <c r="C170" s="15">
        <v>4.3330000000000002</v>
      </c>
      <c r="D170" s="15">
        <v>9.3648000000000007</v>
      </c>
      <c r="E170" s="15">
        <v>9</v>
      </c>
      <c r="F170" s="15">
        <v>0</v>
      </c>
      <c r="G170" s="15">
        <v>9.5318000000000005</v>
      </c>
      <c r="H170" s="15">
        <v>4.3330000000000002</v>
      </c>
      <c r="I170" s="15">
        <v>9.7582000000000004</v>
      </c>
      <c r="J170" s="15">
        <v>9</v>
      </c>
      <c r="K170" s="15">
        <v>0</v>
      </c>
      <c r="L170" s="15">
        <v>1.1184000000000001</v>
      </c>
      <c r="M170" s="15">
        <v>0</v>
      </c>
      <c r="N170" s="15">
        <v>1.1184000000000001</v>
      </c>
      <c r="O170" s="15">
        <v>0</v>
      </c>
      <c r="P170" s="1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9" orientation="landscape" horizontalDpi="4294967293" r:id="rId1"/>
  <colBreaks count="1" manualBreakCount="1">
    <brk id="16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1" customWidth="1"/>
    <col min="2" max="2" width="9.88671875" style="13" customWidth="1"/>
    <col min="3" max="16" width="7.88671875" style="13" customWidth="1"/>
    <col min="17" max="16384" width="9.109375" style="13"/>
  </cols>
  <sheetData>
    <row r="1" spans="1:16" s="27" customFormat="1" ht="14.4">
      <c r="A1" s="4" t="s">
        <v>128</v>
      </c>
    </row>
    <row r="2" spans="1:16" s="27" customFormat="1" ht="5.25" customHeight="1">
      <c r="A2" s="51"/>
    </row>
    <row r="3" spans="1:16">
      <c r="A3" s="226" t="s">
        <v>179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</row>
    <row r="4" spans="1:16">
      <c r="A4" s="159" t="s">
        <v>127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</row>
    <row r="5" spans="1:16" ht="12.75" customHeight="1">
      <c r="A5" s="12" t="s">
        <v>51</v>
      </c>
    </row>
    <row r="6" spans="1:16" s="29" customFormat="1" ht="12.75" customHeight="1">
      <c r="A6" s="196" t="s">
        <v>0</v>
      </c>
      <c r="B6" s="231" t="s">
        <v>16</v>
      </c>
      <c r="C6" s="204" t="s">
        <v>2</v>
      </c>
      <c r="D6" s="205"/>
      <c r="E6" s="205"/>
      <c r="F6" s="206"/>
      <c r="G6" s="201" t="s">
        <v>3</v>
      </c>
      <c r="H6" s="202"/>
      <c r="I6" s="202"/>
      <c r="J6" s="202"/>
      <c r="K6" s="202"/>
      <c r="L6" s="202"/>
      <c r="M6" s="202"/>
      <c r="N6" s="202"/>
      <c r="O6" s="202"/>
      <c r="P6" s="203"/>
    </row>
    <row r="7" spans="1:16" s="29" customFormat="1" ht="15" customHeight="1">
      <c r="A7" s="197"/>
      <c r="B7" s="232"/>
      <c r="C7" s="207"/>
      <c r="D7" s="208"/>
      <c r="E7" s="208"/>
      <c r="F7" s="209"/>
      <c r="G7" s="201" t="s">
        <v>8</v>
      </c>
      <c r="H7" s="202"/>
      <c r="I7" s="202"/>
      <c r="J7" s="202"/>
      <c r="K7" s="203"/>
      <c r="L7" s="201" t="s">
        <v>9</v>
      </c>
      <c r="M7" s="202"/>
      <c r="N7" s="202"/>
      <c r="O7" s="202"/>
      <c r="P7" s="203"/>
    </row>
    <row r="8" spans="1:16" s="29" customFormat="1" ht="64.5" customHeight="1">
      <c r="A8" s="198"/>
      <c r="B8" s="233"/>
      <c r="C8" s="14" t="s">
        <v>18</v>
      </c>
      <c r="D8" s="14" t="s">
        <v>10</v>
      </c>
      <c r="E8" s="14" t="s">
        <v>20</v>
      </c>
      <c r="F8" s="14" t="s">
        <v>21</v>
      </c>
      <c r="G8" s="14" t="s">
        <v>13</v>
      </c>
      <c r="H8" s="14" t="s">
        <v>18</v>
      </c>
      <c r="I8" s="14" t="s">
        <v>10</v>
      </c>
      <c r="J8" s="14" t="s">
        <v>20</v>
      </c>
      <c r="K8" s="14" t="s">
        <v>21</v>
      </c>
      <c r="L8" s="14" t="s">
        <v>13</v>
      </c>
      <c r="M8" s="14" t="s">
        <v>18</v>
      </c>
      <c r="N8" s="14" t="s">
        <v>10</v>
      </c>
      <c r="O8" s="14" t="s">
        <v>20</v>
      </c>
      <c r="P8" s="14" t="s">
        <v>21</v>
      </c>
    </row>
    <row r="9" spans="1:16" s="29" customFormat="1" hidden="1">
      <c r="A9" s="158"/>
      <c r="B9" s="161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</row>
    <row r="10" spans="1:16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</row>
    <row r="11" spans="1:16" ht="12.75" hidden="1" customHeight="1" outlineLevel="1">
      <c r="A11" s="9">
        <v>40544</v>
      </c>
      <c r="B11" s="15">
        <v>8.9830000000000005</v>
      </c>
      <c r="C11" s="15">
        <v>3.5173999999999999</v>
      </c>
      <c r="D11" s="15">
        <v>9.4131</v>
      </c>
      <c r="E11" s="15">
        <v>11.5892</v>
      </c>
      <c r="F11" s="15">
        <v>12.1639</v>
      </c>
      <c r="G11" s="15">
        <v>11.573600000000001</v>
      </c>
      <c r="H11" s="15">
        <v>3.5122</v>
      </c>
      <c r="I11" s="15">
        <v>12.775700000000001</v>
      </c>
      <c r="J11" s="15">
        <v>15.5213</v>
      </c>
      <c r="K11" s="15">
        <v>13.0816</v>
      </c>
      <c r="L11" s="15">
        <v>6.1510999999999996</v>
      </c>
      <c r="M11" s="15">
        <v>3.5257999999999998</v>
      </c>
      <c r="N11" s="15">
        <v>6.5751999999999997</v>
      </c>
      <c r="O11" s="15">
        <v>6.7074999999999996</v>
      </c>
      <c r="P11" s="15">
        <v>8.0383999999999993</v>
      </c>
    </row>
    <row r="12" spans="1:16" ht="12.75" hidden="1" customHeight="1" outlineLevel="1">
      <c r="A12" s="9">
        <v>40575</v>
      </c>
      <c r="B12" s="15">
        <v>8.5914999999999999</v>
      </c>
      <c r="C12" s="15">
        <v>3.3273000000000001</v>
      </c>
      <c r="D12" s="15">
        <v>8.7123000000000008</v>
      </c>
      <c r="E12" s="15">
        <v>14.0932</v>
      </c>
      <c r="F12" s="15">
        <v>14.6685</v>
      </c>
      <c r="G12" s="15">
        <v>11.2417</v>
      </c>
      <c r="H12" s="15">
        <v>3.4626000000000001</v>
      </c>
      <c r="I12" s="15">
        <v>12.451700000000001</v>
      </c>
      <c r="J12" s="15">
        <v>16.1126</v>
      </c>
      <c r="K12" s="15">
        <v>16.218599999999999</v>
      </c>
      <c r="L12" s="15">
        <v>5.8095999999999997</v>
      </c>
      <c r="M12" s="15">
        <v>3.1711999999999998</v>
      </c>
      <c r="N12" s="15">
        <v>6.2159000000000004</v>
      </c>
      <c r="O12" s="15">
        <v>8.8344000000000005</v>
      </c>
      <c r="P12" s="15">
        <v>7.8696000000000002</v>
      </c>
    </row>
    <row r="13" spans="1:16" ht="12.75" hidden="1" customHeight="1" outlineLevel="1">
      <c r="A13" s="9">
        <v>40603</v>
      </c>
      <c r="B13" s="15">
        <v>8.3449000000000009</v>
      </c>
      <c r="C13" s="15">
        <v>3.7706</v>
      </c>
      <c r="D13" s="15">
        <v>8.4507999999999992</v>
      </c>
      <c r="E13" s="15">
        <v>12.463900000000001</v>
      </c>
      <c r="F13" s="15">
        <v>9.1277000000000008</v>
      </c>
      <c r="G13" s="15">
        <v>10.8485</v>
      </c>
      <c r="H13" s="15">
        <v>3.9521999999999999</v>
      </c>
      <c r="I13" s="15">
        <v>11.6997</v>
      </c>
      <c r="J13" s="15">
        <v>15.2468</v>
      </c>
      <c r="K13" s="15">
        <v>12.019399999999999</v>
      </c>
      <c r="L13" s="15">
        <v>5.9817999999999998</v>
      </c>
      <c r="M13" s="15">
        <v>3.5668000000000002</v>
      </c>
      <c r="N13" s="15">
        <v>6.3837999999999999</v>
      </c>
      <c r="O13" s="15">
        <v>7.5679999999999996</v>
      </c>
      <c r="P13" s="15">
        <v>6.6961000000000004</v>
      </c>
    </row>
    <row r="14" spans="1:16" ht="12.75" hidden="1" customHeight="1" outlineLevel="1">
      <c r="A14" s="9">
        <v>40634</v>
      </c>
      <c r="B14" s="15">
        <v>8.4202999999999992</v>
      </c>
      <c r="C14" s="15">
        <v>3.6038000000000001</v>
      </c>
      <c r="D14" s="15">
        <v>8.9634</v>
      </c>
      <c r="E14" s="15">
        <v>11.968</v>
      </c>
      <c r="F14" s="15">
        <v>11.270200000000001</v>
      </c>
      <c r="G14" s="15">
        <v>10.948</v>
      </c>
      <c r="H14" s="15">
        <v>3.7246999999999999</v>
      </c>
      <c r="I14" s="15">
        <v>12.382099999999999</v>
      </c>
      <c r="J14" s="15">
        <v>14.834300000000001</v>
      </c>
      <c r="K14" s="15">
        <v>13.230499999999999</v>
      </c>
      <c r="L14" s="15">
        <v>5.7042999999999999</v>
      </c>
      <c r="M14" s="15">
        <v>3.4590000000000001</v>
      </c>
      <c r="N14" s="15">
        <v>6.0411999999999999</v>
      </c>
      <c r="O14" s="15">
        <v>7.2782999999999998</v>
      </c>
      <c r="P14" s="15">
        <v>7.3569000000000004</v>
      </c>
    </row>
    <row r="15" spans="1:16" ht="12.75" hidden="1" customHeight="1" outlineLevel="1">
      <c r="A15" s="9">
        <v>40664</v>
      </c>
      <c r="B15" s="15">
        <v>8.2515000000000001</v>
      </c>
      <c r="C15" s="15">
        <v>3.6926000000000001</v>
      </c>
      <c r="D15" s="15">
        <v>8.2615999999999996</v>
      </c>
      <c r="E15" s="15">
        <v>12.132199999999999</v>
      </c>
      <c r="F15" s="15">
        <v>12.026400000000001</v>
      </c>
      <c r="G15" s="15">
        <v>10.6256</v>
      </c>
      <c r="H15" s="15">
        <v>3.8582999999999998</v>
      </c>
      <c r="I15" s="15">
        <v>11.5306</v>
      </c>
      <c r="J15" s="15">
        <v>14.669600000000001</v>
      </c>
      <c r="K15" s="15">
        <v>14.522500000000001</v>
      </c>
      <c r="L15" s="15">
        <v>5.6622000000000003</v>
      </c>
      <c r="M15" s="15">
        <v>3.4923999999999999</v>
      </c>
      <c r="N15" s="15">
        <v>5.8680000000000003</v>
      </c>
      <c r="O15" s="15">
        <v>7.5350999999999999</v>
      </c>
      <c r="P15" s="15">
        <v>7.4428000000000001</v>
      </c>
    </row>
    <row r="16" spans="1:16" ht="12.75" hidden="1" customHeight="1" outlineLevel="1">
      <c r="A16" s="9">
        <v>40695</v>
      </c>
      <c r="B16" s="15">
        <v>7.9111000000000002</v>
      </c>
      <c r="C16" s="15">
        <v>3.5173000000000001</v>
      </c>
      <c r="D16" s="15">
        <v>7.8391000000000002</v>
      </c>
      <c r="E16" s="15">
        <v>11.6137</v>
      </c>
      <c r="F16" s="15">
        <v>8.9314999999999998</v>
      </c>
      <c r="G16" s="15">
        <v>10.3048</v>
      </c>
      <c r="H16" s="15">
        <v>3.6779999999999999</v>
      </c>
      <c r="I16" s="15">
        <v>11.313700000000001</v>
      </c>
      <c r="J16" s="15">
        <v>14.424899999999999</v>
      </c>
      <c r="K16" s="15">
        <v>13.7066</v>
      </c>
      <c r="L16" s="15">
        <v>5.98</v>
      </c>
      <c r="M16" s="15">
        <v>3.2965</v>
      </c>
      <c r="N16" s="15">
        <v>6.3601000000000001</v>
      </c>
      <c r="O16" s="15">
        <v>7.0824999999999996</v>
      </c>
      <c r="P16" s="15">
        <v>6.3227000000000002</v>
      </c>
    </row>
    <row r="17" spans="1:16" ht="12.75" hidden="1" customHeight="1" outlineLevel="1">
      <c r="A17" s="9">
        <v>40725</v>
      </c>
      <c r="B17" s="15">
        <v>7.9240000000000004</v>
      </c>
      <c r="C17" s="15">
        <v>4.9039000000000001</v>
      </c>
      <c r="D17" s="15">
        <v>7.6932</v>
      </c>
      <c r="E17" s="15">
        <v>11.3017</v>
      </c>
      <c r="F17" s="15">
        <v>12.513500000000001</v>
      </c>
      <c r="G17" s="15">
        <v>11.1633</v>
      </c>
      <c r="H17" s="15">
        <v>6.9494999999999996</v>
      </c>
      <c r="I17" s="15">
        <v>11.1084</v>
      </c>
      <c r="J17" s="15">
        <v>14.354900000000001</v>
      </c>
      <c r="K17" s="15">
        <v>17.167999999999999</v>
      </c>
      <c r="L17" s="15">
        <v>5.3841999999999999</v>
      </c>
      <c r="M17" s="15">
        <v>3.3506</v>
      </c>
      <c r="N17" s="15">
        <v>5.8217999999999996</v>
      </c>
      <c r="O17" s="15">
        <v>7.1592000000000002</v>
      </c>
      <c r="P17" s="15">
        <v>6.0240999999999998</v>
      </c>
    </row>
    <row r="18" spans="1:16" ht="12.75" hidden="1" customHeight="1" outlineLevel="1">
      <c r="A18" s="9">
        <v>40756</v>
      </c>
      <c r="B18" s="15">
        <v>7.6603000000000003</v>
      </c>
      <c r="C18" s="15">
        <v>4.5753000000000004</v>
      </c>
      <c r="D18" s="15">
        <v>7.83</v>
      </c>
      <c r="E18" s="15">
        <v>10.7807</v>
      </c>
      <c r="F18" s="15">
        <v>12.0746</v>
      </c>
      <c r="G18" s="15">
        <v>10.9383</v>
      </c>
      <c r="H18" s="15">
        <v>6.3434999999999997</v>
      </c>
      <c r="I18" s="15">
        <v>11.4238</v>
      </c>
      <c r="J18" s="15">
        <v>13.6791</v>
      </c>
      <c r="K18" s="15">
        <v>15.6157</v>
      </c>
      <c r="L18" s="15">
        <v>5.1254</v>
      </c>
      <c r="M18" s="15">
        <v>3.5047000000000001</v>
      </c>
      <c r="N18" s="15">
        <v>5.5872000000000002</v>
      </c>
      <c r="O18" s="15">
        <v>6.7262000000000004</v>
      </c>
      <c r="P18" s="15">
        <v>5.8749000000000002</v>
      </c>
    </row>
    <row r="19" spans="1:16" ht="12.75" hidden="1" customHeight="1" outlineLevel="1">
      <c r="A19" s="9">
        <v>40787</v>
      </c>
      <c r="B19" s="15">
        <v>9.0943000000000005</v>
      </c>
      <c r="C19" s="15">
        <v>3.8218999999999999</v>
      </c>
      <c r="D19" s="15">
        <v>10.352600000000001</v>
      </c>
      <c r="E19" s="15">
        <v>11.363</v>
      </c>
      <c r="F19" s="15">
        <v>13.836600000000001</v>
      </c>
      <c r="G19" s="15">
        <v>12.9575</v>
      </c>
      <c r="H19" s="15">
        <v>5.7407000000000004</v>
      </c>
      <c r="I19" s="15">
        <v>13.715400000000001</v>
      </c>
      <c r="J19" s="15">
        <v>14.158300000000001</v>
      </c>
      <c r="K19" s="15">
        <v>15.1073</v>
      </c>
      <c r="L19" s="15">
        <v>5.1032999999999999</v>
      </c>
      <c r="M19" s="15">
        <v>3.1985000000000001</v>
      </c>
      <c r="N19" s="15">
        <v>5.7339000000000002</v>
      </c>
      <c r="O19" s="15">
        <v>7.1032999999999999</v>
      </c>
      <c r="P19" s="15">
        <v>10.3401</v>
      </c>
    </row>
    <row r="20" spans="1:16" ht="12.75" hidden="1" customHeight="1" outlineLevel="1">
      <c r="A20" s="9">
        <v>40817</v>
      </c>
      <c r="B20" s="15">
        <v>8.5061999999999998</v>
      </c>
      <c r="C20" s="15">
        <v>4.2085999999999997</v>
      </c>
      <c r="D20" s="15">
        <v>9.0361999999999991</v>
      </c>
      <c r="E20" s="15">
        <v>11.5632</v>
      </c>
      <c r="F20" s="15">
        <v>20.868400000000001</v>
      </c>
      <c r="G20" s="15">
        <v>12.6753</v>
      </c>
      <c r="H20" s="15">
        <v>6.3166000000000002</v>
      </c>
      <c r="I20" s="15">
        <v>13.2126</v>
      </c>
      <c r="J20" s="15">
        <v>14.363799999999999</v>
      </c>
      <c r="K20" s="15">
        <v>22.794699999999999</v>
      </c>
      <c r="L20" s="15">
        <v>5.3944999999999999</v>
      </c>
      <c r="M20" s="15">
        <v>3.3752</v>
      </c>
      <c r="N20" s="15">
        <v>6.2488000000000001</v>
      </c>
      <c r="O20" s="15">
        <v>7.0514000000000001</v>
      </c>
      <c r="P20" s="15">
        <v>14.8309</v>
      </c>
    </row>
    <row r="21" spans="1:16" ht="12.75" hidden="1" customHeight="1" outlineLevel="1">
      <c r="A21" s="9">
        <v>40848</v>
      </c>
      <c r="B21" s="15">
        <v>9.7348999999999997</v>
      </c>
      <c r="C21" s="15">
        <v>5.3743999999999996</v>
      </c>
      <c r="D21" s="15">
        <v>10.276300000000001</v>
      </c>
      <c r="E21" s="15">
        <v>12.167199999999999</v>
      </c>
      <c r="F21" s="15">
        <v>14.848100000000001</v>
      </c>
      <c r="G21" s="15">
        <v>14.126099999999999</v>
      </c>
      <c r="H21" s="15">
        <v>8.266</v>
      </c>
      <c r="I21" s="15">
        <v>15.188599999999999</v>
      </c>
      <c r="J21" s="15">
        <v>15.7523</v>
      </c>
      <c r="K21" s="15">
        <v>18.321100000000001</v>
      </c>
      <c r="L21" s="15">
        <v>5.9352999999999998</v>
      </c>
      <c r="M21" s="15">
        <v>3.4430000000000001</v>
      </c>
      <c r="N21" s="15">
        <v>6.2994000000000003</v>
      </c>
      <c r="O21" s="15">
        <v>7.7685000000000004</v>
      </c>
      <c r="P21" s="15">
        <v>8.3500999999999994</v>
      </c>
    </row>
    <row r="22" spans="1:16" ht="12.75" hidden="1" customHeight="1" outlineLevel="1">
      <c r="A22" s="9">
        <v>40878</v>
      </c>
      <c r="B22" s="15">
        <v>10.596500000000001</v>
      </c>
      <c r="C22" s="15">
        <v>4.2301000000000002</v>
      </c>
      <c r="D22" s="15">
        <v>12.604900000000001</v>
      </c>
      <c r="E22" s="15">
        <v>12.6532</v>
      </c>
      <c r="F22" s="15">
        <v>18.670999999999999</v>
      </c>
      <c r="G22" s="15">
        <v>16.787400000000002</v>
      </c>
      <c r="H22" s="15">
        <v>7.8437000000000001</v>
      </c>
      <c r="I22" s="15">
        <v>17.905200000000001</v>
      </c>
      <c r="J22" s="15">
        <v>16.941099999999999</v>
      </c>
      <c r="K22" s="15">
        <v>22.849499999999999</v>
      </c>
      <c r="L22" s="15">
        <v>5.8449999999999998</v>
      </c>
      <c r="M22" s="15">
        <v>3.5047000000000001</v>
      </c>
      <c r="N22" s="15">
        <v>7.0304000000000002</v>
      </c>
      <c r="O22" s="15">
        <v>7.5968</v>
      </c>
      <c r="P22" s="15">
        <v>7.7910000000000004</v>
      </c>
    </row>
    <row r="23" spans="1:16" ht="12.75" hidden="1" customHeight="1" outlineLevel="1">
      <c r="A23" s="9">
        <v>40909</v>
      </c>
      <c r="B23" s="15">
        <v>11.289199999999999</v>
      </c>
      <c r="C23" s="15">
        <v>4.8574999999999999</v>
      </c>
      <c r="D23" s="15">
        <v>12.9537</v>
      </c>
      <c r="E23" s="15">
        <v>11.6845</v>
      </c>
      <c r="F23" s="15">
        <v>20.043500000000002</v>
      </c>
      <c r="G23" s="15">
        <v>16.618200000000002</v>
      </c>
      <c r="H23" s="15">
        <v>8.3703000000000003</v>
      </c>
      <c r="I23" s="15">
        <v>17.815300000000001</v>
      </c>
      <c r="J23" s="15">
        <v>16.3306</v>
      </c>
      <c r="K23" s="15">
        <v>21.466200000000001</v>
      </c>
      <c r="L23" s="15">
        <v>6.0355999999999996</v>
      </c>
      <c r="M23" s="15">
        <v>3.5554000000000001</v>
      </c>
      <c r="N23" s="15">
        <v>6.8037999999999998</v>
      </c>
      <c r="O23" s="15">
        <v>7.0662000000000003</v>
      </c>
      <c r="P23" s="15">
        <v>7.8346999999999998</v>
      </c>
    </row>
    <row r="24" spans="1:16" ht="12.75" hidden="1" customHeight="1" outlineLevel="1">
      <c r="A24" s="9">
        <v>40940</v>
      </c>
      <c r="B24" s="15">
        <v>11.1784</v>
      </c>
      <c r="C24" s="15">
        <v>5.4509999999999996</v>
      </c>
      <c r="D24" s="15">
        <v>12.0085</v>
      </c>
      <c r="E24" s="15">
        <v>13.095000000000001</v>
      </c>
      <c r="F24" s="15">
        <v>18.885200000000001</v>
      </c>
      <c r="G24" s="15">
        <v>15.8969</v>
      </c>
      <c r="H24" s="15">
        <v>10.354200000000001</v>
      </c>
      <c r="I24" s="15">
        <v>16.1584</v>
      </c>
      <c r="J24" s="15">
        <v>16.929600000000001</v>
      </c>
      <c r="K24" s="15">
        <v>21.6311</v>
      </c>
      <c r="L24" s="15">
        <v>6.1303999999999998</v>
      </c>
      <c r="M24" s="15">
        <v>3.6922000000000001</v>
      </c>
      <c r="N24" s="15">
        <v>6.6769999999999996</v>
      </c>
      <c r="O24" s="15">
        <v>7.7256</v>
      </c>
      <c r="P24" s="15">
        <v>7.7397999999999998</v>
      </c>
    </row>
    <row r="25" spans="1:16" ht="12.75" hidden="1" customHeight="1" outlineLevel="1">
      <c r="A25" s="9">
        <v>40969</v>
      </c>
      <c r="B25" s="15">
        <v>10.9474</v>
      </c>
      <c r="C25" s="15">
        <v>6.0583999999999998</v>
      </c>
      <c r="D25" s="15">
        <v>11.796900000000001</v>
      </c>
      <c r="E25" s="15">
        <v>12.9331</v>
      </c>
      <c r="F25" s="15">
        <v>17.649100000000001</v>
      </c>
      <c r="G25" s="15">
        <v>15.6714</v>
      </c>
      <c r="H25" s="15">
        <v>10.637700000000001</v>
      </c>
      <c r="I25" s="15">
        <v>16.1556</v>
      </c>
      <c r="J25" s="15">
        <v>16.894200000000001</v>
      </c>
      <c r="K25" s="15">
        <v>20.809899999999999</v>
      </c>
      <c r="L25" s="15">
        <v>6.1166</v>
      </c>
      <c r="M25" s="15">
        <v>3.8542000000000001</v>
      </c>
      <c r="N25" s="15">
        <v>6.6947999999999999</v>
      </c>
      <c r="O25" s="15">
        <v>7.6044999999999998</v>
      </c>
      <c r="P25" s="15">
        <v>8.2178000000000004</v>
      </c>
    </row>
    <row r="26" spans="1:16" ht="12.75" hidden="1" customHeight="1" outlineLevel="1">
      <c r="A26" s="9">
        <v>41000</v>
      </c>
      <c r="B26" s="15">
        <v>11.336499999999999</v>
      </c>
      <c r="C26" s="15">
        <v>6.8742000000000001</v>
      </c>
      <c r="D26" s="15">
        <v>11.338100000000001</v>
      </c>
      <c r="E26" s="15">
        <v>14.1266</v>
      </c>
      <c r="F26" s="15">
        <v>19.542200000000001</v>
      </c>
      <c r="G26" s="15">
        <v>15.4336</v>
      </c>
      <c r="H26" s="15">
        <v>10.266999999999999</v>
      </c>
      <c r="I26" s="15">
        <v>15.651</v>
      </c>
      <c r="J26" s="15">
        <v>17.433800000000002</v>
      </c>
      <c r="K26" s="15">
        <v>19.748000000000001</v>
      </c>
      <c r="L26" s="15">
        <v>6.2488999999999999</v>
      </c>
      <c r="M26" s="15">
        <v>3.6187999999999998</v>
      </c>
      <c r="N26" s="15">
        <v>6.5792999999999999</v>
      </c>
      <c r="O26" s="15">
        <v>7.6988000000000003</v>
      </c>
      <c r="P26" s="15">
        <v>9.3469999999999995</v>
      </c>
    </row>
    <row r="27" spans="1:16" ht="12.75" hidden="1" customHeight="1" outlineLevel="1">
      <c r="A27" s="9">
        <v>41030</v>
      </c>
      <c r="B27" s="15">
        <v>10.5007</v>
      </c>
      <c r="C27" s="15">
        <v>5.7234999999999996</v>
      </c>
      <c r="D27" s="15">
        <v>10.8672</v>
      </c>
      <c r="E27" s="15">
        <v>13.2113</v>
      </c>
      <c r="F27" s="15">
        <v>15.747</v>
      </c>
      <c r="G27" s="15">
        <v>15.013</v>
      </c>
      <c r="H27" s="15">
        <v>9.5307999999999993</v>
      </c>
      <c r="I27" s="15">
        <v>15.4405</v>
      </c>
      <c r="J27" s="15">
        <v>16.526900000000001</v>
      </c>
      <c r="K27" s="15">
        <v>16.426600000000001</v>
      </c>
      <c r="L27" s="15">
        <v>6.1012000000000004</v>
      </c>
      <c r="M27" s="15">
        <v>3.7</v>
      </c>
      <c r="N27" s="15">
        <v>6.6083999999999996</v>
      </c>
      <c r="O27" s="15">
        <v>7.6444999999999999</v>
      </c>
      <c r="P27" s="15">
        <v>8.2881</v>
      </c>
    </row>
    <row r="28" spans="1:16" ht="12.75" hidden="1" customHeight="1" outlineLevel="1">
      <c r="A28" s="9">
        <v>41061</v>
      </c>
      <c r="B28" s="15">
        <v>10.951000000000001</v>
      </c>
      <c r="C28" s="15">
        <v>6.3289999999999997</v>
      </c>
      <c r="D28" s="15">
        <v>11.191000000000001</v>
      </c>
      <c r="E28" s="15">
        <v>12.3071</v>
      </c>
      <c r="F28" s="15">
        <v>17.629100000000001</v>
      </c>
      <c r="G28" s="15">
        <v>15.3796</v>
      </c>
      <c r="H28" s="15">
        <v>9.7030999999999992</v>
      </c>
      <c r="I28" s="15">
        <v>15.6716</v>
      </c>
      <c r="J28" s="15">
        <v>16.889600000000002</v>
      </c>
      <c r="K28" s="15">
        <v>18.2315</v>
      </c>
      <c r="L28" s="15">
        <v>6.6909999999999998</v>
      </c>
      <c r="M28" s="15">
        <v>3.5200999999999998</v>
      </c>
      <c r="N28" s="15">
        <v>6.7865000000000002</v>
      </c>
      <c r="O28" s="15">
        <v>7.9104999999999999</v>
      </c>
      <c r="P28" s="15">
        <v>8.3155000000000001</v>
      </c>
    </row>
    <row r="29" spans="1:16" ht="12.75" hidden="1" customHeight="1" outlineLevel="1">
      <c r="A29" s="9">
        <v>41091</v>
      </c>
      <c r="B29" s="15">
        <v>11.2628</v>
      </c>
      <c r="C29" s="15">
        <v>6.9531999999999998</v>
      </c>
      <c r="D29" s="15">
        <v>12.1233</v>
      </c>
      <c r="E29" s="15">
        <v>11.714700000000001</v>
      </c>
      <c r="F29" s="15">
        <v>18.2118</v>
      </c>
      <c r="G29" s="15">
        <v>16.091200000000001</v>
      </c>
      <c r="H29" s="15">
        <v>10.4277</v>
      </c>
      <c r="I29" s="15">
        <v>16.796500000000002</v>
      </c>
      <c r="J29" s="15">
        <v>17.7804</v>
      </c>
      <c r="K29" s="15">
        <v>19.013000000000002</v>
      </c>
      <c r="L29" s="15">
        <v>6.8997999999999999</v>
      </c>
      <c r="M29" s="15">
        <v>3.3885999999999998</v>
      </c>
      <c r="N29" s="15">
        <v>6.8327</v>
      </c>
      <c r="O29" s="15">
        <v>8.1601999999999997</v>
      </c>
      <c r="P29" s="15">
        <v>9.1462000000000003</v>
      </c>
    </row>
    <row r="30" spans="1:16" ht="12.75" hidden="1" customHeight="1" outlineLevel="1">
      <c r="A30" s="9">
        <v>41122</v>
      </c>
      <c r="B30" s="15">
        <v>12.0404</v>
      </c>
      <c r="C30" s="15">
        <v>5.3662999999999998</v>
      </c>
      <c r="D30" s="15">
        <v>13.462300000000001</v>
      </c>
      <c r="E30" s="15">
        <v>13.2341</v>
      </c>
      <c r="F30" s="15">
        <v>15.210900000000001</v>
      </c>
      <c r="G30" s="15">
        <v>17.454899999999999</v>
      </c>
      <c r="H30" s="15">
        <v>9.2868999999999993</v>
      </c>
      <c r="I30" s="15">
        <v>18.308199999999999</v>
      </c>
      <c r="J30" s="15">
        <v>18.676400000000001</v>
      </c>
      <c r="K30" s="15">
        <v>17.7379</v>
      </c>
      <c r="L30" s="15">
        <v>6.4920999999999998</v>
      </c>
      <c r="M30" s="15">
        <v>3.4929000000000001</v>
      </c>
      <c r="N30" s="15">
        <v>6.9104999999999999</v>
      </c>
      <c r="O30" s="15">
        <v>8.0321999999999996</v>
      </c>
      <c r="P30" s="15">
        <v>7.0989000000000004</v>
      </c>
    </row>
    <row r="31" spans="1:16" ht="12.75" hidden="1" customHeight="1" outlineLevel="1">
      <c r="A31" s="9">
        <v>41153</v>
      </c>
      <c r="B31" s="15">
        <v>13.617699999999999</v>
      </c>
      <c r="C31" s="15">
        <v>6.1162000000000001</v>
      </c>
      <c r="D31" s="15">
        <v>16.2258</v>
      </c>
      <c r="E31" s="15">
        <v>11.0938</v>
      </c>
      <c r="F31" s="15">
        <v>17.972100000000001</v>
      </c>
      <c r="G31" s="15">
        <v>19.645099999999999</v>
      </c>
      <c r="H31" s="15">
        <v>10.568300000000001</v>
      </c>
      <c r="I31" s="15">
        <v>20.927800000000001</v>
      </c>
      <c r="J31" s="15">
        <v>18.680299999999999</v>
      </c>
      <c r="K31" s="15">
        <v>18.4544</v>
      </c>
      <c r="L31" s="15">
        <v>6.8475000000000001</v>
      </c>
      <c r="M31" s="15">
        <v>3.3683999999999998</v>
      </c>
      <c r="N31" s="15">
        <v>7.0907</v>
      </c>
      <c r="O31" s="15">
        <v>8.0248000000000008</v>
      </c>
      <c r="P31" s="15">
        <v>6.4394999999999998</v>
      </c>
    </row>
    <row r="32" spans="1:16" ht="12.75" hidden="1" customHeight="1" outlineLevel="1">
      <c r="A32" s="9">
        <v>41183</v>
      </c>
      <c r="B32" s="15">
        <v>12.5153</v>
      </c>
      <c r="C32" s="15">
        <v>6.4402999999999997</v>
      </c>
      <c r="D32" s="15">
        <v>14.1373</v>
      </c>
      <c r="E32" s="15">
        <v>11.885899999999999</v>
      </c>
      <c r="F32" s="15">
        <v>10.4604</v>
      </c>
      <c r="G32" s="15">
        <v>18.926500000000001</v>
      </c>
      <c r="H32" s="15">
        <v>10.473699999999999</v>
      </c>
      <c r="I32" s="15">
        <v>20.2334</v>
      </c>
      <c r="J32" s="15">
        <v>19.3628</v>
      </c>
      <c r="K32" s="15">
        <v>18.540400000000002</v>
      </c>
      <c r="L32" s="15">
        <v>7.1376999999999997</v>
      </c>
      <c r="M32" s="15">
        <v>3.5465</v>
      </c>
      <c r="N32" s="15">
        <v>7.4413999999999998</v>
      </c>
      <c r="O32" s="15">
        <v>8.0671999999999997</v>
      </c>
      <c r="P32" s="15">
        <v>6.1289999999999996</v>
      </c>
    </row>
    <row r="33" spans="1:16" ht="12.75" hidden="1" customHeight="1" outlineLevel="1">
      <c r="A33" s="9">
        <v>41214</v>
      </c>
      <c r="B33" s="15">
        <v>13.261100000000001</v>
      </c>
      <c r="C33" s="15">
        <v>5.9654999999999996</v>
      </c>
      <c r="D33" s="15">
        <v>15.140599999999999</v>
      </c>
      <c r="E33" s="15">
        <v>11.916499999999999</v>
      </c>
      <c r="F33" s="15">
        <v>15.961399999999999</v>
      </c>
      <c r="G33" s="15">
        <v>20.170000000000002</v>
      </c>
      <c r="H33" s="15">
        <v>10.5703</v>
      </c>
      <c r="I33" s="15">
        <v>21.6279</v>
      </c>
      <c r="J33" s="15">
        <v>19.087900000000001</v>
      </c>
      <c r="K33" s="15">
        <v>17.488199999999999</v>
      </c>
      <c r="L33" s="15">
        <v>7.2266000000000004</v>
      </c>
      <c r="M33" s="15">
        <v>3.4542000000000002</v>
      </c>
      <c r="N33" s="15">
        <v>7.6958000000000002</v>
      </c>
      <c r="O33" s="15">
        <v>8.1608000000000001</v>
      </c>
      <c r="P33" s="15">
        <v>7.6070000000000002</v>
      </c>
    </row>
    <row r="34" spans="1:16" ht="12.75" hidden="1" customHeight="1" outlineLevel="1">
      <c r="A34" s="9">
        <v>41244</v>
      </c>
      <c r="B34" s="15">
        <v>14.681800000000001</v>
      </c>
      <c r="C34" s="15">
        <v>7.0945999999999998</v>
      </c>
      <c r="D34" s="15">
        <v>16.558800000000002</v>
      </c>
      <c r="E34" s="15">
        <v>12.82</v>
      </c>
      <c r="F34" s="15">
        <v>23.297799999999999</v>
      </c>
      <c r="G34" s="15">
        <v>20.447299999999998</v>
      </c>
      <c r="H34" s="15">
        <v>11.0754</v>
      </c>
      <c r="I34" s="15">
        <v>21.822399999999998</v>
      </c>
      <c r="J34" s="15">
        <v>19.349</v>
      </c>
      <c r="K34" s="15">
        <v>24.328600000000002</v>
      </c>
      <c r="L34" s="15">
        <v>7.3651</v>
      </c>
      <c r="M34" s="15">
        <v>3.6652999999999998</v>
      </c>
      <c r="N34" s="15">
        <v>7.8575999999999997</v>
      </c>
      <c r="O34" s="15">
        <v>8.0106000000000002</v>
      </c>
      <c r="P34" s="15">
        <v>6.8162000000000003</v>
      </c>
    </row>
    <row r="35" spans="1:16" ht="12.75" hidden="1" customHeight="1" outlineLevel="1">
      <c r="A35" s="9">
        <v>41275</v>
      </c>
      <c r="B35" s="15">
        <v>15.092000000000001</v>
      </c>
      <c r="C35" s="15">
        <v>6.7111000000000001</v>
      </c>
      <c r="D35" s="15">
        <v>16.597799999999999</v>
      </c>
      <c r="E35" s="15">
        <v>13.088800000000001</v>
      </c>
      <c r="F35" s="15">
        <v>23.755800000000001</v>
      </c>
      <c r="G35" s="15">
        <v>19.762699999999999</v>
      </c>
      <c r="H35" s="15">
        <v>10.7331</v>
      </c>
      <c r="I35" s="15">
        <v>20.4969</v>
      </c>
      <c r="J35" s="15">
        <v>19.006499999999999</v>
      </c>
      <c r="K35" s="15">
        <v>23.930800000000001</v>
      </c>
      <c r="L35" s="15">
        <v>7.2892000000000001</v>
      </c>
      <c r="M35" s="15">
        <v>3.6579999999999999</v>
      </c>
      <c r="N35" s="15">
        <v>7.5034999999999998</v>
      </c>
      <c r="O35" s="15">
        <v>8.2682000000000002</v>
      </c>
      <c r="P35" s="15">
        <v>8.7399000000000004</v>
      </c>
    </row>
    <row r="36" spans="1:16" ht="12.75" hidden="1" customHeight="1" outlineLevel="1">
      <c r="A36" s="9">
        <v>41306</v>
      </c>
      <c r="B36" s="15">
        <v>13.410600000000001</v>
      </c>
      <c r="C36" s="15">
        <v>8.3964999999999996</v>
      </c>
      <c r="D36" s="15">
        <v>14.4001</v>
      </c>
      <c r="E36" s="15">
        <v>13.3561</v>
      </c>
      <c r="F36" s="15">
        <v>18.614899999999999</v>
      </c>
      <c r="G36" s="15">
        <v>18.048500000000001</v>
      </c>
      <c r="H36" s="15">
        <v>11.4308</v>
      </c>
      <c r="I36" s="15">
        <v>18.954000000000001</v>
      </c>
      <c r="J36" s="15">
        <v>18.888500000000001</v>
      </c>
      <c r="K36" s="15">
        <v>22.550699999999999</v>
      </c>
      <c r="L36" s="15">
        <v>6.7698</v>
      </c>
      <c r="M36" s="15">
        <v>4.1429</v>
      </c>
      <c r="N36" s="15">
        <v>6.7126000000000001</v>
      </c>
      <c r="O36" s="15">
        <v>7.7859999999999996</v>
      </c>
      <c r="P36" s="15">
        <v>10.5862</v>
      </c>
    </row>
    <row r="37" spans="1:16" ht="12.75" hidden="1" customHeight="1" outlineLevel="1">
      <c r="A37" s="9">
        <v>41334</v>
      </c>
      <c r="B37" s="15">
        <v>13.3344</v>
      </c>
      <c r="C37" s="15">
        <v>8.4886999999999997</v>
      </c>
      <c r="D37" s="15">
        <v>14.5136</v>
      </c>
      <c r="E37" s="15">
        <v>12.887499999999999</v>
      </c>
      <c r="F37" s="15">
        <v>14.887</v>
      </c>
      <c r="G37" s="15">
        <v>17.679500000000001</v>
      </c>
      <c r="H37" s="15">
        <v>11.389099999999999</v>
      </c>
      <c r="I37" s="15">
        <v>18.333100000000002</v>
      </c>
      <c r="J37" s="15">
        <v>18.743600000000001</v>
      </c>
      <c r="K37" s="15">
        <v>19.820799999999998</v>
      </c>
      <c r="L37" s="15">
        <v>6.9394999999999998</v>
      </c>
      <c r="M37" s="15">
        <v>3.9167000000000001</v>
      </c>
      <c r="N37" s="15">
        <v>6.8601000000000001</v>
      </c>
      <c r="O37" s="15">
        <v>7.7782</v>
      </c>
      <c r="P37" s="15">
        <v>5.7907000000000002</v>
      </c>
    </row>
    <row r="38" spans="1:16" ht="12.75" hidden="1" customHeight="1" outlineLevel="1">
      <c r="A38" s="9">
        <v>41365</v>
      </c>
      <c r="B38" s="15">
        <v>13.8028</v>
      </c>
      <c r="C38" s="15">
        <v>8.2817000000000007</v>
      </c>
      <c r="D38" s="15">
        <v>14.8504</v>
      </c>
      <c r="E38" s="15">
        <v>13.6275</v>
      </c>
      <c r="F38" s="15">
        <v>15.4552</v>
      </c>
      <c r="G38" s="15">
        <v>17.148</v>
      </c>
      <c r="H38" s="15">
        <v>10.7469</v>
      </c>
      <c r="I38" s="15">
        <v>17.601099999999999</v>
      </c>
      <c r="J38" s="15">
        <v>18.886700000000001</v>
      </c>
      <c r="K38" s="15">
        <v>18.859300000000001</v>
      </c>
      <c r="L38" s="15">
        <v>6.5011999999999999</v>
      </c>
      <c r="M38" s="15">
        <v>3.407</v>
      </c>
      <c r="N38" s="15">
        <v>6.2431000000000001</v>
      </c>
      <c r="O38" s="15">
        <v>7.6962999999999999</v>
      </c>
      <c r="P38" s="15">
        <v>6.9629000000000003</v>
      </c>
    </row>
    <row r="39" spans="1:16" ht="12.75" hidden="1" customHeight="1" outlineLevel="1">
      <c r="A39" s="9">
        <v>41395</v>
      </c>
      <c r="B39" s="15">
        <v>13.068099999999999</v>
      </c>
      <c r="C39" s="15">
        <v>8.4522999999999993</v>
      </c>
      <c r="D39" s="15">
        <v>13.8668</v>
      </c>
      <c r="E39" s="15">
        <v>13.2934</v>
      </c>
      <c r="F39" s="15">
        <v>17.8675</v>
      </c>
      <c r="G39" s="15">
        <v>17.136099999999999</v>
      </c>
      <c r="H39" s="15">
        <v>11.077999999999999</v>
      </c>
      <c r="I39" s="15">
        <v>17.550599999999999</v>
      </c>
      <c r="J39" s="15">
        <v>18.88</v>
      </c>
      <c r="K39" s="15">
        <v>18.426600000000001</v>
      </c>
      <c r="L39" s="15">
        <v>7.0419</v>
      </c>
      <c r="M39" s="15">
        <v>3.4620000000000002</v>
      </c>
      <c r="N39" s="15">
        <v>6.6044999999999998</v>
      </c>
      <c r="O39" s="15">
        <v>8.2017000000000007</v>
      </c>
      <c r="P39" s="15">
        <v>7.3230000000000004</v>
      </c>
    </row>
    <row r="40" spans="1:16" ht="12.75" hidden="1" customHeight="1" outlineLevel="1">
      <c r="A40" s="9">
        <v>41426</v>
      </c>
      <c r="B40" s="15">
        <v>12.499700000000001</v>
      </c>
      <c r="C40" s="15">
        <v>7.8421000000000003</v>
      </c>
      <c r="D40" s="15">
        <v>13.3111</v>
      </c>
      <c r="E40" s="15">
        <v>13.104100000000001</v>
      </c>
      <c r="F40" s="15">
        <v>17.1721</v>
      </c>
      <c r="G40" s="15">
        <v>16.3063</v>
      </c>
      <c r="H40" s="15">
        <v>11.057600000000001</v>
      </c>
      <c r="I40" s="15">
        <v>16.4452</v>
      </c>
      <c r="J40" s="15">
        <v>18.241499999999998</v>
      </c>
      <c r="K40" s="15">
        <v>18.284300000000002</v>
      </c>
      <c r="L40" s="15">
        <v>6.6506999999999996</v>
      </c>
      <c r="M40" s="15">
        <v>3.7648999999999999</v>
      </c>
      <c r="N40" s="15">
        <v>6.3952999999999998</v>
      </c>
      <c r="O40" s="15">
        <v>7.8662999999999998</v>
      </c>
      <c r="P40" s="15">
        <v>7.0903999999999998</v>
      </c>
    </row>
    <row r="41" spans="1:16" ht="12.75" hidden="1" customHeight="1" outlineLevel="1">
      <c r="A41" s="9">
        <v>41456</v>
      </c>
      <c r="B41" s="15">
        <v>12.2547</v>
      </c>
      <c r="C41" s="15">
        <v>7.944</v>
      </c>
      <c r="D41" s="15">
        <v>13.009600000000001</v>
      </c>
      <c r="E41" s="15">
        <v>12.442299999999999</v>
      </c>
      <c r="F41" s="15">
        <v>18.427199999999999</v>
      </c>
      <c r="G41" s="15">
        <v>16.2516</v>
      </c>
      <c r="H41" s="15">
        <v>10.672700000000001</v>
      </c>
      <c r="I41" s="15">
        <v>16.448399999999999</v>
      </c>
      <c r="J41" s="15">
        <v>18.103100000000001</v>
      </c>
      <c r="K41" s="15">
        <v>18.6311</v>
      </c>
      <c r="L41" s="15">
        <v>6.6627999999999998</v>
      </c>
      <c r="M41" s="15">
        <v>2.9891999999999999</v>
      </c>
      <c r="N41" s="15">
        <v>6.4626999999999999</v>
      </c>
      <c r="O41" s="15">
        <v>7.5503999999999998</v>
      </c>
      <c r="P41" s="15">
        <v>7.6136999999999997</v>
      </c>
    </row>
    <row r="42" spans="1:16" ht="12.75" hidden="1" customHeight="1" outlineLevel="1">
      <c r="A42" s="9">
        <v>41487</v>
      </c>
      <c r="B42" s="15">
        <v>11.9823</v>
      </c>
      <c r="C42" s="15">
        <v>7.9569000000000001</v>
      </c>
      <c r="D42" s="15">
        <v>12.755100000000001</v>
      </c>
      <c r="E42" s="15">
        <v>12.343400000000001</v>
      </c>
      <c r="F42" s="15">
        <v>17.501899999999999</v>
      </c>
      <c r="G42" s="15">
        <v>15.376899999999999</v>
      </c>
      <c r="H42" s="15">
        <v>10.036899999999999</v>
      </c>
      <c r="I42" s="15">
        <v>16.066400000000002</v>
      </c>
      <c r="J42" s="15">
        <v>16.648900000000001</v>
      </c>
      <c r="K42" s="15">
        <v>17.754799999999999</v>
      </c>
      <c r="L42" s="15">
        <v>6.6243999999999996</v>
      </c>
      <c r="M42" s="15">
        <v>2.6884000000000001</v>
      </c>
      <c r="N42" s="15">
        <v>6.3385999999999996</v>
      </c>
      <c r="O42" s="15">
        <v>7.5656999999999996</v>
      </c>
      <c r="P42" s="15">
        <v>6.7251000000000003</v>
      </c>
    </row>
    <row r="43" spans="1:16" ht="12.75" hidden="1" customHeight="1" outlineLevel="1">
      <c r="A43" s="9">
        <v>41518</v>
      </c>
      <c r="B43" s="15">
        <v>12.113</v>
      </c>
      <c r="C43" s="15">
        <v>6.8823999999999996</v>
      </c>
      <c r="D43" s="15">
        <v>13.698499999999999</v>
      </c>
      <c r="E43" s="15">
        <v>11.843299999999999</v>
      </c>
      <c r="F43" s="15">
        <v>16.015999999999998</v>
      </c>
      <c r="G43" s="15">
        <v>16.093800000000002</v>
      </c>
      <c r="H43" s="15">
        <v>10.553900000000001</v>
      </c>
      <c r="I43" s="15">
        <v>16.502800000000001</v>
      </c>
      <c r="J43" s="15">
        <v>17.5124</v>
      </c>
      <c r="K43" s="15">
        <v>16.966200000000001</v>
      </c>
      <c r="L43" s="15">
        <v>6.2637</v>
      </c>
      <c r="M43" s="15">
        <v>2.0693999999999999</v>
      </c>
      <c r="N43" s="15">
        <v>6.4123999999999999</v>
      </c>
      <c r="O43" s="15">
        <v>7.2202000000000002</v>
      </c>
      <c r="P43" s="15">
        <v>6.8452000000000002</v>
      </c>
    </row>
    <row r="44" spans="1:16" ht="12.75" hidden="1" customHeight="1" outlineLevel="1">
      <c r="A44" s="9">
        <v>41548</v>
      </c>
      <c r="B44" s="15">
        <v>13.919700000000001</v>
      </c>
      <c r="C44" s="15">
        <v>7.4146999999999998</v>
      </c>
      <c r="D44" s="15">
        <v>15.875400000000001</v>
      </c>
      <c r="E44" s="15">
        <v>12.18</v>
      </c>
      <c r="F44" s="15">
        <v>17.162500000000001</v>
      </c>
      <c r="G44" s="15">
        <v>17.068200000000001</v>
      </c>
      <c r="H44" s="15">
        <v>9.8592999999999993</v>
      </c>
      <c r="I44" s="15">
        <v>17.807400000000001</v>
      </c>
      <c r="J44" s="15">
        <v>17.620200000000001</v>
      </c>
      <c r="K44" s="15">
        <v>17.496200000000002</v>
      </c>
      <c r="L44" s="15">
        <v>6.4028</v>
      </c>
      <c r="M44" s="15">
        <v>2.3982999999999999</v>
      </c>
      <c r="N44" s="15">
        <v>6.3766999999999996</v>
      </c>
      <c r="O44" s="15">
        <v>7.1445999999999996</v>
      </c>
      <c r="P44" s="15">
        <v>5.4718</v>
      </c>
    </row>
    <row r="45" spans="1:16" ht="12.75" hidden="1" customHeight="1" outlineLevel="1">
      <c r="A45" s="9">
        <v>41579</v>
      </c>
      <c r="B45" s="15">
        <v>13.4259</v>
      </c>
      <c r="C45" s="15">
        <v>6.6158000000000001</v>
      </c>
      <c r="D45" s="15">
        <v>15.575100000000001</v>
      </c>
      <c r="E45" s="15">
        <v>12.0101</v>
      </c>
      <c r="F45" s="15">
        <v>15.824999999999999</v>
      </c>
      <c r="G45" s="15">
        <v>16.862400000000001</v>
      </c>
      <c r="H45" s="15">
        <v>9.5056999999999992</v>
      </c>
      <c r="I45" s="15">
        <v>17.648599999999998</v>
      </c>
      <c r="J45" s="15">
        <v>17.7654</v>
      </c>
      <c r="K45" s="15">
        <v>16.860299999999999</v>
      </c>
      <c r="L45" s="15">
        <v>6.4302999999999999</v>
      </c>
      <c r="M45" s="15">
        <v>1.9817</v>
      </c>
      <c r="N45" s="15">
        <v>6.3882000000000003</v>
      </c>
      <c r="O45" s="15">
        <v>7.4547999999999996</v>
      </c>
      <c r="P45" s="15">
        <v>4.4591000000000003</v>
      </c>
    </row>
    <row r="46" spans="1:16" ht="12.75" hidden="1" customHeight="1" outlineLevel="1">
      <c r="A46" s="9">
        <v>41609</v>
      </c>
      <c r="B46" s="15">
        <v>13.404400000000001</v>
      </c>
      <c r="C46" s="15">
        <v>5.8164999999999996</v>
      </c>
      <c r="D46" s="15">
        <v>15.0221</v>
      </c>
      <c r="E46" s="15">
        <v>13.7155</v>
      </c>
      <c r="F46" s="15">
        <v>17.375299999999999</v>
      </c>
      <c r="G46" s="15">
        <v>17.958600000000001</v>
      </c>
      <c r="H46" s="15">
        <v>9.2609999999999992</v>
      </c>
      <c r="I46" s="15">
        <v>18.512899999999998</v>
      </c>
      <c r="J46" s="15">
        <v>19.607800000000001</v>
      </c>
      <c r="K46" s="15">
        <v>18.329000000000001</v>
      </c>
      <c r="L46" s="15">
        <v>6.9805999999999999</v>
      </c>
      <c r="M46" s="15">
        <v>2.1966000000000001</v>
      </c>
      <c r="N46" s="15">
        <v>6.9661999999999997</v>
      </c>
      <c r="O46" s="15">
        <v>8.1951999999999998</v>
      </c>
      <c r="P46" s="15">
        <v>9.7845999999999993</v>
      </c>
    </row>
    <row r="47" spans="1:16" ht="12.75" hidden="1" customHeight="1" outlineLevel="1">
      <c r="A47" s="9">
        <v>41640</v>
      </c>
      <c r="B47" s="15">
        <v>13.873200000000001</v>
      </c>
      <c r="C47" s="15">
        <v>6.9676999999999998</v>
      </c>
      <c r="D47" s="15">
        <v>15.504</v>
      </c>
      <c r="E47" s="15">
        <v>13.5219</v>
      </c>
      <c r="F47" s="15">
        <v>17.033200000000001</v>
      </c>
      <c r="G47" s="15">
        <v>17.928000000000001</v>
      </c>
      <c r="H47" s="15">
        <v>10.1983</v>
      </c>
      <c r="I47" s="15">
        <v>18.491499999999998</v>
      </c>
      <c r="J47" s="15">
        <v>19.093900000000001</v>
      </c>
      <c r="K47" s="15">
        <v>17.988600000000002</v>
      </c>
      <c r="L47" s="15">
        <v>7.0818000000000003</v>
      </c>
      <c r="M47" s="15">
        <v>2.0935999999999999</v>
      </c>
      <c r="N47" s="15">
        <v>6.7214999999999998</v>
      </c>
      <c r="O47" s="15">
        <v>8.1765000000000008</v>
      </c>
      <c r="P47" s="15">
        <v>6.9794999999999998</v>
      </c>
    </row>
    <row r="48" spans="1:16" ht="12.75" hidden="1" customHeight="1" outlineLevel="1">
      <c r="A48" s="9">
        <v>41671</v>
      </c>
      <c r="B48" s="15">
        <v>13.3993</v>
      </c>
      <c r="C48" s="15">
        <v>6.2190000000000003</v>
      </c>
      <c r="D48" s="15">
        <v>14.9537</v>
      </c>
      <c r="E48" s="15">
        <v>13.364100000000001</v>
      </c>
      <c r="F48" s="15">
        <v>19.529299999999999</v>
      </c>
      <c r="G48" s="15">
        <v>17.4773</v>
      </c>
      <c r="H48" s="15">
        <v>10.1022</v>
      </c>
      <c r="I48" s="15">
        <v>17.958400000000001</v>
      </c>
      <c r="J48" s="15">
        <v>18.697199999999999</v>
      </c>
      <c r="K48" s="15">
        <v>21.627700000000001</v>
      </c>
      <c r="L48" s="15">
        <v>7.0683999999999996</v>
      </c>
      <c r="M48" s="15">
        <v>2.3250999999999999</v>
      </c>
      <c r="N48" s="15">
        <v>7.1661000000000001</v>
      </c>
      <c r="O48" s="15">
        <v>8.3653999999999993</v>
      </c>
      <c r="P48" s="15">
        <v>8.0434000000000001</v>
      </c>
    </row>
    <row r="49" spans="1:16" ht="12.75" hidden="1" customHeight="1" outlineLevel="1">
      <c r="A49" s="9">
        <v>41699</v>
      </c>
      <c r="B49" s="15">
        <v>13.8299</v>
      </c>
      <c r="C49" s="15">
        <v>6.2702</v>
      </c>
      <c r="D49" s="15">
        <v>15.603400000000001</v>
      </c>
      <c r="E49" s="15">
        <v>13.915100000000001</v>
      </c>
      <c r="F49" s="15">
        <v>19.136900000000001</v>
      </c>
      <c r="G49" s="15">
        <v>18.5244</v>
      </c>
      <c r="H49" s="15">
        <v>11.5509</v>
      </c>
      <c r="I49" s="15">
        <v>19.497900000000001</v>
      </c>
      <c r="J49" s="15">
        <v>18.948799999999999</v>
      </c>
      <c r="K49" s="15">
        <v>20.630199999999999</v>
      </c>
      <c r="L49" s="15">
        <v>6.8597000000000001</v>
      </c>
      <c r="M49" s="15">
        <v>1.7945</v>
      </c>
      <c r="N49" s="15">
        <v>7.0899000000000001</v>
      </c>
      <c r="O49" s="15">
        <v>9.16</v>
      </c>
      <c r="P49" s="15">
        <v>8.2908000000000008</v>
      </c>
    </row>
    <row r="50" spans="1:16" ht="12.75" hidden="1" customHeight="1" outlineLevel="1">
      <c r="A50" s="9">
        <v>41730</v>
      </c>
      <c r="B50" s="15">
        <v>14.7592</v>
      </c>
      <c r="C50" s="15">
        <v>8.5097000000000005</v>
      </c>
      <c r="D50" s="15">
        <v>16.6248</v>
      </c>
      <c r="E50" s="15">
        <v>13.052</v>
      </c>
      <c r="F50" s="15">
        <v>22.689499999999999</v>
      </c>
      <c r="G50" s="15">
        <v>18.945</v>
      </c>
      <c r="H50" s="15">
        <v>12.8725</v>
      </c>
      <c r="I50" s="15">
        <v>19.7682</v>
      </c>
      <c r="J50" s="15">
        <v>18.9956</v>
      </c>
      <c r="K50" s="15">
        <v>23.720300000000002</v>
      </c>
      <c r="L50" s="15">
        <v>7.5101000000000004</v>
      </c>
      <c r="M50" s="15">
        <v>3.0286</v>
      </c>
      <c r="N50" s="15">
        <v>7.7680999999999996</v>
      </c>
      <c r="O50" s="15">
        <v>8.7765000000000004</v>
      </c>
      <c r="P50" s="15">
        <v>9.2035</v>
      </c>
    </row>
    <row r="51" spans="1:16" ht="12.75" hidden="1" customHeight="1" outlineLevel="1">
      <c r="A51" s="9">
        <v>41760</v>
      </c>
      <c r="B51" s="15">
        <v>15.677899999999999</v>
      </c>
      <c r="C51" s="15">
        <v>6.3320999999999996</v>
      </c>
      <c r="D51" s="15">
        <v>17.7379</v>
      </c>
      <c r="E51" s="15">
        <v>13.9634</v>
      </c>
      <c r="F51" s="15">
        <v>23.290600000000001</v>
      </c>
      <c r="G51" s="15">
        <v>19.543700000000001</v>
      </c>
      <c r="H51" s="15">
        <v>11.471299999999999</v>
      </c>
      <c r="I51" s="15">
        <v>20.004300000000001</v>
      </c>
      <c r="J51" s="15">
        <v>19.684100000000001</v>
      </c>
      <c r="K51" s="15">
        <v>23.9316</v>
      </c>
      <c r="L51" s="15">
        <v>7.9253</v>
      </c>
      <c r="M51" s="15">
        <v>3.7149000000000001</v>
      </c>
      <c r="N51" s="15">
        <v>8.2531999999999996</v>
      </c>
      <c r="O51" s="15">
        <v>9.6686999999999994</v>
      </c>
      <c r="P51" s="15">
        <v>7.1981999999999999</v>
      </c>
    </row>
    <row r="52" spans="1:16" ht="12.75" hidden="1" customHeight="1" outlineLevel="1">
      <c r="A52" s="9">
        <v>41791</v>
      </c>
      <c r="B52" s="15">
        <v>15.001799999999999</v>
      </c>
      <c r="C52" s="15">
        <v>6.9574999999999996</v>
      </c>
      <c r="D52" s="15">
        <v>16.7925</v>
      </c>
      <c r="E52" s="15">
        <v>13.527799999999999</v>
      </c>
      <c r="F52" s="15">
        <v>21.1952</v>
      </c>
      <c r="G52" s="15">
        <v>19.5092</v>
      </c>
      <c r="H52" s="15">
        <v>10.8393</v>
      </c>
      <c r="I52" s="15">
        <v>20.174700000000001</v>
      </c>
      <c r="J52" s="15">
        <v>19.592300000000002</v>
      </c>
      <c r="K52" s="15">
        <v>22.898299999999999</v>
      </c>
      <c r="L52" s="15">
        <v>8.2735000000000003</v>
      </c>
      <c r="M52" s="15">
        <v>4.0819999999999999</v>
      </c>
      <c r="N52" s="15">
        <v>7.5922999999999998</v>
      </c>
      <c r="O52" s="15">
        <v>10.026300000000001</v>
      </c>
      <c r="P52" s="15">
        <v>8.2080000000000002</v>
      </c>
    </row>
    <row r="53" spans="1:16" ht="12.75" hidden="1" customHeight="1" outlineLevel="1">
      <c r="A53" s="9">
        <v>41821</v>
      </c>
      <c r="B53" s="15">
        <v>15.1929</v>
      </c>
      <c r="C53" s="15">
        <v>8.0330999999999992</v>
      </c>
      <c r="D53" s="15">
        <v>16.492899999999999</v>
      </c>
      <c r="E53" s="15">
        <v>13.8294</v>
      </c>
      <c r="F53" s="15">
        <v>20.356000000000002</v>
      </c>
      <c r="G53" s="15">
        <v>18.158999999999999</v>
      </c>
      <c r="H53" s="15">
        <v>12.502000000000001</v>
      </c>
      <c r="I53" s="15">
        <v>18.444299999999998</v>
      </c>
      <c r="J53" s="15">
        <v>19.431699999999999</v>
      </c>
      <c r="K53" s="15">
        <v>21.1997</v>
      </c>
      <c r="L53" s="15">
        <v>7.8760000000000003</v>
      </c>
      <c r="M53" s="15">
        <v>1.6613</v>
      </c>
      <c r="N53" s="15">
        <v>7.8034999999999997</v>
      </c>
      <c r="O53" s="15">
        <v>9.7576999999999998</v>
      </c>
      <c r="P53" s="15">
        <v>7.0633999999999997</v>
      </c>
    </row>
    <row r="54" spans="1:16" hidden="1" outlineLevel="1" collapsed="1">
      <c r="A54" s="9">
        <v>41852</v>
      </c>
      <c r="B54" s="15">
        <v>14.2401</v>
      </c>
      <c r="C54" s="15">
        <v>6.3316999999999997</v>
      </c>
      <c r="D54" s="15">
        <v>16.552399999999999</v>
      </c>
      <c r="E54" s="15">
        <v>13.0184</v>
      </c>
      <c r="F54" s="15">
        <v>19.9665</v>
      </c>
      <c r="G54" s="15">
        <v>18.7957</v>
      </c>
      <c r="H54" s="15">
        <v>11.212</v>
      </c>
      <c r="I54" s="15">
        <v>19.709299999999999</v>
      </c>
      <c r="J54" s="15">
        <v>19.326899999999998</v>
      </c>
      <c r="K54" s="15">
        <v>21.390999999999998</v>
      </c>
      <c r="L54" s="15">
        <v>7.6410999999999998</v>
      </c>
      <c r="M54" s="15">
        <v>1.6720999999999999</v>
      </c>
      <c r="N54" s="15">
        <v>7.5284000000000004</v>
      </c>
      <c r="O54" s="15">
        <v>9.6089000000000002</v>
      </c>
      <c r="P54" s="15">
        <v>7.6379999999999999</v>
      </c>
    </row>
    <row r="55" spans="1:16" hidden="1" outlineLevel="1" collapsed="1">
      <c r="A55" s="9">
        <v>41883</v>
      </c>
      <c r="B55" s="15">
        <v>14.4809</v>
      </c>
      <c r="C55" s="15">
        <v>5.6661999999999999</v>
      </c>
      <c r="D55" s="15">
        <v>16.210699999999999</v>
      </c>
      <c r="E55" s="15">
        <v>13.030900000000001</v>
      </c>
      <c r="F55" s="15">
        <v>19.2073</v>
      </c>
      <c r="G55" s="15">
        <v>18.755299999999998</v>
      </c>
      <c r="H55" s="15">
        <v>10.0997</v>
      </c>
      <c r="I55" s="15">
        <v>19.3246</v>
      </c>
      <c r="J55" s="15">
        <v>19.646999999999998</v>
      </c>
      <c r="K55" s="15">
        <v>20.709199999999999</v>
      </c>
      <c r="L55" s="15">
        <v>7.6013000000000002</v>
      </c>
      <c r="M55" s="15">
        <v>1.9384999999999999</v>
      </c>
      <c r="N55" s="15">
        <v>7.4691000000000001</v>
      </c>
      <c r="O55" s="15">
        <v>9.4870000000000001</v>
      </c>
      <c r="P55" s="15">
        <v>8.2210999999999999</v>
      </c>
    </row>
    <row r="56" spans="1:16" hidden="1" outlineLevel="1">
      <c r="A56" s="9">
        <v>41913</v>
      </c>
      <c r="B56" s="15">
        <v>14.3955</v>
      </c>
      <c r="C56" s="15">
        <v>5.0332999999999997</v>
      </c>
      <c r="D56" s="15">
        <v>16.221699999999998</v>
      </c>
      <c r="E56" s="15">
        <v>13.461</v>
      </c>
      <c r="F56" s="15">
        <v>17.9116</v>
      </c>
      <c r="G56" s="15">
        <v>19.1098</v>
      </c>
      <c r="H56" s="15">
        <v>9.2431999999999999</v>
      </c>
      <c r="I56" s="15">
        <v>20.0185</v>
      </c>
      <c r="J56" s="15">
        <v>19.303999999999998</v>
      </c>
      <c r="K56" s="15">
        <v>22.417899999999999</v>
      </c>
      <c r="L56" s="15">
        <v>7.6807999999999996</v>
      </c>
      <c r="M56" s="15">
        <v>1.9138999999999999</v>
      </c>
      <c r="N56" s="15">
        <v>7.9819000000000004</v>
      </c>
      <c r="O56" s="15">
        <v>9.5151000000000003</v>
      </c>
      <c r="P56" s="15">
        <v>6.8448000000000002</v>
      </c>
    </row>
    <row r="57" spans="1:16" hidden="1" outlineLevel="1" collapsed="1">
      <c r="A57" s="9">
        <v>41944</v>
      </c>
      <c r="B57" s="15">
        <v>13.670999999999999</v>
      </c>
      <c r="C57" s="15">
        <v>3.8184</v>
      </c>
      <c r="D57" s="15">
        <v>16.223299999999998</v>
      </c>
      <c r="E57" s="15">
        <v>13.2202</v>
      </c>
      <c r="F57" s="15">
        <v>20.678100000000001</v>
      </c>
      <c r="G57" s="15">
        <v>18.849399999999999</v>
      </c>
      <c r="H57" s="15">
        <v>8.7840000000000007</v>
      </c>
      <c r="I57" s="15">
        <v>19.6098</v>
      </c>
      <c r="J57" s="15">
        <v>20.2836</v>
      </c>
      <c r="K57" s="15">
        <v>20.870100000000001</v>
      </c>
      <c r="L57" s="15">
        <v>7.3720999999999997</v>
      </c>
      <c r="M57" s="15">
        <v>1.4025000000000001</v>
      </c>
      <c r="N57" s="15">
        <v>8.1074000000000002</v>
      </c>
      <c r="O57" s="15">
        <v>9.6069999999999993</v>
      </c>
      <c r="P57" s="15">
        <v>6.5213999999999999</v>
      </c>
    </row>
    <row r="58" spans="1:16" hidden="1" outlineLevel="1" collapsed="1">
      <c r="A58" s="9">
        <v>41974</v>
      </c>
      <c r="B58" s="15">
        <v>12.6768</v>
      </c>
      <c r="C58" s="15">
        <v>2.5190000000000001</v>
      </c>
      <c r="D58" s="15">
        <v>15.6388</v>
      </c>
      <c r="E58" s="15">
        <v>14.5831</v>
      </c>
      <c r="F58" s="15">
        <v>12.865399999999999</v>
      </c>
      <c r="G58" s="15">
        <v>16.401399999999999</v>
      </c>
      <c r="H58" s="15">
        <v>3.2469999999999999</v>
      </c>
      <c r="I58" s="15">
        <v>19.820499999999999</v>
      </c>
      <c r="J58" s="15">
        <v>21.085000000000001</v>
      </c>
      <c r="K58" s="15">
        <v>15.549799999999999</v>
      </c>
      <c r="L58" s="15">
        <v>7.1901999999999999</v>
      </c>
      <c r="M58" s="15">
        <v>1.2941</v>
      </c>
      <c r="N58" s="15">
        <v>7.7908999999999997</v>
      </c>
      <c r="O58" s="15">
        <v>9.7861999999999991</v>
      </c>
      <c r="P58" s="15">
        <v>5.7491000000000003</v>
      </c>
    </row>
    <row r="59" spans="1:16" hidden="1" outlineLevel="1" collapsed="1">
      <c r="A59" s="9">
        <v>42005</v>
      </c>
      <c r="B59" s="15">
        <v>12.5076</v>
      </c>
      <c r="C59" s="15">
        <v>2.7568999999999999</v>
      </c>
      <c r="D59" s="15">
        <v>14.4963</v>
      </c>
      <c r="E59" s="15">
        <v>14.3775</v>
      </c>
      <c r="F59" s="15">
        <v>13.039300000000001</v>
      </c>
      <c r="G59" s="15">
        <v>15.865500000000001</v>
      </c>
      <c r="H59" s="15">
        <v>3.702</v>
      </c>
      <c r="I59" s="15">
        <v>17.715299999999999</v>
      </c>
      <c r="J59" s="15">
        <v>20.755299999999998</v>
      </c>
      <c r="K59" s="15">
        <v>13.294600000000001</v>
      </c>
      <c r="L59" s="15">
        <v>7.61</v>
      </c>
      <c r="M59" s="15">
        <v>1.4179999999999999</v>
      </c>
      <c r="N59" s="15">
        <v>7.6353</v>
      </c>
      <c r="O59" s="15">
        <v>10.463900000000001</v>
      </c>
      <c r="P59" s="15">
        <v>8.1629000000000005</v>
      </c>
    </row>
    <row r="60" spans="1:16" hidden="1" outlineLevel="1" collapsed="1">
      <c r="A60" s="9">
        <v>42036</v>
      </c>
      <c r="B60" s="15">
        <v>11.5989</v>
      </c>
      <c r="C60" s="15">
        <v>2.3492000000000002</v>
      </c>
      <c r="D60" s="15">
        <v>13.948499999999999</v>
      </c>
      <c r="E60" s="15">
        <v>12.8499</v>
      </c>
      <c r="F60" s="15">
        <v>21.786899999999999</v>
      </c>
      <c r="G60" s="15">
        <v>15.3675</v>
      </c>
      <c r="H60" s="15">
        <v>3.2101000000000002</v>
      </c>
      <c r="I60" s="15">
        <v>17.536300000000001</v>
      </c>
      <c r="J60" s="15">
        <v>20.675599999999999</v>
      </c>
      <c r="K60" s="15">
        <v>22.3245</v>
      </c>
      <c r="L60" s="15">
        <v>7.2186000000000003</v>
      </c>
      <c r="M60" s="15">
        <v>1.3849</v>
      </c>
      <c r="N60" s="15">
        <v>6.8723000000000001</v>
      </c>
      <c r="O60" s="15">
        <v>10.2608</v>
      </c>
      <c r="P60" s="15">
        <v>8.4918999999999993</v>
      </c>
    </row>
    <row r="61" spans="1:16" hidden="1" outlineLevel="1" collapsed="1">
      <c r="A61" s="9">
        <v>42064</v>
      </c>
      <c r="B61" s="15">
        <v>12.877000000000001</v>
      </c>
      <c r="C61" s="15">
        <v>2.5569000000000002</v>
      </c>
      <c r="D61" s="15">
        <v>15.790100000000001</v>
      </c>
      <c r="E61" s="15">
        <v>13.735099999999999</v>
      </c>
      <c r="F61" s="15">
        <v>16.2745</v>
      </c>
      <c r="G61" s="15">
        <v>16.440200000000001</v>
      </c>
      <c r="H61" s="15">
        <v>3.1747000000000001</v>
      </c>
      <c r="I61" s="15">
        <v>19.160599999999999</v>
      </c>
      <c r="J61" s="15">
        <v>21.9085</v>
      </c>
      <c r="K61" s="15">
        <v>20.7744</v>
      </c>
      <c r="L61" s="15">
        <v>7.7845000000000004</v>
      </c>
      <c r="M61" s="15">
        <v>1.5524</v>
      </c>
      <c r="N61" s="15">
        <v>7.1319999999999997</v>
      </c>
      <c r="O61" s="15">
        <v>10.678000000000001</v>
      </c>
      <c r="P61" s="15">
        <v>5.6944999999999997</v>
      </c>
    </row>
    <row r="62" spans="1:16" hidden="1" outlineLevel="1" collapsed="1">
      <c r="A62" s="9">
        <v>42095</v>
      </c>
      <c r="B62" s="15">
        <v>15.853899999999999</v>
      </c>
      <c r="C62" s="15">
        <v>2.8193000000000001</v>
      </c>
      <c r="D62" s="15">
        <v>18.269500000000001</v>
      </c>
      <c r="E62" s="15">
        <v>16.816500000000001</v>
      </c>
      <c r="F62" s="15">
        <v>19.47</v>
      </c>
      <c r="G62" s="15">
        <v>19.348800000000001</v>
      </c>
      <c r="H62" s="15">
        <v>3.359</v>
      </c>
      <c r="I62" s="15">
        <v>21.2121</v>
      </c>
      <c r="J62" s="15">
        <v>25.251100000000001</v>
      </c>
      <c r="K62" s="15">
        <v>20.1584</v>
      </c>
      <c r="L62" s="15">
        <v>9.6278000000000006</v>
      </c>
      <c r="M62" s="15">
        <v>1.8119000000000001</v>
      </c>
      <c r="N62" s="15">
        <v>7.5946999999999996</v>
      </c>
      <c r="O62" s="15">
        <v>13.018000000000001</v>
      </c>
      <c r="P62" s="15">
        <v>6.8064</v>
      </c>
    </row>
    <row r="63" spans="1:16" hidden="1" outlineLevel="1" collapsed="1">
      <c r="A63" s="9">
        <v>42125</v>
      </c>
      <c r="B63" s="15">
        <v>14.6305</v>
      </c>
      <c r="C63" s="15">
        <v>2.2650000000000001</v>
      </c>
      <c r="D63" s="15">
        <v>18.081399999999999</v>
      </c>
      <c r="E63" s="15">
        <v>17.065200000000001</v>
      </c>
      <c r="F63" s="15">
        <v>20.577400000000001</v>
      </c>
      <c r="G63" s="15">
        <v>18.510200000000001</v>
      </c>
      <c r="H63" s="15">
        <v>2.802</v>
      </c>
      <c r="I63" s="15">
        <v>22.161200000000001</v>
      </c>
      <c r="J63" s="15">
        <v>24.702999999999999</v>
      </c>
      <c r="K63" s="15">
        <v>20.577400000000001</v>
      </c>
      <c r="L63" s="15">
        <v>8.8196999999999992</v>
      </c>
      <c r="M63" s="15">
        <v>1.3658999999999999</v>
      </c>
      <c r="N63" s="15">
        <v>7.0484999999999998</v>
      </c>
      <c r="O63" s="15">
        <v>13.178100000000001</v>
      </c>
      <c r="P63" s="15" t="s">
        <v>268</v>
      </c>
    </row>
    <row r="64" spans="1:16" hidden="1" outlineLevel="1" collapsed="1">
      <c r="A64" s="9">
        <v>42156</v>
      </c>
      <c r="B64" s="15">
        <v>13.6792</v>
      </c>
      <c r="C64" s="15">
        <v>2.5293000000000001</v>
      </c>
      <c r="D64" s="15">
        <v>16.236899999999999</v>
      </c>
      <c r="E64" s="15">
        <v>16.390799999999999</v>
      </c>
      <c r="F64" s="15">
        <v>18.435700000000001</v>
      </c>
      <c r="G64" s="15">
        <v>17.698599999999999</v>
      </c>
      <c r="H64" s="15">
        <v>3.1272000000000002</v>
      </c>
      <c r="I64" s="15">
        <v>20.828199999999999</v>
      </c>
      <c r="J64" s="15">
        <v>24.015999999999998</v>
      </c>
      <c r="K64" s="15">
        <v>19.851700000000001</v>
      </c>
      <c r="L64" s="15">
        <v>7.5564</v>
      </c>
      <c r="M64" s="15">
        <v>1.3857999999999999</v>
      </c>
      <c r="N64" s="15">
        <v>6.9268000000000001</v>
      </c>
      <c r="O64" s="15">
        <v>11.1823</v>
      </c>
      <c r="P64" s="15">
        <v>6.0602999999999998</v>
      </c>
    </row>
    <row r="65" spans="1:16" hidden="1" outlineLevel="1" collapsed="1">
      <c r="A65" s="9">
        <v>42186</v>
      </c>
      <c r="B65" s="15">
        <v>12.4217</v>
      </c>
      <c r="C65" s="15">
        <v>2.8525999999999998</v>
      </c>
      <c r="D65" s="15">
        <v>15.1539</v>
      </c>
      <c r="E65" s="15">
        <v>15.6137</v>
      </c>
      <c r="F65" s="15">
        <v>17.022500000000001</v>
      </c>
      <c r="G65" s="15">
        <v>16.169799999999999</v>
      </c>
      <c r="H65" s="15">
        <v>3.3921000000000001</v>
      </c>
      <c r="I65" s="15">
        <v>20.122599999999998</v>
      </c>
      <c r="J65" s="15">
        <v>23.8613</v>
      </c>
      <c r="K65" s="15">
        <v>17.232099999999999</v>
      </c>
      <c r="L65" s="15">
        <v>6.7606000000000002</v>
      </c>
      <c r="M65" s="15">
        <v>1.6422000000000001</v>
      </c>
      <c r="N65" s="15">
        <v>6.5183999999999997</v>
      </c>
      <c r="O65" s="15">
        <v>10.3536</v>
      </c>
      <c r="P65" s="15">
        <v>2.7486000000000002</v>
      </c>
    </row>
    <row r="66" spans="1:16" hidden="1" outlineLevel="1" collapsed="1">
      <c r="A66" s="9">
        <v>42217</v>
      </c>
      <c r="B66" s="15">
        <v>12.177</v>
      </c>
      <c r="C66" s="15">
        <v>3.0236999999999998</v>
      </c>
      <c r="D66" s="15">
        <v>14.2486</v>
      </c>
      <c r="E66" s="15">
        <v>17.013999999999999</v>
      </c>
      <c r="F66" s="15">
        <v>10.810700000000001</v>
      </c>
      <c r="G66" s="15">
        <v>15.9716</v>
      </c>
      <c r="H66" s="15">
        <v>3.5381</v>
      </c>
      <c r="I66" s="15">
        <v>20.164999999999999</v>
      </c>
      <c r="J66" s="15">
        <v>23.927199999999999</v>
      </c>
      <c r="K66" s="15">
        <v>23.1539</v>
      </c>
      <c r="L66" s="15">
        <v>6.7126999999999999</v>
      </c>
      <c r="M66" s="15">
        <v>1.4458</v>
      </c>
      <c r="N66" s="15">
        <v>6.4375</v>
      </c>
      <c r="O66" s="15">
        <v>10.9148</v>
      </c>
      <c r="P66" s="15">
        <v>9.9758999999999993</v>
      </c>
    </row>
    <row r="67" spans="1:16" hidden="1" outlineLevel="1" collapsed="1">
      <c r="A67" s="9">
        <v>42248</v>
      </c>
      <c r="B67" s="15">
        <v>11.5443</v>
      </c>
      <c r="C67" s="15">
        <v>2.6013000000000002</v>
      </c>
      <c r="D67" s="15">
        <v>13.6769</v>
      </c>
      <c r="E67" s="15">
        <v>16.062999999999999</v>
      </c>
      <c r="F67" s="15">
        <v>10.254</v>
      </c>
      <c r="G67" s="15">
        <v>15.857799999999999</v>
      </c>
      <c r="H67" s="15">
        <v>3.6572</v>
      </c>
      <c r="I67" s="15">
        <v>18.747499999999999</v>
      </c>
      <c r="J67" s="15">
        <v>23.442399999999999</v>
      </c>
      <c r="K67" s="15">
        <v>18.186299999999999</v>
      </c>
      <c r="L67" s="15">
        <v>6.0678000000000001</v>
      </c>
      <c r="M67" s="15">
        <v>1.1879</v>
      </c>
      <c r="N67" s="15">
        <v>6.6951000000000001</v>
      </c>
      <c r="O67" s="15">
        <v>9.9436999999999998</v>
      </c>
      <c r="P67" s="15">
        <v>9.9971999999999994</v>
      </c>
    </row>
    <row r="68" spans="1:16" hidden="1" outlineLevel="1" collapsed="1">
      <c r="A68" s="9">
        <v>42278</v>
      </c>
      <c r="B68" s="15">
        <v>12.311999999999999</v>
      </c>
      <c r="C68" s="15">
        <v>2.3515999999999999</v>
      </c>
      <c r="D68" s="15">
        <v>15.632300000000001</v>
      </c>
      <c r="E68" s="15">
        <v>17.215800000000002</v>
      </c>
      <c r="F68" s="15">
        <v>10.395300000000001</v>
      </c>
      <c r="G68" s="15">
        <v>15.8843</v>
      </c>
      <c r="H68" s="15">
        <v>3.2109000000000001</v>
      </c>
      <c r="I68" s="15">
        <v>19.377199999999998</v>
      </c>
      <c r="J68" s="15">
        <v>22.025400000000001</v>
      </c>
      <c r="K68" s="15">
        <v>17.504899999999999</v>
      </c>
      <c r="L68" s="15">
        <v>5.3893000000000004</v>
      </c>
      <c r="M68" s="15">
        <v>1.1593</v>
      </c>
      <c r="N68" s="15">
        <v>7.0152000000000001</v>
      </c>
      <c r="O68" s="15">
        <v>9.5463000000000005</v>
      </c>
      <c r="P68" s="15">
        <v>5.9917999999999996</v>
      </c>
    </row>
    <row r="69" spans="1:16" hidden="1" outlineLevel="1" collapsed="1">
      <c r="A69" s="9">
        <v>42309</v>
      </c>
      <c r="B69" s="15">
        <v>10.5495</v>
      </c>
      <c r="C69" s="15">
        <v>2.1440000000000001</v>
      </c>
      <c r="D69" s="15">
        <v>13.7415</v>
      </c>
      <c r="E69" s="15">
        <v>14.589</v>
      </c>
      <c r="F69" s="15">
        <v>10.865500000000001</v>
      </c>
      <c r="G69" s="15">
        <v>15.301600000000001</v>
      </c>
      <c r="H69" s="15">
        <v>3.0463</v>
      </c>
      <c r="I69" s="15">
        <v>19.980699999999999</v>
      </c>
      <c r="J69" s="15">
        <v>21.5639</v>
      </c>
      <c r="K69" s="15">
        <v>18.150500000000001</v>
      </c>
      <c r="L69" s="15">
        <v>5.1955</v>
      </c>
      <c r="M69" s="15">
        <v>1.1075999999999999</v>
      </c>
      <c r="N69" s="15">
        <v>6.5940000000000003</v>
      </c>
      <c r="O69" s="15">
        <v>7.8171999999999997</v>
      </c>
      <c r="P69" s="15">
        <v>6.9108000000000001</v>
      </c>
    </row>
    <row r="70" spans="1:16" hidden="1" outlineLevel="1" collapsed="1">
      <c r="A70" s="9">
        <v>42339</v>
      </c>
      <c r="B70" s="15">
        <v>11.046799999999999</v>
      </c>
      <c r="C70" s="15">
        <v>2.4689999999999999</v>
      </c>
      <c r="D70" s="15">
        <v>14.596299999999999</v>
      </c>
      <c r="E70" s="15">
        <v>17.146999999999998</v>
      </c>
      <c r="F70" s="15">
        <v>13.6264</v>
      </c>
      <c r="G70" s="15">
        <v>15.8954</v>
      </c>
      <c r="H70" s="15">
        <v>3.9121000000000001</v>
      </c>
      <c r="I70" s="15">
        <v>20.2378</v>
      </c>
      <c r="J70" s="15">
        <v>22.0672</v>
      </c>
      <c r="K70" s="15">
        <v>16.794599999999999</v>
      </c>
      <c r="L70" s="15">
        <v>5.0556000000000001</v>
      </c>
      <c r="M70" s="15">
        <v>1.0835999999999999</v>
      </c>
      <c r="N70" s="15">
        <v>6.9439000000000002</v>
      </c>
      <c r="O70" s="15">
        <v>9.3155999999999999</v>
      </c>
      <c r="P70" s="15">
        <v>7.9294000000000002</v>
      </c>
    </row>
    <row r="71" spans="1:16" hidden="1" outlineLevel="1" collapsed="1">
      <c r="A71" s="9">
        <v>42370</v>
      </c>
      <c r="B71" s="15">
        <v>9.3622999999999994</v>
      </c>
      <c r="C71" s="15">
        <v>1.9567000000000001</v>
      </c>
      <c r="D71" s="15">
        <v>13.4976</v>
      </c>
      <c r="E71" s="15">
        <v>16.117599999999999</v>
      </c>
      <c r="F71" s="15">
        <v>9.2003000000000004</v>
      </c>
      <c r="G71" s="15">
        <v>13.902200000000001</v>
      </c>
      <c r="H71" s="15">
        <v>2.9073000000000002</v>
      </c>
      <c r="I71" s="15">
        <v>19.541699999999999</v>
      </c>
      <c r="J71" s="15">
        <v>21.741700000000002</v>
      </c>
      <c r="K71" s="15">
        <v>18.393899999999999</v>
      </c>
      <c r="L71" s="15">
        <v>4.5909000000000004</v>
      </c>
      <c r="M71" s="15">
        <v>1.0859000000000001</v>
      </c>
      <c r="N71" s="15">
        <v>6.4542999999999999</v>
      </c>
      <c r="O71" s="15">
        <v>9.1237999999999992</v>
      </c>
      <c r="P71" s="15">
        <v>8.8973999999999993</v>
      </c>
    </row>
    <row r="72" spans="1:16" hidden="1" outlineLevel="1" collapsed="1">
      <c r="A72" s="9">
        <v>42401</v>
      </c>
      <c r="B72" s="15">
        <v>10.6675</v>
      </c>
      <c r="C72" s="15">
        <v>3.4821</v>
      </c>
      <c r="D72" s="15">
        <v>12.336600000000001</v>
      </c>
      <c r="E72" s="15">
        <v>13.909700000000001</v>
      </c>
      <c r="F72" s="15">
        <v>18.400300000000001</v>
      </c>
      <c r="G72" s="15">
        <v>16.370999999999999</v>
      </c>
      <c r="H72" s="15">
        <v>5.8273999999999999</v>
      </c>
      <c r="I72" s="15">
        <v>18.8415</v>
      </c>
      <c r="J72" s="15">
        <v>20.6419</v>
      </c>
      <c r="K72" s="15">
        <v>19.289200000000001</v>
      </c>
      <c r="L72" s="15">
        <v>5.0963000000000003</v>
      </c>
      <c r="M72" s="15">
        <v>1.2849999999999999</v>
      </c>
      <c r="N72" s="15">
        <v>6.0406000000000004</v>
      </c>
      <c r="O72" s="15">
        <v>6.7671000000000001</v>
      </c>
      <c r="P72" s="15">
        <v>6.8741000000000003</v>
      </c>
    </row>
    <row r="73" spans="1:16" hidden="1" outlineLevel="1" collapsed="1">
      <c r="A73" s="9">
        <v>42430</v>
      </c>
      <c r="B73" s="15">
        <v>12.5192</v>
      </c>
      <c r="C73" s="15">
        <v>6.3433999999999999</v>
      </c>
      <c r="D73" s="15">
        <v>13.156499999999999</v>
      </c>
      <c r="E73" s="15">
        <v>14.042400000000001</v>
      </c>
      <c r="F73" s="15">
        <v>15.7455</v>
      </c>
      <c r="G73" s="15">
        <v>17.139299999999999</v>
      </c>
      <c r="H73" s="15">
        <v>9.0068000000000001</v>
      </c>
      <c r="I73" s="15">
        <v>18.0107</v>
      </c>
      <c r="J73" s="15">
        <v>19.696100000000001</v>
      </c>
      <c r="K73" s="15">
        <v>19.0106</v>
      </c>
      <c r="L73" s="15">
        <v>6.1778000000000004</v>
      </c>
      <c r="M73" s="15">
        <v>1.9092</v>
      </c>
      <c r="N73" s="15">
        <v>6.3745000000000003</v>
      </c>
      <c r="O73" s="15">
        <v>7.8429000000000002</v>
      </c>
      <c r="P73" s="15">
        <v>3.4388999999999998</v>
      </c>
    </row>
    <row r="74" spans="1:16" hidden="1" outlineLevel="1" collapsed="1">
      <c r="A74" s="9">
        <v>42461</v>
      </c>
      <c r="B74" s="15">
        <v>12.3424</v>
      </c>
      <c r="C74" s="15">
        <v>5.9352999999999998</v>
      </c>
      <c r="D74" s="15">
        <v>12.789300000000001</v>
      </c>
      <c r="E74" s="15">
        <v>14.1518</v>
      </c>
      <c r="F74" s="15">
        <v>17.748899999999999</v>
      </c>
      <c r="G74" s="15">
        <v>16.6266</v>
      </c>
      <c r="H74" s="15">
        <v>7.7225000000000001</v>
      </c>
      <c r="I74" s="15">
        <v>17.575500000000002</v>
      </c>
      <c r="J74" s="15">
        <v>18.688300000000002</v>
      </c>
      <c r="K74" s="15">
        <v>18.299499999999998</v>
      </c>
      <c r="L74" s="15">
        <v>5.9122000000000003</v>
      </c>
      <c r="M74" s="15">
        <v>2.1974999999999998</v>
      </c>
      <c r="N74" s="15">
        <v>6.0190000000000001</v>
      </c>
      <c r="O74" s="15">
        <v>7.1231999999999998</v>
      </c>
      <c r="P74" s="15">
        <v>5.3620000000000001</v>
      </c>
    </row>
    <row r="75" spans="1:16" hidden="1" outlineLevel="1" collapsed="1">
      <c r="A75" s="9">
        <v>42491</v>
      </c>
      <c r="B75" s="15">
        <v>12.7051</v>
      </c>
      <c r="C75" s="15">
        <v>4.5583999999999998</v>
      </c>
      <c r="D75" s="15">
        <v>13.915699999999999</v>
      </c>
      <c r="E75" s="15">
        <v>13.133100000000001</v>
      </c>
      <c r="F75" s="15">
        <v>8.6988000000000003</v>
      </c>
      <c r="G75" s="15">
        <v>16.178000000000001</v>
      </c>
      <c r="H75" s="15">
        <v>6.3070000000000004</v>
      </c>
      <c r="I75" s="15">
        <v>17.201599999999999</v>
      </c>
      <c r="J75" s="15">
        <v>18.082100000000001</v>
      </c>
      <c r="K75" s="15">
        <v>17.805299999999999</v>
      </c>
      <c r="L75" s="15">
        <v>5.8056999999999999</v>
      </c>
      <c r="M75" s="15">
        <v>1.4083000000000001</v>
      </c>
      <c r="N75" s="15">
        <v>5.8247999999999998</v>
      </c>
      <c r="O75" s="15">
        <v>7.5101000000000004</v>
      </c>
      <c r="P75" s="15">
        <v>8.4977999999999998</v>
      </c>
    </row>
    <row r="76" spans="1:16" hidden="1" outlineLevel="1" collapsed="1">
      <c r="A76" s="9">
        <v>42522</v>
      </c>
      <c r="B76" s="15">
        <v>11.403600000000001</v>
      </c>
      <c r="C76" s="15">
        <v>4.0343</v>
      </c>
      <c r="D76" s="15">
        <v>12.945600000000001</v>
      </c>
      <c r="E76" s="15">
        <v>13.4145</v>
      </c>
      <c r="F76" s="15">
        <v>15.923</v>
      </c>
      <c r="G76" s="15">
        <v>15.7416</v>
      </c>
      <c r="H76" s="15">
        <v>6.2352999999999996</v>
      </c>
      <c r="I76" s="15">
        <v>17.5123</v>
      </c>
      <c r="J76" s="15">
        <v>18.3001</v>
      </c>
      <c r="K76" s="15">
        <v>17.803799999999999</v>
      </c>
      <c r="L76" s="15">
        <v>4.6577999999999999</v>
      </c>
      <c r="M76" s="15">
        <v>1.1765000000000001</v>
      </c>
      <c r="N76" s="15">
        <v>5.2484000000000002</v>
      </c>
      <c r="O76" s="15">
        <v>6.3754999999999997</v>
      </c>
      <c r="P76" s="15">
        <v>6.0930999999999997</v>
      </c>
    </row>
    <row r="77" spans="1:16" hidden="1" outlineLevel="1" collapsed="1">
      <c r="A77" s="9">
        <v>42552</v>
      </c>
      <c r="B77" s="15">
        <v>10.522399999999999</v>
      </c>
      <c r="C77" s="15">
        <v>4.4471999999999996</v>
      </c>
      <c r="D77" s="15">
        <v>12.0945</v>
      </c>
      <c r="E77" s="15">
        <v>13.2994</v>
      </c>
      <c r="F77" s="15">
        <v>8.9563000000000006</v>
      </c>
      <c r="G77" s="15">
        <v>14.507300000000001</v>
      </c>
      <c r="H77" s="15">
        <v>6.5677000000000003</v>
      </c>
      <c r="I77" s="15">
        <v>16.517800000000001</v>
      </c>
      <c r="J77" s="15">
        <v>18.317</v>
      </c>
      <c r="K77" s="15">
        <v>17.861699999999999</v>
      </c>
      <c r="L77" s="15">
        <v>4.2960000000000003</v>
      </c>
      <c r="M77" s="15">
        <v>1.0404</v>
      </c>
      <c r="N77" s="15">
        <v>5.0285000000000002</v>
      </c>
      <c r="O77" s="15">
        <v>5.8177000000000003</v>
      </c>
      <c r="P77" s="15">
        <v>7.4744999999999999</v>
      </c>
    </row>
    <row r="78" spans="1:16" hidden="1" outlineLevel="1" collapsed="1">
      <c r="A78" s="9">
        <v>42583</v>
      </c>
      <c r="B78" s="15">
        <v>9.1137999999999995</v>
      </c>
      <c r="C78" s="15">
        <v>2.4567999999999999</v>
      </c>
      <c r="D78" s="15">
        <v>11.457700000000001</v>
      </c>
      <c r="E78" s="15">
        <v>13.337</v>
      </c>
      <c r="F78" s="15">
        <v>9.1359999999999992</v>
      </c>
      <c r="G78" s="15">
        <v>13.775399999999999</v>
      </c>
      <c r="H78" s="15">
        <v>4.1067</v>
      </c>
      <c r="I78" s="15">
        <v>16.867799999999999</v>
      </c>
      <c r="J78" s="15">
        <v>17.388100000000001</v>
      </c>
      <c r="K78" s="15">
        <v>17.397300000000001</v>
      </c>
      <c r="L78" s="15">
        <v>3.7923</v>
      </c>
      <c r="M78" s="15">
        <v>1.0706</v>
      </c>
      <c r="N78" s="15">
        <v>4.6909999999999998</v>
      </c>
      <c r="O78" s="15">
        <v>7.0039999999999996</v>
      </c>
      <c r="P78" s="15">
        <v>7.5903999999999998</v>
      </c>
    </row>
    <row r="79" spans="1:16" hidden="1" outlineLevel="1" collapsed="1">
      <c r="A79" s="9">
        <v>42614</v>
      </c>
      <c r="B79" s="15">
        <v>8.9365000000000006</v>
      </c>
      <c r="C79" s="15">
        <v>2.5543999999999998</v>
      </c>
      <c r="D79" s="15">
        <v>11.1823</v>
      </c>
      <c r="E79" s="15">
        <v>12.1882</v>
      </c>
      <c r="F79" s="15">
        <v>7.923</v>
      </c>
      <c r="G79" s="15">
        <v>13.5657</v>
      </c>
      <c r="H79" s="15">
        <v>4.3714000000000004</v>
      </c>
      <c r="I79" s="15">
        <v>16.060199999999998</v>
      </c>
      <c r="J79" s="15">
        <v>17.406400000000001</v>
      </c>
      <c r="K79" s="15">
        <v>17.363800000000001</v>
      </c>
      <c r="L79" s="15">
        <v>3.6798000000000002</v>
      </c>
      <c r="M79" s="15">
        <v>1.0516000000000001</v>
      </c>
      <c r="N79" s="15">
        <v>4.7565</v>
      </c>
      <c r="O79" s="15">
        <v>5.0876000000000001</v>
      </c>
      <c r="P79" s="15">
        <v>7.4253999999999998</v>
      </c>
    </row>
    <row r="80" spans="1:16" hidden="1" outlineLevel="1" collapsed="1">
      <c r="A80" s="9">
        <v>42644</v>
      </c>
      <c r="B80" s="15">
        <v>9.3315999999999999</v>
      </c>
      <c r="C80" s="15">
        <v>3.6785000000000001</v>
      </c>
      <c r="D80" s="15">
        <v>11.1683</v>
      </c>
      <c r="E80" s="15">
        <v>12.7843</v>
      </c>
      <c r="F80" s="15">
        <v>9.0632999999999999</v>
      </c>
      <c r="G80" s="15">
        <v>13.559799999999999</v>
      </c>
      <c r="H80" s="15">
        <v>5.7281000000000004</v>
      </c>
      <c r="I80" s="15">
        <v>16.460100000000001</v>
      </c>
      <c r="J80" s="15">
        <v>17.750399999999999</v>
      </c>
      <c r="K80" s="15">
        <v>18.394600000000001</v>
      </c>
      <c r="L80" s="15">
        <v>4.4424999999999999</v>
      </c>
      <c r="M80" s="15">
        <v>1.0461</v>
      </c>
      <c r="N80" s="15">
        <v>5.1494999999999997</v>
      </c>
      <c r="O80" s="15">
        <v>6.8864000000000001</v>
      </c>
      <c r="P80" s="15">
        <v>7.9946000000000002</v>
      </c>
    </row>
    <row r="81" spans="1:16" hidden="1" outlineLevel="1" collapsed="1">
      <c r="A81" s="9">
        <v>42675</v>
      </c>
      <c r="B81" s="15">
        <v>11.4198</v>
      </c>
      <c r="C81" s="15">
        <v>4.9389000000000003</v>
      </c>
      <c r="D81" s="15">
        <v>13.282</v>
      </c>
      <c r="E81" s="15">
        <v>12.4299</v>
      </c>
      <c r="F81" s="15">
        <v>15.2872</v>
      </c>
      <c r="G81" s="15">
        <v>15.5037</v>
      </c>
      <c r="H81" s="15">
        <v>7.5426000000000002</v>
      </c>
      <c r="I81" s="15">
        <v>17.472999999999999</v>
      </c>
      <c r="J81" s="15">
        <v>17.833500000000001</v>
      </c>
      <c r="K81" s="15">
        <v>17.851900000000001</v>
      </c>
      <c r="L81" s="15">
        <v>4.8276000000000003</v>
      </c>
      <c r="M81" s="15">
        <v>1.0508999999999999</v>
      </c>
      <c r="N81" s="15">
        <v>5.3910999999999998</v>
      </c>
      <c r="O81" s="15">
        <v>7.3890000000000002</v>
      </c>
      <c r="P81" s="15">
        <v>2.9377</v>
      </c>
    </row>
    <row r="82" spans="1:16" hidden="1" outlineLevel="1" collapsed="1">
      <c r="A82" s="9">
        <v>42705</v>
      </c>
      <c r="B82" s="15">
        <v>10.518000000000001</v>
      </c>
      <c r="C82" s="15">
        <v>5.4894999999999996</v>
      </c>
      <c r="D82" s="15">
        <v>11.8956</v>
      </c>
      <c r="E82" s="15">
        <v>12.311299999999999</v>
      </c>
      <c r="F82" s="15">
        <v>13.3626</v>
      </c>
      <c r="G82" s="15">
        <v>14.633800000000001</v>
      </c>
      <c r="H82" s="15">
        <v>8.1951000000000001</v>
      </c>
      <c r="I82" s="15">
        <v>16.438300000000002</v>
      </c>
      <c r="J82" s="15">
        <v>17.994900000000001</v>
      </c>
      <c r="K82" s="15">
        <v>18.486999999999998</v>
      </c>
      <c r="L82" s="15">
        <v>5.2485999999999997</v>
      </c>
      <c r="M82" s="15">
        <v>1.1278999999999999</v>
      </c>
      <c r="N82" s="15">
        <v>5.3776999999999999</v>
      </c>
      <c r="O82" s="15">
        <v>7.8459000000000003</v>
      </c>
      <c r="P82" s="15">
        <v>9.3623999999999992</v>
      </c>
    </row>
    <row r="83" spans="1:16" hidden="1" outlineLevel="1" collapsed="1">
      <c r="A83" s="9">
        <v>42736</v>
      </c>
      <c r="B83" s="15">
        <v>9.7766999999999999</v>
      </c>
      <c r="C83" s="15">
        <v>3.8386999999999998</v>
      </c>
      <c r="D83" s="15">
        <v>10.7094</v>
      </c>
      <c r="E83" s="15">
        <v>12.396699999999999</v>
      </c>
      <c r="F83" s="15">
        <v>14.7165</v>
      </c>
      <c r="G83" s="15">
        <v>14.6568</v>
      </c>
      <c r="H83" s="15">
        <v>6.4282000000000004</v>
      </c>
      <c r="I83" s="15">
        <v>16.141400000000001</v>
      </c>
      <c r="J83" s="15">
        <v>17.989599999999999</v>
      </c>
      <c r="K83" s="15">
        <v>19.66</v>
      </c>
      <c r="L83" s="15">
        <v>4.6158999999999999</v>
      </c>
      <c r="M83" s="15">
        <v>1.0227999999999999</v>
      </c>
      <c r="N83" s="15">
        <v>4.8826999999999998</v>
      </c>
      <c r="O83" s="15">
        <v>6.8311000000000002</v>
      </c>
      <c r="P83" s="15">
        <v>7.8593999999999999</v>
      </c>
    </row>
    <row r="84" spans="1:16" hidden="1" outlineLevel="1" collapsed="1">
      <c r="A84" s="9">
        <v>42767</v>
      </c>
      <c r="B84" s="15">
        <v>9.3208000000000002</v>
      </c>
      <c r="C84" s="15">
        <v>3.9115000000000002</v>
      </c>
      <c r="D84" s="15">
        <v>10.7029</v>
      </c>
      <c r="E84" s="15">
        <v>11.9832</v>
      </c>
      <c r="F84" s="15">
        <v>14.8712</v>
      </c>
      <c r="G84" s="15">
        <v>13.6351</v>
      </c>
      <c r="H84" s="15">
        <v>6.5521000000000003</v>
      </c>
      <c r="I84" s="15">
        <v>15.355700000000001</v>
      </c>
      <c r="J84" s="15">
        <v>16.995000000000001</v>
      </c>
      <c r="K84" s="15">
        <v>16.640599999999999</v>
      </c>
      <c r="L84" s="15">
        <v>4.0826000000000002</v>
      </c>
      <c r="M84" s="15">
        <v>0.99439999999999995</v>
      </c>
      <c r="N84" s="15">
        <v>4.5500999999999996</v>
      </c>
      <c r="O84" s="15">
        <v>6.4607000000000001</v>
      </c>
      <c r="P84" s="15">
        <v>5.2866</v>
      </c>
    </row>
    <row r="85" spans="1:16" hidden="1" outlineLevel="1" collapsed="1">
      <c r="A85" s="9">
        <v>42795</v>
      </c>
      <c r="B85" s="15">
        <v>8.6137999999999995</v>
      </c>
      <c r="C85" s="15">
        <v>3.8418999999999999</v>
      </c>
      <c r="D85" s="15">
        <v>9.8223000000000003</v>
      </c>
      <c r="E85" s="15">
        <v>12.462300000000001</v>
      </c>
      <c r="F85" s="15">
        <v>14.797000000000001</v>
      </c>
      <c r="G85" s="15">
        <v>13.1333</v>
      </c>
      <c r="H85" s="15">
        <v>6.5114999999999998</v>
      </c>
      <c r="I85" s="15">
        <v>15.2072</v>
      </c>
      <c r="J85" s="15">
        <v>16.877700000000001</v>
      </c>
      <c r="K85" s="15">
        <v>16.864100000000001</v>
      </c>
      <c r="L85" s="15">
        <v>3.4925000000000002</v>
      </c>
      <c r="M85" s="15">
        <v>0.98599999999999999</v>
      </c>
      <c r="N85" s="15">
        <v>4.0705999999999998</v>
      </c>
      <c r="O85" s="15">
        <v>6.0670000000000002</v>
      </c>
      <c r="P85" s="15">
        <v>2.5798999999999999</v>
      </c>
    </row>
    <row r="86" spans="1:16" hidden="1" outlineLevel="1" collapsed="1">
      <c r="A86" s="9">
        <v>42826</v>
      </c>
      <c r="B86" s="15">
        <v>8.4278999999999993</v>
      </c>
      <c r="C86" s="15">
        <v>5.4935999999999998</v>
      </c>
      <c r="D86" s="15">
        <v>9.5185999999999993</v>
      </c>
      <c r="E86" s="15">
        <v>10.401</v>
      </c>
      <c r="F86" s="15">
        <v>14.773999999999999</v>
      </c>
      <c r="G86" s="15">
        <v>12.912100000000001</v>
      </c>
      <c r="H86" s="15">
        <v>8.8950999999999993</v>
      </c>
      <c r="I86" s="15">
        <v>14.6662</v>
      </c>
      <c r="J86" s="15">
        <v>15.8886</v>
      </c>
      <c r="K86" s="15">
        <v>17.341899999999999</v>
      </c>
      <c r="L86" s="15">
        <v>3.5171999999999999</v>
      </c>
      <c r="M86" s="15">
        <v>1.0157</v>
      </c>
      <c r="N86" s="15">
        <v>4.0766999999999998</v>
      </c>
      <c r="O86" s="15">
        <v>5.5094000000000003</v>
      </c>
      <c r="P86" s="15">
        <v>5.9862000000000002</v>
      </c>
    </row>
    <row r="87" spans="1:16" hidden="1" outlineLevel="1" collapsed="1">
      <c r="A87" s="9">
        <v>42856</v>
      </c>
      <c r="B87" s="15">
        <v>8.9892000000000003</v>
      </c>
      <c r="C87" s="15">
        <v>3.7393000000000001</v>
      </c>
      <c r="D87" s="15">
        <v>11.379799999999999</v>
      </c>
      <c r="E87" s="15">
        <v>9.5823999999999998</v>
      </c>
      <c r="F87" s="15">
        <v>17.124199999999998</v>
      </c>
      <c r="G87" s="15">
        <v>13.666499999999999</v>
      </c>
      <c r="H87" s="15">
        <v>6.5915999999999997</v>
      </c>
      <c r="I87" s="15">
        <v>15.904199999999999</v>
      </c>
      <c r="J87" s="15">
        <v>15.6435</v>
      </c>
      <c r="K87" s="15">
        <v>17.805700000000002</v>
      </c>
      <c r="L87" s="15">
        <v>3.1231</v>
      </c>
      <c r="M87" s="15">
        <v>1.0104</v>
      </c>
      <c r="N87" s="15">
        <v>3.5215000000000001</v>
      </c>
      <c r="O87" s="15">
        <v>5.0826000000000002</v>
      </c>
      <c r="P87" s="15">
        <v>5.3231000000000002</v>
      </c>
    </row>
    <row r="88" spans="1:16" hidden="1" outlineLevel="1" collapsed="1">
      <c r="A88" s="9">
        <v>42887</v>
      </c>
      <c r="B88" s="15">
        <v>7.9231999999999996</v>
      </c>
      <c r="C88" s="15">
        <v>2.6974999999999998</v>
      </c>
      <c r="D88" s="15">
        <v>9.6709999999999994</v>
      </c>
      <c r="E88" s="15">
        <v>10.629</v>
      </c>
      <c r="F88" s="15">
        <v>10.4122</v>
      </c>
      <c r="G88" s="15">
        <v>11.8089</v>
      </c>
      <c r="H88" s="15">
        <v>4.2022000000000004</v>
      </c>
      <c r="I88" s="15">
        <v>14.018599999999999</v>
      </c>
      <c r="J88" s="15">
        <v>15.919600000000001</v>
      </c>
      <c r="K88" s="15">
        <v>14.303900000000001</v>
      </c>
      <c r="L88" s="15">
        <v>2.9807999999999999</v>
      </c>
      <c r="M88" s="15">
        <v>1.0241</v>
      </c>
      <c r="N88" s="15">
        <v>3.3491</v>
      </c>
      <c r="O88" s="15">
        <v>4.8192000000000004</v>
      </c>
      <c r="P88" s="15">
        <v>6.8613999999999997</v>
      </c>
    </row>
    <row r="89" spans="1:16" hidden="1" outlineLevel="1" collapsed="1">
      <c r="A89" s="9">
        <v>42917</v>
      </c>
      <c r="B89" s="15">
        <v>7.4335000000000004</v>
      </c>
      <c r="C89" s="15">
        <v>1.9550000000000001</v>
      </c>
      <c r="D89" s="15">
        <v>9.0350000000000001</v>
      </c>
      <c r="E89" s="15">
        <v>9.4581999999999997</v>
      </c>
      <c r="F89" s="15">
        <v>16.2592</v>
      </c>
      <c r="G89" s="15">
        <v>11.855</v>
      </c>
      <c r="H89" s="15">
        <v>2.9908999999999999</v>
      </c>
      <c r="I89" s="15">
        <v>14.141</v>
      </c>
      <c r="J89" s="15">
        <v>15.684100000000001</v>
      </c>
      <c r="K89" s="15">
        <v>16.872699999999998</v>
      </c>
      <c r="L89" s="15">
        <v>2.9180999999999999</v>
      </c>
      <c r="M89" s="15">
        <v>0.97460000000000002</v>
      </c>
      <c r="N89" s="15">
        <v>3.1526000000000001</v>
      </c>
      <c r="O89" s="15">
        <v>4.4980000000000002</v>
      </c>
      <c r="P89" s="15">
        <v>6.3954000000000004</v>
      </c>
    </row>
    <row r="90" spans="1:16" hidden="1" outlineLevel="1" collapsed="1">
      <c r="A90" s="9">
        <v>42948</v>
      </c>
      <c r="B90" s="15">
        <v>8.8257999999999992</v>
      </c>
      <c r="C90" s="15">
        <v>1.9076</v>
      </c>
      <c r="D90" s="15">
        <v>10.023099999999999</v>
      </c>
      <c r="E90" s="15">
        <v>12.515499999999999</v>
      </c>
      <c r="F90" s="15">
        <v>12.2822</v>
      </c>
      <c r="G90" s="15">
        <v>13.3269</v>
      </c>
      <c r="H90" s="15">
        <v>3.1124999999999998</v>
      </c>
      <c r="I90" s="15">
        <v>14.5215</v>
      </c>
      <c r="J90" s="15">
        <v>17.287600000000001</v>
      </c>
      <c r="K90" s="15">
        <v>15.2403</v>
      </c>
      <c r="L90" s="15">
        <v>2.6339999999999999</v>
      </c>
      <c r="M90" s="15">
        <v>0.95140000000000002</v>
      </c>
      <c r="N90" s="15">
        <v>2.9794</v>
      </c>
      <c r="O90" s="15">
        <v>4.1661000000000001</v>
      </c>
      <c r="P90" s="15">
        <v>5.6220999999999997</v>
      </c>
    </row>
    <row r="91" spans="1:16" hidden="1" outlineLevel="1" collapsed="1">
      <c r="A91" s="9">
        <v>42979</v>
      </c>
      <c r="B91" s="15">
        <v>6.3212999999999999</v>
      </c>
      <c r="C91" s="15">
        <v>1.7302</v>
      </c>
      <c r="D91" s="15">
        <v>8.3949999999999996</v>
      </c>
      <c r="E91" s="15">
        <v>7.2154999999999996</v>
      </c>
      <c r="F91" s="15">
        <v>15.895099999999999</v>
      </c>
      <c r="G91" s="15">
        <v>10.363799999999999</v>
      </c>
      <c r="H91" s="15">
        <v>2.7957000000000001</v>
      </c>
      <c r="I91" s="15">
        <v>12.6546</v>
      </c>
      <c r="J91" s="15">
        <v>13.366899999999999</v>
      </c>
      <c r="K91" s="15">
        <v>16.858899999999998</v>
      </c>
      <c r="L91" s="15">
        <v>2.528</v>
      </c>
      <c r="M91" s="15">
        <v>0.92190000000000005</v>
      </c>
      <c r="N91" s="15">
        <v>2.7627000000000002</v>
      </c>
      <c r="O91" s="15">
        <v>3.9428000000000001</v>
      </c>
      <c r="P91" s="15">
        <v>3.3165</v>
      </c>
    </row>
    <row r="92" spans="1:16" hidden="1" outlineLevel="1" collapsed="1">
      <c r="A92" s="9">
        <v>43009</v>
      </c>
      <c r="B92" s="15">
        <v>6.1539999999999999</v>
      </c>
      <c r="C92" s="15">
        <v>1.7897000000000001</v>
      </c>
      <c r="D92" s="15">
        <v>7.9330999999999996</v>
      </c>
      <c r="E92" s="15">
        <v>7.5362999999999998</v>
      </c>
      <c r="F92" s="15">
        <v>12.0479</v>
      </c>
      <c r="G92" s="15">
        <v>10.145300000000001</v>
      </c>
      <c r="H92" s="15">
        <v>2.8235999999999999</v>
      </c>
      <c r="I92" s="15">
        <v>12.388199999999999</v>
      </c>
      <c r="J92" s="15">
        <v>13.8117</v>
      </c>
      <c r="K92" s="15">
        <v>15.6295</v>
      </c>
      <c r="L92" s="15">
        <v>2.5457999999999998</v>
      </c>
      <c r="M92" s="15">
        <v>0.98599999999999999</v>
      </c>
      <c r="N92" s="15">
        <v>2.8267000000000002</v>
      </c>
      <c r="O92" s="15">
        <v>3.9958999999999998</v>
      </c>
      <c r="P92" s="15">
        <v>5.4349999999999996</v>
      </c>
    </row>
    <row r="93" spans="1:16" hidden="1" outlineLevel="1" collapsed="1">
      <c r="A93" s="9">
        <v>43040</v>
      </c>
      <c r="B93" s="15">
        <v>7.2912999999999997</v>
      </c>
      <c r="C93" s="15">
        <v>1.6897</v>
      </c>
      <c r="D93" s="15">
        <v>8.4976000000000003</v>
      </c>
      <c r="E93" s="15">
        <v>11.209300000000001</v>
      </c>
      <c r="F93" s="15">
        <v>16.7257</v>
      </c>
      <c r="G93" s="15">
        <v>12.0855</v>
      </c>
      <c r="H93" s="15">
        <v>2.7637999999999998</v>
      </c>
      <c r="I93" s="15">
        <v>13.749599999999999</v>
      </c>
      <c r="J93" s="15">
        <v>16.256799999999998</v>
      </c>
      <c r="K93" s="15">
        <v>17.447399999999998</v>
      </c>
      <c r="L93" s="15">
        <v>2.3435000000000001</v>
      </c>
      <c r="M93" s="15">
        <v>0.96489999999999998</v>
      </c>
      <c r="N93" s="15">
        <v>2.6814</v>
      </c>
      <c r="O93" s="15">
        <v>3.8691</v>
      </c>
      <c r="P93" s="15">
        <v>3.8948999999999998</v>
      </c>
    </row>
    <row r="94" spans="1:16" hidden="1" outlineLevel="1" collapsed="1">
      <c r="A94" s="9">
        <v>43070</v>
      </c>
      <c r="B94" s="15">
        <v>6.9172000000000002</v>
      </c>
      <c r="C94" s="15">
        <v>1.9924999999999999</v>
      </c>
      <c r="D94" s="15">
        <v>8.7461000000000002</v>
      </c>
      <c r="E94" s="15">
        <v>9.1996000000000002</v>
      </c>
      <c r="F94" s="15">
        <v>12.958600000000001</v>
      </c>
      <c r="G94" s="15">
        <v>11.392200000000001</v>
      </c>
      <c r="H94" s="15">
        <v>3.4039999999999999</v>
      </c>
      <c r="I94" s="15">
        <v>13.5573</v>
      </c>
      <c r="J94" s="15">
        <v>16.209399999999999</v>
      </c>
      <c r="K94" s="15">
        <v>15.212899999999999</v>
      </c>
      <c r="L94" s="15">
        <v>2.4601000000000002</v>
      </c>
      <c r="M94" s="15">
        <v>0.94379999999999997</v>
      </c>
      <c r="N94" s="15">
        <v>2.7797999999999998</v>
      </c>
      <c r="O94" s="15">
        <v>4.6037999999999997</v>
      </c>
      <c r="P94" s="15">
        <v>6.7309999999999999</v>
      </c>
    </row>
    <row r="95" spans="1:16" hidden="1" outlineLevel="1" collapsed="1">
      <c r="A95" s="9">
        <v>43101</v>
      </c>
      <c r="B95" s="15">
        <v>6.8339999999999996</v>
      </c>
      <c r="C95" s="15">
        <v>1.8742000000000001</v>
      </c>
      <c r="D95" s="15">
        <v>8.3948999999999998</v>
      </c>
      <c r="E95" s="15">
        <v>9.3170000000000002</v>
      </c>
      <c r="F95" s="15">
        <v>7.9695</v>
      </c>
      <c r="G95" s="15">
        <v>11.3896</v>
      </c>
      <c r="H95" s="15">
        <v>3.1116000000000001</v>
      </c>
      <c r="I95" s="15">
        <v>13.4695</v>
      </c>
      <c r="J95" s="15">
        <v>15.557700000000001</v>
      </c>
      <c r="K95" s="15">
        <v>14.4033</v>
      </c>
      <c r="L95" s="15">
        <v>2.5245000000000002</v>
      </c>
      <c r="M95" s="15">
        <v>0.99250000000000005</v>
      </c>
      <c r="N95" s="15">
        <v>2.9009999999999998</v>
      </c>
      <c r="O95" s="15">
        <v>4.7988</v>
      </c>
      <c r="P95" s="15">
        <v>6.1512000000000002</v>
      </c>
    </row>
    <row r="96" spans="1:16" hidden="1" outlineLevel="1" collapsed="1">
      <c r="A96" s="9">
        <v>43132</v>
      </c>
      <c r="B96" s="15">
        <v>6.7378999999999998</v>
      </c>
      <c r="C96" s="15">
        <v>1.6188</v>
      </c>
      <c r="D96" s="15">
        <v>8.5078999999999994</v>
      </c>
      <c r="E96" s="15">
        <v>8.9510000000000005</v>
      </c>
      <c r="F96" s="15">
        <v>10.0693</v>
      </c>
      <c r="G96" s="15">
        <v>11.103199999999999</v>
      </c>
      <c r="H96" s="15">
        <v>2.4716</v>
      </c>
      <c r="I96" s="15">
        <v>13.420999999999999</v>
      </c>
      <c r="J96" s="15">
        <v>14.8583</v>
      </c>
      <c r="K96" s="15">
        <v>18.018000000000001</v>
      </c>
      <c r="L96" s="15">
        <v>2.3142</v>
      </c>
      <c r="M96" s="15">
        <v>0.98929999999999996</v>
      </c>
      <c r="N96" s="15">
        <v>2.7313000000000001</v>
      </c>
      <c r="O96" s="15">
        <v>3.9453999999999998</v>
      </c>
      <c r="P96" s="15">
        <v>7.1551</v>
      </c>
    </row>
    <row r="97" spans="1:16" hidden="1" outlineLevel="1" collapsed="1">
      <c r="A97" s="9">
        <v>43160</v>
      </c>
      <c r="B97" s="15">
        <v>6.6612999999999998</v>
      </c>
      <c r="C97" s="15">
        <v>1.4325000000000001</v>
      </c>
      <c r="D97" s="15">
        <v>8.9010999999999996</v>
      </c>
      <c r="E97" s="15">
        <v>10.401300000000001</v>
      </c>
      <c r="F97" s="15">
        <v>5.0667999999999997</v>
      </c>
      <c r="G97" s="15">
        <v>10.4552</v>
      </c>
      <c r="H97" s="15">
        <v>1.9718</v>
      </c>
      <c r="I97" s="15">
        <v>13.372299999999999</v>
      </c>
      <c r="J97" s="15">
        <v>14.5434</v>
      </c>
      <c r="K97" s="15">
        <v>13.312799999999999</v>
      </c>
      <c r="L97" s="15">
        <v>2.0493000000000001</v>
      </c>
      <c r="M97" s="15">
        <v>0.96799999999999997</v>
      </c>
      <c r="N97" s="15">
        <v>2.5564</v>
      </c>
      <c r="O97" s="15">
        <v>4.0903999999999998</v>
      </c>
      <c r="P97" s="15">
        <v>3.7433999999999998</v>
      </c>
    </row>
    <row r="98" spans="1:16" hidden="1" outlineLevel="1" collapsed="1">
      <c r="A98" s="9">
        <v>43191</v>
      </c>
      <c r="B98" s="15">
        <v>6.1257000000000001</v>
      </c>
      <c r="C98" s="15">
        <v>1.6889000000000001</v>
      </c>
      <c r="D98" s="15">
        <v>8.2306000000000008</v>
      </c>
      <c r="E98" s="15">
        <v>7.4257999999999997</v>
      </c>
      <c r="F98" s="15">
        <v>14.623699999999999</v>
      </c>
      <c r="G98" s="15">
        <v>10.3643</v>
      </c>
      <c r="H98" s="15">
        <v>2.5983000000000001</v>
      </c>
      <c r="I98" s="15">
        <v>13.2791</v>
      </c>
      <c r="J98" s="15">
        <v>14.2155</v>
      </c>
      <c r="K98" s="15">
        <v>15.960599999999999</v>
      </c>
      <c r="L98" s="15">
        <v>2.0409000000000002</v>
      </c>
      <c r="M98" s="15">
        <v>0.9919</v>
      </c>
      <c r="N98" s="15">
        <v>2.4722</v>
      </c>
      <c r="O98" s="15">
        <v>3.4727999999999999</v>
      </c>
      <c r="P98" s="15">
        <v>6.9581</v>
      </c>
    </row>
    <row r="99" spans="1:16" hidden="1" outlineLevel="1" collapsed="1">
      <c r="A99" s="9">
        <v>43221</v>
      </c>
      <c r="B99" s="15">
        <v>7.5027999999999997</v>
      </c>
      <c r="C99" s="15">
        <v>1.4293</v>
      </c>
      <c r="D99" s="15">
        <v>8.532</v>
      </c>
      <c r="E99" s="15">
        <v>14.8462</v>
      </c>
      <c r="F99" s="15">
        <v>11.5105</v>
      </c>
      <c r="G99" s="15">
        <v>11.6227</v>
      </c>
      <c r="H99" s="15">
        <v>2.0081000000000002</v>
      </c>
      <c r="I99" s="15">
        <v>13.392799999999999</v>
      </c>
      <c r="J99" s="15">
        <v>16.016300000000001</v>
      </c>
      <c r="K99" s="15">
        <v>16.6785</v>
      </c>
      <c r="L99" s="15">
        <v>1.974</v>
      </c>
      <c r="M99" s="15">
        <v>0.99660000000000004</v>
      </c>
      <c r="N99" s="15">
        <v>2.4923999999999999</v>
      </c>
      <c r="O99" s="15">
        <v>3.7804000000000002</v>
      </c>
      <c r="P99" s="15">
        <v>7.2130000000000001</v>
      </c>
    </row>
    <row r="100" spans="1:16" hidden="1" outlineLevel="1" collapsed="1">
      <c r="A100" s="9">
        <v>43252</v>
      </c>
      <c r="B100" s="15">
        <v>6.7309000000000001</v>
      </c>
      <c r="C100" s="15">
        <v>1.4746999999999999</v>
      </c>
      <c r="D100" s="15">
        <v>9.0100999999999996</v>
      </c>
      <c r="E100" s="15">
        <v>9.6283999999999992</v>
      </c>
      <c r="F100" s="15">
        <v>9.6834000000000007</v>
      </c>
      <c r="G100" s="15">
        <v>10.0924</v>
      </c>
      <c r="H100" s="15">
        <v>1.94</v>
      </c>
      <c r="I100" s="15">
        <v>13.003399999999999</v>
      </c>
      <c r="J100" s="15">
        <v>14.512600000000001</v>
      </c>
      <c r="K100" s="15">
        <v>15.780799999999999</v>
      </c>
      <c r="L100" s="15">
        <v>1.9630000000000001</v>
      </c>
      <c r="M100" s="15">
        <v>0.98060000000000003</v>
      </c>
      <c r="N100" s="15">
        <v>2.4096000000000002</v>
      </c>
      <c r="O100" s="15">
        <v>3.7052999999999998</v>
      </c>
      <c r="P100" s="15">
        <v>5.9180000000000001</v>
      </c>
    </row>
    <row r="101" spans="1:16" hidden="1" outlineLevel="1" collapsed="1">
      <c r="A101" s="9">
        <v>43282</v>
      </c>
      <c r="B101" s="15">
        <v>6.6614000000000004</v>
      </c>
      <c r="C101" s="15">
        <v>1.8065</v>
      </c>
      <c r="D101" s="15">
        <v>8.7112999999999996</v>
      </c>
      <c r="E101" s="15">
        <v>8.9824000000000002</v>
      </c>
      <c r="F101" s="15">
        <v>9.9135000000000009</v>
      </c>
      <c r="G101" s="15">
        <v>10.2926</v>
      </c>
      <c r="H101" s="15">
        <v>2.4799000000000002</v>
      </c>
      <c r="I101" s="15">
        <v>13.43</v>
      </c>
      <c r="J101" s="15">
        <v>14.872199999999999</v>
      </c>
      <c r="K101" s="15">
        <v>14.995699999999999</v>
      </c>
      <c r="L101" s="15">
        <v>1.9366000000000001</v>
      </c>
      <c r="M101" s="15">
        <v>0.96220000000000006</v>
      </c>
      <c r="N101" s="15">
        <v>2.2345000000000002</v>
      </c>
      <c r="O101" s="15">
        <v>3.1970999999999998</v>
      </c>
      <c r="P101" s="15">
        <v>7.6875999999999998</v>
      </c>
    </row>
    <row r="102" spans="1:16" hidden="1" outlineLevel="1" collapsed="1">
      <c r="A102" s="9">
        <v>43313</v>
      </c>
      <c r="B102" s="15">
        <v>6.3048000000000002</v>
      </c>
      <c r="C102" s="15">
        <v>1.5381</v>
      </c>
      <c r="D102" s="15">
        <v>8.3089999999999993</v>
      </c>
      <c r="E102" s="15">
        <v>9.1757000000000009</v>
      </c>
      <c r="F102" s="15">
        <v>16.251200000000001</v>
      </c>
      <c r="G102" s="15">
        <v>10.299099999999999</v>
      </c>
      <c r="H102" s="15">
        <v>2.1017000000000001</v>
      </c>
      <c r="I102" s="15">
        <v>13.6083</v>
      </c>
      <c r="J102" s="15">
        <v>14.7881</v>
      </c>
      <c r="K102" s="15">
        <v>18.014099999999999</v>
      </c>
      <c r="L102" s="15">
        <v>2.1232000000000002</v>
      </c>
      <c r="M102" s="15">
        <v>0.99070000000000003</v>
      </c>
      <c r="N102" s="15">
        <v>2.4777</v>
      </c>
      <c r="O102" s="15">
        <v>4.0492999999999997</v>
      </c>
      <c r="P102" s="15">
        <v>6.7859999999999996</v>
      </c>
    </row>
    <row r="103" spans="1:16" hidden="1" outlineLevel="1" collapsed="1">
      <c r="A103" s="9">
        <v>43344</v>
      </c>
      <c r="B103" s="15">
        <v>6.1295000000000002</v>
      </c>
      <c r="C103" s="15">
        <v>1.4448000000000001</v>
      </c>
      <c r="D103" s="15">
        <v>8.5931999999999995</v>
      </c>
      <c r="E103" s="15">
        <v>6.4846000000000004</v>
      </c>
      <c r="F103" s="15">
        <v>10.130000000000001</v>
      </c>
      <c r="G103" s="15">
        <v>10.017200000000001</v>
      </c>
      <c r="H103" s="15">
        <v>1.9830000000000001</v>
      </c>
      <c r="I103" s="15">
        <v>13.5511</v>
      </c>
      <c r="J103" s="15">
        <v>14.027200000000001</v>
      </c>
      <c r="K103" s="15">
        <v>13.175000000000001</v>
      </c>
      <c r="L103" s="15">
        <v>2.0609000000000002</v>
      </c>
      <c r="M103" s="15">
        <v>0.95409999999999995</v>
      </c>
      <c r="N103" s="15">
        <v>2.5358999999999998</v>
      </c>
      <c r="O103" s="15">
        <v>3.5556000000000001</v>
      </c>
      <c r="P103" s="15">
        <v>4.9474999999999998</v>
      </c>
    </row>
    <row r="104" spans="1:16" hidden="1" outlineLevel="1" collapsed="1">
      <c r="A104" s="9">
        <v>43374</v>
      </c>
      <c r="B104" s="15">
        <v>6.2565</v>
      </c>
      <c r="C104" s="15">
        <v>1.4937</v>
      </c>
      <c r="D104" s="15">
        <v>8.4864999999999995</v>
      </c>
      <c r="E104" s="15">
        <v>8.4831000000000003</v>
      </c>
      <c r="F104" s="15">
        <v>13.4923</v>
      </c>
      <c r="G104" s="15">
        <v>10.4086</v>
      </c>
      <c r="H104" s="15">
        <v>2.0916999999999999</v>
      </c>
      <c r="I104" s="15">
        <v>13.868499999999999</v>
      </c>
      <c r="J104" s="15">
        <v>14.9778</v>
      </c>
      <c r="K104" s="15">
        <v>17.977799999999998</v>
      </c>
      <c r="L104" s="15">
        <v>2.1008</v>
      </c>
      <c r="M104" s="15">
        <v>0.97140000000000004</v>
      </c>
      <c r="N104" s="15">
        <v>2.4969999999999999</v>
      </c>
      <c r="O104" s="15">
        <v>4.4615</v>
      </c>
      <c r="P104" s="15">
        <v>5.7484999999999999</v>
      </c>
    </row>
    <row r="105" spans="1:16" hidden="1" outlineLevel="1" collapsed="1">
      <c r="A105" s="9">
        <v>43405</v>
      </c>
      <c r="B105" s="15">
        <v>6.8852000000000002</v>
      </c>
      <c r="C105" s="15">
        <v>1.5987</v>
      </c>
      <c r="D105" s="15">
        <v>9.2782</v>
      </c>
      <c r="E105" s="15">
        <v>9.9832999999999998</v>
      </c>
      <c r="F105" s="15">
        <v>15.2919</v>
      </c>
      <c r="G105" s="15">
        <v>11.1402</v>
      </c>
      <c r="H105" s="15">
        <v>2.3089</v>
      </c>
      <c r="I105" s="15">
        <v>14.5227</v>
      </c>
      <c r="J105" s="15">
        <v>14.770200000000001</v>
      </c>
      <c r="K105" s="15">
        <v>18.446100000000001</v>
      </c>
      <c r="L105" s="15">
        <v>2.1657999999999999</v>
      </c>
      <c r="M105" s="15">
        <v>0.98719999999999997</v>
      </c>
      <c r="N105" s="15">
        <v>2.738</v>
      </c>
      <c r="O105" s="15">
        <v>4.2100999999999997</v>
      </c>
      <c r="P105" s="15">
        <v>6.4798999999999998</v>
      </c>
    </row>
    <row r="106" spans="1:16" hidden="1" outlineLevel="1" collapsed="1">
      <c r="A106" s="9">
        <v>43435</v>
      </c>
      <c r="B106" s="15">
        <v>8.3953000000000007</v>
      </c>
      <c r="C106" s="15">
        <v>2.0977000000000001</v>
      </c>
      <c r="D106" s="15">
        <v>11.0106</v>
      </c>
      <c r="E106" s="15">
        <v>12.377000000000001</v>
      </c>
      <c r="F106" s="15">
        <v>7.9515000000000002</v>
      </c>
      <c r="G106" s="15">
        <v>12.1304</v>
      </c>
      <c r="H106" s="15">
        <v>2.9805000000000001</v>
      </c>
      <c r="I106" s="15">
        <v>15.3294</v>
      </c>
      <c r="J106" s="15">
        <v>16.168399999999998</v>
      </c>
      <c r="K106" s="15">
        <v>17.3337</v>
      </c>
      <c r="L106" s="15">
        <v>2.2886000000000002</v>
      </c>
      <c r="M106" s="15">
        <v>1.0418000000000001</v>
      </c>
      <c r="N106" s="15">
        <v>2.8936000000000002</v>
      </c>
      <c r="O106" s="15">
        <v>4.2892999999999999</v>
      </c>
      <c r="P106" s="15">
        <v>6.5891999999999999</v>
      </c>
    </row>
    <row r="107" spans="1:16" hidden="1" outlineLevel="1" collapsed="1">
      <c r="A107" s="9">
        <v>43466</v>
      </c>
      <c r="B107" s="15">
        <v>7.4663000000000004</v>
      </c>
      <c r="C107" s="15">
        <v>1.5743</v>
      </c>
      <c r="D107" s="15">
        <v>9.8818999999999999</v>
      </c>
      <c r="E107" s="15">
        <v>13.1639</v>
      </c>
      <c r="F107" s="15">
        <v>11.707599999999999</v>
      </c>
      <c r="G107" s="15">
        <v>11.1814</v>
      </c>
      <c r="H107" s="15">
        <v>2.0577000000000001</v>
      </c>
      <c r="I107" s="15">
        <v>14.7895</v>
      </c>
      <c r="J107" s="15">
        <v>16.900500000000001</v>
      </c>
      <c r="K107" s="15">
        <v>17.698399999999999</v>
      </c>
      <c r="L107" s="15">
        <v>2.3752</v>
      </c>
      <c r="M107" s="15">
        <v>0.99360000000000004</v>
      </c>
      <c r="N107" s="15">
        <v>2.9878</v>
      </c>
      <c r="O107" s="15">
        <v>4.3128000000000002</v>
      </c>
      <c r="P107" s="15">
        <v>6.3335999999999997</v>
      </c>
    </row>
    <row r="108" spans="1:16" hidden="1" outlineLevel="1" collapsed="1">
      <c r="A108" s="9">
        <v>43497</v>
      </c>
      <c r="B108" s="15">
        <v>7.2417999999999996</v>
      </c>
      <c r="C108" s="15">
        <v>1.4237</v>
      </c>
      <c r="D108" s="15">
        <v>9.5729000000000006</v>
      </c>
      <c r="E108" s="15">
        <v>9.2998999999999992</v>
      </c>
      <c r="F108" s="15">
        <v>17.319800000000001</v>
      </c>
      <c r="G108" s="15">
        <v>11.283099999999999</v>
      </c>
      <c r="H108" s="15">
        <v>1.8683000000000001</v>
      </c>
      <c r="I108" s="15">
        <v>14.475199999999999</v>
      </c>
      <c r="J108" s="15">
        <v>15.8087</v>
      </c>
      <c r="K108" s="15">
        <v>18.365400000000001</v>
      </c>
      <c r="L108" s="15">
        <v>2.2639</v>
      </c>
      <c r="M108" s="15">
        <v>0.9869</v>
      </c>
      <c r="N108" s="15">
        <v>2.6924000000000001</v>
      </c>
      <c r="O108" s="15">
        <v>4.7737999999999996</v>
      </c>
      <c r="P108" s="15">
        <v>6.2172000000000001</v>
      </c>
    </row>
    <row r="109" spans="1:16" hidden="1" outlineLevel="1" collapsed="1">
      <c r="A109" s="9">
        <v>43525</v>
      </c>
      <c r="B109" s="15">
        <v>6.8061999999999996</v>
      </c>
      <c r="C109" s="15">
        <v>2.0964999999999998</v>
      </c>
      <c r="D109" s="15">
        <v>9.2325999999999997</v>
      </c>
      <c r="E109" s="15">
        <v>11.6853</v>
      </c>
      <c r="F109" s="15">
        <v>10.257199999999999</v>
      </c>
      <c r="G109" s="15">
        <v>10.327199999999999</v>
      </c>
      <c r="H109" s="15">
        <v>3.0185</v>
      </c>
      <c r="I109" s="15">
        <v>13.932399999999999</v>
      </c>
      <c r="J109" s="15">
        <v>15.136799999999999</v>
      </c>
      <c r="K109" s="15">
        <v>18.167400000000001</v>
      </c>
      <c r="L109" s="15">
        <v>2.117</v>
      </c>
      <c r="M109" s="15">
        <v>0.9909</v>
      </c>
      <c r="N109" s="15">
        <v>2.6873</v>
      </c>
      <c r="O109" s="15">
        <v>4.492</v>
      </c>
      <c r="P109" s="15">
        <v>6.4943</v>
      </c>
    </row>
    <row r="110" spans="1:16" hidden="1" outlineLevel="1" collapsed="1">
      <c r="A110" s="9">
        <v>43556</v>
      </c>
      <c r="B110" s="15">
        <v>6.7275</v>
      </c>
      <c r="C110" s="15">
        <v>1.6392</v>
      </c>
      <c r="D110" s="15">
        <v>9.0869</v>
      </c>
      <c r="E110" s="15">
        <v>8.9876000000000005</v>
      </c>
      <c r="F110" s="15">
        <v>12.2897</v>
      </c>
      <c r="G110" s="15">
        <v>10.7059</v>
      </c>
      <c r="H110" s="15">
        <v>2.3048999999999999</v>
      </c>
      <c r="I110" s="15">
        <v>14.1617</v>
      </c>
      <c r="J110" s="15">
        <v>15.276999999999999</v>
      </c>
      <c r="K110" s="15">
        <v>17.5839</v>
      </c>
      <c r="L110" s="15">
        <v>2.1951999999999998</v>
      </c>
      <c r="M110" s="15">
        <v>0.97909999999999997</v>
      </c>
      <c r="N110" s="15">
        <v>2.5802</v>
      </c>
      <c r="O110" s="15">
        <v>4.6901999999999999</v>
      </c>
      <c r="P110" s="15">
        <v>5.9059999999999997</v>
      </c>
    </row>
    <row r="111" spans="1:16" hidden="1" outlineLevel="1" collapsed="1">
      <c r="A111" s="9">
        <v>43586</v>
      </c>
      <c r="B111" s="15">
        <v>6.7573999999999996</v>
      </c>
      <c r="C111" s="15">
        <v>2.0175999999999998</v>
      </c>
      <c r="D111" s="15">
        <v>8.9766999999999992</v>
      </c>
      <c r="E111" s="15">
        <v>9.7566000000000006</v>
      </c>
      <c r="F111" s="15">
        <v>7.2744999999999997</v>
      </c>
      <c r="G111" s="15">
        <v>10.624700000000001</v>
      </c>
      <c r="H111" s="15">
        <v>2.9083999999999999</v>
      </c>
      <c r="I111" s="15">
        <v>14.2692</v>
      </c>
      <c r="J111" s="15">
        <v>15.468400000000001</v>
      </c>
      <c r="K111" s="15">
        <v>16.511299999999999</v>
      </c>
      <c r="L111" s="15">
        <v>2.3039999999999998</v>
      </c>
      <c r="M111" s="15">
        <v>0.97050000000000003</v>
      </c>
      <c r="N111" s="15">
        <v>2.7614000000000001</v>
      </c>
      <c r="O111" s="15">
        <v>4.2012</v>
      </c>
      <c r="P111" s="15">
        <v>6.9790000000000001</v>
      </c>
    </row>
    <row r="112" spans="1:16" hidden="1" outlineLevel="1" collapsed="1">
      <c r="A112" s="9">
        <v>43617</v>
      </c>
      <c r="B112" s="15">
        <v>8.7617999999999991</v>
      </c>
      <c r="C112" s="15">
        <v>1.6903999999999999</v>
      </c>
      <c r="D112" s="15">
        <v>11.3104</v>
      </c>
      <c r="E112" s="15">
        <v>12.363</v>
      </c>
      <c r="F112" s="15">
        <v>6.2786</v>
      </c>
      <c r="G112" s="15">
        <v>12.9246</v>
      </c>
      <c r="H112" s="15">
        <v>2.4365999999999999</v>
      </c>
      <c r="I112" s="15">
        <v>15.792999999999999</v>
      </c>
      <c r="J112" s="15">
        <v>16.582699999999999</v>
      </c>
      <c r="K112" s="15">
        <v>14.516500000000001</v>
      </c>
      <c r="L112" s="15">
        <v>2.2097000000000002</v>
      </c>
      <c r="M112" s="15">
        <v>0.95150000000000001</v>
      </c>
      <c r="N112" s="15">
        <v>2.7206000000000001</v>
      </c>
      <c r="O112" s="15">
        <v>4.0279999999999996</v>
      </c>
      <c r="P112" s="15">
        <v>6.0236999999999998</v>
      </c>
    </row>
    <row r="113" spans="1:16" hidden="1" outlineLevel="1" collapsed="1">
      <c r="A113" s="9">
        <v>43647</v>
      </c>
      <c r="B113" s="15">
        <v>8.3251000000000008</v>
      </c>
      <c r="C113" s="15">
        <v>2.3814000000000002</v>
      </c>
      <c r="D113" s="15">
        <v>10.851699999999999</v>
      </c>
      <c r="E113" s="15">
        <v>8.4382000000000001</v>
      </c>
      <c r="F113" s="15">
        <v>6.3681999999999999</v>
      </c>
      <c r="G113" s="15">
        <v>12.303599999999999</v>
      </c>
      <c r="H113" s="15">
        <v>3.508</v>
      </c>
      <c r="I113" s="15">
        <v>15.470599999999999</v>
      </c>
      <c r="J113" s="15">
        <v>15.432399999999999</v>
      </c>
      <c r="K113" s="15">
        <v>14.082000000000001</v>
      </c>
      <c r="L113" s="15">
        <v>2.2871999999999999</v>
      </c>
      <c r="M113" s="15">
        <v>0.96530000000000005</v>
      </c>
      <c r="N113" s="15">
        <v>2.7671000000000001</v>
      </c>
      <c r="O113" s="15">
        <v>4.2198000000000002</v>
      </c>
      <c r="P113" s="15">
        <v>5.4861000000000004</v>
      </c>
    </row>
    <row r="114" spans="1:16" hidden="1" outlineLevel="1" collapsed="1">
      <c r="A114" s="9">
        <v>43678</v>
      </c>
      <c r="B114" s="15">
        <v>8.2203999999999997</v>
      </c>
      <c r="C114" s="15">
        <v>2.6456</v>
      </c>
      <c r="D114" s="15">
        <v>9.9748000000000001</v>
      </c>
      <c r="E114" s="15">
        <v>9.1120999999999999</v>
      </c>
      <c r="F114" s="15">
        <v>9.9216999999999995</v>
      </c>
      <c r="G114" s="15">
        <v>12.9186</v>
      </c>
      <c r="H114" s="15">
        <v>4.0777999999999999</v>
      </c>
      <c r="I114" s="15">
        <v>15.5937</v>
      </c>
      <c r="J114" s="15">
        <v>14.8851</v>
      </c>
      <c r="K114" s="15">
        <v>17.144200000000001</v>
      </c>
      <c r="L114" s="15">
        <v>2.3277000000000001</v>
      </c>
      <c r="M114" s="15">
        <v>0.92700000000000005</v>
      </c>
      <c r="N114" s="15">
        <v>2.6960999999999999</v>
      </c>
      <c r="O114" s="15">
        <v>3.5863999999999998</v>
      </c>
      <c r="P114" s="15">
        <v>6.6580000000000004</v>
      </c>
    </row>
    <row r="115" spans="1:16" hidden="1" outlineLevel="1" collapsed="1">
      <c r="A115" s="9">
        <v>43709</v>
      </c>
      <c r="B115" s="15">
        <v>9.5292999999999992</v>
      </c>
      <c r="C115" s="15">
        <v>6.0747</v>
      </c>
      <c r="D115" s="15">
        <v>9.8485999999999994</v>
      </c>
      <c r="E115" s="15">
        <v>8.2522000000000002</v>
      </c>
      <c r="F115" s="15">
        <v>13.783200000000001</v>
      </c>
      <c r="G115" s="15">
        <v>15.0566</v>
      </c>
      <c r="H115" s="15">
        <v>7.4124999999999996</v>
      </c>
      <c r="I115" s="15">
        <v>15.895</v>
      </c>
      <c r="J115" s="15">
        <v>15.030799999999999</v>
      </c>
      <c r="K115" s="15">
        <v>17.647200000000002</v>
      </c>
      <c r="L115" s="15">
        <v>2.8793000000000002</v>
      </c>
      <c r="M115" s="15">
        <v>0.59560000000000002</v>
      </c>
      <c r="N115" s="15">
        <v>2.8374999999999999</v>
      </c>
      <c r="O115" s="15">
        <v>4.2823000000000002</v>
      </c>
      <c r="P115" s="15">
        <v>4.7942999999999998</v>
      </c>
    </row>
    <row r="116" spans="1:16" hidden="1" outlineLevel="1" collapsed="1">
      <c r="A116" s="9">
        <v>43739</v>
      </c>
      <c r="B116" s="15">
        <v>9.3389000000000006</v>
      </c>
      <c r="C116" s="15">
        <v>4.9432999999999998</v>
      </c>
      <c r="D116" s="15">
        <v>9.6759000000000004</v>
      </c>
      <c r="E116" s="15">
        <v>8.0252999999999997</v>
      </c>
      <c r="F116" s="15">
        <v>5.4633000000000003</v>
      </c>
      <c r="G116" s="15">
        <v>14.763299999999999</v>
      </c>
      <c r="H116" s="15">
        <v>6.3113000000000001</v>
      </c>
      <c r="I116" s="15">
        <v>15.509399999999999</v>
      </c>
      <c r="J116" s="15">
        <v>15.3489</v>
      </c>
      <c r="K116" s="15">
        <v>12.0588</v>
      </c>
      <c r="L116" s="15">
        <v>2.5385</v>
      </c>
      <c r="M116" s="15">
        <v>0.66180000000000005</v>
      </c>
      <c r="N116" s="15">
        <v>2.5310999999999999</v>
      </c>
      <c r="O116" s="15">
        <v>3.8965000000000001</v>
      </c>
      <c r="P116" s="15">
        <v>5.0355999999999996</v>
      </c>
    </row>
    <row r="117" spans="1:16" hidden="1" outlineLevel="1" collapsed="1">
      <c r="A117" s="9">
        <v>43770</v>
      </c>
      <c r="B117" s="15">
        <v>9.5614000000000008</v>
      </c>
      <c r="C117" s="15">
        <v>5.7845000000000004</v>
      </c>
      <c r="D117" s="15">
        <v>9.9321000000000002</v>
      </c>
      <c r="E117" s="15">
        <v>7.7060000000000004</v>
      </c>
      <c r="F117" s="15">
        <v>8.1061999999999994</v>
      </c>
      <c r="G117" s="15">
        <v>14.582800000000001</v>
      </c>
      <c r="H117" s="15">
        <v>7.1938000000000004</v>
      </c>
      <c r="I117" s="15">
        <v>15.2568</v>
      </c>
      <c r="J117" s="15">
        <v>15.1393</v>
      </c>
      <c r="K117" s="15">
        <v>12.4526</v>
      </c>
      <c r="L117" s="15">
        <v>2.4900000000000002</v>
      </c>
      <c r="M117" s="15">
        <v>0.55400000000000005</v>
      </c>
      <c r="N117" s="15">
        <v>2.4961000000000002</v>
      </c>
      <c r="O117" s="15">
        <v>3.206</v>
      </c>
      <c r="P117" s="15">
        <v>3.7887</v>
      </c>
    </row>
    <row r="118" spans="1:16" hidden="1" outlineLevel="1" collapsed="1">
      <c r="A118" s="9">
        <v>43800</v>
      </c>
      <c r="B118" s="15">
        <v>10.597099999999999</v>
      </c>
      <c r="C118" s="15">
        <v>6.6696999999999997</v>
      </c>
      <c r="D118" s="15">
        <v>10.7905</v>
      </c>
      <c r="E118" s="15">
        <v>11.501200000000001</v>
      </c>
      <c r="F118" s="15">
        <v>5.7975000000000003</v>
      </c>
      <c r="G118" s="15">
        <v>14.617800000000001</v>
      </c>
      <c r="H118" s="15">
        <v>7.3037000000000001</v>
      </c>
      <c r="I118" s="15">
        <v>15.186</v>
      </c>
      <c r="J118" s="15">
        <v>16.445799999999998</v>
      </c>
      <c r="K118" s="15">
        <v>11.6668</v>
      </c>
      <c r="L118" s="15">
        <v>2.6303000000000001</v>
      </c>
      <c r="M118" s="15">
        <v>0.25430000000000003</v>
      </c>
      <c r="N118" s="15">
        <v>2.5118</v>
      </c>
      <c r="O118" s="15">
        <v>3.9773000000000001</v>
      </c>
      <c r="P118" s="15">
        <v>4.1647999999999996</v>
      </c>
    </row>
    <row r="119" spans="1:16" hidden="1" outlineLevel="1" collapsed="1">
      <c r="A119" s="9">
        <v>43831</v>
      </c>
      <c r="B119" s="15">
        <v>9.3756000000000004</v>
      </c>
      <c r="C119" s="15">
        <v>5.8433999999999999</v>
      </c>
      <c r="D119" s="15">
        <v>9.6841000000000008</v>
      </c>
      <c r="E119" s="15">
        <v>9.1305999999999994</v>
      </c>
      <c r="F119" s="15">
        <v>4.2820999999999998</v>
      </c>
      <c r="G119" s="15">
        <v>13.5808</v>
      </c>
      <c r="H119" s="15">
        <v>6.5439999999999996</v>
      </c>
      <c r="I119" s="15">
        <v>14.137499999999999</v>
      </c>
      <c r="J119" s="15">
        <v>14.8666</v>
      </c>
      <c r="K119" s="15">
        <v>11.3264</v>
      </c>
      <c r="L119" s="15">
        <v>2.2974000000000001</v>
      </c>
      <c r="M119" s="15">
        <v>0.19209999999999999</v>
      </c>
      <c r="N119" s="15">
        <v>2.2027999999999999</v>
      </c>
      <c r="O119" s="15">
        <v>3.0558000000000001</v>
      </c>
      <c r="P119" s="15">
        <v>4.2343000000000002</v>
      </c>
    </row>
    <row r="120" spans="1:16" hidden="1" outlineLevel="1" collapsed="1">
      <c r="A120" s="9">
        <v>43862</v>
      </c>
      <c r="B120" s="15">
        <v>9.1234999999999999</v>
      </c>
      <c r="C120" s="15">
        <v>5.5904999999999996</v>
      </c>
      <c r="D120" s="15">
        <v>9.4894999999999996</v>
      </c>
      <c r="E120" s="15">
        <v>6.7670000000000003</v>
      </c>
      <c r="F120" s="15">
        <v>4.4090999999999996</v>
      </c>
      <c r="G120" s="15">
        <v>12.973100000000001</v>
      </c>
      <c r="H120" s="15">
        <v>6.3643000000000001</v>
      </c>
      <c r="I120" s="15">
        <v>13.4688</v>
      </c>
      <c r="J120" s="15">
        <v>13.7341</v>
      </c>
      <c r="K120" s="15">
        <v>11.664899999999999</v>
      </c>
      <c r="L120" s="15">
        <v>1.9859</v>
      </c>
      <c r="M120" s="15">
        <v>0.21920000000000001</v>
      </c>
      <c r="N120" s="15">
        <v>1.8877999999999999</v>
      </c>
      <c r="O120" s="15">
        <v>2.8881999999999999</v>
      </c>
      <c r="P120" s="15">
        <v>4.3006000000000002</v>
      </c>
    </row>
    <row r="121" spans="1:16" hidden="1" outlineLevel="1" collapsed="1">
      <c r="A121" s="9">
        <v>43891</v>
      </c>
      <c r="B121" s="15">
        <v>7.9166999999999996</v>
      </c>
      <c r="C121" s="15">
        <v>4.9151999999999996</v>
      </c>
      <c r="D121" s="15">
        <v>8.1595999999999993</v>
      </c>
      <c r="E121" s="15">
        <v>8.6443999999999992</v>
      </c>
      <c r="F121" s="15">
        <v>6.4943</v>
      </c>
      <c r="G121" s="15">
        <v>12.158200000000001</v>
      </c>
      <c r="H121" s="15">
        <v>6.5624000000000002</v>
      </c>
      <c r="I121" s="15">
        <v>12.7539</v>
      </c>
      <c r="J121" s="15">
        <v>13.2157</v>
      </c>
      <c r="K121" s="15">
        <v>14.7784</v>
      </c>
      <c r="L121" s="15">
        <v>1.7835000000000001</v>
      </c>
      <c r="M121" s="15">
        <v>0.14660000000000001</v>
      </c>
      <c r="N121" s="15">
        <v>1.8070999999999999</v>
      </c>
      <c r="O121" s="15">
        <v>3.0417000000000001</v>
      </c>
      <c r="P121" s="15">
        <v>4.5599999999999996</v>
      </c>
    </row>
    <row r="122" spans="1:16" hidden="1" outlineLevel="1" collapsed="1">
      <c r="A122" s="9">
        <v>43922</v>
      </c>
      <c r="B122" s="15">
        <v>8.4799000000000007</v>
      </c>
      <c r="C122" s="15">
        <v>5.8114999999999997</v>
      </c>
      <c r="D122" s="15">
        <v>9.0427</v>
      </c>
      <c r="E122" s="15">
        <v>6.4702000000000002</v>
      </c>
      <c r="F122" s="15">
        <v>3.3616000000000001</v>
      </c>
      <c r="G122" s="15">
        <v>11.9125</v>
      </c>
      <c r="H122" s="15">
        <v>6.8188000000000004</v>
      </c>
      <c r="I122" s="15">
        <v>12.652200000000001</v>
      </c>
      <c r="J122" s="15">
        <v>11.8764</v>
      </c>
      <c r="K122" s="15">
        <v>9.8786000000000005</v>
      </c>
      <c r="L122" s="15">
        <v>2.0030000000000001</v>
      </c>
      <c r="M122" s="15">
        <v>0.2928</v>
      </c>
      <c r="N122" s="15">
        <v>1.7995000000000001</v>
      </c>
      <c r="O122" s="15">
        <v>3.7631999999999999</v>
      </c>
      <c r="P122" s="15">
        <v>3.3412000000000002</v>
      </c>
    </row>
    <row r="123" spans="1:16" hidden="1" outlineLevel="1" collapsed="1">
      <c r="A123" s="9">
        <v>43952</v>
      </c>
      <c r="B123" s="15">
        <v>7.9839000000000002</v>
      </c>
      <c r="C123" s="15">
        <v>5.7994000000000003</v>
      </c>
      <c r="D123" s="15">
        <v>8.3711000000000002</v>
      </c>
      <c r="E123" s="15">
        <v>5.6497999999999999</v>
      </c>
      <c r="F123" s="15">
        <v>4.7035</v>
      </c>
      <c r="G123" s="15">
        <v>11.5001</v>
      </c>
      <c r="H123" s="15">
        <v>6.5484999999999998</v>
      </c>
      <c r="I123" s="15">
        <v>12.172499999999999</v>
      </c>
      <c r="J123" s="15">
        <v>12.302099999999999</v>
      </c>
      <c r="K123" s="15">
        <v>11.840400000000001</v>
      </c>
      <c r="L123" s="15">
        <v>1.8664000000000001</v>
      </c>
      <c r="M123" s="15">
        <v>0.41449999999999998</v>
      </c>
      <c r="N123" s="15">
        <v>1.7425999999999999</v>
      </c>
      <c r="O123" s="15">
        <v>2.9611000000000001</v>
      </c>
      <c r="P123" s="15">
        <v>4.4451000000000001</v>
      </c>
    </row>
    <row r="124" spans="1:16" hidden="1" outlineLevel="1" collapsed="1">
      <c r="A124" s="9">
        <v>43983</v>
      </c>
      <c r="B124" s="15">
        <v>7.8078000000000003</v>
      </c>
      <c r="C124" s="15">
        <v>5.0738000000000003</v>
      </c>
      <c r="D124" s="15">
        <v>8.0955999999999992</v>
      </c>
      <c r="E124" s="15">
        <v>6.9118000000000004</v>
      </c>
      <c r="F124" s="15">
        <v>10.031700000000001</v>
      </c>
      <c r="G124" s="15">
        <v>11.048</v>
      </c>
      <c r="H124" s="15">
        <v>5.5247000000000002</v>
      </c>
      <c r="I124" s="15">
        <v>11.612500000000001</v>
      </c>
      <c r="J124" s="15">
        <v>12.304600000000001</v>
      </c>
      <c r="K124" s="15">
        <v>15.1648</v>
      </c>
      <c r="L124" s="15">
        <v>1.5882000000000001</v>
      </c>
      <c r="M124" s="15">
        <v>0.2114</v>
      </c>
      <c r="N124" s="15">
        <v>1.5269999999999999</v>
      </c>
      <c r="O124" s="15">
        <v>2.3188</v>
      </c>
      <c r="P124" s="15">
        <v>4.1811999999999996</v>
      </c>
    </row>
    <row r="125" spans="1:16" hidden="1" outlineLevel="1" collapsed="1">
      <c r="A125" s="9">
        <v>44013</v>
      </c>
      <c r="B125" s="15">
        <v>6.7621000000000002</v>
      </c>
      <c r="C125" s="15">
        <v>4.6054000000000004</v>
      </c>
      <c r="D125" s="15">
        <v>7.1406000000000001</v>
      </c>
      <c r="E125" s="15">
        <v>4.8476999999999997</v>
      </c>
      <c r="F125" s="15">
        <v>6.4599000000000002</v>
      </c>
      <c r="G125" s="15">
        <v>9.8793000000000006</v>
      </c>
      <c r="H125" s="15">
        <v>5.1127000000000002</v>
      </c>
      <c r="I125" s="15">
        <v>10.7117</v>
      </c>
      <c r="J125" s="15">
        <v>9.0382999999999996</v>
      </c>
      <c r="K125" s="15">
        <v>8.8544</v>
      </c>
      <c r="L125" s="15">
        <v>1.5429999999999999</v>
      </c>
      <c r="M125" s="15">
        <v>0.1555</v>
      </c>
      <c r="N125" s="15">
        <v>1.4207000000000001</v>
      </c>
      <c r="O125" s="15">
        <v>2.8927</v>
      </c>
      <c r="P125" s="15">
        <v>4.0670999999999999</v>
      </c>
    </row>
    <row r="126" spans="1:16" hidden="1" outlineLevel="1" collapsed="1">
      <c r="A126" s="9">
        <v>44044</v>
      </c>
      <c r="B126" s="15">
        <v>6.8906000000000001</v>
      </c>
      <c r="C126" s="15">
        <v>4.1520000000000001</v>
      </c>
      <c r="D126" s="15">
        <v>7.0770999999999997</v>
      </c>
      <c r="E126" s="15">
        <v>7.3407</v>
      </c>
      <c r="F126" s="15">
        <v>4.7586000000000004</v>
      </c>
      <c r="G126" s="15">
        <v>10.0375</v>
      </c>
      <c r="H126" s="15">
        <v>4.5411999999999999</v>
      </c>
      <c r="I126" s="15">
        <v>10.397</v>
      </c>
      <c r="J126" s="15">
        <v>13.117100000000001</v>
      </c>
      <c r="K126" s="15">
        <v>11.355600000000001</v>
      </c>
      <c r="L126" s="15">
        <v>1.4682999999999999</v>
      </c>
      <c r="M126" s="15">
        <v>3.9800000000000002E-2</v>
      </c>
      <c r="N126" s="15">
        <v>1.2676000000000001</v>
      </c>
      <c r="O126" s="15">
        <v>2.2610999999999999</v>
      </c>
      <c r="P126" s="15">
        <v>4.5704000000000002</v>
      </c>
    </row>
    <row r="127" spans="1:16" hidden="1" outlineLevel="1" collapsed="1">
      <c r="A127" s="9">
        <v>44075</v>
      </c>
      <c r="B127" s="15">
        <v>6.2866</v>
      </c>
      <c r="C127" s="15">
        <v>3.5945</v>
      </c>
      <c r="D127" s="15">
        <v>6.6283000000000003</v>
      </c>
      <c r="E127" s="15">
        <v>5.3400999999999996</v>
      </c>
      <c r="F127" s="15">
        <v>7.2119999999999997</v>
      </c>
      <c r="G127" s="15">
        <v>9.3709000000000007</v>
      </c>
      <c r="H127" s="15">
        <v>4.0788000000000002</v>
      </c>
      <c r="I127" s="15">
        <v>9.9854000000000003</v>
      </c>
      <c r="J127" s="15">
        <v>11.376200000000001</v>
      </c>
      <c r="K127" s="15">
        <v>7.7057000000000002</v>
      </c>
      <c r="L127" s="15">
        <v>1.3261000000000001</v>
      </c>
      <c r="M127" s="15">
        <v>2.35E-2</v>
      </c>
      <c r="N127" s="15">
        <v>1.2683</v>
      </c>
      <c r="O127" s="15">
        <v>1.9588000000000001</v>
      </c>
      <c r="P127" s="15">
        <v>3.3771</v>
      </c>
    </row>
    <row r="128" spans="1:16" hidden="1" outlineLevel="1" collapsed="1">
      <c r="A128" s="9">
        <v>44105</v>
      </c>
      <c r="B128" s="15">
        <v>6.3673000000000002</v>
      </c>
      <c r="C128" s="15">
        <v>4.2230999999999996</v>
      </c>
      <c r="D128" s="15">
        <v>6.6863999999999999</v>
      </c>
      <c r="E128" s="15">
        <v>6.6139000000000001</v>
      </c>
      <c r="F128" s="15">
        <v>10.3506</v>
      </c>
      <c r="G128" s="15">
        <v>8.7905999999999995</v>
      </c>
      <c r="H128" s="15">
        <v>4.5225999999999997</v>
      </c>
      <c r="I128" s="15">
        <v>9.6989999999999998</v>
      </c>
      <c r="J128" s="15">
        <v>9.9465000000000003</v>
      </c>
      <c r="K128" s="15">
        <v>11.584199999999999</v>
      </c>
      <c r="L128" s="15">
        <v>1.1825000000000001</v>
      </c>
      <c r="M128" s="15">
        <v>3.39E-2</v>
      </c>
      <c r="N128" s="15">
        <v>1.1805000000000001</v>
      </c>
      <c r="O128" s="15">
        <v>1.6559999999999999</v>
      </c>
      <c r="P128" s="15">
        <v>4.1811999999999996</v>
      </c>
    </row>
    <row r="129" spans="1:16" hidden="1" outlineLevel="1" collapsed="1">
      <c r="A129" s="9">
        <v>44136</v>
      </c>
      <c r="B129" s="15">
        <v>5.4305000000000003</v>
      </c>
      <c r="C129" s="15">
        <v>3.5478000000000001</v>
      </c>
      <c r="D129" s="15">
        <v>5.7355</v>
      </c>
      <c r="E129" s="15">
        <v>4.3594999999999997</v>
      </c>
      <c r="F129" s="15">
        <v>2.633</v>
      </c>
      <c r="G129" s="15">
        <v>7.9717000000000002</v>
      </c>
      <c r="H129" s="15">
        <v>4.3022999999999998</v>
      </c>
      <c r="I129" s="15">
        <v>8.4610000000000003</v>
      </c>
      <c r="J129" s="15">
        <v>8.3529999999999998</v>
      </c>
      <c r="K129" s="15">
        <v>7.282</v>
      </c>
      <c r="L129" s="15">
        <v>1.1160000000000001</v>
      </c>
      <c r="M129" s="15">
        <v>5.7500000000000002E-2</v>
      </c>
      <c r="N129" s="15">
        <v>1.0250999999999999</v>
      </c>
      <c r="O129" s="15">
        <v>1.9995000000000001</v>
      </c>
      <c r="P129" s="15">
        <v>2.4792999999999998</v>
      </c>
    </row>
    <row r="130" spans="1:16" hidden="1" outlineLevel="1" collapsed="1">
      <c r="A130" s="9">
        <v>44166</v>
      </c>
      <c r="B130" s="15">
        <v>5.7089999999999996</v>
      </c>
      <c r="C130" s="15">
        <v>3.5287000000000002</v>
      </c>
      <c r="D130" s="15">
        <v>5.8594999999999997</v>
      </c>
      <c r="E130" s="15">
        <v>6.0980999999999996</v>
      </c>
      <c r="F130" s="15">
        <v>13.213699999999999</v>
      </c>
      <c r="G130" s="15">
        <v>7.4962999999999997</v>
      </c>
      <c r="H130" s="15">
        <v>4.2518000000000002</v>
      </c>
      <c r="I130" s="15">
        <v>7.6993</v>
      </c>
      <c r="J130" s="15">
        <v>9.3596000000000004</v>
      </c>
      <c r="K130" s="15">
        <v>16.231999999999999</v>
      </c>
      <c r="L130" s="15">
        <v>1.3283</v>
      </c>
      <c r="M130" s="15">
        <v>1.4999999999999999E-2</v>
      </c>
      <c r="N130" s="15">
        <v>1.2799</v>
      </c>
      <c r="O130" s="15">
        <v>2.2054</v>
      </c>
      <c r="P130" s="15">
        <v>3.6579999999999999</v>
      </c>
    </row>
    <row r="131" spans="1:16" hidden="1" outlineLevel="1" collapsed="1">
      <c r="A131" s="9">
        <v>44197</v>
      </c>
      <c r="B131" s="15">
        <v>5.6105</v>
      </c>
      <c r="C131" s="15">
        <v>3.4361000000000002</v>
      </c>
      <c r="D131" s="15">
        <v>5.8112000000000004</v>
      </c>
      <c r="E131" s="15">
        <v>5.3243999999999998</v>
      </c>
      <c r="F131" s="15">
        <v>5.9001999999999999</v>
      </c>
      <c r="G131" s="15">
        <v>7.6085000000000003</v>
      </c>
      <c r="H131" s="15">
        <v>3.9737</v>
      </c>
      <c r="I131" s="15">
        <v>7.8776000000000002</v>
      </c>
      <c r="J131" s="15">
        <v>8.8666</v>
      </c>
      <c r="K131" s="15">
        <v>11.098699999999999</v>
      </c>
      <c r="L131" s="15">
        <v>1.1966000000000001</v>
      </c>
      <c r="M131" s="15">
        <v>9.3200000000000005E-2</v>
      </c>
      <c r="N131" s="15">
        <v>1.1173</v>
      </c>
      <c r="O131" s="15">
        <v>1.7901</v>
      </c>
      <c r="P131" s="15">
        <v>3.8283</v>
      </c>
    </row>
    <row r="132" spans="1:16" hidden="1" outlineLevel="1" collapsed="1">
      <c r="A132" s="9">
        <v>44228</v>
      </c>
      <c r="B132" s="15">
        <v>5.5179999999999998</v>
      </c>
      <c r="C132" s="15">
        <v>3.3138000000000001</v>
      </c>
      <c r="D132" s="15">
        <v>5.1230000000000002</v>
      </c>
      <c r="E132" s="15">
        <v>9.5840999999999994</v>
      </c>
      <c r="F132" s="15">
        <v>6.9177</v>
      </c>
      <c r="G132" s="15">
        <v>7.7868000000000004</v>
      </c>
      <c r="H132" s="15">
        <v>3.7863000000000002</v>
      </c>
      <c r="I132" s="15">
        <v>7.5113000000000003</v>
      </c>
      <c r="J132" s="15">
        <v>12.0281</v>
      </c>
      <c r="K132" s="15">
        <v>11.0299</v>
      </c>
      <c r="L132" s="15">
        <v>0.88360000000000005</v>
      </c>
      <c r="M132" s="15">
        <v>2.3400000000000001E-2</v>
      </c>
      <c r="N132" s="15">
        <v>0.7913</v>
      </c>
      <c r="O132" s="15">
        <v>1.8434999999999999</v>
      </c>
      <c r="P132" s="15">
        <v>4.1562999999999999</v>
      </c>
    </row>
    <row r="133" spans="1:16" hidden="1" outlineLevel="1" collapsed="1">
      <c r="A133" s="9">
        <v>44256</v>
      </c>
      <c r="B133" s="15">
        <v>4.7100999999999997</v>
      </c>
      <c r="C133" s="15">
        <v>3.7117</v>
      </c>
      <c r="D133" s="15">
        <v>4.8255999999999997</v>
      </c>
      <c r="E133" s="15">
        <v>4.2679</v>
      </c>
      <c r="F133" s="15">
        <v>10.87</v>
      </c>
      <c r="G133" s="15">
        <v>7.1452999999999998</v>
      </c>
      <c r="H133" s="15">
        <v>4.3893000000000004</v>
      </c>
      <c r="I133" s="15">
        <v>7.4558999999999997</v>
      </c>
      <c r="J133" s="15">
        <v>7.6688000000000001</v>
      </c>
      <c r="K133" s="15">
        <v>10.87</v>
      </c>
      <c r="L133" s="15">
        <v>0.55620000000000003</v>
      </c>
      <c r="M133" s="15">
        <v>7.5300000000000006E-2</v>
      </c>
      <c r="N133" s="15">
        <v>0.52049999999999996</v>
      </c>
      <c r="O133" s="15">
        <v>1.1384000000000001</v>
      </c>
      <c r="P133" s="15" t="s">
        <v>268</v>
      </c>
    </row>
    <row r="134" spans="1:16" hidden="1" outlineLevel="1" collapsed="1">
      <c r="A134" s="9">
        <v>44287</v>
      </c>
      <c r="B134" s="15">
        <v>4.4827000000000004</v>
      </c>
      <c r="C134" s="15">
        <v>3.7181000000000002</v>
      </c>
      <c r="D134" s="15">
        <v>4.5301</v>
      </c>
      <c r="E134" s="15">
        <v>5.3646000000000003</v>
      </c>
      <c r="F134" s="15">
        <v>3.7164999999999999</v>
      </c>
      <c r="G134" s="15">
        <v>6.5544000000000002</v>
      </c>
      <c r="H134" s="15">
        <v>4.0469999999999997</v>
      </c>
      <c r="I134" s="15">
        <v>6.9622000000000002</v>
      </c>
      <c r="J134" s="15">
        <v>7.6436999999999999</v>
      </c>
      <c r="K134" s="15">
        <v>10.123900000000001</v>
      </c>
      <c r="L134" s="15">
        <v>0.54279999999999995</v>
      </c>
      <c r="M134" s="15">
        <v>8.2000000000000003E-2</v>
      </c>
      <c r="N134" s="15">
        <v>0.4824</v>
      </c>
      <c r="O134" s="15">
        <v>1.7145999999999999</v>
      </c>
      <c r="P134" s="15">
        <v>1.1003000000000001</v>
      </c>
    </row>
    <row r="135" spans="1:16" hidden="1" outlineLevel="1" collapsed="1">
      <c r="A135" s="9">
        <v>44317</v>
      </c>
      <c r="B135" s="15">
        <v>4.8442999999999996</v>
      </c>
      <c r="C135" s="15">
        <v>3.8214999999999999</v>
      </c>
      <c r="D135" s="15">
        <v>4.8643000000000001</v>
      </c>
      <c r="E135" s="15">
        <v>6.1193999999999997</v>
      </c>
      <c r="F135" s="15">
        <v>8.0120000000000005</v>
      </c>
      <c r="G135" s="15">
        <v>7.0092999999999996</v>
      </c>
      <c r="H135" s="15">
        <v>3.9762</v>
      </c>
      <c r="I135" s="15">
        <v>7.3006000000000002</v>
      </c>
      <c r="J135" s="15">
        <v>8.0058000000000007</v>
      </c>
      <c r="K135" s="15">
        <v>11.065</v>
      </c>
      <c r="L135" s="15">
        <v>0.54469999999999996</v>
      </c>
      <c r="M135" s="15">
        <v>8.8000000000000005E-3</v>
      </c>
      <c r="N135" s="15">
        <v>0.52470000000000006</v>
      </c>
      <c r="O135" s="15">
        <v>1.19</v>
      </c>
      <c r="P135" s="15">
        <v>3.9767000000000001</v>
      </c>
    </row>
    <row r="136" spans="1:16" hidden="1" outlineLevel="1" collapsed="1">
      <c r="A136" s="9">
        <v>44348</v>
      </c>
      <c r="B136" s="15">
        <v>5.0349000000000004</v>
      </c>
      <c r="C136" s="15">
        <v>3.9037999999999999</v>
      </c>
      <c r="D136" s="15">
        <v>5.0913000000000004</v>
      </c>
      <c r="E136" s="15">
        <v>5.7712000000000003</v>
      </c>
      <c r="F136" s="15">
        <v>9.9175000000000004</v>
      </c>
      <c r="G136" s="15">
        <v>6.6182999999999996</v>
      </c>
      <c r="H136" s="15">
        <v>4.3097000000000003</v>
      </c>
      <c r="I136" s="15">
        <v>6.806</v>
      </c>
      <c r="J136" s="15">
        <v>8.1280999999999999</v>
      </c>
      <c r="K136" s="15">
        <v>11.509499999999999</v>
      </c>
      <c r="L136" s="15">
        <v>0.52139999999999997</v>
      </c>
      <c r="M136" s="15">
        <v>2.2200000000000001E-2</v>
      </c>
      <c r="N136" s="15">
        <v>0.48220000000000002</v>
      </c>
      <c r="O136" s="15">
        <v>1.1620999999999999</v>
      </c>
      <c r="P136" s="15">
        <v>4.4242999999999997</v>
      </c>
    </row>
    <row r="137" spans="1:16" hidden="1" outlineLevel="1" collapsed="1">
      <c r="A137" s="9">
        <v>44378</v>
      </c>
      <c r="B137" s="15">
        <v>4.8731</v>
      </c>
      <c r="C137" s="15">
        <v>3.0129000000000001</v>
      </c>
      <c r="D137" s="15">
        <v>4.9814999999999996</v>
      </c>
      <c r="E137" s="15">
        <v>5.7065999999999999</v>
      </c>
      <c r="F137" s="15">
        <v>3.8269000000000002</v>
      </c>
      <c r="G137" s="15">
        <v>6.5709</v>
      </c>
      <c r="H137" s="15">
        <v>3.5135000000000001</v>
      </c>
      <c r="I137" s="15">
        <v>6.7807000000000004</v>
      </c>
      <c r="J137" s="15">
        <v>7.8452999999999999</v>
      </c>
      <c r="K137" s="15">
        <v>11.452400000000001</v>
      </c>
      <c r="L137" s="15">
        <v>0.57010000000000005</v>
      </c>
      <c r="M137" s="15">
        <v>0.1017</v>
      </c>
      <c r="N137" s="15">
        <v>0.45789999999999997</v>
      </c>
      <c r="O137" s="15">
        <v>0.74380000000000002</v>
      </c>
      <c r="P137" s="15">
        <v>3.4763000000000002</v>
      </c>
    </row>
    <row r="138" spans="1:16" hidden="1" outlineLevel="1" collapsed="1">
      <c r="A138" s="9">
        <v>44409</v>
      </c>
      <c r="B138" s="15">
        <v>4.7405999999999997</v>
      </c>
      <c r="C138" s="15">
        <v>3.1303000000000001</v>
      </c>
      <c r="D138" s="15">
        <v>4.8554000000000004</v>
      </c>
      <c r="E138" s="15">
        <v>5.8327999999999998</v>
      </c>
      <c r="F138" s="15">
        <v>6.7469999999999999</v>
      </c>
      <c r="G138" s="15">
        <v>6.5437000000000003</v>
      </c>
      <c r="H138" s="15">
        <v>3.7867000000000002</v>
      </c>
      <c r="I138" s="15">
        <v>6.7914000000000003</v>
      </c>
      <c r="J138" s="15">
        <v>8.6286000000000005</v>
      </c>
      <c r="K138" s="15">
        <v>12.2995</v>
      </c>
      <c r="L138" s="15">
        <v>0.36649999999999999</v>
      </c>
      <c r="M138" s="15">
        <v>9.1300000000000006E-2</v>
      </c>
      <c r="N138" s="15">
        <v>0.35289999999999999</v>
      </c>
      <c r="O138" s="15">
        <v>0.77439999999999998</v>
      </c>
      <c r="P138" s="15">
        <v>1.7401</v>
      </c>
    </row>
    <row r="139" spans="1:16" hidden="1" outlineLevel="1" collapsed="1">
      <c r="A139" s="9">
        <v>44440</v>
      </c>
      <c r="B139" s="15">
        <v>4.8771000000000004</v>
      </c>
      <c r="C139" s="15">
        <v>4.9324000000000003</v>
      </c>
      <c r="D139" s="15">
        <v>5.0304000000000002</v>
      </c>
      <c r="E139" s="15">
        <v>3.6103999999999998</v>
      </c>
      <c r="F139" s="15">
        <v>8.9147999999999996</v>
      </c>
      <c r="G139" s="15">
        <v>6.6696999999999997</v>
      </c>
      <c r="H139" s="15">
        <v>5.3353000000000002</v>
      </c>
      <c r="I139" s="15">
        <v>6.8521000000000001</v>
      </c>
      <c r="J139" s="15">
        <v>8.8449000000000009</v>
      </c>
      <c r="K139" s="15">
        <v>11.0725</v>
      </c>
      <c r="L139" s="15">
        <v>0.48430000000000001</v>
      </c>
      <c r="M139" s="15">
        <v>5.9499999999999997E-2</v>
      </c>
      <c r="N139" s="15">
        <v>0.37559999999999999</v>
      </c>
      <c r="O139" s="15">
        <v>0.90780000000000005</v>
      </c>
      <c r="P139" s="15">
        <v>2.1962000000000002</v>
      </c>
    </row>
    <row r="140" spans="1:16" hidden="1" outlineLevel="1" collapsed="1">
      <c r="A140" s="9">
        <v>44470</v>
      </c>
      <c r="B140" s="15">
        <v>4.8071999999999999</v>
      </c>
      <c r="C140" s="15">
        <v>3.6844000000000001</v>
      </c>
      <c r="D140" s="15">
        <v>4.8335999999999997</v>
      </c>
      <c r="E140" s="15">
        <v>5.9503000000000004</v>
      </c>
      <c r="F140" s="15">
        <v>6.5515999999999996</v>
      </c>
      <c r="G140" s="15">
        <v>6.0972999999999997</v>
      </c>
      <c r="H140" s="15">
        <v>4.4046000000000003</v>
      </c>
      <c r="I140" s="15">
        <v>6.1238000000000001</v>
      </c>
      <c r="J140" s="15">
        <v>8.5752000000000006</v>
      </c>
      <c r="K140" s="15">
        <v>11.5791</v>
      </c>
      <c r="L140" s="15">
        <v>0.44619999999999999</v>
      </c>
      <c r="M140" s="15">
        <v>4.1399999999999999E-2</v>
      </c>
      <c r="N140" s="15">
        <v>0.33460000000000001</v>
      </c>
      <c r="O140" s="15">
        <v>1.3832</v>
      </c>
      <c r="P140" s="15">
        <v>2.7054999999999998</v>
      </c>
    </row>
    <row r="141" spans="1:16" hidden="1" outlineLevel="1" collapsed="1">
      <c r="A141" s="9">
        <v>44501</v>
      </c>
      <c r="B141" s="15">
        <v>5.1205999999999996</v>
      </c>
      <c r="C141" s="15">
        <v>3.3418000000000001</v>
      </c>
      <c r="D141" s="15">
        <v>5.1577000000000002</v>
      </c>
      <c r="E141" s="15">
        <v>6.7088000000000001</v>
      </c>
      <c r="F141" s="15">
        <v>8.2708999999999993</v>
      </c>
      <c r="G141" s="15">
        <v>6.7431999999999999</v>
      </c>
      <c r="H141" s="15">
        <v>3.9685000000000001</v>
      </c>
      <c r="I141" s="15">
        <v>6.9237000000000002</v>
      </c>
      <c r="J141" s="15">
        <v>8.4949999999999992</v>
      </c>
      <c r="K141" s="15">
        <v>11.9574</v>
      </c>
      <c r="L141" s="15">
        <v>0.42370000000000002</v>
      </c>
      <c r="M141" s="15">
        <v>5.5E-2</v>
      </c>
      <c r="N141" s="15">
        <v>0.33839999999999998</v>
      </c>
      <c r="O141" s="15">
        <v>1.4610000000000001</v>
      </c>
      <c r="P141" s="15">
        <v>2.5596000000000001</v>
      </c>
    </row>
    <row r="142" spans="1:16" hidden="1" outlineLevel="1" collapsed="1">
      <c r="A142" s="9">
        <v>44531</v>
      </c>
      <c r="B142" s="15">
        <v>5.4615</v>
      </c>
      <c r="C142" s="15">
        <v>3.9942000000000002</v>
      </c>
      <c r="D142" s="15">
        <v>5.2849000000000004</v>
      </c>
      <c r="E142" s="15">
        <v>7.9164000000000003</v>
      </c>
      <c r="F142" s="15">
        <v>4.8204000000000002</v>
      </c>
      <c r="G142" s="15">
        <v>6.8628999999999998</v>
      </c>
      <c r="H142" s="15">
        <v>4.165</v>
      </c>
      <c r="I142" s="15">
        <v>6.9935</v>
      </c>
      <c r="J142" s="15">
        <v>9.6740999999999993</v>
      </c>
      <c r="K142" s="15">
        <v>11.622199999999999</v>
      </c>
      <c r="L142" s="15">
        <v>0.5776</v>
      </c>
      <c r="M142" s="15">
        <v>1.5699999999999999E-2</v>
      </c>
      <c r="N142" s="15">
        <v>0.43330000000000002</v>
      </c>
      <c r="O142" s="15">
        <v>1.3042</v>
      </c>
      <c r="P142" s="15">
        <v>3.8812000000000002</v>
      </c>
    </row>
    <row r="143" spans="1:16" hidden="1" outlineLevel="1" collapsed="1">
      <c r="A143" s="9">
        <v>44562</v>
      </c>
      <c r="B143" s="15">
        <v>4.8648999999999996</v>
      </c>
      <c r="C143" s="15">
        <v>3.9268000000000001</v>
      </c>
      <c r="D143" s="15">
        <v>4.8154000000000003</v>
      </c>
      <c r="E143" s="15">
        <v>6.4032</v>
      </c>
      <c r="F143" s="15">
        <v>9.2203999999999997</v>
      </c>
      <c r="G143" s="15">
        <v>6.3368000000000002</v>
      </c>
      <c r="H143" s="15">
        <v>4.2111000000000001</v>
      </c>
      <c r="I143" s="15">
        <v>6.5103</v>
      </c>
      <c r="J143" s="15">
        <v>8.0198</v>
      </c>
      <c r="K143" s="15">
        <v>12.5486</v>
      </c>
      <c r="L143" s="15">
        <v>0.48880000000000001</v>
      </c>
      <c r="M143" s="15">
        <v>3.6999999999999998E-2</v>
      </c>
      <c r="N143" s="15">
        <v>0.43640000000000001</v>
      </c>
      <c r="O143" s="15">
        <v>1.0285</v>
      </c>
      <c r="P143" s="15">
        <v>4.0159000000000002</v>
      </c>
    </row>
    <row r="144" spans="1:16" hidden="1" outlineLevel="1" collapsed="1">
      <c r="A144" s="9">
        <v>44593</v>
      </c>
      <c r="B144" s="15">
        <v>5.2939999999999996</v>
      </c>
      <c r="C144" s="15">
        <v>4.3803000000000001</v>
      </c>
      <c r="D144" s="15">
        <v>5.3560999999999996</v>
      </c>
      <c r="E144" s="15">
        <v>7.0548000000000002</v>
      </c>
      <c r="F144" s="15">
        <v>4.2725</v>
      </c>
      <c r="G144" s="15">
        <v>6.5998000000000001</v>
      </c>
      <c r="H144" s="15">
        <v>4.6456</v>
      </c>
      <c r="I144" s="15">
        <v>7.0003000000000002</v>
      </c>
      <c r="J144" s="15">
        <v>8.9504999999999999</v>
      </c>
      <c r="K144" s="15">
        <v>11.539099999999999</v>
      </c>
      <c r="L144" s="15">
        <v>0.46500000000000002</v>
      </c>
      <c r="M144" s="15">
        <v>4.7899999999999998E-2</v>
      </c>
      <c r="N144" s="15">
        <v>0.44679999999999997</v>
      </c>
      <c r="O144" s="15">
        <v>0.77949999999999997</v>
      </c>
      <c r="P144" s="15">
        <v>3.0464000000000002</v>
      </c>
    </row>
    <row r="145" spans="1:16" hidden="1" outlineLevel="1" collapsed="1">
      <c r="A145" s="9">
        <v>44621</v>
      </c>
      <c r="B145" s="15">
        <v>5.0900999999999996</v>
      </c>
      <c r="C145" s="15">
        <v>4.2645</v>
      </c>
      <c r="D145" s="15">
        <v>5.0987</v>
      </c>
      <c r="E145" s="15">
        <v>8.423</v>
      </c>
      <c r="F145" s="15">
        <v>4.8840000000000003</v>
      </c>
      <c r="G145" s="15">
        <v>6.1195000000000004</v>
      </c>
      <c r="H145" s="15">
        <v>4.3239999999999998</v>
      </c>
      <c r="I145" s="15">
        <v>6.3661000000000003</v>
      </c>
      <c r="J145" s="15">
        <v>10.345499999999999</v>
      </c>
      <c r="K145" s="15">
        <v>4.8840000000000003</v>
      </c>
      <c r="L145" s="15">
        <v>0.53259999999999996</v>
      </c>
      <c r="M145" s="15">
        <v>2.3099999999999999E-2</v>
      </c>
      <c r="N145" s="15">
        <v>0.5333</v>
      </c>
      <c r="O145" s="15">
        <v>0.66810000000000003</v>
      </c>
      <c r="P145" s="15" t="s">
        <v>268</v>
      </c>
    </row>
    <row r="146" spans="1:16" hidden="1" outlineLevel="1" collapsed="1">
      <c r="A146" s="9">
        <v>44652</v>
      </c>
      <c r="B146" s="15">
        <v>4.7416</v>
      </c>
      <c r="C146" s="15">
        <v>3.694</v>
      </c>
      <c r="D146" s="15">
        <v>4.6532999999999998</v>
      </c>
      <c r="E146" s="15">
        <v>9.1382999999999992</v>
      </c>
      <c r="F146" s="15">
        <v>1.4447000000000001</v>
      </c>
      <c r="G146" s="15">
        <v>5.7378999999999998</v>
      </c>
      <c r="H146" s="15">
        <v>3.8344999999999998</v>
      </c>
      <c r="I146" s="15">
        <v>5.8037000000000001</v>
      </c>
      <c r="J146" s="15">
        <v>10.247</v>
      </c>
      <c r="K146" s="15">
        <v>1.4219999999999999</v>
      </c>
      <c r="L146" s="15">
        <v>0.5302</v>
      </c>
      <c r="M146" s="15">
        <v>1.2500000000000001E-2</v>
      </c>
      <c r="N146" s="15">
        <v>0.49819999999999998</v>
      </c>
      <c r="O146" s="15">
        <v>1.8521000000000001</v>
      </c>
      <c r="P146" s="15">
        <v>3.3</v>
      </c>
    </row>
    <row r="147" spans="1:16" hidden="1" outlineLevel="1" collapsed="1">
      <c r="A147" s="9">
        <v>44682</v>
      </c>
      <c r="B147" s="15">
        <v>4.7664999999999997</v>
      </c>
      <c r="C147" s="15">
        <v>3.2237</v>
      </c>
      <c r="D147" s="15">
        <v>4.7515999999999998</v>
      </c>
      <c r="E147" s="15">
        <v>8.3689</v>
      </c>
      <c r="F147" s="15">
        <v>6.5487000000000002</v>
      </c>
      <c r="G147" s="15">
        <v>5.5514000000000001</v>
      </c>
      <c r="H147" s="15">
        <v>3.2776999999999998</v>
      </c>
      <c r="I147" s="15">
        <v>5.6566999999999998</v>
      </c>
      <c r="J147" s="15">
        <v>8.9110999999999994</v>
      </c>
      <c r="K147" s="15">
        <v>9.07</v>
      </c>
      <c r="L147" s="15">
        <v>0.51659999999999995</v>
      </c>
      <c r="M147" s="15">
        <v>1.23E-2</v>
      </c>
      <c r="N147" s="15">
        <v>0.4985</v>
      </c>
      <c r="O147" s="15">
        <v>1.4964999999999999</v>
      </c>
      <c r="P147" s="15">
        <v>3.2561</v>
      </c>
    </row>
    <row r="148" spans="1:16" hidden="1" outlineLevel="1" collapsed="1">
      <c r="A148" s="9">
        <v>44713</v>
      </c>
      <c r="B148" s="15">
        <v>5.6379000000000001</v>
      </c>
      <c r="C148" s="15">
        <v>3.0948000000000002</v>
      </c>
      <c r="D148" s="15">
        <v>5.8339999999999996</v>
      </c>
      <c r="E148" s="15">
        <v>7.4372999999999996</v>
      </c>
      <c r="F148" s="15">
        <v>4.2089999999999996</v>
      </c>
      <c r="G148" s="15">
        <v>6.6130000000000004</v>
      </c>
      <c r="H148" s="15">
        <v>3.3290000000000002</v>
      </c>
      <c r="I148" s="15">
        <v>6.8967000000000001</v>
      </c>
      <c r="J148" s="15">
        <v>9.3781999999999996</v>
      </c>
      <c r="K148" s="15">
        <v>5.8773</v>
      </c>
      <c r="L148" s="15">
        <v>0.53859999999999997</v>
      </c>
      <c r="M148" s="15">
        <v>9.1000000000000004E-3</v>
      </c>
      <c r="N148" s="15">
        <v>0.52759999999999996</v>
      </c>
      <c r="O148" s="15">
        <v>1.0895999999999999</v>
      </c>
      <c r="P148" s="15">
        <v>1.2723</v>
      </c>
    </row>
    <row r="149" spans="1:16" hidden="1" outlineLevel="1" collapsed="1">
      <c r="A149" s="9">
        <v>44743</v>
      </c>
      <c r="B149" s="15">
        <v>6.6783000000000001</v>
      </c>
      <c r="C149" s="15">
        <v>4.4722999999999997</v>
      </c>
      <c r="D149" s="15">
        <v>6.7112999999999996</v>
      </c>
      <c r="E149" s="15">
        <v>9.5350999999999999</v>
      </c>
      <c r="F149" s="15">
        <v>3.6932999999999998</v>
      </c>
      <c r="G149" s="15">
        <v>8.0054999999999996</v>
      </c>
      <c r="H149" s="15">
        <v>4.6851000000000003</v>
      </c>
      <c r="I149" s="15">
        <v>8.1882999999999999</v>
      </c>
      <c r="J149" s="15">
        <v>10.6281</v>
      </c>
      <c r="K149" s="15">
        <v>3.6932999999999998</v>
      </c>
      <c r="L149" s="15">
        <v>0.90090000000000003</v>
      </c>
      <c r="M149" s="15">
        <v>3.2099999999999997E-2</v>
      </c>
      <c r="N149" s="15">
        <v>0.89590000000000003</v>
      </c>
      <c r="O149" s="15">
        <v>1.5710999999999999</v>
      </c>
      <c r="P149" s="15" t="s">
        <v>268</v>
      </c>
    </row>
    <row r="150" spans="1:16" hidden="1" outlineLevel="1" collapsed="1">
      <c r="A150" s="9">
        <v>44774</v>
      </c>
      <c r="B150" s="15">
        <v>6.1821999999999999</v>
      </c>
      <c r="C150" s="15">
        <v>3.1705999999999999</v>
      </c>
      <c r="D150" s="15">
        <v>6.2324999999999999</v>
      </c>
      <c r="E150" s="15">
        <v>9.2886000000000006</v>
      </c>
      <c r="F150" s="15">
        <v>3.8178999999999998</v>
      </c>
      <c r="G150" s="15">
        <v>8.7260000000000009</v>
      </c>
      <c r="H150" s="15">
        <v>3.4847999999999999</v>
      </c>
      <c r="I150" s="15">
        <v>9.0272000000000006</v>
      </c>
      <c r="J150" s="15">
        <v>10.8505</v>
      </c>
      <c r="K150" s="15">
        <v>4.8628999999999998</v>
      </c>
      <c r="L150" s="15">
        <v>0.60040000000000004</v>
      </c>
      <c r="M150" s="15">
        <v>0.19309999999999999</v>
      </c>
      <c r="N150" s="15">
        <v>0.57609999999999995</v>
      </c>
      <c r="O150" s="15">
        <v>1.9503999999999999</v>
      </c>
      <c r="P150" s="15">
        <v>3.7275</v>
      </c>
    </row>
    <row r="151" spans="1:16" hidden="1" outlineLevel="1" collapsed="1">
      <c r="A151" s="9">
        <v>44805</v>
      </c>
      <c r="B151" s="15">
        <v>6.1962999999999999</v>
      </c>
      <c r="C151" s="15">
        <v>3.8761999999999999</v>
      </c>
      <c r="D151" s="15">
        <v>6.4162999999999997</v>
      </c>
      <c r="E151" s="15">
        <v>5.6388999999999996</v>
      </c>
      <c r="F151" s="15">
        <v>4.9004000000000003</v>
      </c>
      <c r="G151" s="15">
        <v>9.1645000000000003</v>
      </c>
      <c r="H151" s="15">
        <v>4.0609000000000002</v>
      </c>
      <c r="I151" s="15">
        <v>9.6088000000000005</v>
      </c>
      <c r="J151" s="15">
        <v>11.944699999999999</v>
      </c>
      <c r="K151" s="15">
        <v>4.9004000000000003</v>
      </c>
      <c r="L151" s="15">
        <v>0.52790000000000004</v>
      </c>
      <c r="M151" s="15">
        <v>0.17749999999999999</v>
      </c>
      <c r="N151" s="15">
        <v>0.4798</v>
      </c>
      <c r="O151" s="15">
        <v>0.95909999999999995</v>
      </c>
      <c r="P151" s="15" t="s">
        <v>268</v>
      </c>
    </row>
    <row r="152" spans="1:16" hidden="1" outlineLevel="1" collapsed="1">
      <c r="A152" s="9">
        <v>44835</v>
      </c>
      <c r="B152" s="15">
        <v>6.0816999999999997</v>
      </c>
      <c r="C152" s="15">
        <v>3.9453</v>
      </c>
      <c r="D152" s="15">
        <v>6.0975000000000001</v>
      </c>
      <c r="E152" s="15">
        <v>10.5267</v>
      </c>
      <c r="F152" s="15">
        <v>1.4637</v>
      </c>
      <c r="G152" s="15">
        <v>9.2644000000000002</v>
      </c>
      <c r="H152" s="15">
        <v>4.1961000000000004</v>
      </c>
      <c r="I152" s="15">
        <v>9.8645999999999994</v>
      </c>
      <c r="J152" s="15">
        <v>11.585800000000001</v>
      </c>
      <c r="K152" s="15">
        <v>1.5041</v>
      </c>
      <c r="L152" s="15">
        <v>0.30690000000000001</v>
      </c>
      <c r="M152" s="15">
        <v>0.47199999999999998</v>
      </c>
      <c r="N152" s="15">
        <v>0.28649999999999998</v>
      </c>
      <c r="O152" s="15">
        <v>1.8194999999999999</v>
      </c>
      <c r="P152" s="15">
        <v>0.01</v>
      </c>
    </row>
    <row r="153" spans="1:16" hidden="1" outlineLevel="1" collapsed="1">
      <c r="A153" s="9">
        <v>44866</v>
      </c>
      <c r="B153" s="15">
        <v>6.7563000000000004</v>
      </c>
      <c r="C153" s="15">
        <v>4.1755000000000004</v>
      </c>
      <c r="D153" s="15">
        <v>6.6957000000000004</v>
      </c>
      <c r="E153" s="15">
        <v>11.7248</v>
      </c>
      <c r="F153" s="15">
        <v>4.9310999999999998</v>
      </c>
      <c r="G153" s="15">
        <v>10.517099999999999</v>
      </c>
      <c r="H153" s="15">
        <v>4.3903999999999996</v>
      </c>
      <c r="I153" s="15">
        <v>10.8468</v>
      </c>
      <c r="J153" s="15">
        <v>13.143800000000001</v>
      </c>
      <c r="K153" s="15">
        <v>4.9310999999999998</v>
      </c>
      <c r="L153" s="15">
        <v>0.26279999999999998</v>
      </c>
      <c r="M153" s="15">
        <v>6.6699999999999995E-2</v>
      </c>
      <c r="N153" s="15">
        <v>0.25109999999999999</v>
      </c>
      <c r="O153" s="15">
        <v>1.3703000000000001</v>
      </c>
      <c r="P153" s="15" t="s">
        <v>268</v>
      </c>
    </row>
    <row r="154" spans="1:16" hidden="1" outlineLevel="1" collapsed="1">
      <c r="A154" s="9">
        <v>44896</v>
      </c>
      <c r="B154" s="15">
        <v>6.7247000000000003</v>
      </c>
      <c r="C154" s="15">
        <v>3.9521999999999999</v>
      </c>
      <c r="D154" s="15">
        <v>6.4476000000000004</v>
      </c>
      <c r="E154" s="15">
        <v>13.745100000000001</v>
      </c>
      <c r="F154" s="15">
        <v>16.575399999999998</v>
      </c>
      <c r="G154" s="15">
        <v>10.5959</v>
      </c>
      <c r="H154" s="15">
        <v>4.0658000000000003</v>
      </c>
      <c r="I154" s="15">
        <v>11.0527</v>
      </c>
      <c r="J154" s="15">
        <v>14.656599999999999</v>
      </c>
      <c r="K154" s="15">
        <v>16.575399999999998</v>
      </c>
      <c r="L154" s="15">
        <v>0.2442</v>
      </c>
      <c r="M154" s="15">
        <v>3.5499999999999997E-2</v>
      </c>
      <c r="N154" s="15">
        <v>0.22850000000000001</v>
      </c>
      <c r="O154" s="15">
        <v>1.6623000000000001</v>
      </c>
      <c r="P154" s="15" t="s">
        <v>268</v>
      </c>
    </row>
    <row r="155" spans="1:16" hidden="1" outlineLevel="1" collapsed="1">
      <c r="A155" s="9">
        <v>44927</v>
      </c>
      <c r="B155" s="15">
        <v>6.8228999999999997</v>
      </c>
      <c r="C155" s="15">
        <v>3.7972999999999999</v>
      </c>
      <c r="D155" s="15">
        <v>6.5879000000000003</v>
      </c>
      <c r="E155" s="15">
        <v>14.955399999999999</v>
      </c>
      <c r="F155" s="15">
        <v>17.010999999999999</v>
      </c>
      <c r="G155" s="15">
        <v>11.256600000000001</v>
      </c>
      <c r="H155" s="15">
        <v>4.3091999999999997</v>
      </c>
      <c r="I155" s="15">
        <v>11.5159</v>
      </c>
      <c r="J155" s="15">
        <v>15.418699999999999</v>
      </c>
      <c r="K155" s="15">
        <v>17.742599999999999</v>
      </c>
      <c r="L155" s="15">
        <v>0.29609999999999997</v>
      </c>
      <c r="M155" s="15">
        <v>0.30409999999999998</v>
      </c>
      <c r="N155" s="15">
        <v>0.29049999999999998</v>
      </c>
      <c r="O155" s="15">
        <v>1.7162999999999999</v>
      </c>
      <c r="P155" s="15">
        <v>0.01</v>
      </c>
    </row>
    <row r="156" spans="1:16" hidden="1" outlineLevel="1" collapsed="1">
      <c r="A156" s="9">
        <v>44958</v>
      </c>
      <c r="B156" s="15">
        <v>6.6181000000000001</v>
      </c>
      <c r="C156" s="15">
        <v>3.5945</v>
      </c>
      <c r="D156" s="15">
        <v>6.4419000000000004</v>
      </c>
      <c r="E156" s="15">
        <v>12.5471</v>
      </c>
      <c r="F156" s="15">
        <v>13.0266</v>
      </c>
      <c r="G156" s="15">
        <v>11.4627</v>
      </c>
      <c r="H156" s="15">
        <v>3.9275000000000002</v>
      </c>
      <c r="I156" s="15">
        <v>11.9055</v>
      </c>
      <c r="J156" s="15">
        <v>13.5463</v>
      </c>
      <c r="K156" s="15">
        <v>18.101299999999998</v>
      </c>
      <c r="L156" s="15">
        <v>0.30499999999999999</v>
      </c>
      <c r="M156" s="15">
        <v>8.8599999999999998E-2</v>
      </c>
      <c r="N156" s="15">
        <v>0.29170000000000001</v>
      </c>
      <c r="O156" s="15">
        <v>1.8154999999999999</v>
      </c>
      <c r="P156" s="15">
        <v>1.1000000000000001</v>
      </c>
    </row>
    <row r="157" spans="1:16" hidden="1" outlineLevel="1" collapsed="1">
      <c r="A157" s="9">
        <v>44986</v>
      </c>
      <c r="B157" s="15">
        <v>7.9443999999999999</v>
      </c>
      <c r="C157" s="15">
        <v>3.4117999999999999</v>
      </c>
      <c r="D157" s="15">
        <v>7.8274999999999997</v>
      </c>
      <c r="E157" s="15">
        <v>13.488799999999999</v>
      </c>
      <c r="F157" s="15">
        <v>13.6744</v>
      </c>
      <c r="G157" s="15">
        <v>12.1683</v>
      </c>
      <c r="H157" s="15">
        <v>3.5859999999999999</v>
      </c>
      <c r="I157" s="15">
        <v>12.550800000000001</v>
      </c>
      <c r="J157" s="15">
        <v>14.2125</v>
      </c>
      <c r="K157" s="15">
        <v>15.249599999999999</v>
      </c>
      <c r="L157" s="15">
        <v>0.38579999999999998</v>
      </c>
      <c r="M157" s="15">
        <v>3.8399999999999997E-2</v>
      </c>
      <c r="N157" s="15">
        <v>0.37490000000000001</v>
      </c>
      <c r="O157" s="15">
        <v>1.8873</v>
      </c>
      <c r="P157" s="15">
        <v>1.3583000000000001</v>
      </c>
    </row>
    <row r="158" spans="1:16" collapsed="1">
      <c r="A158" s="9">
        <v>45017</v>
      </c>
      <c r="B158" s="15">
        <v>8.6170000000000009</v>
      </c>
      <c r="C158" s="15">
        <v>3.258</v>
      </c>
      <c r="D158" s="15">
        <v>8.6753999999999998</v>
      </c>
      <c r="E158" s="15">
        <v>12.916399999999999</v>
      </c>
      <c r="F158" s="15">
        <v>17.148299999999999</v>
      </c>
      <c r="G158" s="15">
        <v>12.5695</v>
      </c>
      <c r="H158" s="15">
        <v>3.3237999999999999</v>
      </c>
      <c r="I158" s="15">
        <v>13.1302</v>
      </c>
      <c r="J158" s="15">
        <v>13.927300000000001</v>
      </c>
      <c r="K158" s="15">
        <v>17.605499999999999</v>
      </c>
      <c r="L158" s="15">
        <v>0.42720000000000002</v>
      </c>
      <c r="M158" s="15">
        <v>4.1399999999999999E-2</v>
      </c>
      <c r="N158" s="15">
        <v>0.41549999999999998</v>
      </c>
      <c r="O158" s="15">
        <v>1.6827000000000001</v>
      </c>
      <c r="P158" s="15">
        <v>3.5</v>
      </c>
    </row>
    <row r="159" spans="1:16">
      <c r="A159" s="9">
        <v>45047</v>
      </c>
      <c r="B159" s="15">
        <v>9.8526000000000007</v>
      </c>
      <c r="C159" s="15">
        <v>2.8862999999999999</v>
      </c>
      <c r="D159" s="15">
        <v>10.1076</v>
      </c>
      <c r="E159" s="15">
        <v>11.4543</v>
      </c>
      <c r="F159" s="15">
        <v>11.7881</v>
      </c>
      <c r="G159" s="15">
        <v>12.9855</v>
      </c>
      <c r="H159" s="15">
        <v>3.0038999999999998</v>
      </c>
      <c r="I159" s="15">
        <v>13.555099999999999</v>
      </c>
      <c r="J159" s="15">
        <v>14.3965</v>
      </c>
      <c r="K159" s="15">
        <v>16.035900000000002</v>
      </c>
      <c r="L159" s="15">
        <v>0.43099999999999999</v>
      </c>
      <c r="M159" s="15">
        <v>6.25E-2</v>
      </c>
      <c r="N159" s="15">
        <v>0.40660000000000002</v>
      </c>
      <c r="O159" s="15">
        <v>0.98209999999999997</v>
      </c>
      <c r="P159" s="15">
        <v>4.7000000000000002E-3</v>
      </c>
    </row>
    <row r="160" spans="1:16">
      <c r="A160" s="9">
        <v>45078</v>
      </c>
      <c r="B160" s="15">
        <v>10.3483</v>
      </c>
      <c r="C160" s="15">
        <v>2.5869</v>
      </c>
      <c r="D160" s="15">
        <v>10.575100000000001</v>
      </c>
      <c r="E160" s="15">
        <v>13.3535</v>
      </c>
      <c r="F160" s="15">
        <v>12.1272</v>
      </c>
      <c r="G160" s="15">
        <v>13.254200000000001</v>
      </c>
      <c r="H160" s="15">
        <v>2.7936000000000001</v>
      </c>
      <c r="I160" s="15">
        <v>13.815899999999999</v>
      </c>
      <c r="J160" s="15">
        <v>15.150399999999999</v>
      </c>
      <c r="K160" s="15">
        <v>16.062899999999999</v>
      </c>
      <c r="L160" s="15">
        <v>0.65129999999999999</v>
      </c>
      <c r="M160" s="15">
        <v>6.6699999999999995E-2</v>
      </c>
      <c r="N160" s="15">
        <v>0.61990000000000001</v>
      </c>
      <c r="O160" s="15">
        <v>1.724</v>
      </c>
      <c r="P160" s="15">
        <v>2.1629999999999998</v>
      </c>
    </row>
    <row r="161" spans="1:16">
      <c r="A161" s="9">
        <v>45108</v>
      </c>
      <c r="B161" s="15">
        <v>11.811199999999999</v>
      </c>
      <c r="C161" s="15">
        <v>2.8262</v>
      </c>
      <c r="D161" s="15">
        <v>12.4229</v>
      </c>
      <c r="E161" s="15">
        <v>11.612</v>
      </c>
      <c r="F161" s="15">
        <v>5.3520000000000003</v>
      </c>
      <c r="G161" s="15">
        <v>14.297000000000001</v>
      </c>
      <c r="H161" s="15">
        <v>3.1114000000000002</v>
      </c>
      <c r="I161" s="15">
        <v>15.1485</v>
      </c>
      <c r="J161" s="15">
        <v>13.8613</v>
      </c>
      <c r="K161" s="15">
        <v>7.2934000000000001</v>
      </c>
      <c r="L161" s="15">
        <v>0.71579999999999999</v>
      </c>
      <c r="M161" s="15">
        <v>4.3299999999999998E-2</v>
      </c>
      <c r="N161" s="15">
        <v>0.67469999999999997</v>
      </c>
      <c r="O161" s="15">
        <v>1.8146</v>
      </c>
      <c r="P161" s="15">
        <v>0.01</v>
      </c>
    </row>
    <row r="162" spans="1:16">
      <c r="A162" s="9">
        <v>45139</v>
      </c>
      <c r="B162" s="15">
        <v>10.8825</v>
      </c>
      <c r="C162" s="15">
        <v>2.7023000000000001</v>
      </c>
      <c r="D162" s="15">
        <v>11.3506</v>
      </c>
      <c r="E162" s="15">
        <v>11.988099999999999</v>
      </c>
      <c r="F162" s="15">
        <v>14.0466</v>
      </c>
      <c r="G162" s="15">
        <v>13.745799999999999</v>
      </c>
      <c r="H162" s="15">
        <v>3.1907000000000001</v>
      </c>
      <c r="I162" s="15">
        <v>14.472799999999999</v>
      </c>
      <c r="J162" s="15">
        <v>14.1069</v>
      </c>
      <c r="K162" s="15">
        <v>15.170500000000001</v>
      </c>
      <c r="L162" s="15">
        <v>0.72160000000000002</v>
      </c>
      <c r="M162" s="15">
        <v>3.9699999999999999E-2</v>
      </c>
      <c r="N162" s="15">
        <v>0.73099999999999998</v>
      </c>
      <c r="O162" s="15">
        <v>1.2790999999999999</v>
      </c>
      <c r="P162" s="15">
        <v>0.67030000000000001</v>
      </c>
    </row>
    <row r="163" spans="1:16">
      <c r="A163" s="9">
        <v>45170</v>
      </c>
      <c r="B163" s="15">
        <v>10.521800000000001</v>
      </c>
      <c r="C163" s="15">
        <v>3.0377999999999998</v>
      </c>
      <c r="D163" s="15">
        <v>10.8218</v>
      </c>
      <c r="E163" s="15">
        <v>11.9682</v>
      </c>
      <c r="F163" s="15">
        <v>14.9802</v>
      </c>
      <c r="G163" s="15">
        <v>13.927099999999999</v>
      </c>
      <c r="H163" s="15">
        <v>3.5059</v>
      </c>
      <c r="I163" s="15">
        <v>14.4992</v>
      </c>
      <c r="J163" s="15">
        <v>14.6159</v>
      </c>
      <c r="K163" s="15">
        <v>14.9869</v>
      </c>
      <c r="L163" s="15">
        <v>0.75209999999999999</v>
      </c>
      <c r="M163" s="15">
        <v>3.0499999999999999E-2</v>
      </c>
      <c r="N163" s="15">
        <v>0.76200000000000001</v>
      </c>
      <c r="O163" s="15">
        <v>0.99560000000000004</v>
      </c>
      <c r="P163" s="15">
        <v>0.6</v>
      </c>
    </row>
    <row r="164" spans="1:16">
      <c r="A164" s="9">
        <v>45200</v>
      </c>
      <c r="B164" s="15">
        <v>10.347099999999999</v>
      </c>
      <c r="C164" s="15">
        <v>2.9106999999999998</v>
      </c>
      <c r="D164" s="15">
        <v>10.611000000000001</v>
      </c>
      <c r="E164" s="15">
        <v>11.805</v>
      </c>
      <c r="F164" s="15">
        <v>11.525700000000001</v>
      </c>
      <c r="G164" s="15">
        <v>13.6328</v>
      </c>
      <c r="H164" s="15">
        <v>3.4973000000000001</v>
      </c>
      <c r="I164" s="15">
        <v>14.1342</v>
      </c>
      <c r="J164" s="15">
        <v>14.0852</v>
      </c>
      <c r="K164" s="15">
        <v>15.0619</v>
      </c>
      <c r="L164" s="15">
        <v>0.75349999999999995</v>
      </c>
      <c r="M164" s="15">
        <v>2.3199999999999998E-2</v>
      </c>
      <c r="N164" s="15">
        <v>0.74580000000000002</v>
      </c>
      <c r="O164" s="15">
        <v>1.5278</v>
      </c>
      <c r="P164" s="15">
        <v>0.57130000000000003</v>
      </c>
    </row>
    <row r="165" spans="1:16">
      <c r="A165" s="9">
        <v>45231</v>
      </c>
      <c r="B165" s="15">
        <v>10.878</v>
      </c>
      <c r="C165" s="15">
        <v>3.0015999999999998</v>
      </c>
      <c r="D165" s="15">
        <v>11.0656</v>
      </c>
      <c r="E165" s="15">
        <v>13.126099999999999</v>
      </c>
      <c r="F165" s="15">
        <v>8.4510000000000005</v>
      </c>
      <c r="G165" s="15">
        <v>13.401</v>
      </c>
      <c r="H165" s="15">
        <v>3.6244999999999998</v>
      </c>
      <c r="I165" s="15">
        <v>13.7339</v>
      </c>
      <c r="J165" s="15">
        <v>14.5228</v>
      </c>
      <c r="K165" s="15">
        <v>14.327500000000001</v>
      </c>
      <c r="L165" s="15">
        <v>0.63439999999999996</v>
      </c>
      <c r="M165" s="15">
        <v>1.9199999999999998E-2</v>
      </c>
      <c r="N165" s="15">
        <v>0.63929999999999998</v>
      </c>
      <c r="O165" s="15">
        <v>1.1177999999999999</v>
      </c>
      <c r="P165" s="15">
        <v>2.6070000000000002</v>
      </c>
    </row>
    <row r="166" spans="1:16">
      <c r="A166" s="9">
        <v>45261</v>
      </c>
      <c r="B166" s="15">
        <v>10.417999999999999</v>
      </c>
      <c r="C166" s="15">
        <v>2.9550000000000001</v>
      </c>
      <c r="D166" s="15">
        <v>10.653</v>
      </c>
      <c r="E166" s="15">
        <v>12.9602</v>
      </c>
      <c r="F166" s="15">
        <v>14.5145</v>
      </c>
      <c r="G166" s="15">
        <v>13.0732</v>
      </c>
      <c r="H166" s="15">
        <v>3.5185</v>
      </c>
      <c r="I166" s="15">
        <v>13.514900000000001</v>
      </c>
      <c r="J166" s="15">
        <v>14.527799999999999</v>
      </c>
      <c r="K166" s="15">
        <v>14.5145</v>
      </c>
      <c r="L166" s="15">
        <v>0.56169999999999998</v>
      </c>
      <c r="M166" s="15">
        <v>2.3300000000000001E-2</v>
      </c>
      <c r="N166" s="15">
        <v>0.56379999999999997</v>
      </c>
      <c r="O166" s="15">
        <v>1.1240000000000001</v>
      </c>
      <c r="P166" s="15" t="s">
        <v>268</v>
      </c>
    </row>
    <row r="167" spans="1:16">
      <c r="A167" s="9">
        <v>45292</v>
      </c>
      <c r="B167" s="15">
        <v>11.0542</v>
      </c>
      <c r="C167" s="15">
        <v>2.8978000000000002</v>
      </c>
      <c r="D167" s="15">
        <v>11.2318</v>
      </c>
      <c r="E167" s="15">
        <v>13.0016</v>
      </c>
      <c r="F167" s="15">
        <v>6.9762000000000004</v>
      </c>
      <c r="G167" s="15">
        <v>13.5998</v>
      </c>
      <c r="H167" s="15">
        <v>3.5219999999999998</v>
      </c>
      <c r="I167" s="15">
        <v>13.940899999999999</v>
      </c>
      <c r="J167" s="15">
        <v>14.449</v>
      </c>
      <c r="K167" s="15">
        <v>11.1159</v>
      </c>
      <c r="L167" s="15">
        <v>0.73470000000000002</v>
      </c>
      <c r="M167" s="15">
        <v>1.66E-2</v>
      </c>
      <c r="N167" s="15">
        <v>0.73429999999999995</v>
      </c>
      <c r="O167" s="15">
        <v>1.3245</v>
      </c>
      <c r="P167" s="15">
        <v>3.4441999999999999</v>
      </c>
    </row>
    <row r="168" spans="1:16">
      <c r="A168" s="9">
        <v>45323</v>
      </c>
      <c r="B168" s="15">
        <v>10.7288</v>
      </c>
      <c r="C168" s="15">
        <v>4.0449999999999999</v>
      </c>
      <c r="D168" s="15">
        <v>11.227499999999999</v>
      </c>
      <c r="E168" s="15">
        <v>12.505100000000001</v>
      </c>
      <c r="F168" s="15">
        <v>4.4827000000000004</v>
      </c>
      <c r="G168" s="15">
        <v>12.8712</v>
      </c>
      <c r="H168" s="15">
        <v>4.423</v>
      </c>
      <c r="I168" s="15">
        <v>13.6351</v>
      </c>
      <c r="J168" s="15">
        <v>14.5779</v>
      </c>
      <c r="K168" s="15">
        <v>11.0153</v>
      </c>
      <c r="L168" s="15">
        <v>0.87280000000000002</v>
      </c>
      <c r="M168" s="15">
        <v>1.5299999999999999E-2</v>
      </c>
      <c r="N168" s="15">
        <v>0.89959999999999996</v>
      </c>
      <c r="O168" s="15">
        <v>1.0249999999999999</v>
      </c>
      <c r="P168" s="15">
        <v>1.6500999999999999</v>
      </c>
    </row>
    <row r="169" spans="1:16">
      <c r="A169" s="9">
        <v>45352</v>
      </c>
      <c r="B169" s="15">
        <v>10.5983</v>
      </c>
      <c r="C169" s="15">
        <v>3.4706999999999999</v>
      </c>
      <c r="D169" s="15">
        <v>10.7942</v>
      </c>
      <c r="E169" s="15">
        <v>12.800700000000001</v>
      </c>
      <c r="F169" s="15">
        <v>13.042899999999999</v>
      </c>
      <c r="G169" s="15">
        <v>12.795</v>
      </c>
      <c r="H169" s="15">
        <v>4.2083000000000004</v>
      </c>
      <c r="I169" s="15">
        <v>13.108000000000001</v>
      </c>
      <c r="J169" s="15">
        <v>14.5989</v>
      </c>
      <c r="K169" s="15">
        <v>14.031499999999999</v>
      </c>
      <c r="L169" s="15">
        <v>1.0073000000000001</v>
      </c>
      <c r="M169" s="15">
        <v>2.5700000000000001E-2</v>
      </c>
      <c r="N169" s="15">
        <v>1.0364</v>
      </c>
      <c r="O169" s="15">
        <v>1.3317000000000001</v>
      </c>
      <c r="P169" s="15">
        <v>2.9781</v>
      </c>
    </row>
    <row r="170" spans="1:16">
      <c r="A170" s="9">
        <v>45383</v>
      </c>
      <c r="B170" s="15">
        <v>10.261100000000001</v>
      </c>
      <c r="C170" s="15">
        <v>3.6362999999999999</v>
      </c>
      <c r="D170" s="15">
        <v>10.443300000000001</v>
      </c>
      <c r="E170" s="15">
        <v>11.9041</v>
      </c>
      <c r="F170" s="15">
        <v>14.344099999999999</v>
      </c>
      <c r="G170" s="15">
        <v>12.691700000000001</v>
      </c>
      <c r="H170" s="15">
        <v>4.3384</v>
      </c>
      <c r="I170" s="15">
        <v>13.1556</v>
      </c>
      <c r="J170" s="15">
        <v>13.3142</v>
      </c>
      <c r="K170" s="15">
        <v>14.7218</v>
      </c>
      <c r="L170" s="15">
        <v>1.0550999999999999</v>
      </c>
      <c r="M170" s="15">
        <v>2.3199999999999998E-2</v>
      </c>
      <c r="N170" s="15">
        <v>1.1025</v>
      </c>
      <c r="O170" s="15">
        <v>1.0424</v>
      </c>
      <c r="P170" s="15">
        <v>3.1</v>
      </c>
    </row>
  </sheetData>
  <mergeCells count="7">
    <mergeCell ref="A3:P3"/>
    <mergeCell ref="G7:K7"/>
    <mergeCell ref="L7:P7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7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2"/>
  <cols>
    <col min="1" max="1" width="11.33203125" style="41" customWidth="1"/>
    <col min="2" max="3" width="16.44140625" style="10" customWidth="1"/>
    <col min="4" max="4" width="30.44140625" style="10" customWidth="1"/>
    <col min="5" max="16384" width="9.109375" style="10"/>
  </cols>
  <sheetData>
    <row r="1" spans="1:6" s="27" customFormat="1">
      <c r="A1" s="4" t="s">
        <v>128</v>
      </c>
    </row>
    <row r="2" spans="1:6" s="27" customFormat="1" ht="5.25" customHeight="1">
      <c r="A2" s="51"/>
    </row>
    <row r="3" spans="1:6">
      <c r="A3" s="112" t="s">
        <v>123</v>
      </c>
    </row>
    <row r="4" spans="1:6" ht="12.75" customHeight="1">
      <c r="A4" s="11" t="s">
        <v>127</v>
      </c>
    </row>
    <row r="5" spans="1:6" ht="12.75" customHeight="1">
      <c r="A5" s="12" t="s">
        <v>124</v>
      </c>
    </row>
    <row r="6" spans="1:6" s="40" customFormat="1" ht="15" customHeight="1">
      <c r="A6" s="196" t="s">
        <v>0</v>
      </c>
      <c r="B6" s="238" t="s">
        <v>212</v>
      </c>
      <c r="C6" s="239" t="s">
        <v>125</v>
      </c>
      <c r="D6" s="239" t="s">
        <v>185</v>
      </c>
    </row>
    <row r="7" spans="1:6" s="40" customFormat="1" ht="15" customHeight="1">
      <c r="A7" s="197"/>
      <c r="B7" s="238"/>
      <c r="C7" s="240"/>
      <c r="D7" s="240"/>
    </row>
    <row r="8" spans="1:6" s="40" customFormat="1" ht="25.5" customHeight="1">
      <c r="A8" s="198"/>
      <c r="B8" s="238"/>
      <c r="C8" s="241"/>
      <c r="D8" s="241"/>
    </row>
    <row r="9" spans="1:6" s="40" customFormat="1" hidden="1">
      <c r="A9" s="116"/>
      <c r="B9" s="126"/>
      <c r="C9" s="127"/>
      <c r="D9" s="127"/>
    </row>
    <row r="10" spans="1:6" s="40" customFormat="1">
      <c r="A10" s="43">
        <v>1</v>
      </c>
      <c r="B10" s="143">
        <v>2</v>
      </c>
      <c r="C10" s="143">
        <v>3</v>
      </c>
      <c r="D10" s="50">
        <v>4</v>
      </c>
    </row>
    <row r="11" spans="1:6" hidden="1" outlineLevel="1">
      <c r="A11" s="52">
        <v>40544</v>
      </c>
      <c r="B11" s="144">
        <v>0</v>
      </c>
      <c r="C11" s="144">
        <v>18</v>
      </c>
      <c r="D11" s="140" t="s">
        <v>186</v>
      </c>
      <c r="E11" s="134"/>
      <c r="F11" s="134"/>
    </row>
    <row r="12" spans="1:6" hidden="1" outlineLevel="1">
      <c r="A12" s="52">
        <v>40575</v>
      </c>
      <c r="B12" s="144">
        <v>0</v>
      </c>
      <c r="C12" s="144">
        <v>16</v>
      </c>
      <c r="D12" s="140" t="s">
        <v>186</v>
      </c>
      <c r="E12" s="134"/>
      <c r="F12" s="134"/>
    </row>
    <row r="13" spans="1:6" hidden="1" outlineLevel="1">
      <c r="A13" s="52">
        <v>40603</v>
      </c>
      <c r="B13" s="144">
        <v>0</v>
      </c>
      <c r="C13" s="144">
        <v>13</v>
      </c>
      <c r="D13" s="140" t="s">
        <v>186</v>
      </c>
      <c r="E13" s="134"/>
      <c r="F13" s="134"/>
    </row>
    <row r="14" spans="1:6" hidden="1" outlineLevel="1">
      <c r="A14" s="52">
        <v>40634</v>
      </c>
      <c r="B14" s="144">
        <v>0</v>
      </c>
      <c r="C14" s="144">
        <v>11</v>
      </c>
      <c r="D14" s="140" t="s">
        <v>186</v>
      </c>
      <c r="E14" s="134"/>
      <c r="F14" s="134"/>
    </row>
    <row r="15" spans="1:6" hidden="1" outlineLevel="1">
      <c r="A15" s="52">
        <v>40664</v>
      </c>
      <c r="B15" s="144">
        <v>0</v>
      </c>
      <c r="C15" s="144">
        <v>11</v>
      </c>
      <c r="D15" s="140" t="s">
        <v>186</v>
      </c>
      <c r="E15" s="134"/>
      <c r="F15" s="134"/>
    </row>
    <row r="16" spans="1:6" hidden="1" outlineLevel="1">
      <c r="A16" s="52">
        <v>40695</v>
      </c>
      <c r="B16" s="144">
        <v>0</v>
      </c>
      <c r="C16" s="144">
        <v>10</v>
      </c>
      <c r="D16" s="140" t="s">
        <v>186</v>
      </c>
      <c r="E16" s="134"/>
      <c r="F16" s="134"/>
    </row>
    <row r="17" spans="1:6" hidden="1" outlineLevel="1">
      <c r="A17" s="52">
        <v>40725</v>
      </c>
      <c r="B17" s="144">
        <v>0</v>
      </c>
      <c r="C17" s="144">
        <v>10</v>
      </c>
      <c r="D17" s="140" t="s">
        <v>186</v>
      </c>
      <c r="E17" s="134"/>
      <c r="F17" s="134"/>
    </row>
    <row r="18" spans="1:6" hidden="1" outlineLevel="1">
      <c r="A18" s="52">
        <v>40756</v>
      </c>
      <c r="B18" s="144">
        <v>0</v>
      </c>
      <c r="C18" s="144">
        <v>10</v>
      </c>
      <c r="D18" s="140" t="s">
        <v>186</v>
      </c>
      <c r="E18" s="134"/>
      <c r="F18" s="134"/>
    </row>
    <row r="19" spans="1:6" hidden="1" outlineLevel="1">
      <c r="A19" s="52">
        <v>40787</v>
      </c>
      <c r="B19" s="144">
        <v>0</v>
      </c>
      <c r="C19" s="144">
        <v>10</v>
      </c>
      <c r="D19" s="140" t="s">
        <v>186</v>
      </c>
      <c r="E19" s="134"/>
      <c r="F19" s="134"/>
    </row>
    <row r="20" spans="1:6" hidden="1" outlineLevel="1">
      <c r="A20" s="52">
        <v>40817</v>
      </c>
      <c r="B20" s="144">
        <v>0</v>
      </c>
      <c r="C20" s="144">
        <v>10</v>
      </c>
      <c r="D20" s="140" t="s">
        <v>186</v>
      </c>
      <c r="E20" s="134"/>
      <c r="F20" s="134"/>
    </row>
    <row r="21" spans="1:6" hidden="1" outlineLevel="1">
      <c r="A21" s="52">
        <v>40848</v>
      </c>
      <c r="B21" s="144">
        <v>0</v>
      </c>
      <c r="C21" s="144">
        <v>10</v>
      </c>
      <c r="D21" s="140" t="s">
        <v>186</v>
      </c>
      <c r="E21" s="134"/>
      <c r="F21" s="134"/>
    </row>
    <row r="22" spans="1:6" hidden="1" outlineLevel="1">
      <c r="A22" s="52">
        <v>40878</v>
      </c>
      <c r="B22" s="144">
        <v>0</v>
      </c>
      <c r="C22" s="144">
        <v>9</v>
      </c>
      <c r="D22" s="140" t="s">
        <v>186</v>
      </c>
      <c r="E22" s="134"/>
      <c r="F22" s="134"/>
    </row>
    <row r="23" spans="1:6" hidden="1" outlineLevel="1">
      <c r="A23" s="52">
        <v>40909</v>
      </c>
      <c r="B23" s="144">
        <v>0</v>
      </c>
      <c r="C23" s="144">
        <v>9</v>
      </c>
      <c r="D23" s="140" t="s">
        <v>186</v>
      </c>
      <c r="E23" s="134"/>
      <c r="F23" s="134"/>
    </row>
    <row r="24" spans="1:6" hidden="1" outlineLevel="1">
      <c r="A24" s="52">
        <v>40940</v>
      </c>
      <c r="B24" s="144">
        <v>0</v>
      </c>
      <c r="C24" s="144">
        <v>8</v>
      </c>
      <c r="D24" s="140" t="s">
        <v>186</v>
      </c>
      <c r="E24" s="134"/>
      <c r="F24" s="134"/>
    </row>
    <row r="25" spans="1:6" hidden="1" outlineLevel="1">
      <c r="A25" s="52">
        <v>40969</v>
      </c>
      <c r="B25" s="144">
        <v>0</v>
      </c>
      <c r="C25" s="144">
        <v>8</v>
      </c>
      <c r="D25" s="140" t="s">
        <v>186</v>
      </c>
      <c r="E25" s="134"/>
      <c r="F25" s="134"/>
    </row>
    <row r="26" spans="1:6" hidden="1" outlineLevel="1">
      <c r="A26" s="52">
        <v>41000</v>
      </c>
      <c r="B26" s="144">
        <v>0</v>
      </c>
      <c r="C26" s="144">
        <v>8</v>
      </c>
      <c r="D26" s="140" t="s">
        <v>186</v>
      </c>
      <c r="E26" s="134"/>
      <c r="F26" s="134"/>
    </row>
    <row r="27" spans="1:6" hidden="1" outlineLevel="1">
      <c r="A27" s="52">
        <v>41030</v>
      </c>
      <c r="B27" s="144">
        <v>0</v>
      </c>
      <c r="C27" s="144">
        <v>8</v>
      </c>
      <c r="D27" s="140" t="s">
        <v>186</v>
      </c>
      <c r="E27" s="134"/>
      <c r="F27" s="134"/>
    </row>
    <row r="28" spans="1:6" hidden="1" outlineLevel="1">
      <c r="A28" s="52">
        <v>41061</v>
      </c>
      <c r="B28" s="144">
        <v>0</v>
      </c>
      <c r="C28" s="144">
        <v>8</v>
      </c>
      <c r="D28" s="140" t="s">
        <v>186</v>
      </c>
      <c r="E28" s="134"/>
      <c r="F28" s="134"/>
    </row>
    <row r="29" spans="1:6" hidden="1" outlineLevel="1">
      <c r="A29" s="52">
        <v>41091</v>
      </c>
      <c r="B29" s="144">
        <v>0</v>
      </c>
      <c r="C29" s="144">
        <v>8</v>
      </c>
      <c r="D29" s="140" t="s">
        <v>186</v>
      </c>
      <c r="E29" s="134"/>
      <c r="F29" s="134"/>
    </row>
    <row r="30" spans="1:6" hidden="1" outlineLevel="1">
      <c r="A30" s="52">
        <v>41122</v>
      </c>
      <c r="B30" s="144">
        <v>0</v>
      </c>
      <c r="C30" s="144">
        <v>7</v>
      </c>
      <c r="D30" s="140" t="s">
        <v>186</v>
      </c>
      <c r="E30" s="134"/>
      <c r="F30" s="134"/>
    </row>
    <row r="31" spans="1:6" hidden="1" outlineLevel="1">
      <c r="A31" s="52">
        <v>41153</v>
      </c>
      <c r="B31" s="144">
        <v>0</v>
      </c>
      <c r="C31" s="144">
        <v>7</v>
      </c>
      <c r="D31" s="140" t="s">
        <v>186</v>
      </c>
      <c r="E31" s="134"/>
      <c r="F31" s="134"/>
    </row>
    <row r="32" spans="1:6" hidden="1" outlineLevel="1">
      <c r="A32" s="52">
        <v>41183</v>
      </c>
      <c r="B32" s="144">
        <v>0</v>
      </c>
      <c r="C32" s="144">
        <v>6</v>
      </c>
      <c r="D32" s="140" t="s">
        <v>186</v>
      </c>
      <c r="E32" s="134"/>
      <c r="F32" s="134"/>
    </row>
    <row r="33" spans="1:6" hidden="1" outlineLevel="1">
      <c r="A33" s="52">
        <v>41214</v>
      </c>
      <c r="B33" s="144">
        <v>0</v>
      </c>
      <c r="C33" s="144">
        <v>6</v>
      </c>
      <c r="D33" s="140" t="s">
        <v>186</v>
      </c>
      <c r="E33" s="134"/>
      <c r="F33" s="134"/>
    </row>
    <row r="34" spans="1:6" hidden="1" outlineLevel="1">
      <c r="A34" s="52">
        <v>41244</v>
      </c>
      <c r="B34" s="144">
        <v>0</v>
      </c>
      <c r="C34" s="144">
        <v>6</v>
      </c>
      <c r="D34" s="140" t="s">
        <v>186</v>
      </c>
      <c r="E34" s="134"/>
      <c r="F34" s="134"/>
    </row>
    <row r="35" spans="1:6" hidden="1" outlineLevel="1">
      <c r="A35" s="52">
        <v>41275</v>
      </c>
      <c r="B35" s="144">
        <v>0</v>
      </c>
      <c r="C35" s="144">
        <v>6</v>
      </c>
      <c r="D35" s="140" t="s">
        <v>186</v>
      </c>
      <c r="E35" s="134"/>
      <c r="F35" s="134"/>
    </row>
    <row r="36" spans="1:6" hidden="1" outlineLevel="1">
      <c r="A36" s="52">
        <v>41306</v>
      </c>
      <c r="B36" s="144">
        <v>0</v>
      </c>
      <c r="C36" s="144">
        <v>5</v>
      </c>
      <c r="D36" s="140" t="s">
        <v>186</v>
      </c>
      <c r="E36" s="134"/>
      <c r="F36" s="134"/>
    </row>
    <row r="37" spans="1:6" hidden="1" outlineLevel="1">
      <c r="A37" s="52">
        <v>41334</v>
      </c>
      <c r="B37" s="144">
        <v>0</v>
      </c>
      <c r="C37" s="144">
        <v>5</v>
      </c>
      <c r="D37" s="140" t="s">
        <v>186</v>
      </c>
      <c r="E37" s="134"/>
      <c r="F37" s="134"/>
    </row>
    <row r="38" spans="1:6" hidden="1" outlineLevel="1">
      <c r="A38" s="52">
        <v>41365</v>
      </c>
      <c r="B38" s="144">
        <v>0</v>
      </c>
      <c r="C38" s="144">
        <v>5</v>
      </c>
      <c r="D38" s="140" t="s">
        <v>186</v>
      </c>
      <c r="E38" s="134"/>
      <c r="F38" s="134"/>
    </row>
    <row r="39" spans="1:6" hidden="1" outlineLevel="1">
      <c r="A39" s="52">
        <v>41395</v>
      </c>
      <c r="B39" s="144">
        <v>0</v>
      </c>
      <c r="C39" s="144">
        <v>5</v>
      </c>
      <c r="D39" s="140" t="s">
        <v>186</v>
      </c>
      <c r="E39" s="134"/>
      <c r="F39" s="134"/>
    </row>
    <row r="40" spans="1:6" hidden="1" outlineLevel="1">
      <c r="A40" s="52">
        <v>41426</v>
      </c>
      <c r="B40" s="144">
        <v>0</v>
      </c>
      <c r="C40" s="144">
        <v>5</v>
      </c>
      <c r="D40" s="140" t="s">
        <v>186</v>
      </c>
      <c r="E40" s="134"/>
      <c r="F40" s="134"/>
    </row>
    <row r="41" spans="1:6" hidden="1" outlineLevel="1">
      <c r="A41" s="52">
        <v>41456</v>
      </c>
      <c r="B41" s="144">
        <v>0</v>
      </c>
      <c r="C41" s="144">
        <v>5</v>
      </c>
      <c r="D41" s="140" t="s">
        <v>186</v>
      </c>
      <c r="E41" s="134"/>
      <c r="F41" s="134"/>
    </row>
    <row r="42" spans="1:6" hidden="1" outlineLevel="1">
      <c r="A42" s="52">
        <v>41487</v>
      </c>
      <c r="B42" s="144">
        <v>0</v>
      </c>
      <c r="C42" s="144">
        <v>5</v>
      </c>
      <c r="D42" s="140" t="s">
        <v>186</v>
      </c>
      <c r="E42" s="134"/>
      <c r="F42" s="134"/>
    </row>
    <row r="43" spans="1:6" hidden="1" outlineLevel="1">
      <c r="A43" s="52">
        <v>41518</v>
      </c>
      <c r="B43" s="144">
        <v>0</v>
      </c>
      <c r="C43" s="144">
        <v>4</v>
      </c>
      <c r="D43" s="140" t="s">
        <v>186</v>
      </c>
      <c r="E43" s="134"/>
      <c r="F43" s="134"/>
    </row>
    <row r="44" spans="1:6" hidden="1" outlineLevel="1">
      <c r="A44" s="52">
        <v>41548</v>
      </c>
      <c r="B44" s="144">
        <v>0</v>
      </c>
      <c r="C44" s="144">
        <v>4</v>
      </c>
      <c r="D44" s="140" t="s">
        <v>186</v>
      </c>
      <c r="E44" s="134"/>
      <c r="F44" s="134"/>
    </row>
    <row r="45" spans="1:6" hidden="1" outlineLevel="1">
      <c r="A45" s="52">
        <v>41579</v>
      </c>
      <c r="B45" s="144">
        <v>0</v>
      </c>
      <c r="C45" s="144">
        <v>4</v>
      </c>
      <c r="D45" s="140" t="s">
        <v>186</v>
      </c>
      <c r="E45" s="134"/>
      <c r="F45" s="134"/>
    </row>
    <row r="46" spans="1:6" hidden="1" outlineLevel="1">
      <c r="A46" s="52">
        <v>41609</v>
      </c>
      <c r="B46" s="144">
        <v>0</v>
      </c>
      <c r="C46" s="144">
        <v>4</v>
      </c>
      <c r="D46" s="140" t="s">
        <v>186</v>
      </c>
      <c r="E46" s="134"/>
      <c r="F46" s="134"/>
    </row>
    <row r="47" spans="1:6" hidden="1" outlineLevel="1">
      <c r="A47" s="52">
        <v>41640</v>
      </c>
      <c r="B47" s="144">
        <v>0</v>
      </c>
      <c r="C47" s="144">
        <v>4</v>
      </c>
      <c r="D47" s="140" t="s">
        <v>186</v>
      </c>
      <c r="E47" s="134"/>
      <c r="F47" s="134"/>
    </row>
    <row r="48" spans="1:6" hidden="1" outlineLevel="1">
      <c r="A48" s="52">
        <v>41671</v>
      </c>
      <c r="B48" s="144">
        <v>0</v>
      </c>
      <c r="C48" s="144">
        <v>4</v>
      </c>
      <c r="D48" s="140" t="s">
        <v>186</v>
      </c>
      <c r="E48" s="134"/>
      <c r="F48" s="134"/>
    </row>
    <row r="49" spans="1:6" hidden="1" outlineLevel="1">
      <c r="A49" s="52">
        <v>41699</v>
      </c>
      <c r="B49" s="144">
        <v>0</v>
      </c>
      <c r="C49" s="144">
        <v>4</v>
      </c>
      <c r="D49" s="140" t="s">
        <v>186</v>
      </c>
      <c r="E49" s="134"/>
      <c r="F49" s="134"/>
    </row>
    <row r="50" spans="1:6" hidden="1" outlineLevel="1">
      <c r="A50" s="52">
        <v>41730</v>
      </c>
      <c r="B50" s="144">
        <v>0</v>
      </c>
      <c r="C50" s="144">
        <v>4</v>
      </c>
      <c r="D50" s="140" t="s">
        <v>186</v>
      </c>
      <c r="E50" s="134"/>
      <c r="F50" s="134"/>
    </row>
    <row r="51" spans="1:6" hidden="1" outlineLevel="1">
      <c r="A51" s="52">
        <v>41760</v>
      </c>
      <c r="B51" s="144">
        <v>0</v>
      </c>
      <c r="C51" s="144">
        <v>4</v>
      </c>
      <c r="D51" s="140" t="s">
        <v>186</v>
      </c>
      <c r="E51" s="134"/>
      <c r="F51" s="134"/>
    </row>
    <row r="52" spans="1:6" hidden="1" outlineLevel="1">
      <c r="A52" s="52">
        <v>41791</v>
      </c>
      <c r="B52" s="144">
        <v>0</v>
      </c>
      <c r="C52" s="144">
        <v>4</v>
      </c>
      <c r="D52" s="140" t="s">
        <v>186</v>
      </c>
      <c r="E52" s="134"/>
      <c r="F52" s="134"/>
    </row>
    <row r="53" spans="1:6" hidden="1" outlineLevel="1">
      <c r="A53" s="52">
        <v>41821</v>
      </c>
      <c r="B53" s="144">
        <v>0</v>
      </c>
      <c r="C53" s="144">
        <v>4</v>
      </c>
      <c r="D53" s="140" t="s">
        <v>186</v>
      </c>
      <c r="E53" s="134"/>
      <c r="F53" s="134"/>
    </row>
    <row r="54" spans="1:6" hidden="1" outlineLevel="1" collapsed="1">
      <c r="A54" s="52">
        <v>41852</v>
      </c>
      <c r="B54" s="144">
        <v>0</v>
      </c>
      <c r="C54" s="144">
        <v>4</v>
      </c>
      <c r="D54" s="140" t="s">
        <v>186</v>
      </c>
      <c r="E54" s="134"/>
      <c r="F54" s="134"/>
    </row>
    <row r="55" spans="1:6" hidden="1" outlineLevel="1" collapsed="1">
      <c r="A55" s="52">
        <v>41883</v>
      </c>
      <c r="B55" s="144">
        <v>0</v>
      </c>
      <c r="C55" s="144">
        <v>4</v>
      </c>
      <c r="D55" s="140" t="s">
        <v>186</v>
      </c>
      <c r="E55" s="134"/>
      <c r="F55" s="134"/>
    </row>
    <row r="56" spans="1:6" hidden="1" outlineLevel="1" collapsed="1">
      <c r="A56" s="52">
        <v>41913</v>
      </c>
      <c r="B56" s="144">
        <v>0</v>
      </c>
      <c r="C56" s="144">
        <v>4</v>
      </c>
      <c r="D56" s="140" t="s">
        <v>186</v>
      </c>
      <c r="E56" s="134"/>
      <c r="F56" s="134"/>
    </row>
    <row r="57" spans="1:6" hidden="1" outlineLevel="1" collapsed="1">
      <c r="A57" s="52">
        <v>41944</v>
      </c>
      <c r="B57" s="144">
        <v>0</v>
      </c>
      <c r="C57" s="144">
        <v>4</v>
      </c>
      <c r="D57" s="140" t="s">
        <v>186</v>
      </c>
      <c r="E57" s="134"/>
      <c r="F57" s="134"/>
    </row>
    <row r="58" spans="1:6" hidden="1" outlineLevel="1">
      <c r="A58" s="52">
        <v>41974</v>
      </c>
      <c r="B58" s="144">
        <v>0</v>
      </c>
      <c r="C58" s="144">
        <v>4</v>
      </c>
      <c r="D58" s="140" t="s">
        <v>186</v>
      </c>
      <c r="E58" s="134"/>
      <c r="F58" s="134"/>
    </row>
    <row r="59" spans="1:6" hidden="1" outlineLevel="1">
      <c r="A59" s="52">
        <v>42005</v>
      </c>
      <c r="B59" s="144">
        <v>0</v>
      </c>
      <c r="C59" s="144">
        <v>4</v>
      </c>
      <c r="D59" s="140" t="s">
        <v>186</v>
      </c>
      <c r="E59" s="134"/>
      <c r="F59" s="134"/>
    </row>
    <row r="60" spans="1:6" hidden="1" outlineLevel="1" collapsed="1">
      <c r="A60" s="52">
        <v>42036</v>
      </c>
      <c r="B60" s="144">
        <v>0</v>
      </c>
      <c r="C60" s="144">
        <v>4</v>
      </c>
      <c r="D60" s="140" t="s">
        <v>186</v>
      </c>
      <c r="E60" s="134"/>
      <c r="F60" s="134"/>
    </row>
    <row r="61" spans="1:6" hidden="1" outlineLevel="1" collapsed="1">
      <c r="A61" s="52">
        <v>42064</v>
      </c>
      <c r="B61" s="144">
        <v>0</v>
      </c>
      <c r="C61" s="144">
        <v>4</v>
      </c>
      <c r="D61" s="140" t="s">
        <v>186</v>
      </c>
      <c r="E61" s="134"/>
      <c r="F61" s="134"/>
    </row>
    <row r="62" spans="1:6" hidden="1" outlineLevel="1" collapsed="1">
      <c r="A62" s="52">
        <v>42095</v>
      </c>
      <c r="B62" s="144">
        <v>0</v>
      </c>
      <c r="C62" s="144">
        <v>3</v>
      </c>
      <c r="D62" s="140" t="s">
        <v>186</v>
      </c>
      <c r="E62" s="134"/>
      <c r="F62" s="134"/>
    </row>
    <row r="63" spans="1:6" hidden="1" outlineLevel="1" collapsed="1">
      <c r="A63" s="52">
        <v>42125</v>
      </c>
      <c r="B63" s="144">
        <v>0</v>
      </c>
      <c r="C63" s="144">
        <v>3</v>
      </c>
      <c r="D63" s="140" t="s">
        <v>186</v>
      </c>
      <c r="E63" s="134"/>
      <c r="F63" s="134"/>
    </row>
    <row r="64" spans="1:6" hidden="1" outlineLevel="1">
      <c r="A64" s="52">
        <v>42156</v>
      </c>
      <c r="B64" s="144">
        <v>0</v>
      </c>
      <c r="C64" s="144">
        <v>3</v>
      </c>
      <c r="D64" s="140" t="s">
        <v>186</v>
      </c>
      <c r="E64" s="134"/>
      <c r="F64" s="134"/>
    </row>
    <row r="65" spans="1:6" hidden="1" outlineLevel="1">
      <c r="A65" s="52">
        <v>42186</v>
      </c>
      <c r="B65" s="144">
        <v>0</v>
      </c>
      <c r="C65" s="144">
        <v>3</v>
      </c>
      <c r="D65" s="140" t="s">
        <v>186</v>
      </c>
      <c r="E65" s="134"/>
      <c r="F65" s="134"/>
    </row>
    <row r="66" spans="1:6" hidden="1" outlineLevel="1">
      <c r="A66" s="52">
        <v>42217</v>
      </c>
      <c r="B66" s="144">
        <v>0</v>
      </c>
      <c r="C66" s="144">
        <v>3</v>
      </c>
      <c r="D66" s="140" t="s">
        <v>186</v>
      </c>
      <c r="E66" s="134"/>
      <c r="F66" s="134"/>
    </row>
    <row r="67" spans="1:6" hidden="1" outlineLevel="1">
      <c r="A67" s="52">
        <v>42248</v>
      </c>
      <c r="B67" s="144">
        <v>0</v>
      </c>
      <c r="C67" s="144">
        <v>3</v>
      </c>
      <c r="D67" s="140" t="s">
        <v>186</v>
      </c>
      <c r="E67" s="134"/>
      <c r="F67" s="134"/>
    </row>
    <row r="68" spans="1:6" hidden="1" outlineLevel="1" collapsed="1">
      <c r="A68" s="52">
        <v>42278</v>
      </c>
      <c r="B68" s="144">
        <v>0</v>
      </c>
      <c r="C68" s="144">
        <v>3</v>
      </c>
      <c r="D68" s="140" t="s">
        <v>186</v>
      </c>
      <c r="E68" s="134"/>
      <c r="F68" s="134"/>
    </row>
    <row r="69" spans="1:6" hidden="1" outlineLevel="1" collapsed="1">
      <c r="A69" s="52">
        <v>42309</v>
      </c>
      <c r="B69" s="144">
        <v>0</v>
      </c>
      <c r="C69" s="144">
        <v>3</v>
      </c>
      <c r="D69" s="140" t="s">
        <v>186</v>
      </c>
      <c r="E69" s="134"/>
      <c r="F69" s="134"/>
    </row>
    <row r="70" spans="1:6" hidden="1" outlineLevel="1" collapsed="1">
      <c r="A70" s="52">
        <v>42339</v>
      </c>
      <c r="B70" s="144">
        <v>0</v>
      </c>
      <c r="C70" s="144">
        <v>3</v>
      </c>
      <c r="D70" s="134">
        <v>285</v>
      </c>
      <c r="E70" s="134"/>
      <c r="F70" s="134"/>
    </row>
    <row r="71" spans="1:6" hidden="1" outlineLevel="1" collapsed="1">
      <c r="A71" s="52">
        <v>42370</v>
      </c>
      <c r="B71" s="144">
        <v>0</v>
      </c>
      <c r="C71" s="144">
        <v>3</v>
      </c>
      <c r="D71" s="134">
        <v>285</v>
      </c>
      <c r="E71" s="134"/>
      <c r="F71" s="134"/>
    </row>
    <row r="72" spans="1:6" hidden="1" outlineLevel="1" collapsed="1">
      <c r="A72" s="52">
        <v>42401</v>
      </c>
      <c r="B72" s="144">
        <v>0</v>
      </c>
      <c r="C72" s="144">
        <v>3</v>
      </c>
      <c r="D72" s="134">
        <v>285</v>
      </c>
      <c r="E72" s="134"/>
      <c r="F72" s="134"/>
    </row>
    <row r="73" spans="1:6" hidden="1" outlineLevel="1" collapsed="1">
      <c r="A73" s="52">
        <v>42430</v>
      </c>
      <c r="B73" s="144">
        <v>0</v>
      </c>
      <c r="C73" s="144">
        <v>3</v>
      </c>
      <c r="D73" s="134">
        <v>282</v>
      </c>
      <c r="E73" s="134"/>
      <c r="F73" s="134"/>
    </row>
    <row r="74" spans="1:6" hidden="1" outlineLevel="1" collapsed="1">
      <c r="A74" s="52">
        <v>42461</v>
      </c>
      <c r="B74" s="144">
        <v>0</v>
      </c>
      <c r="C74" s="144">
        <v>3</v>
      </c>
      <c r="D74" s="134">
        <v>282</v>
      </c>
      <c r="E74" s="134"/>
      <c r="F74" s="134"/>
    </row>
    <row r="75" spans="1:6" hidden="1" outlineLevel="2">
      <c r="A75" s="52">
        <v>42491</v>
      </c>
      <c r="B75" s="144">
        <v>0</v>
      </c>
      <c r="C75" s="144">
        <v>3</v>
      </c>
      <c r="D75" s="134">
        <v>282</v>
      </c>
      <c r="E75" s="134"/>
      <c r="F75" s="134"/>
    </row>
    <row r="76" spans="1:6" hidden="1" outlineLevel="1" collapsed="1">
      <c r="A76" s="52">
        <v>42522</v>
      </c>
      <c r="B76" s="144">
        <v>0</v>
      </c>
      <c r="C76" s="144">
        <v>3</v>
      </c>
      <c r="D76" s="134">
        <v>272</v>
      </c>
      <c r="E76" s="134"/>
      <c r="F76" s="134"/>
    </row>
    <row r="77" spans="1:6" hidden="1" outlineLevel="1" collapsed="1">
      <c r="A77" s="52">
        <v>42552</v>
      </c>
      <c r="B77" s="144">
        <v>0</v>
      </c>
      <c r="C77" s="144">
        <v>3</v>
      </c>
      <c r="D77" s="134">
        <v>272</v>
      </c>
    </row>
    <row r="78" spans="1:6" hidden="1" outlineLevel="1" collapsed="1">
      <c r="A78" s="52">
        <v>42583</v>
      </c>
      <c r="B78" s="144">
        <v>0</v>
      </c>
      <c r="C78" s="144">
        <v>3</v>
      </c>
      <c r="D78" s="134">
        <v>272</v>
      </c>
    </row>
    <row r="79" spans="1:6" hidden="1" outlineLevel="1" collapsed="1">
      <c r="A79" s="52">
        <v>42614</v>
      </c>
      <c r="B79" s="144">
        <v>0</v>
      </c>
      <c r="C79" s="144">
        <v>3</v>
      </c>
      <c r="D79" s="10">
        <v>269</v>
      </c>
    </row>
    <row r="80" spans="1:6" hidden="1" outlineLevel="1" collapsed="1">
      <c r="A80" s="52">
        <v>42644</v>
      </c>
      <c r="B80" s="144">
        <v>0</v>
      </c>
      <c r="C80" s="144">
        <v>3</v>
      </c>
      <c r="D80" s="10">
        <v>269</v>
      </c>
    </row>
    <row r="81" spans="1:4" hidden="1" outlineLevel="1" collapsed="1">
      <c r="A81" s="52">
        <v>42675</v>
      </c>
      <c r="B81" s="144">
        <v>0</v>
      </c>
      <c r="C81" s="144">
        <v>3</v>
      </c>
      <c r="D81" s="10">
        <v>269</v>
      </c>
    </row>
    <row r="82" spans="1:4" hidden="1" outlineLevel="1" collapsed="1">
      <c r="A82" s="52">
        <v>42705</v>
      </c>
      <c r="B82" s="144">
        <v>0</v>
      </c>
      <c r="C82" s="144">
        <v>3</v>
      </c>
      <c r="D82" s="10">
        <v>255</v>
      </c>
    </row>
    <row r="83" spans="1:4" hidden="1" outlineLevel="1" collapsed="1">
      <c r="A83" s="52">
        <v>42736</v>
      </c>
      <c r="B83" s="144">
        <v>0</v>
      </c>
      <c r="C83" s="144">
        <v>3</v>
      </c>
      <c r="D83" s="10">
        <v>255</v>
      </c>
    </row>
    <row r="84" spans="1:4" hidden="1" outlineLevel="1" collapsed="1">
      <c r="A84" s="52">
        <v>42767</v>
      </c>
      <c r="B84" s="144">
        <v>0</v>
      </c>
      <c r="C84" s="144">
        <v>3</v>
      </c>
      <c r="D84" s="10">
        <v>255</v>
      </c>
    </row>
    <row r="85" spans="1:4" hidden="1" outlineLevel="1" collapsed="1">
      <c r="A85" s="52">
        <v>42795</v>
      </c>
      <c r="B85" s="144">
        <v>0</v>
      </c>
      <c r="C85" s="144">
        <v>3</v>
      </c>
      <c r="D85" s="10">
        <v>248</v>
      </c>
    </row>
    <row r="86" spans="1:4" hidden="1" outlineLevel="1" collapsed="1">
      <c r="A86" s="52">
        <v>42826</v>
      </c>
      <c r="B86" s="144">
        <v>0</v>
      </c>
      <c r="C86" s="144">
        <v>3</v>
      </c>
      <c r="D86" s="10">
        <v>248</v>
      </c>
    </row>
    <row r="87" spans="1:4" hidden="1" outlineLevel="1" collapsed="1">
      <c r="A87" s="52">
        <v>42856</v>
      </c>
      <c r="B87" s="144">
        <v>0</v>
      </c>
      <c r="C87" s="144">
        <v>3</v>
      </c>
      <c r="D87" s="10">
        <v>248</v>
      </c>
    </row>
    <row r="88" spans="1:4" hidden="1" outlineLevel="1" collapsed="1">
      <c r="A88" s="52">
        <v>42887</v>
      </c>
      <c r="B88" s="144">
        <v>0</v>
      </c>
      <c r="C88" s="144">
        <v>3</v>
      </c>
      <c r="D88" s="10">
        <v>241</v>
      </c>
    </row>
    <row r="89" spans="1:4" hidden="1" outlineLevel="1" collapsed="1">
      <c r="A89" s="52">
        <v>42917</v>
      </c>
      <c r="B89" s="144">
        <v>0</v>
      </c>
      <c r="C89" s="144">
        <v>3</v>
      </c>
      <c r="D89" s="10">
        <v>241</v>
      </c>
    </row>
    <row r="90" spans="1:4" hidden="1" outlineLevel="1" collapsed="1">
      <c r="A90" s="52">
        <v>42948</v>
      </c>
      <c r="B90" s="144">
        <v>0</v>
      </c>
      <c r="C90" s="144">
        <v>3</v>
      </c>
      <c r="D90" s="10">
        <v>241</v>
      </c>
    </row>
    <row r="91" spans="1:4" hidden="1" outlineLevel="1" collapsed="1">
      <c r="A91" s="52">
        <v>42979</v>
      </c>
      <c r="B91" s="144">
        <v>0</v>
      </c>
      <c r="C91" s="144">
        <v>3</v>
      </c>
      <c r="D91" s="10">
        <v>239</v>
      </c>
    </row>
    <row r="92" spans="1:4" hidden="1" outlineLevel="1" collapsed="1">
      <c r="A92" s="52">
        <v>43009</v>
      </c>
      <c r="B92" s="144">
        <v>0</v>
      </c>
      <c r="C92" s="144">
        <v>3</v>
      </c>
      <c r="D92" s="10">
        <v>239</v>
      </c>
    </row>
    <row r="93" spans="1:4" hidden="1" outlineLevel="1" collapsed="1">
      <c r="A93" s="52">
        <v>43040</v>
      </c>
      <c r="B93" s="144">
        <v>0</v>
      </c>
      <c r="C93" s="144">
        <v>3</v>
      </c>
      <c r="D93" s="10">
        <v>239</v>
      </c>
    </row>
    <row r="94" spans="1:4" hidden="1" outlineLevel="1" collapsed="1">
      <c r="A94" s="52">
        <v>43070</v>
      </c>
      <c r="B94" s="144">
        <v>0</v>
      </c>
      <c r="C94" s="144">
        <v>3</v>
      </c>
      <c r="D94" s="10">
        <v>236</v>
      </c>
    </row>
    <row r="95" spans="1:4" hidden="1" outlineLevel="1" collapsed="1">
      <c r="A95" s="52">
        <v>43101</v>
      </c>
      <c r="B95" s="144">
        <v>0</v>
      </c>
      <c r="C95" s="144">
        <v>3</v>
      </c>
      <c r="D95" s="10">
        <v>236</v>
      </c>
    </row>
    <row r="96" spans="1:4" hidden="1" outlineLevel="1" collapsed="1">
      <c r="A96" s="52">
        <v>43132</v>
      </c>
      <c r="B96" s="144">
        <v>0</v>
      </c>
      <c r="C96" s="144">
        <v>3</v>
      </c>
      <c r="D96" s="10">
        <v>236</v>
      </c>
    </row>
    <row r="97" spans="1:4" hidden="1" outlineLevel="1" collapsed="1">
      <c r="A97" s="52">
        <v>43160</v>
      </c>
      <c r="B97" s="144">
        <v>0</v>
      </c>
      <c r="C97" s="144">
        <v>3</v>
      </c>
      <c r="D97" s="10">
        <v>238</v>
      </c>
    </row>
    <row r="98" spans="1:4" hidden="1" outlineLevel="1" collapsed="1">
      <c r="A98" s="52">
        <v>43191</v>
      </c>
      <c r="B98" s="144">
        <v>0</v>
      </c>
      <c r="C98" s="144">
        <v>3</v>
      </c>
      <c r="D98" s="10">
        <v>238</v>
      </c>
    </row>
    <row r="99" spans="1:4" hidden="1" outlineLevel="1" collapsed="1">
      <c r="A99" s="52">
        <v>43221</v>
      </c>
      <c r="B99" s="144">
        <v>0</v>
      </c>
      <c r="C99" s="144">
        <v>3</v>
      </c>
      <c r="D99" s="10">
        <v>238</v>
      </c>
    </row>
    <row r="100" spans="1:4" hidden="1" outlineLevel="1" collapsed="1">
      <c r="A100" s="52">
        <v>43252</v>
      </c>
      <c r="B100" s="144">
        <v>0</v>
      </c>
      <c r="C100" s="144">
        <v>3</v>
      </c>
      <c r="D100" s="10">
        <v>222</v>
      </c>
    </row>
    <row r="101" spans="1:4" hidden="1" outlineLevel="1" collapsed="1">
      <c r="A101" s="52">
        <v>43282</v>
      </c>
      <c r="B101" s="144">
        <v>0</v>
      </c>
      <c r="C101" s="144">
        <v>3</v>
      </c>
      <c r="D101" s="10">
        <v>222</v>
      </c>
    </row>
    <row r="102" spans="1:4" hidden="1" outlineLevel="1" collapsed="1">
      <c r="A102" s="52">
        <v>43313</v>
      </c>
      <c r="B102" s="144">
        <v>0</v>
      </c>
      <c r="C102" s="144">
        <v>3</v>
      </c>
      <c r="D102" s="10">
        <v>222</v>
      </c>
    </row>
    <row r="103" spans="1:4" hidden="1" outlineLevel="1" collapsed="1">
      <c r="A103" s="52">
        <v>43344</v>
      </c>
      <c r="B103" s="144">
        <v>0</v>
      </c>
      <c r="C103" s="144">
        <v>3</v>
      </c>
      <c r="D103" s="10">
        <v>209</v>
      </c>
    </row>
    <row r="104" spans="1:4" hidden="1" outlineLevel="1" collapsed="1">
      <c r="A104" s="52">
        <v>43374</v>
      </c>
      <c r="B104" s="144">
        <v>0</v>
      </c>
      <c r="C104" s="144">
        <v>3</v>
      </c>
      <c r="D104" s="10">
        <v>209</v>
      </c>
    </row>
    <row r="105" spans="1:4" hidden="1" outlineLevel="1" collapsed="1">
      <c r="A105" s="52">
        <v>43405</v>
      </c>
      <c r="B105" s="144">
        <v>0</v>
      </c>
      <c r="C105" s="144">
        <v>3</v>
      </c>
      <c r="D105" s="10">
        <v>209</v>
      </c>
    </row>
    <row r="106" spans="1:4" hidden="1" outlineLevel="1" collapsed="1">
      <c r="A106" s="52">
        <v>43435</v>
      </c>
      <c r="B106" s="144">
        <v>0</v>
      </c>
      <c r="C106" s="144">
        <v>3</v>
      </c>
      <c r="D106" s="10">
        <v>202</v>
      </c>
    </row>
    <row r="107" spans="1:4" hidden="1" outlineLevel="1" collapsed="1">
      <c r="A107" s="52">
        <v>43466</v>
      </c>
      <c r="B107" s="144">
        <v>0</v>
      </c>
      <c r="C107" s="144">
        <v>3</v>
      </c>
      <c r="D107" s="10">
        <v>202</v>
      </c>
    </row>
    <row r="108" spans="1:4" hidden="1" outlineLevel="1" collapsed="1">
      <c r="A108" s="52">
        <v>43497</v>
      </c>
      <c r="B108" s="144">
        <v>0</v>
      </c>
      <c r="C108" s="144">
        <v>3</v>
      </c>
      <c r="D108" s="10">
        <v>202</v>
      </c>
    </row>
    <row r="109" spans="1:4" hidden="1" outlineLevel="1" collapsed="1">
      <c r="A109" s="52">
        <v>43525</v>
      </c>
      <c r="B109" s="144">
        <v>0</v>
      </c>
      <c r="C109" s="144">
        <v>3</v>
      </c>
      <c r="D109" s="10">
        <v>200</v>
      </c>
    </row>
    <row r="110" spans="1:4" hidden="1" outlineLevel="1" collapsed="1">
      <c r="A110" s="52">
        <v>43556</v>
      </c>
      <c r="B110" s="144">
        <v>0</v>
      </c>
      <c r="C110" s="144">
        <v>3</v>
      </c>
      <c r="D110" s="10">
        <v>200</v>
      </c>
    </row>
    <row r="111" spans="1:4" hidden="1" outlineLevel="1" collapsed="1">
      <c r="A111" s="52">
        <v>43586</v>
      </c>
      <c r="B111" s="144">
        <v>0</v>
      </c>
      <c r="C111" s="144">
        <v>3</v>
      </c>
      <c r="D111" s="10">
        <v>200</v>
      </c>
    </row>
    <row r="112" spans="1:4" hidden="1" outlineLevel="1" collapsed="1">
      <c r="A112" s="52">
        <v>43617</v>
      </c>
      <c r="B112" s="144">
        <v>0</v>
      </c>
      <c r="C112" s="144">
        <v>3</v>
      </c>
      <c r="D112" s="10">
        <v>196</v>
      </c>
    </row>
    <row r="113" spans="1:4" hidden="1" outlineLevel="1" collapsed="1">
      <c r="A113" s="52">
        <v>43647</v>
      </c>
      <c r="B113" s="144">
        <v>0</v>
      </c>
      <c r="C113" s="144">
        <v>3</v>
      </c>
      <c r="D113" s="10">
        <v>196</v>
      </c>
    </row>
    <row r="114" spans="1:4" hidden="1" outlineLevel="1" collapsed="1">
      <c r="A114" s="52">
        <v>43678</v>
      </c>
      <c r="B114" s="144">
        <v>0</v>
      </c>
      <c r="C114" s="144">
        <v>3</v>
      </c>
      <c r="D114" s="10">
        <v>196</v>
      </c>
    </row>
    <row r="115" spans="1:4" hidden="1" outlineLevel="1" collapsed="1">
      <c r="A115" s="52">
        <v>43709</v>
      </c>
      <c r="B115" s="144">
        <v>0</v>
      </c>
      <c r="C115" s="144">
        <v>3</v>
      </c>
      <c r="D115" s="10">
        <v>194</v>
      </c>
    </row>
    <row r="116" spans="1:4" hidden="1" outlineLevel="1" collapsed="1">
      <c r="A116" s="52">
        <v>43739</v>
      </c>
      <c r="B116" s="144">
        <v>0</v>
      </c>
      <c r="C116" s="144">
        <v>3</v>
      </c>
      <c r="D116" s="10">
        <v>194</v>
      </c>
    </row>
    <row r="117" spans="1:4" hidden="1" outlineLevel="1" collapsed="1">
      <c r="A117" s="52">
        <v>43770</v>
      </c>
      <c r="B117" s="144">
        <v>0</v>
      </c>
      <c r="C117" s="144">
        <v>3</v>
      </c>
      <c r="D117" s="10">
        <v>194</v>
      </c>
    </row>
    <row r="118" spans="1:4" hidden="1" outlineLevel="1" collapsed="1">
      <c r="A118" s="52">
        <v>43800</v>
      </c>
      <c r="B118" s="144">
        <v>0</v>
      </c>
      <c r="C118" s="144">
        <v>3</v>
      </c>
      <c r="D118" s="10">
        <v>194</v>
      </c>
    </row>
    <row r="119" spans="1:4" hidden="1" outlineLevel="1" collapsed="1">
      <c r="A119" s="52">
        <v>43831</v>
      </c>
      <c r="B119" s="144">
        <v>0</v>
      </c>
      <c r="C119" s="144">
        <v>3</v>
      </c>
      <c r="D119" s="10">
        <v>194</v>
      </c>
    </row>
    <row r="120" spans="1:4" hidden="1" outlineLevel="1" collapsed="1">
      <c r="A120" s="52">
        <v>43862</v>
      </c>
      <c r="B120" s="144">
        <v>0</v>
      </c>
      <c r="C120" s="144">
        <v>3</v>
      </c>
      <c r="D120" s="10">
        <v>194</v>
      </c>
    </row>
    <row r="121" spans="1:4" hidden="1" outlineLevel="1" collapsed="1">
      <c r="A121" s="52">
        <v>43891</v>
      </c>
      <c r="B121" s="144">
        <v>0</v>
      </c>
      <c r="C121" s="144">
        <v>3</v>
      </c>
      <c r="D121" s="10">
        <v>187</v>
      </c>
    </row>
    <row r="122" spans="1:4" hidden="1" outlineLevel="1" collapsed="1">
      <c r="A122" s="52">
        <v>43922</v>
      </c>
      <c r="B122" s="144">
        <v>0</v>
      </c>
      <c r="C122" s="144">
        <v>3</v>
      </c>
      <c r="D122" s="10">
        <v>187</v>
      </c>
    </row>
    <row r="123" spans="1:4" hidden="1" outlineLevel="1" collapsed="1">
      <c r="A123" s="52">
        <v>43952</v>
      </c>
      <c r="B123" s="144">
        <v>0</v>
      </c>
      <c r="C123" s="144">
        <v>3</v>
      </c>
      <c r="D123" s="10">
        <v>187</v>
      </c>
    </row>
    <row r="124" spans="1:4" hidden="1" outlineLevel="1" collapsed="1">
      <c r="A124" s="52">
        <v>43983</v>
      </c>
      <c r="B124" s="144">
        <v>0</v>
      </c>
      <c r="C124" s="144">
        <v>3</v>
      </c>
      <c r="D124" s="10">
        <v>181</v>
      </c>
    </row>
    <row r="125" spans="1:4" hidden="1" outlineLevel="1" collapsed="1">
      <c r="A125" s="52">
        <v>44013</v>
      </c>
      <c r="B125" s="144">
        <v>0</v>
      </c>
      <c r="C125" s="144">
        <v>3</v>
      </c>
      <c r="D125" s="10">
        <v>181</v>
      </c>
    </row>
    <row r="126" spans="1:4" hidden="1" outlineLevel="1" collapsed="1">
      <c r="A126" s="52">
        <v>44044</v>
      </c>
      <c r="B126" s="144">
        <v>0</v>
      </c>
      <c r="C126" s="144">
        <v>3</v>
      </c>
      <c r="D126" s="10">
        <v>181</v>
      </c>
    </row>
    <row r="127" spans="1:4" hidden="1" outlineLevel="1" collapsed="1">
      <c r="A127" s="52">
        <v>44075</v>
      </c>
      <c r="B127" s="144">
        <v>0</v>
      </c>
      <c r="C127" s="144">
        <v>3</v>
      </c>
      <c r="D127" s="10">
        <v>174</v>
      </c>
    </row>
    <row r="128" spans="1:4" hidden="1" outlineLevel="1" collapsed="1">
      <c r="A128" s="52">
        <v>44105</v>
      </c>
      <c r="B128" s="144">
        <v>0</v>
      </c>
      <c r="C128" s="144">
        <v>3</v>
      </c>
      <c r="D128" s="10">
        <v>174</v>
      </c>
    </row>
    <row r="129" spans="1:4" hidden="1" outlineLevel="1" collapsed="1">
      <c r="A129" s="52">
        <v>44136</v>
      </c>
      <c r="B129" s="144">
        <v>0</v>
      </c>
      <c r="C129" s="144">
        <v>3</v>
      </c>
      <c r="D129" s="10">
        <v>174</v>
      </c>
    </row>
    <row r="130" spans="1:4" hidden="1" outlineLevel="1" collapsed="1">
      <c r="A130" s="52">
        <v>44166</v>
      </c>
      <c r="B130" s="144">
        <v>0</v>
      </c>
      <c r="C130" s="144">
        <v>2</v>
      </c>
      <c r="D130" s="10">
        <v>170</v>
      </c>
    </row>
    <row r="131" spans="1:4" hidden="1" outlineLevel="1" collapsed="1">
      <c r="A131" s="52">
        <v>44197</v>
      </c>
      <c r="B131" s="144">
        <v>0</v>
      </c>
      <c r="C131" s="144">
        <v>2</v>
      </c>
      <c r="D131" s="10">
        <v>170</v>
      </c>
    </row>
    <row r="132" spans="1:4" hidden="1" outlineLevel="1" collapsed="1">
      <c r="A132" s="52">
        <v>44228</v>
      </c>
      <c r="B132" s="144">
        <v>0</v>
      </c>
      <c r="C132" s="144">
        <v>2</v>
      </c>
      <c r="D132" s="10">
        <v>170</v>
      </c>
    </row>
    <row r="133" spans="1:4" hidden="1" outlineLevel="1" collapsed="1">
      <c r="A133" s="52">
        <v>44256</v>
      </c>
      <c r="B133" s="144">
        <v>0</v>
      </c>
      <c r="C133" s="144">
        <v>2</v>
      </c>
      <c r="D133" s="10">
        <v>170</v>
      </c>
    </row>
    <row r="134" spans="1:4" hidden="1" outlineLevel="1" collapsed="1">
      <c r="A134" s="52">
        <v>44287</v>
      </c>
      <c r="B134" s="144">
        <v>0</v>
      </c>
      <c r="C134" s="144">
        <v>2</v>
      </c>
      <c r="D134" s="10">
        <v>170</v>
      </c>
    </row>
    <row r="135" spans="1:4" hidden="1" outlineLevel="1" collapsed="1">
      <c r="A135" s="52">
        <v>44317</v>
      </c>
      <c r="B135" s="144">
        <v>0</v>
      </c>
      <c r="C135" s="144">
        <v>2</v>
      </c>
      <c r="D135" s="10">
        <v>170</v>
      </c>
    </row>
    <row r="136" spans="1:4" hidden="1" outlineLevel="1" collapsed="1">
      <c r="A136" s="52">
        <v>44348</v>
      </c>
      <c r="B136" s="144">
        <v>0</v>
      </c>
      <c r="C136" s="144">
        <v>2</v>
      </c>
      <c r="D136" s="10">
        <v>167</v>
      </c>
    </row>
    <row r="137" spans="1:4" hidden="1" outlineLevel="1" collapsed="1">
      <c r="A137" s="52">
        <v>44378</v>
      </c>
      <c r="B137" s="144">
        <v>0</v>
      </c>
      <c r="C137" s="144">
        <v>2</v>
      </c>
      <c r="D137" s="10">
        <v>167</v>
      </c>
    </row>
    <row r="138" spans="1:4" hidden="1" outlineLevel="1" collapsed="1">
      <c r="A138" s="52">
        <v>44409</v>
      </c>
      <c r="B138" s="144">
        <v>0</v>
      </c>
      <c r="C138" s="144">
        <v>2</v>
      </c>
      <c r="D138" s="10">
        <v>167</v>
      </c>
    </row>
    <row r="139" spans="1:4" hidden="1" outlineLevel="1" collapsed="1">
      <c r="A139" s="52">
        <v>44440</v>
      </c>
      <c r="B139" s="144">
        <v>0</v>
      </c>
      <c r="C139" s="144">
        <v>2</v>
      </c>
      <c r="D139" s="10">
        <v>162</v>
      </c>
    </row>
    <row r="140" spans="1:4" hidden="1" outlineLevel="1" collapsed="1">
      <c r="A140" s="52">
        <v>44470</v>
      </c>
      <c r="B140" s="144">
        <v>0</v>
      </c>
      <c r="C140" s="144">
        <v>2</v>
      </c>
      <c r="D140" s="10">
        <v>162</v>
      </c>
    </row>
    <row r="141" spans="1:4" hidden="1" outlineLevel="1" collapsed="1">
      <c r="A141" s="52">
        <v>44501</v>
      </c>
      <c r="B141" s="144">
        <v>0</v>
      </c>
      <c r="C141" s="144">
        <v>2</v>
      </c>
      <c r="D141" s="10">
        <v>162</v>
      </c>
    </row>
    <row r="142" spans="1:4" hidden="1" outlineLevel="1" collapsed="1">
      <c r="A142" s="52">
        <v>44531</v>
      </c>
      <c r="B142" s="144">
        <v>0</v>
      </c>
      <c r="C142" s="144">
        <v>2</v>
      </c>
      <c r="D142" s="10">
        <v>163</v>
      </c>
    </row>
    <row r="143" spans="1:4" hidden="1" outlineLevel="1" collapsed="1">
      <c r="A143" s="52">
        <v>44562</v>
      </c>
      <c r="B143" s="144">
        <v>0</v>
      </c>
      <c r="C143" s="144">
        <v>2</v>
      </c>
      <c r="D143" s="10">
        <v>163</v>
      </c>
    </row>
    <row r="144" spans="1:4" hidden="1" outlineLevel="1" collapsed="1">
      <c r="A144" s="52">
        <v>44593</v>
      </c>
      <c r="B144" s="144">
        <v>0</v>
      </c>
      <c r="C144" s="144">
        <v>2</v>
      </c>
      <c r="D144" s="10">
        <v>163</v>
      </c>
    </row>
    <row r="145" spans="1:4" hidden="1" outlineLevel="1" collapsed="1">
      <c r="A145" s="52">
        <v>44621</v>
      </c>
      <c r="B145" s="144">
        <v>0</v>
      </c>
      <c r="C145" s="144">
        <v>2</v>
      </c>
      <c r="D145" s="10">
        <v>158</v>
      </c>
    </row>
    <row r="146" spans="1:4" hidden="1" outlineLevel="1" collapsed="1">
      <c r="A146" s="52">
        <v>44652</v>
      </c>
      <c r="B146" s="144">
        <v>0</v>
      </c>
      <c r="C146" s="144">
        <v>2</v>
      </c>
      <c r="D146" s="10">
        <v>158</v>
      </c>
    </row>
    <row r="147" spans="1:4" hidden="1" outlineLevel="1" collapsed="1">
      <c r="A147" s="52">
        <v>44682</v>
      </c>
      <c r="B147" s="144">
        <v>0</v>
      </c>
      <c r="C147" s="144">
        <v>2</v>
      </c>
      <c r="D147" s="10">
        <v>158</v>
      </c>
    </row>
    <row r="148" spans="1:4" hidden="1" outlineLevel="1" collapsed="1">
      <c r="A148" s="52">
        <v>44713</v>
      </c>
      <c r="B148" s="144">
        <v>0</v>
      </c>
      <c r="C148" s="144">
        <v>2</v>
      </c>
      <c r="D148" s="10">
        <v>159</v>
      </c>
    </row>
    <row r="149" spans="1:4" hidden="1" outlineLevel="1" collapsed="1">
      <c r="A149" s="52">
        <v>44743</v>
      </c>
      <c r="B149" s="144">
        <v>0</v>
      </c>
      <c r="C149" s="144">
        <v>2</v>
      </c>
      <c r="D149" s="10">
        <v>159</v>
      </c>
    </row>
    <row r="150" spans="1:4" hidden="1" outlineLevel="1" collapsed="1">
      <c r="A150" s="52">
        <v>44774</v>
      </c>
      <c r="B150" s="144">
        <v>0</v>
      </c>
      <c r="C150" s="144">
        <v>2</v>
      </c>
      <c r="D150" s="10">
        <v>159</v>
      </c>
    </row>
    <row r="151" spans="1:4" hidden="1" outlineLevel="1" collapsed="1">
      <c r="A151" s="52">
        <v>44805</v>
      </c>
      <c r="B151" s="144">
        <v>0</v>
      </c>
      <c r="C151" s="144">
        <v>2</v>
      </c>
      <c r="D151" s="10">
        <v>155</v>
      </c>
    </row>
    <row r="152" spans="1:4" hidden="1" outlineLevel="1" collapsed="1">
      <c r="A152" s="52">
        <v>44835</v>
      </c>
      <c r="B152" s="144">
        <v>0</v>
      </c>
      <c r="C152" s="144">
        <v>2</v>
      </c>
      <c r="D152" s="10">
        <v>155</v>
      </c>
    </row>
    <row r="153" spans="1:4" hidden="1" outlineLevel="1" collapsed="1">
      <c r="A153" s="52">
        <v>44866</v>
      </c>
      <c r="B153" s="144">
        <v>0</v>
      </c>
      <c r="C153" s="144">
        <v>2</v>
      </c>
      <c r="D153" s="10">
        <v>155</v>
      </c>
    </row>
    <row r="154" spans="1:4" hidden="1" outlineLevel="1" collapsed="1">
      <c r="A154" s="52">
        <v>44896</v>
      </c>
      <c r="B154" s="144">
        <v>0</v>
      </c>
      <c r="C154" s="144">
        <v>2</v>
      </c>
      <c r="D154" s="10">
        <v>147</v>
      </c>
    </row>
    <row r="155" spans="1:4" hidden="1" outlineLevel="1" collapsed="1">
      <c r="A155" s="52">
        <v>44927</v>
      </c>
      <c r="B155" s="144">
        <v>0</v>
      </c>
      <c r="C155" s="144">
        <v>2</v>
      </c>
      <c r="D155" s="10">
        <v>147</v>
      </c>
    </row>
    <row r="156" spans="1:4" hidden="1" outlineLevel="1" collapsed="1">
      <c r="A156" s="52">
        <v>44958</v>
      </c>
      <c r="B156" s="144">
        <v>0</v>
      </c>
      <c r="C156" s="144">
        <v>2</v>
      </c>
      <c r="D156" s="10">
        <v>147</v>
      </c>
    </row>
    <row r="157" spans="1:4" hidden="1" outlineLevel="1" collapsed="1">
      <c r="A157" s="52">
        <v>44986</v>
      </c>
      <c r="B157" s="144">
        <v>0</v>
      </c>
      <c r="C157" s="144">
        <v>2</v>
      </c>
      <c r="D157" s="10">
        <v>145</v>
      </c>
    </row>
    <row r="158" spans="1:4" collapsed="1">
      <c r="A158" s="52">
        <v>45017</v>
      </c>
      <c r="B158" s="144">
        <v>0</v>
      </c>
      <c r="C158" s="144">
        <v>2</v>
      </c>
      <c r="D158" s="10">
        <v>145</v>
      </c>
    </row>
    <row r="159" spans="1:4">
      <c r="A159" s="52">
        <v>45047</v>
      </c>
      <c r="B159" s="144">
        <v>0</v>
      </c>
      <c r="C159" s="144">
        <v>2</v>
      </c>
      <c r="D159" s="10">
        <v>145</v>
      </c>
    </row>
    <row r="160" spans="1:4">
      <c r="A160" s="52">
        <v>45078</v>
      </c>
      <c r="B160" s="144">
        <v>0</v>
      </c>
      <c r="C160" s="144">
        <v>2</v>
      </c>
      <c r="D160" s="10">
        <v>145</v>
      </c>
    </row>
    <row r="161" spans="1:4">
      <c r="A161" s="52">
        <v>45108</v>
      </c>
      <c r="B161" s="144">
        <v>0</v>
      </c>
      <c r="C161" s="144">
        <v>2</v>
      </c>
      <c r="D161" s="10">
        <v>145</v>
      </c>
    </row>
    <row r="162" spans="1:4">
      <c r="A162" s="52">
        <v>45139</v>
      </c>
      <c r="B162" s="144">
        <v>0</v>
      </c>
      <c r="C162" s="144">
        <v>2</v>
      </c>
      <c r="D162" s="10">
        <v>145</v>
      </c>
    </row>
    <row r="163" spans="1:4">
      <c r="A163" s="52">
        <v>45170</v>
      </c>
      <c r="B163" s="144">
        <v>0</v>
      </c>
      <c r="C163" s="144">
        <v>2</v>
      </c>
      <c r="D163" s="10">
        <v>145</v>
      </c>
    </row>
    <row r="164" spans="1:4">
      <c r="A164" s="52">
        <v>45200</v>
      </c>
      <c r="B164" s="144">
        <v>0</v>
      </c>
      <c r="C164" s="144">
        <v>2</v>
      </c>
      <c r="D164" s="10">
        <v>145</v>
      </c>
    </row>
    <row r="165" spans="1:4">
      <c r="A165" s="52">
        <v>45231</v>
      </c>
      <c r="B165" s="144">
        <v>0</v>
      </c>
      <c r="C165" s="144">
        <v>2</v>
      </c>
      <c r="D165" s="10">
        <v>145</v>
      </c>
    </row>
    <row r="166" spans="1:4">
      <c r="A166" s="52">
        <v>45261</v>
      </c>
      <c r="B166" s="144">
        <v>0</v>
      </c>
      <c r="C166" s="144">
        <v>2</v>
      </c>
      <c r="D166" s="10">
        <v>145</v>
      </c>
    </row>
    <row r="167" spans="1:4">
      <c r="A167" s="52">
        <v>45292</v>
      </c>
      <c r="B167" s="144">
        <v>0</v>
      </c>
      <c r="C167" s="144">
        <v>2</v>
      </c>
      <c r="D167" s="10">
        <v>145</v>
      </c>
    </row>
    <row r="168" spans="1:4">
      <c r="A168" s="52">
        <v>45323</v>
      </c>
      <c r="B168" s="144">
        <v>0</v>
      </c>
      <c r="C168" s="144">
        <v>2</v>
      </c>
      <c r="D168" s="10">
        <v>145</v>
      </c>
    </row>
    <row r="169" spans="1:4">
      <c r="A169" s="52">
        <v>45352</v>
      </c>
      <c r="B169" s="144">
        <v>0</v>
      </c>
      <c r="C169" s="144">
        <v>2</v>
      </c>
      <c r="D169" s="10">
        <v>145</v>
      </c>
    </row>
    <row r="170" spans="1:4">
      <c r="A170" s="52">
        <v>45383</v>
      </c>
      <c r="B170" s="144">
        <v>0</v>
      </c>
      <c r="C170" s="144">
        <v>2</v>
      </c>
      <c r="D170" s="10">
        <v>145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70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0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3" hidden="1" customWidth="1"/>
    <col min="13" max="13" width="9.109375" style="62" hidden="1" customWidth="1"/>
    <col min="14" max="16384" width="9.109375" style="2"/>
  </cols>
  <sheetData>
    <row r="1" spans="1:16380" ht="18">
      <c r="A1" s="59" t="s">
        <v>163</v>
      </c>
      <c r="B1" s="60">
        <v>2024</v>
      </c>
      <c r="G1" s="61" t="s">
        <v>128</v>
      </c>
      <c r="J1" s="62" t="s">
        <v>160</v>
      </c>
      <c r="K1" s="62">
        <v>1</v>
      </c>
      <c r="M1" s="62">
        <v>2011</v>
      </c>
    </row>
    <row r="2" spans="1:16380">
      <c r="A2" s="64"/>
      <c r="B2" s="65"/>
      <c r="C2" s="65"/>
      <c r="D2" s="65"/>
      <c r="E2" s="65"/>
      <c r="F2" s="65"/>
      <c r="G2" s="65"/>
      <c r="J2" s="62" t="s">
        <v>161</v>
      </c>
      <c r="K2" s="62">
        <v>2</v>
      </c>
      <c r="M2" s="62">
        <v>2012</v>
      </c>
    </row>
    <row r="3" spans="1:16380">
      <c r="A3" s="173" t="s">
        <v>119</v>
      </c>
      <c r="B3" s="173"/>
      <c r="C3" s="173"/>
      <c r="D3" s="173"/>
      <c r="E3" s="173"/>
      <c r="F3" s="173"/>
      <c r="G3" s="173"/>
      <c r="J3" s="62" t="s">
        <v>162</v>
      </c>
      <c r="K3" s="62">
        <v>3</v>
      </c>
      <c r="M3" s="62">
        <v>2013</v>
      </c>
    </row>
    <row r="4" spans="1:16380">
      <c r="A4" s="174" t="s">
        <v>116</v>
      </c>
      <c r="B4" s="174"/>
      <c r="C4" s="174"/>
      <c r="D4" s="174"/>
      <c r="E4" s="174"/>
      <c r="F4" s="174"/>
      <c r="G4" s="174"/>
      <c r="H4" s="66"/>
      <c r="I4" s="66"/>
      <c r="J4" s="62" t="s">
        <v>163</v>
      </c>
      <c r="K4" s="62">
        <v>4</v>
      </c>
      <c r="L4" s="67"/>
      <c r="M4" s="62">
        <v>2014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66"/>
      <c r="IO4" s="66"/>
      <c r="IP4" s="66"/>
      <c r="IQ4" s="66"/>
      <c r="IR4" s="66"/>
      <c r="IS4" s="66"/>
      <c r="IT4" s="66"/>
      <c r="IU4" s="66"/>
      <c r="IV4" s="66"/>
      <c r="IW4" s="66"/>
      <c r="IX4" s="66"/>
      <c r="IY4" s="66"/>
      <c r="IZ4" s="66"/>
      <c r="JA4" s="66"/>
      <c r="JB4" s="66"/>
      <c r="JC4" s="66"/>
      <c r="JD4" s="66"/>
      <c r="JE4" s="66"/>
      <c r="JF4" s="66"/>
      <c r="JG4" s="66"/>
      <c r="JH4" s="66"/>
      <c r="JI4" s="66"/>
      <c r="JJ4" s="66"/>
      <c r="JK4" s="66"/>
      <c r="JL4" s="66"/>
      <c r="JM4" s="66"/>
      <c r="JN4" s="66"/>
      <c r="JO4" s="66"/>
      <c r="JP4" s="66"/>
      <c r="JQ4" s="66"/>
      <c r="JR4" s="66"/>
      <c r="JS4" s="66"/>
      <c r="JT4" s="66"/>
      <c r="JU4" s="66"/>
      <c r="JV4" s="66"/>
      <c r="JW4" s="66"/>
      <c r="JX4" s="66"/>
      <c r="JY4" s="66"/>
      <c r="JZ4" s="66"/>
      <c r="KA4" s="66"/>
      <c r="KB4" s="66"/>
      <c r="KC4" s="66"/>
      <c r="KD4" s="66"/>
      <c r="KE4" s="66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66"/>
      <c r="LH4" s="66"/>
      <c r="LI4" s="66"/>
      <c r="LJ4" s="66"/>
      <c r="LK4" s="66"/>
      <c r="LL4" s="66"/>
      <c r="LM4" s="66"/>
      <c r="LN4" s="66"/>
      <c r="LO4" s="66"/>
      <c r="LP4" s="66"/>
      <c r="LQ4" s="66"/>
      <c r="LR4" s="66"/>
      <c r="LS4" s="66"/>
      <c r="LT4" s="66"/>
      <c r="LU4" s="66"/>
      <c r="LV4" s="66"/>
      <c r="LW4" s="66"/>
      <c r="LX4" s="66"/>
      <c r="LY4" s="66"/>
      <c r="LZ4" s="66"/>
      <c r="MA4" s="66"/>
      <c r="MB4" s="66"/>
      <c r="MC4" s="66"/>
      <c r="MD4" s="66"/>
      <c r="ME4" s="66"/>
      <c r="MF4" s="66"/>
      <c r="MG4" s="66"/>
      <c r="MH4" s="66"/>
      <c r="MI4" s="66"/>
      <c r="MJ4" s="66"/>
      <c r="MK4" s="66"/>
      <c r="ML4" s="66"/>
      <c r="MM4" s="66"/>
      <c r="MN4" s="66"/>
      <c r="MO4" s="66"/>
      <c r="MP4" s="66"/>
      <c r="MQ4" s="66"/>
      <c r="MR4" s="66"/>
      <c r="MS4" s="66"/>
      <c r="MT4" s="66"/>
      <c r="MU4" s="66"/>
      <c r="MV4" s="66"/>
      <c r="MW4" s="66"/>
      <c r="MX4" s="66"/>
      <c r="MY4" s="66"/>
      <c r="MZ4" s="66"/>
      <c r="NA4" s="66"/>
      <c r="NB4" s="66"/>
      <c r="NC4" s="66"/>
      <c r="ND4" s="66"/>
      <c r="NE4" s="66"/>
      <c r="NF4" s="66"/>
      <c r="NG4" s="66"/>
      <c r="NH4" s="66"/>
      <c r="NI4" s="66"/>
      <c r="NJ4" s="66"/>
      <c r="NK4" s="66"/>
      <c r="NL4" s="66"/>
      <c r="NM4" s="66"/>
      <c r="NN4" s="66"/>
      <c r="NO4" s="66"/>
      <c r="NP4" s="66"/>
      <c r="NQ4" s="66"/>
      <c r="NR4" s="66"/>
      <c r="NS4" s="66"/>
      <c r="NT4" s="66"/>
      <c r="NU4" s="66"/>
      <c r="NV4" s="66"/>
      <c r="NW4" s="66"/>
      <c r="NX4" s="66"/>
      <c r="NY4" s="66"/>
      <c r="NZ4" s="66"/>
      <c r="OA4" s="66"/>
      <c r="OB4" s="66"/>
      <c r="OC4" s="66"/>
      <c r="OD4" s="66"/>
      <c r="OE4" s="66"/>
      <c r="OF4" s="66"/>
      <c r="OG4" s="66"/>
      <c r="OH4" s="66"/>
      <c r="OI4" s="66"/>
      <c r="OJ4" s="66"/>
      <c r="OK4" s="66"/>
      <c r="OL4" s="66"/>
      <c r="OM4" s="66"/>
      <c r="ON4" s="66"/>
      <c r="OO4" s="66"/>
      <c r="OP4" s="66"/>
      <c r="OQ4" s="66"/>
      <c r="OR4" s="66"/>
      <c r="OS4" s="66"/>
      <c r="OT4" s="66"/>
      <c r="OU4" s="66"/>
      <c r="OV4" s="66"/>
      <c r="OW4" s="66"/>
      <c r="OX4" s="66"/>
      <c r="OY4" s="66"/>
      <c r="OZ4" s="66"/>
      <c r="PA4" s="66"/>
      <c r="PB4" s="66"/>
      <c r="PC4" s="66"/>
      <c r="PD4" s="66"/>
      <c r="PE4" s="66"/>
      <c r="PF4" s="66"/>
      <c r="PG4" s="66"/>
      <c r="PH4" s="66"/>
      <c r="PI4" s="66"/>
      <c r="PJ4" s="66"/>
      <c r="PK4" s="66"/>
      <c r="PL4" s="66"/>
      <c r="PM4" s="66"/>
      <c r="PN4" s="66"/>
      <c r="PO4" s="66"/>
      <c r="PP4" s="66"/>
      <c r="PQ4" s="66"/>
      <c r="PR4" s="66"/>
      <c r="PS4" s="66"/>
      <c r="PT4" s="66"/>
      <c r="PU4" s="66"/>
      <c r="PV4" s="66"/>
      <c r="PW4" s="66"/>
      <c r="PX4" s="66"/>
      <c r="PY4" s="66"/>
      <c r="PZ4" s="66"/>
      <c r="QA4" s="66"/>
      <c r="QB4" s="66"/>
      <c r="QC4" s="66"/>
      <c r="QD4" s="66"/>
      <c r="QE4" s="66"/>
      <c r="QF4" s="66"/>
      <c r="QG4" s="66"/>
      <c r="QH4" s="66"/>
      <c r="QI4" s="66"/>
      <c r="QJ4" s="66"/>
      <c r="QK4" s="66"/>
      <c r="QL4" s="66"/>
      <c r="QM4" s="66"/>
      <c r="QN4" s="66"/>
      <c r="QO4" s="66"/>
      <c r="QP4" s="66"/>
      <c r="QQ4" s="66"/>
      <c r="QR4" s="66"/>
      <c r="QS4" s="66"/>
      <c r="QT4" s="66"/>
      <c r="QU4" s="66"/>
      <c r="QV4" s="66"/>
      <c r="QW4" s="66"/>
      <c r="QX4" s="66"/>
      <c r="QY4" s="66"/>
      <c r="QZ4" s="66"/>
      <c r="RA4" s="66"/>
      <c r="RB4" s="66"/>
      <c r="RC4" s="66"/>
      <c r="RD4" s="66"/>
      <c r="RE4" s="66"/>
      <c r="RF4" s="66"/>
      <c r="RG4" s="66"/>
      <c r="RH4" s="66"/>
      <c r="RI4" s="66"/>
      <c r="RJ4" s="66"/>
      <c r="RK4" s="66"/>
      <c r="RL4" s="66"/>
      <c r="RM4" s="66"/>
      <c r="RN4" s="66"/>
      <c r="RO4" s="66"/>
      <c r="RP4" s="66"/>
      <c r="RQ4" s="66"/>
      <c r="RR4" s="66"/>
      <c r="RS4" s="66"/>
      <c r="RT4" s="66"/>
      <c r="RU4" s="66"/>
      <c r="RV4" s="66"/>
      <c r="RW4" s="66"/>
      <c r="RX4" s="66"/>
      <c r="RY4" s="66"/>
      <c r="RZ4" s="66"/>
      <c r="SA4" s="66"/>
      <c r="SB4" s="66"/>
      <c r="SC4" s="66"/>
      <c r="SD4" s="66"/>
      <c r="SE4" s="66"/>
      <c r="SF4" s="66"/>
      <c r="SG4" s="66"/>
      <c r="SH4" s="66"/>
      <c r="SI4" s="66"/>
      <c r="SJ4" s="66"/>
      <c r="SK4" s="66"/>
      <c r="SL4" s="66"/>
      <c r="SM4" s="66"/>
      <c r="SN4" s="66"/>
      <c r="SO4" s="66"/>
      <c r="SP4" s="66"/>
      <c r="SQ4" s="66"/>
      <c r="SR4" s="66"/>
      <c r="SS4" s="66"/>
      <c r="ST4" s="66"/>
      <c r="SU4" s="66"/>
      <c r="SV4" s="66"/>
      <c r="SW4" s="66"/>
      <c r="SX4" s="66"/>
      <c r="SY4" s="66"/>
      <c r="SZ4" s="66"/>
      <c r="TA4" s="66"/>
      <c r="TB4" s="66"/>
      <c r="TC4" s="66"/>
      <c r="TD4" s="66"/>
      <c r="TE4" s="66"/>
      <c r="TF4" s="66"/>
      <c r="TG4" s="66"/>
      <c r="TH4" s="66"/>
      <c r="TI4" s="66"/>
      <c r="TJ4" s="66"/>
      <c r="TK4" s="66"/>
      <c r="TL4" s="66"/>
      <c r="TM4" s="66"/>
      <c r="TN4" s="66"/>
      <c r="TO4" s="66"/>
      <c r="TP4" s="66"/>
      <c r="TQ4" s="66"/>
      <c r="TR4" s="66"/>
      <c r="TS4" s="66"/>
      <c r="TT4" s="66"/>
      <c r="TU4" s="66"/>
      <c r="TV4" s="66"/>
      <c r="TW4" s="66"/>
      <c r="TX4" s="66"/>
      <c r="TY4" s="66"/>
      <c r="TZ4" s="66"/>
      <c r="UA4" s="66"/>
      <c r="UB4" s="66"/>
      <c r="UC4" s="66"/>
      <c r="UD4" s="66"/>
      <c r="UE4" s="66"/>
      <c r="UF4" s="66"/>
      <c r="UG4" s="66"/>
      <c r="UH4" s="66"/>
      <c r="UI4" s="66"/>
      <c r="UJ4" s="66"/>
      <c r="UK4" s="66"/>
      <c r="UL4" s="66"/>
      <c r="UM4" s="66"/>
      <c r="UN4" s="66"/>
      <c r="UO4" s="66"/>
      <c r="UP4" s="66"/>
      <c r="UQ4" s="66"/>
      <c r="UR4" s="66"/>
      <c r="US4" s="66"/>
      <c r="UT4" s="66"/>
      <c r="UU4" s="66"/>
      <c r="UV4" s="66"/>
      <c r="UW4" s="66"/>
      <c r="UX4" s="66"/>
      <c r="UY4" s="66"/>
      <c r="UZ4" s="66"/>
      <c r="VA4" s="66"/>
      <c r="VB4" s="66"/>
      <c r="VC4" s="66"/>
      <c r="VD4" s="66"/>
      <c r="VE4" s="66"/>
      <c r="VF4" s="66"/>
      <c r="VG4" s="66"/>
      <c r="VH4" s="66"/>
      <c r="VI4" s="66"/>
      <c r="VJ4" s="66"/>
      <c r="VK4" s="66"/>
      <c r="VL4" s="66"/>
      <c r="VM4" s="66"/>
      <c r="VN4" s="66"/>
      <c r="VO4" s="66"/>
      <c r="VP4" s="66"/>
      <c r="VQ4" s="66"/>
      <c r="VR4" s="66"/>
      <c r="VS4" s="66"/>
      <c r="VT4" s="66"/>
      <c r="VU4" s="66"/>
      <c r="VV4" s="66"/>
      <c r="VW4" s="66"/>
      <c r="VX4" s="66"/>
      <c r="VY4" s="66"/>
      <c r="VZ4" s="66"/>
      <c r="WA4" s="66"/>
      <c r="WB4" s="66"/>
      <c r="WC4" s="66"/>
      <c r="WD4" s="66"/>
      <c r="WE4" s="66"/>
      <c r="WF4" s="66"/>
      <c r="WG4" s="66"/>
      <c r="WH4" s="66"/>
      <c r="WI4" s="66"/>
      <c r="WJ4" s="66"/>
      <c r="WK4" s="66"/>
      <c r="WL4" s="66"/>
      <c r="WM4" s="66"/>
      <c r="WN4" s="66"/>
      <c r="WO4" s="66"/>
      <c r="WP4" s="66"/>
      <c r="WQ4" s="66"/>
      <c r="WR4" s="66"/>
      <c r="WS4" s="66"/>
      <c r="WT4" s="66"/>
      <c r="WU4" s="66"/>
      <c r="WV4" s="66"/>
      <c r="WW4" s="66"/>
      <c r="WX4" s="66"/>
      <c r="WY4" s="66"/>
      <c r="WZ4" s="66"/>
      <c r="XA4" s="66"/>
      <c r="XB4" s="66"/>
      <c r="XC4" s="66"/>
      <c r="XD4" s="66"/>
      <c r="XE4" s="66"/>
      <c r="XF4" s="66"/>
      <c r="XG4" s="66"/>
      <c r="XH4" s="66"/>
      <c r="XI4" s="66"/>
      <c r="XJ4" s="66"/>
      <c r="XK4" s="66"/>
      <c r="XL4" s="66"/>
      <c r="XM4" s="66"/>
      <c r="XN4" s="66"/>
      <c r="XO4" s="66"/>
      <c r="XP4" s="66"/>
      <c r="XQ4" s="66"/>
      <c r="XR4" s="66"/>
      <c r="XS4" s="66"/>
      <c r="XT4" s="66"/>
      <c r="XU4" s="66"/>
      <c r="XV4" s="66"/>
      <c r="XW4" s="66"/>
      <c r="XX4" s="66"/>
      <c r="XY4" s="66"/>
      <c r="XZ4" s="66"/>
      <c r="YA4" s="66"/>
      <c r="YB4" s="66"/>
      <c r="YC4" s="66"/>
      <c r="YD4" s="66"/>
      <c r="YE4" s="66"/>
      <c r="YF4" s="66"/>
      <c r="YG4" s="66"/>
      <c r="YH4" s="66"/>
      <c r="YI4" s="66"/>
      <c r="YJ4" s="66"/>
      <c r="YK4" s="66"/>
      <c r="YL4" s="66"/>
      <c r="YM4" s="66"/>
      <c r="YN4" s="66"/>
      <c r="YO4" s="66"/>
      <c r="YP4" s="66"/>
      <c r="YQ4" s="66"/>
      <c r="YR4" s="66"/>
      <c r="YS4" s="66"/>
      <c r="YT4" s="66"/>
      <c r="YU4" s="66"/>
      <c r="YV4" s="66"/>
      <c r="YW4" s="66"/>
      <c r="YX4" s="66"/>
      <c r="YY4" s="66"/>
      <c r="YZ4" s="66"/>
      <c r="ZA4" s="66"/>
      <c r="ZB4" s="66"/>
      <c r="ZC4" s="66"/>
      <c r="ZD4" s="66"/>
      <c r="ZE4" s="66"/>
      <c r="ZF4" s="66"/>
      <c r="ZG4" s="66"/>
      <c r="ZH4" s="66"/>
      <c r="ZI4" s="66"/>
      <c r="ZJ4" s="66"/>
      <c r="ZK4" s="66"/>
      <c r="ZL4" s="66"/>
      <c r="ZM4" s="66"/>
      <c r="ZN4" s="66"/>
      <c r="ZO4" s="66"/>
      <c r="ZP4" s="66"/>
      <c r="ZQ4" s="66"/>
      <c r="ZR4" s="66"/>
      <c r="ZS4" s="66"/>
      <c r="ZT4" s="66"/>
      <c r="ZU4" s="66"/>
      <c r="ZV4" s="66"/>
      <c r="ZW4" s="66"/>
      <c r="ZX4" s="66"/>
      <c r="ZY4" s="66"/>
      <c r="ZZ4" s="66"/>
      <c r="AAA4" s="66"/>
      <c r="AAB4" s="66"/>
      <c r="AAC4" s="66"/>
      <c r="AAD4" s="66"/>
      <c r="AAE4" s="66"/>
      <c r="AAF4" s="66"/>
      <c r="AAG4" s="66"/>
      <c r="AAH4" s="66"/>
      <c r="AAI4" s="66"/>
      <c r="AAJ4" s="66"/>
      <c r="AAK4" s="66"/>
      <c r="AAL4" s="66"/>
      <c r="AAM4" s="66"/>
      <c r="AAN4" s="66"/>
      <c r="AAO4" s="66"/>
      <c r="AAP4" s="66"/>
      <c r="AAQ4" s="66"/>
      <c r="AAR4" s="66"/>
      <c r="AAS4" s="66"/>
      <c r="AAT4" s="66"/>
      <c r="AAU4" s="66"/>
      <c r="AAV4" s="66"/>
      <c r="AAW4" s="66"/>
      <c r="AAX4" s="66"/>
      <c r="AAY4" s="66"/>
      <c r="AAZ4" s="66"/>
      <c r="ABA4" s="66"/>
      <c r="ABB4" s="66"/>
      <c r="ABC4" s="66"/>
      <c r="ABD4" s="66"/>
      <c r="ABE4" s="66"/>
      <c r="ABF4" s="66"/>
      <c r="ABG4" s="66"/>
      <c r="ABH4" s="66"/>
      <c r="ABI4" s="66"/>
      <c r="ABJ4" s="66"/>
      <c r="ABK4" s="66"/>
      <c r="ABL4" s="66"/>
      <c r="ABM4" s="66"/>
      <c r="ABN4" s="66"/>
      <c r="ABO4" s="66"/>
      <c r="ABP4" s="66"/>
      <c r="ABQ4" s="66"/>
      <c r="ABR4" s="66"/>
      <c r="ABS4" s="66"/>
      <c r="ABT4" s="66"/>
      <c r="ABU4" s="66"/>
      <c r="ABV4" s="66"/>
      <c r="ABW4" s="66"/>
      <c r="ABX4" s="66"/>
      <c r="ABY4" s="66"/>
      <c r="ABZ4" s="66"/>
      <c r="ACA4" s="66"/>
      <c r="ACB4" s="66"/>
      <c r="ACC4" s="66"/>
      <c r="ACD4" s="66"/>
      <c r="ACE4" s="66"/>
      <c r="ACF4" s="66"/>
      <c r="ACG4" s="66"/>
      <c r="ACH4" s="66"/>
      <c r="ACI4" s="66"/>
      <c r="ACJ4" s="66"/>
      <c r="ACK4" s="66"/>
      <c r="ACL4" s="66"/>
      <c r="ACM4" s="66"/>
      <c r="ACN4" s="66"/>
      <c r="ACO4" s="66"/>
      <c r="ACP4" s="66"/>
      <c r="ACQ4" s="66"/>
      <c r="ACR4" s="66"/>
      <c r="ACS4" s="66"/>
      <c r="ACT4" s="66"/>
      <c r="ACU4" s="66"/>
      <c r="ACV4" s="66"/>
      <c r="ACW4" s="66"/>
      <c r="ACX4" s="66"/>
      <c r="ACY4" s="66"/>
      <c r="ACZ4" s="66"/>
      <c r="ADA4" s="66"/>
      <c r="ADB4" s="66"/>
      <c r="ADC4" s="66"/>
      <c r="ADD4" s="66"/>
      <c r="ADE4" s="66"/>
      <c r="ADF4" s="66"/>
      <c r="ADG4" s="66"/>
      <c r="ADH4" s="66"/>
      <c r="ADI4" s="66"/>
      <c r="ADJ4" s="66"/>
      <c r="ADK4" s="66"/>
      <c r="ADL4" s="66"/>
      <c r="ADM4" s="66"/>
      <c r="ADN4" s="66"/>
      <c r="ADO4" s="66"/>
      <c r="ADP4" s="66"/>
      <c r="ADQ4" s="66"/>
      <c r="ADR4" s="66"/>
      <c r="ADS4" s="66"/>
      <c r="ADT4" s="66"/>
      <c r="ADU4" s="66"/>
      <c r="ADV4" s="66"/>
      <c r="ADW4" s="66"/>
      <c r="ADX4" s="66"/>
      <c r="ADY4" s="66"/>
      <c r="ADZ4" s="66"/>
      <c r="AEA4" s="66"/>
      <c r="AEB4" s="66"/>
      <c r="AEC4" s="66"/>
      <c r="AED4" s="66"/>
      <c r="AEE4" s="66"/>
      <c r="AEF4" s="66"/>
      <c r="AEG4" s="66"/>
      <c r="AEH4" s="66"/>
      <c r="AEI4" s="66"/>
      <c r="AEJ4" s="66"/>
      <c r="AEK4" s="66"/>
      <c r="AEL4" s="66"/>
      <c r="AEM4" s="66"/>
      <c r="AEN4" s="66"/>
      <c r="AEO4" s="66"/>
      <c r="AEP4" s="66"/>
      <c r="AEQ4" s="66"/>
      <c r="AER4" s="66"/>
      <c r="AES4" s="66"/>
      <c r="AET4" s="66"/>
      <c r="AEU4" s="66"/>
      <c r="AEV4" s="66"/>
      <c r="AEW4" s="66"/>
      <c r="AEX4" s="66"/>
      <c r="AEY4" s="66"/>
      <c r="AEZ4" s="66"/>
      <c r="AFA4" s="66"/>
      <c r="AFB4" s="66"/>
      <c r="AFC4" s="66"/>
      <c r="AFD4" s="66"/>
      <c r="AFE4" s="66"/>
      <c r="AFF4" s="66"/>
      <c r="AFG4" s="66"/>
      <c r="AFH4" s="66"/>
      <c r="AFI4" s="66"/>
      <c r="AFJ4" s="66"/>
      <c r="AFK4" s="66"/>
      <c r="AFL4" s="66"/>
      <c r="AFM4" s="66"/>
      <c r="AFN4" s="66"/>
      <c r="AFO4" s="66"/>
      <c r="AFP4" s="66"/>
      <c r="AFQ4" s="66"/>
      <c r="AFR4" s="66"/>
      <c r="AFS4" s="66"/>
      <c r="AFT4" s="66"/>
      <c r="AFU4" s="66"/>
      <c r="AFV4" s="66"/>
      <c r="AFW4" s="66"/>
      <c r="AFX4" s="66"/>
      <c r="AFY4" s="66"/>
      <c r="AFZ4" s="66"/>
      <c r="AGA4" s="66"/>
      <c r="AGB4" s="66"/>
      <c r="AGC4" s="66"/>
      <c r="AGD4" s="66"/>
      <c r="AGE4" s="66"/>
      <c r="AGF4" s="66"/>
      <c r="AGG4" s="66"/>
      <c r="AGH4" s="66"/>
      <c r="AGI4" s="66"/>
      <c r="AGJ4" s="66"/>
      <c r="AGK4" s="66"/>
      <c r="AGL4" s="66"/>
      <c r="AGM4" s="66"/>
      <c r="AGN4" s="66"/>
      <c r="AGO4" s="66"/>
      <c r="AGP4" s="66"/>
      <c r="AGQ4" s="66"/>
      <c r="AGR4" s="66"/>
      <c r="AGS4" s="66"/>
      <c r="AGT4" s="66"/>
      <c r="AGU4" s="66"/>
      <c r="AGV4" s="66"/>
      <c r="AGW4" s="66"/>
      <c r="AGX4" s="66"/>
      <c r="AGY4" s="66"/>
      <c r="AGZ4" s="66"/>
      <c r="AHA4" s="66"/>
      <c r="AHB4" s="66"/>
      <c r="AHC4" s="66"/>
      <c r="AHD4" s="66"/>
      <c r="AHE4" s="66"/>
      <c r="AHF4" s="66"/>
      <c r="AHG4" s="66"/>
      <c r="AHH4" s="66"/>
      <c r="AHI4" s="66"/>
      <c r="AHJ4" s="66"/>
      <c r="AHK4" s="66"/>
      <c r="AHL4" s="66"/>
      <c r="AHM4" s="66"/>
      <c r="AHN4" s="66"/>
      <c r="AHO4" s="66"/>
      <c r="AHP4" s="66"/>
      <c r="AHQ4" s="66"/>
      <c r="AHR4" s="66"/>
      <c r="AHS4" s="66"/>
      <c r="AHT4" s="66"/>
      <c r="AHU4" s="66"/>
      <c r="AHV4" s="66"/>
      <c r="AHW4" s="66"/>
      <c r="AHX4" s="66"/>
      <c r="AHY4" s="66"/>
      <c r="AHZ4" s="66"/>
      <c r="AIA4" s="66"/>
      <c r="AIB4" s="66"/>
      <c r="AIC4" s="66"/>
      <c r="AID4" s="66"/>
      <c r="AIE4" s="66"/>
      <c r="AIF4" s="66"/>
      <c r="AIG4" s="66"/>
      <c r="AIH4" s="66"/>
      <c r="AII4" s="66"/>
      <c r="AIJ4" s="66"/>
      <c r="AIK4" s="66"/>
      <c r="AIL4" s="66"/>
      <c r="AIM4" s="66"/>
      <c r="AIN4" s="66"/>
      <c r="AIO4" s="66"/>
      <c r="AIP4" s="66"/>
      <c r="AIQ4" s="66"/>
      <c r="AIR4" s="66"/>
      <c r="AIS4" s="66"/>
      <c r="AIT4" s="66"/>
      <c r="AIU4" s="66"/>
      <c r="AIV4" s="66"/>
      <c r="AIW4" s="66"/>
      <c r="AIX4" s="66"/>
      <c r="AIY4" s="66"/>
      <c r="AIZ4" s="66"/>
      <c r="AJA4" s="66"/>
      <c r="AJB4" s="66"/>
      <c r="AJC4" s="66"/>
      <c r="AJD4" s="66"/>
      <c r="AJE4" s="66"/>
      <c r="AJF4" s="66"/>
      <c r="AJG4" s="66"/>
      <c r="AJH4" s="66"/>
      <c r="AJI4" s="66"/>
      <c r="AJJ4" s="66"/>
      <c r="AJK4" s="66"/>
      <c r="AJL4" s="66"/>
      <c r="AJM4" s="66"/>
      <c r="AJN4" s="66"/>
      <c r="AJO4" s="66"/>
      <c r="AJP4" s="66"/>
      <c r="AJQ4" s="66"/>
      <c r="AJR4" s="66"/>
      <c r="AJS4" s="66"/>
      <c r="AJT4" s="66"/>
      <c r="AJU4" s="66"/>
      <c r="AJV4" s="66"/>
      <c r="AJW4" s="66"/>
      <c r="AJX4" s="66"/>
      <c r="AJY4" s="66"/>
      <c r="AJZ4" s="66"/>
      <c r="AKA4" s="66"/>
      <c r="AKB4" s="66"/>
      <c r="AKC4" s="66"/>
      <c r="AKD4" s="66"/>
      <c r="AKE4" s="66"/>
      <c r="AKF4" s="66"/>
      <c r="AKG4" s="66"/>
      <c r="AKH4" s="66"/>
      <c r="AKI4" s="66"/>
      <c r="AKJ4" s="66"/>
      <c r="AKK4" s="66"/>
      <c r="AKL4" s="66"/>
      <c r="AKM4" s="66"/>
      <c r="AKN4" s="66"/>
      <c r="AKO4" s="66"/>
      <c r="AKP4" s="66"/>
      <c r="AKQ4" s="66"/>
      <c r="AKR4" s="66"/>
      <c r="AKS4" s="66"/>
      <c r="AKT4" s="66"/>
      <c r="AKU4" s="66"/>
      <c r="AKV4" s="66"/>
      <c r="AKW4" s="66"/>
      <c r="AKX4" s="66"/>
      <c r="AKY4" s="66"/>
      <c r="AKZ4" s="66"/>
      <c r="ALA4" s="66"/>
      <c r="ALB4" s="66"/>
      <c r="ALC4" s="66"/>
      <c r="ALD4" s="66"/>
      <c r="ALE4" s="66"/>
      <c r="ALF4" s="66"/>
      <c r="ALG4" s="66"/>
      <c r="ALH4" s="66"/>
      <c r="ALI4" s="66"/>
      <c r="ALJ4" s="66"/>
      <c r="ALK4" s="66"/>
      <c r="ALL4" s="66"/>
      <c r="ALM4" s="66"/>
      <c r="ALN4" s="66"/>
      <c r="ALO4" s="66"/>
      <c r="ALP4" s="66"/>
      <c r="ALQ4" s="66"/>
      <c r="ALR4" s="66"/>
      <c r="ALS4" s="66"/>
      <c r="ALT4" s="66"/>
      <c r="ALU4" s="66"/>
      <c r="ALV4" s="66"/>
      <c r="ALW4" s="66"/>
      <c r="ALX4" s="66"/>
      <c r="ALY4" s="66"/>
      <c r="ALZ4" s="66"/>
      <c r="AMA4" s="66"/>
      <c r="AMB4" s="66"/>
      <c r="AMC4" s="66"/>
      <c r="AMD4" s="66"/>
      <c r="AME4" s="66"/>
      <c r="AMF4" s="66"/>
      <c r="AMG4" s="66"/>
      <c r="AMH4" s="66"/>
      <c r="AMI4" s="66"/>
      <c r="AMJ4" s="66"/>
      <c r="AMK4" s="66"/>
      <c r="AML4" s="66"/>
      <c r="AMM4" s="66"/>
      <c r="AMN4" s="66"/>
      <c r="AMO4" s="66"/>
      <c r="AMP4" s="66"/>
      <c r="AMQ4" s="66"/>
      <c r="AMR4" s="66"/>
      <c r="AMS4" s="66"/>
      <c r="AMT4" s="66"/>
      <c r="AMU4" s="66"/>
      <c r="AMV4" s="66"/>
      <c r="AMW4" s="66"/>
      <c r="AMX4" s="66"/>
      <c r="AMY4" s="66"/>
      <c r="AMZ4" s="66"/>
      <c r="ANA4" s="66"/>
      <c r="ANB4" s="66"/>
      <c r="ANC4" s="66"/>
      <c r="AND4" s="66"/>
      <c r="ANE4" s="66"/>
      <c r="ANF4" s="66"/>
      <c r="ANG4" s="66"/>
      <c r="ANH4" s="66"/>
      <c r="ANI4" s="66"/>
      <c r="ANJ4" s="66"/>
      <c r="ANK4" s="66"/>
      <c r="ANL4" s="66"/>
      <c r="ANM4" s="66"/>
      <c r="ANN4" s="66"/>
      <c r="ANO4" s="66"/>
      <c r="ANP4" s="66"/>
      <c r="ANQ4" s="66"/>
      <c r="ANR4" s="66"/>
      <c r="ANS4" s="66"/>
      <c r="ANT4" s="66"/>
      <c r="ANU4" s="66"/>
      <c r="ANV4" s="66"/>
      <c r="ANW4" s="66"/>
      <c r="ANX4" s="66"/>
      <c r="ANY4" s="66"/>
      <c r="ANZ4" s="66"/>
      <c r="AOA4" s="66"/>
      <c r="AOB4" s="66"/>
      <c r="AOC4" s="66"/>
      <c r="AOD4" s="66"/>
      <c r="AOE4" s="66"/>
      <c r="AOF4" s="66"/>
      <c r="AOG4" s="66"/>
      <c r="AOH4" s="66"/>
      <c r="AOI4" s="66"/>
      <c r="AOJ4" s="66"/>
      <c r="AOK4" s="66"/>
      <c r="AOL4" s="66"/>
      <c r="AOM4" s="66"/>
      <c r="AON4" s="66"/>
      <c r="AOO4" s="66"/>
      <c r="AOP4" s="66"/>
      <c r="AOQ4" s="66"/>
      <c r="AOR4" s="66"/>
      <c r="AOS4" s="66"/>
      <c r="AOT4" s="66"/>
      <c r="AOU4" s="66"/>
      <c r="AOV4" s="66"/>
      <c r="AOW4" s="66"/>
      <c r="AOX4" s="66"/>
      <c r="AOY4" s="66"/>
      <c r="AOZ4" s="66"/>
      <c r="APA4" s="66"/>
      <c r="APB4" s="66"/>
      <c r="APC4" s="66"/>
      <c r="APD4" s="66"/>
      <c r="APE4" s="66"/>
      <c r="APF4" s="66"/>
      <c r="APG4" s="66"/>
      <c r="APH4" s="66"/>
      <c r="API4" s="66"/>
      <c r="APJ4" s="66"/>
      <c r="APK4" s="66"/>
      <c r="APL4" s="66"/>
      <c r="APM4" s="66"/>
      <c r="APN4" s="66"/>
      <c r="APO4" s="66"/>
      <c r="APP4" s="66"/>
      <c r="APQ4" s="66"/>
      <c r="APR4" s="66"/>
      <c r="APS4" s="66"/>
      <c r="APT4" s="66"/>
      <c r="APU4" s="66"/>
      <c r="APV4" s="66"/>
      <c r="APW4" s="66"/>
      <c r="APX4" s="66"/>
      <c r="APY4" s="66"/>
      <c r="APZ4" s="66"/>
      <c r="AQA4" s="66"/>
      <c r="AQB4" s="66"/>
      <c r="AQC4" s="66"/>
      <c r="AQD4" s="66"/>
      <c r="AQE4" s="66"/>
      <c r="AQF4" s="66"/>
      <c r="AQG4" s="66"/>
      <c r="AQH4" s="66"/>
      <c r="AQI4" s="66"/>
      <c r="AQJ4" s="66"/>
      <c r="AQK4" s="66"/>
      <c r="AQL4" s="66"/>
      <c r="AQM4" s="66"/>
      <c r="AQN4" s="66"/>
      <c r="AQO4" s="66"/>
      <c r="AQP4" s="66"/>
      <c r="AQQ4" s="66"/>
      <c r="AQR4" s="66"/>
      <c r="AQS4" s="66"/>
      <c r="AQT4" s="66"/>
      <c r="AQU4" s="66"/>
      <c r="AQV4" s="66"/>
      <c r="AQW4" s="66"/>
      <c r="AQX4" s="66"/>
      <c r="AQY4" s="66"/>
      <c r="AQZ4" s="66"/>
      <c r="ARA4" s="66"/>
      <c r="ARB4" s="66"/>
      <c r="ARC4" s="66"/>
      <c r="ARD4" s="66"/>
      <c r="ARE4" s="66"/>
      <c r="ARF4" s="66"/>
      <c r="ARG4" s="66"/>
      <c r="ARH4" s="66"/>
      <c r="ARI4" s="66"/>
      <c r="ARJ4" s="66"/>
      <c r="ARK4" s="66"/>
      <c r="ARL4" s="66"/>
      <c r="ARM4" s="66"/>
      <c r="ARN4" s="66"/>
      <c r="ARO4" s="66"/>
      <c r="ARP4" s="66"/>
      <c r="ARQ4" s="66"/>
      <c r="ARR4" s="66"/>
      <c r="ARS4" s="66"/>
      <c r="ART4" s="66"/>
      <c r="ARU4" s="66"/>
      <c r="ARV4" s="66"/>
      <c r="ARW4" s="66"/>
      <c r="ARX4" s="66"/>
      <c r="ARY4" s="66"/>
      <c r="ARZ4" s="66"/>
      <c r="ASA4" s="66"/>
      <c r="ASB4" s="66"/>
      <c r="ASC4" s="66"/>
      <c r="ASD4" s="66"/>
      <c r="ASE4" s="66"/>
      <c r="ASF4" s="66"/>
      <c r="ASG4" s="66"/>
      <c r="ASH4" s="66"/>
      <c r="ASI4" s="66"/>
      <c r="ASJ4" s="66"/>
      <c r="ASK4" s="66"/>
      <c r="ASL4" s="66"/>
      <c r="ASM4" s="66"/>
      <c r="ASN4" s="66"/>
      <c r="ASO4" s="66"/>
      <c r="ASP4" s="66"/>
      <c r="ASQ4" s="66"/>
      <c r="ASR4" s="66"/>
      <c r="ASS4" s="66"/>
      <c r="AST4" s="66"/>
      <c r="ASU4" s="66"/>
      <c r="ASV4" s="66"/>
      <c r="ASW4" s="66"/>
      <c r="ASX4" s="66"/>
      <c r="ASY4" s="66"/>
      <c r="ASZ4" s="66"/>
      <c r="ATA4" s="66"/>
      <c r="ATB4" s="66"/>
      <c r="ATC4" s="66"/>
      <c r="ATD4" s="66"/>
      <c r="ATE4" s="66"/>
      <c r="ATF4" s="66"/>
      <c r="ATG4" s="66"/>
      <c r="ATH4" s="66"/>
      <c r="ATI4" s="66"/>
      <c r="ATJ4" s="66"/>
      <c r="ATK4" s="66"/>
      <c r="ATL4" s="66"/>
      <c r="ATM4" s="66"/>
      <c r="ATN4" s="66"/>
      <c r="ATO4" s="66"/>
      <c r="ATP4" s="66"/>
      <c r="ATQ4" s="66"/>
      <c r="ATR4" s="66"/>
      <c r="ATS4" s="66"/>
      <c r="ATT4" s="66"/>
      <c r="ATU4" s="66"/>
      <c r="ATV4" s="66"/>
      <c r="ATW4" s="66"/>
      <c r="ATX4" s="66"/>
      <c r="ATY4" s="66"/>
      <c r="ATZ4" s="66"/>
      <c r="AUA4" s="66"/>
      <c r="AUB4" s="66"/>
      <c r="AUC4" s="66"/>
      <c r="AUD4" s="66"/>
      <c r="AUE4" s="66"/>
      <c r="AUF4" s="66"/>
      <c r="AUG4" s="66"/>
      <c r="AUH4" s="66"/>
      <c r="AUI4" s="66"/>
      <c r="AUJ4" s="66"/>
      <c r="AUK4" s="66"/>
      <c r="AUL4" s="66"/>
      <c r="AUM4" s="66"/>
      <c r="AUN4" s="66"/>
      <c r="AUO4" s="66"/>
      <c r="AUP4" s="66"/>
      <c r="AUQ4" s="66"/>
      <c r="AUR4" s="66"/>
      <c r="AUS4" s="66"/>
      <c r="AUT4" s="66"/>
      <c r="AUU4" s="66"/>
      <c r="AUV4" s="66"/>
      <c r="AUW4" s="66"/>
      <c r="AUX4" s="66"/>
      <c r="AUY4" s="66"/>
      <c r="AUZ4" s="66"/>
      <c r="AVA4" s="66"/>
      <c r="AVB4" s="66"/>
      <c r="AVC4" s="66"/>
      <c r="AVD4" s="66"/>
      <c r="AVE4" s="66"/>
      <c r="AVF4" s="66"/>
      <c r="AVG4" s="66"/>
      <c r="AVH4" s="66"/>
      <c r="AVI4" s="66"/>
      <c r="AVJ4" s="66"/>
      <c r="AVK4" s="66"/>
      <c r="AVL4" s="66"/>
      <c r="AVM4" s="66"/>
      <c r="AVN4" s="66"/>
      <c r="AVO4" s="66"/>
      <c r="AVP4" s="66"/>
      <c r="AVQ4" s="66"/>
      <c r="AVR4" s="66"/>
      <c r="AVS4" s="66"/>
      <c r="AVT4" s="66"/>
      <c r="AVU4" s="66"/>
      <c r="AVV4" s="66"/>
      <c r="AVW4" s="66"/>
      <c r="AVX4" s="66"/>
      <c r="AVY4" s="66"/>
      <c r="AVZ4" s="66"/>
      <c r="AWA4" s="66"/>
      <c r="AWB4" s="66"/>
      <c r="AWC4" s="66"/>
      <c r="AWD4" s="66"/>
      <c r="AWE4" s="66"/>
      <c r="AWF4" s="66"/>
      <c r="AWG4" s="66"/>
      <c r="AWH4" s="66"/>
      <c r="AWI4" s="66"/>
      <c r="AWJ4" s="66"/>
      <c r="AWK4" s="66"/>
      <c r="AWL4" s="66"/>
      <c r="AWM4" s="66"/>
      <c r="AWN4" s="66"/>
      <c r="AWO4" s="66"/>
      <c r="AWP4" s="66"/>
      <c r="AWQ4" s="66"/>
      <c r="AWR4" s="66"/>
      <c r="AWS4" s="66"/>
      <c r="AWT4" s="66"/>
      <c r="AWU4" s="66"/>
      <c r="AWV4" s="66"/>
      <c r="AWW4" s="66"/>
      <c r="AWX4" s="66"/>
      <c r="AWY4" s="66"/>
      <c r="AWZ4" s="66"/>
      <c r="AXA4" s="66"/>
      <c r="AXB4" s="66"/>
      <c r="AXC4" s="66"/>
      <c r="AXD4" s="66"/>
      <c r="AXE4" s="66"/>
      <c r="AXF4" s="66"/>
      <c r="AXG4" s="66"/>
      <c r="AXH4" s="66"/>
      <c r="AXI4" s="66"/>
      <c r="AXJ4" s="66"/>
      <c r="AXK4" s="66"/>
      <c r="AXL4" s="66"/>
      <c r="AXM4" s="66"/>
      <c r="AXN4" s="66"/>
      <c r="AXO4" s="66"/>
      <c r="AXP4" s="66"/>
      <c r="AXQ4" s="66"/>
      <c r="AXR4" s="66"/>
      <c r="AXS4" s="66"/>
      <c r="AXT4" s="66"/>
      <c r="AXU4" s="66"/>
      <c r="AXV4" s="66"/>
      <c r="AXW4" s="66"/>
      <c r="AXX4" s="66"/>
      <c r="AXY4" s="66"/>
      <c r="AXZ4" s="66"/>
      <c r="AYA4" s="66"/>
      <c r="AYB4" s="66"/>
      <c r="AYC4" s="66"/>
      <c r="AYD4" s="66"/>
      <c r="AYE4" s="66"/>
      <c r="AYF4" s="66"/>
      <c r="AYG4" s="66"/>
      <c r="AYH4" s="66"/>
      <c r="AYI4" s="66"/>
      <c r="AYJ4" s="66"/>
      <c r="AYK4" s="66"/>
      <c r="AYL4" s="66"/>
      <c r="AYM4" s="66"/>
      <c r="AYN4" s="66"/>
      <c r="AYO4" s="66"/>
      <c r="AYP4" s="66"/>
      <c r="AYQ4" s="66"/>
      <c r="AYR4" s="66"/>
      <c r="AYS4" s="66"/>
      <c r="AYT4" s="66"/>
      <c r="AYU4" s="66"/>
      <c r="AYV4" s="66"/>
      <c r="AYW4" s="66"/>
      <c r="AYX4" s="66"/>
      <c r="AYY4" s="66"/>
      <c r="AYZ4" s="66"/>
      <c r="AZA4" s="66"/>
      <c r="AZB4" s="66"/>
      <c r="AZC4" s="66"/>
      <c r="AZD4" s="66"/>
      <c r="AZE4" s="66"/>
      <c r="AZF4" s="66"/>
      <c r="AZG4" s="66"/>
      <c r="AZH4" s="66"/>
      <c r="AZI4" s="66"/>
      <c r="AZJ4" s="66"/>
      <c r="AZK4" s="66"/>
      <c r="AZL4" s="66"/>
      <c r="AZM4" s="66"/>
      <c r="AZN4" s="66"/>
      <c r="AZO4" s="66"/>
      <c r="AZP4" s="66"/>
      <c r="AZQ4" s="66"/>
      <c r="AZR4" s="66"/>
      <c r="AZS4" s="66"/>
      <c r="AZT4" s="66"/>
      <c r="AZU4" s="66"/>
      <c r="AZV4" s="66"/>
      <c r="AZW4" s="66"/>
      <c r="AZX4" s="66"/>
      <c r="AZY4" s="66"/>
      <c r="AZZ4" s="66"/>
      <c r="BAA4" s="66"/>
      <c r="BAB4" s="66"/>
      <c r="BAC4" s="66"/>
      <c r="BAD4" s="66"/>
      <c r="BAE4" s="66"/>
      <c r="BAF4" s="66"/>
      <c r="BAG4" s="66"/>
      <c r="BAH4" s="66"/>
      <c r="BAI4" s="66"/>
      <c r="BAJ4" s="66"/>
      <c r="BAK4" s="66"/>
      <c r="BAL4" s="66"/>
      <c r="BAM4" s="66"/>
      <c r="BAN4" s="66"/>
      <c r="BAO4" s="66"/>
      <c r="BAP4" s="66"/>
      <c r="BAQ4" s="66"/>
      <c r="BAR4" s="66"/>
      <c r="BAS4" s="66"/>
      <c r="BAT4" s="66"/>
      <c r="BAU4" s="66"/>
      <c r="BAV4" s="66"/>
      <c r="BAW4" s="66"/>
      <c r="BAX4" s="66"/>
      <c r="BAY4" s="66"/>
      <c r="BAZ4" s="66"/>
      <c r="BBA4" s="66"/>
      <c r="BBB4" s="66"/>
      <c r="BBC4" s="66"/>
      <c r="BBD4" s="66"/>
      <c r="BBE4" s="66"/>
      <c r="BBF4" s="66"/>
      <c r="BBG4" s="66"/>
      <c r="BBH4" s="66"/>
      <c r="BBI4" s="66"/>
      <c r="BBJ4" s="66"/>
      <c r="BBK4" s="66"/>
      <c r="BBL4" s="66"/>
      <c r="BBM4" s="66"/>
      <c r="BBN4" s="66"/>
      <c r="BBO4" s="66"/>
      <c r="BBP4" s="66"/>
      <c r="BBQ4" s="66"/>
      <c r="BBR4" s="66"/>
      <c r="BBS4" s="66"/>
      <c r="BBT4" s="66"/>
      <c r="BBU4" s="66"/>
      <c r="BBV4" s="66"/>
      <c r="BBW4" s="66"/>
      <c r="BBX4" s="66"/>
      <c r="BBY4" s="66"/>
      <c r="BBZ4" s="66"/>
      <c r="BCA4" s="66"/>
      <c r="BCB4" s="66"/>
      <c r="BCC4" s="66"/>
      <c r="BCD4" s="66"/>
      <c r="BCE4" s="66"/>
      <c r="BCF4" s="66"/>
      <c r="BCG4" s="66"/>
      <c r="BCH4" s="66"/>
      <c r="BCI4" s="66"/>
      <c r="BCJ4" s="66"/>
      <c r="BCK4" s="66"/>
      <c r="BCL4" s="66"/>
      <c r="BCM4" s="66"/>
      <c r="BCN4" s="66"/>
      <c r="BCO4" s="66"/>
      <c r="BCP4" s="66"/>
      <c r="BCQ4" s="66"/>
      <c r="BCR4" s="66"/>
      <c r="BCS4" s="66"/>
      <c r="BCT4" s="66"/>
      <c r="BCU4" s="66"/>
      <c r="BCV4" s="66"/>
      <c r="BCW4" s="66"/>
      <c r="BCX4" s="66"/>
      <c r="BCY4" s="66"/>
      <c r="BCZ4" s="66"/>
      <c r="BDA4" s="66"/>
      <c r="BDB4" s="66"/>
      <c r="BDC4" s="66"/>
      <c r="BDD4" s="66"/>
      <c r="BDE4" s="66"/>
      <c r="BDF4" s="66"/>
      <c r="BDG4" s="66"/>
      <c r="BDH4" s="66"/>
      <c r="BDI4" s="66"/>
      <c r="BDJ4" s="66"/>
      <c r="BDK4" s="66"/>
      <c r="BDL4" s="66"/>
      <c r="BDM4" s="66"/>
      <c r="BDN4" s="66"/>
      <c r="BDO4" s="66"/>
      <c r="BDP4" s="66"/>
      <c r="BDQ4" s="66"/>
      <c r="BDR4" s="66"/>
      <c r="BDS4" s="66"/>
      <c r="BDT4" s="66"/>
      <c r="BDU4" s="66"/>
      <c r="BDV4" s="66"/>
      <c r="BDW4" s="66"/>
      <c r="BDX4" s="66"/>
      <c r="BDY4" s="66"/>
      <c r="BDZ4" s="66"/>
      <c r="BEA4" s="66"/>
      <c r="BEB4" s="66"/>
      <c r="BEC4" s="66"/>
      <c r="BED4" s="66"/>
      <c r="BEE4" s="66"/>
      <c r="BEF4" s="66"/>
      <c r="BEG4" s="66"/>
      <c r="BEH4" s="66"/>
      <c r="BEI4" s="66"/>
      <c r="BEJ4" s="66"/>
      <c r="BEK4" s="66"/>
      <c r="BEL4" s="66"/>
      <c r="BEM4" s="66"/>
      <c r="BEN4" s="66"/>
      <c r="BEO4" s="66"/>
      <c r="BEP4" s="66"/>
      <c r="BEQ4" s="66"/>
      <c r="BER4" s="66"/>
      <c r="BES4" s="66"/>
      <c r="BET4" s="66"/>
      <c r="BEU4" s="66"/>
      <c r="BEV4" s="66"/>
      <c r="BEW4" s="66"/>
      <c r="BEX4" s="66"/>
      <c r="BEY4" s="66"/>
      <c r="BEZ4" s="66"/>
      <c r="BFA4" s="66"/>
      <c r="BFB4" s="66"/>
      <c r="BFC4" s="66"/>
      <c r="BFD4" s="66"/>
      <c r="BFE4" s="66"/>
      <c r="BFF4" s="66"/>
      <c r="BFG4" s="66"/>
      <c r="BFH4" s="66"/>
      <c r="BFI4" s="66"/>
      <c r="BFJ4" s="66"/>
      <c r="BFK4" s="66"/>
      <c r="BFL4" s="66"/>
      <c r="BFM4" s="66"/>
      <c r="BFN4" s="66"/>
      <c r="BFO4" s="66"/>
      <c r="BFP4" s="66"/>
      <c r="BFQ4" s="66"/>
      <c r="BFR4" s="66"/>
      <c r="BFS4" s="66"/>
      <c r="BFT4" s="66"/>
      <c r="BFU4" s="66"/>
      <c r="BFV4" s="66"/>
      <c r="BFW4" s="66"/>
      <c r="BFX4" s="66"/>
      <c r="BFY4" s="66"/>
      <c r="BFZ4" s="66"/>
      <c r="BGA4" s="66"/>
      <c r="BGB4" s="66"/>
      <c r="BGC4" s="66"/>
      <c r="BGD4" s="66"/>
      <c r="BGE4" s="66"/>
      <c r="BGF4" s="66"/>
      <c r="BGG4" s="66"/>
      <c r="BGH4" s="66"/>
      <c r="BGI4" s="66"/>
      <c r="BGJ4" s="66"/>
      <c r="BGK4" s="66"/>
      <c r="BGL4" s="66"/>
      <c r="BGM4" s="66"/>
      <c r="BGN4" s="66"/>
      <c r="BGO4" s="66"/>
      <c r="BGP4" s="66"/>
      <c r="BGQ4" s="66"/>
      <c r="BGR4" s="66"/>
      <c r="BGS4" s="66"/>
      <c r="BGT4" s="66"/>
      <c r="BGU4" s="66"/>
      <c r="BGV4" s="66"/>
      <c r="BGW4" s="66"/>
      <c r="BGX4" s="66"/>
      <c r="BGY4" s="66"/>
      <c r="BGZ4" s="66"/>
      <c r="BHA4" s="66"/>
      <c r="BHB4" s="66"/>
      <c r="BHC4" s="66"/>
      <c r="BHD4" s="66"/>
      <c r="BHE4" s="66"/>
      <c r="BHF4" s="66"/>
      <c r="BHG4" s="66"/>
      <c r="BHH4" s="66"/>
      <c r="BHI4" s="66"/>
      <c r="BHJ4" s="66"/>
      <c r="BHK4" s="66"/>
      <c r="BHL4" s="66"/>
      <c r="BHM4" s="66"/>
      <c r="BHN4" s="66"/>
      <c r="BHO4" s="66"/>
      <c r="BHP4" s="66"/>
      <c r="BHQ4" s="66"/>
      <c r="BHR4" s="66"/>
      <c r="BHS4" s="66"/>
      <c r="BHT4" s="66"/>
      <c r="BHU4" s="66"/>
      <c r="BHV4" s="66"/>
      <c r="BHW4" s="66"/>
      <c r="BHX4" s="66"/>
      <c r="BHY4" s="66"/>
      <c r="BHZ4" s="66"/>
      <c r="BIA4" s="66"/>
      <c r="BIB4" s="66"/>
      <c r="BIC4" s="66"/>
      <c r="BID4" s="66"/>
      <c r="BIE4" s="66"/>
      <c r="BIF4" s="66"/>
      <c r="BIG4" s="66"/>
      <c r="BIH4" s="66"/>
      <c r="BII4" s="66"/>
      <c r="BIJ4" s="66"/>
      <c r="BIK4" s="66"/>
      <c r="BIL4" s="66"/>
      <c r="BIM4" s="66"/>
      <c r="BIN4" s="66"/>
      <c r="BIO4" s="66"/>
      <c r="BIP4" s="66"/>
      <c r="BIQ4" s="66"/>
      <c r="BIR4" s="66"/>
      <c r="BIS4" s="66"/>
      <c r="BIT4" s="66"/>
      <c r="BIU4" s="66"/>
      <c r="BIV4" s="66"/>
      <c r="BIW4" s="66"/>
      <c r="BIX4" s="66"/>
      <c r="BIY4" s="66"/>
      <c r="BIZ4" s="66"/>
      <c r="BJA4" s="66"/>
      <c r="BJB4" s="66"/>
      <c r="BJC4" s="66"/>
      <c r="BJD4" s="66"/>
      <c r="BJE4" s="66"/>
      <c r="BJF4" s="66"/>
      <c r="BJG4" s="66"/>
      <c r="BJH4" s="66"/>
      <c r="BJI4" s="66"/>
      <c r="BJJ4" s="66"/>
      <c r="BJK4" s="66"/>
      <c r="BJL4" s="66"/>
      <c r="BJM4" s="66"/>
      <c r="BJN4" s="66"/>
      <c r="BJO4" s="66"/>
      <c r="BJP4" s="66"/>
      <c r="BJQ4" s="66"/>
      <c r="BJR4" s="66"/>
      <c r="BJS4" s="66"/>
      <c r="BJT4" s="66"/>
      <c r="BJU4" s="66"/>
      <c r="BJV4" s="66"/>
      <c r="BJW4" s="66"/>
      <c r="BJX4" s="66"/>
      <c r="BJY4" s="66"/>
      <c r="BJZ4" s="66"/>
      <c r="BKA4" s="66"/>
      <c r="BKB4" s="66"/>
      <c r="BKC4" s="66"/>
      <c r="BKD4" s="66"/>
      <c r="BKE4" s="66"/>
      <c r="BKF4" s="66"/>
      <c r="BKG4" s="66"/>
      <c r="BKH4" s="66"/>
      <c r="BKI4" s="66"/>
      <c r="BKJ4" s="66"/>
      <c r="BKK4" s="66"/>
      <c r="BKL4" s="66"/>
      <c r="BKM4" s="66"/>
      <c r="BKN4" s="66"/>
      <c r="BKO4" s="66"/>
      <c r="BKP4" s="66"/>
      <c r="BKQ4" s="66"/>
      <c r="BKR4" s="66"/>
      <c r="BKS4" s="66"/>
      <c r="BKT4" s="66"/>
      <c r="BKU4" s="66"/>
      <c r="BKV4" s="66"/>
      <c r="BKW4" s="66"/>
      <c r="BKX4" s="66"/>
      <c r="BKY4" s="66"/>
      <c r="BKZ4" s="66"/>
      <c r="BLA4" s="66"/>
      <c r="BLB4" s="66"/>
      <c r="BLC4" s="66"/>
      <c r="BLD4" s="66"/>
      <c r="BLE4" s="66"/>
      <c r="BLF4" s="66"/>
      <c r="BLG4" s="66"/>
      <c r="BLH4" s="66"/>
      <c r="BLI4" s="66"/>
      <c r="BLJ4" s="66"/>
      <c r="BLK4" s="66"/>
      <c r="BLL4" s="66"/>
      <c r="BLM4" s="66"/>
      <c r="BLN4" s="66"/>
      <c r="BLO4" s="66"/>
      <c r="BLP4" s="66"/>
      <c r="BLQ4" s="66"/>
      <c r="BLR4" s="66"/>
      <c r="BLS4" s="66"/>
      <c r="BLT4" s="66"/>
      <c r="BLU4" s="66"/>
      <c r="BLV4" s="66"/>
      <c r="BLW4" s="66"/>
      <c r="BLX4" s="66"/>
      <c r="BLY4" s="66"/>
      <c r="BLZ4" s="66"/>
      <c r="BMA4" s="66"/>
      <c r="BMB4" s="66"/>
      <c r="BMC4" s="66"/>
      <c r="BMD4" s="66"/>
      <c r="BME4" s="66"/>
      <c r="BMF4" s="66"/>
      <c r="BMG4" s="66"/>
      <c r="BMH4" s="66"/>
      <c r="BMI4" s="66"/>
      <c r="BMJ4" s="66"/>
      <c r="BMK4" s="66"/>
      <c r="BML4" s="66"/>
      <c r="BMM4" s="66"/>
      <c r="BMN4" s="66"/>
      <c r="BMO4" s="66"/>
      <c r="BMP4" s="66"/>
      <c r="BMQ4" s="66"/>
      <c r="BMR4" s="66"/>
      <c r="BMS4" s="66"/>
      <c r="BMT4" s="66"/>
      <c r="BMU4" s="66"/>
      <c r="BMV4" s="66"/>
      <c r="BMW4" s="66"/>
      <c r="BMX4" s="66"/>
      <c r="BMY4" s="66"/>
      <c r="BMZ4" s="66"/>
      <c r="BNA4" s="66"/>
      <c r="BNB4" s="66"/>
      <c r="BNC4" s="66"/>
      <c r="BND4" s="66"/>
      <c r="BNE4" s="66"/>
      <c r="BNF4" s="66"/>
      <c r="BNG4" s="66"/>
      <c r="BNH4" s="66"/>
      <c r="BNI4" s="66"/>
      <c r="BNJ4" s="66"/>
      <c r="BNK4" s="66"/>
      <c r="BNL4" s="66"/>
      <c r="BNM4" s="66"/>
      <c r="BNN4" s="66"/>
      <c r="BNO4" s="66"/>
      <c r="BNP4" s="66"/>
      <c r="BNQ4" s="66"/>
      <c r="BNR4" s="66"/>
      <c r="BNS4" s="66"/>
      <c r="BNT4" s="66"/>
      <c r="BNU4" s="66"/>
      <c r="BNV4" s="66"/>
      <c r="BNW4" s="66"/>
      <c r="BNX4" s="66"/>
      <c r="BNY4" s="66"/>
      <c r="BNZ4" s="66"/>
      <c r="BOA4" s="66"/>
      <c r="BOB4" s="66"/>
      <c r="BOC4" s="66"/>
      <c r="BOD4" s="66"/>
      <c r="BOE4" s="66"/>
      <c r="BOF4" s="66"/>
      <c r="BOG4" s="66"/>
      <c r="BOH4" s="66"/>
      <c r="BOI4" s="66"/>
      <c r="BOJ4" s="66"/>
      <c r="BOK4" s="66"/>
      <c r="BOL4" s="66"/>
      <c r="BOM4" s="66"/>
      <c r="BON4" s="66"/>
      <c r="BOO4" s="66"/>
      <c r="BOP4" s="66"/>
      <c r="BOQ4" s="66"/>
      <c r="BOR4" s="66"/>
      <c r="BOS4" s="66"/>
      <c r="BOT4" s="66"/>
      <c r="BOU4" s="66"/>
      <c r="BOV4" s="66"/>
      <c r="BOW4" s="66"/>
      <c r="BOX4" s="66"/>
      <c r="BOY4" s="66"/>
      <c r="BOZ4" s="66"/>
      <c r="BPA4" s="66"/>
      <c r="BPB4" s="66"/>
      <c r="BPC4" s="66"/>
      <c r="BPD4" s="66"/>
      <c r="BPE4" s="66"/>
      <c r="BPF4" s="66"/>
      <c r="BPG4" s="66"/>
      <c r="BPH4" s="66"/>
      <c r="BPI4" s="66"/>
      <c r="BPJ4" s="66"/>
      <c r="BPK4" s="66"/>
      <c r="BPL4" s="66"/>
      <c r="BPM4" s="66"/>
      <c r="BPN4" s="66"/>
      <c r="BPO4" s="66"/>
      <c r="BPP4" s="66"/>
      <c r="BPQ4" s="66"/>
      <c r="BPR4" s="66"/>
      <c r="BPS4" s="66"/>
      <c r="BPT4" s="66"/>
      <c r="BPU4" s="66"/>
      <c r="BPV4" s="66"/>
      <c r="BPW4" s="66"/>
      <c r="BPX4" s="66"/>
      <c r="BPY4" s="66"/>
      <c r="BPZ4" s="66"/>
      <c r="BQA4" s="66"/>
      <c r="BQB4" s="66"/>
      <c r="BQC4" s="66"/>
      <c r="BQD4" s="66"/>
      <c r="BQE4" s="66"/>
      <c r="BQF4" s="66"/>
      <c r="BQG4" s="66"/>
      <c r="BQH4" s="66"/>
      <c r="BQI4" s="66"/>
      <c r="BQJ4" s="66"/>
      <c r="BQK4" s="66"/>
      <c r="BQL4" s="66"/>
      <c r="BQM4" s="66"/>
      <c r="BQN4" s="66"/>
      <c r="BQO4" s="66"/>
      <c r="BQP4" s="66"/>
      <c r="BQQ4" s="66"/>
      <c r="BQR4" s="66"/>
      <c r="BQS4" s="66"/>
      <c r="BQT4" s="66"/>
      <c r="BQU4" s="66"/>
      <c r="BQV4" s="66"/>
      <c r="BQW4" s="66"/>
      <c r="BQX4" s="66"/>
      <c r="BQY4" s="66"/>
      <c r="BQZ4" s="66"/>
      <c r="BRA4" s="66"/>
      <c r="BRB4" s="66"/>
      <c r="BRC4" s="66"/>
      <c r="BRD4" s="66"/>
      <c r="BRE4" s="66"/>
      <c r="BRF4" s="66"/>
      <c r="BRG4" s="66"/>
      <c r="BRH4" s="66"/>
      <c r="BRI4" s="66"/>
      <c r="BRJ4" s="66"/>
      <c r="BRK4" s="66"/>
      <c r="BRL4" s="66"/>
      <c r="BRM4" s="66"/>
      <c r="BRN4" s="66"/>
      <c r="BRO4" s="66"/>
      <c r="BRP4" s="66"/>
      <c r="BRQ4" s="66"/>
      <c r="BRR4" s="66"/>
      <c r="BRS4" s="66"/>
      <c r="BRT4" s="66"/>
      <c r="BRU4" s="66"/>
      <c r="BRV4" s="66"/>
      <c r="BRW4" s="66"/>
      <c r="BRX4" s="66"/>
      <c r="BRY4" s="66"/>
      <c r="BRZ4" s="66"/>
      <c r="BSA4" s="66"/>
      <c r="BSB4" s="66"/>
      <c r="BSC4" s="66"/>
      <c r="BSD4" s="66"/>
      <c r="BSE4" s="66"/>
      <c r="BSF4" s="66"/>
      <c r="BSG4" s="66"/>
      <c r="BSH4" s="66"/>
      <c r="BSI4" s="66"/>
      <c r="BSJ4" s="66"/>
      <c r="BSK4" s="66"/>
      <c r="BSL4" s="66"/>
      <c r="BSM4" s="66"/>
      <c r="BSN4" s="66"/>
      <c r="BSO4" s="66"/>
      <c r="BSP4" s="66"/>
      <c r="BSQ4" s="66"/>
      <c r="BSR4" s="66"/>
      <c r="BSS4" s="66"/>
      <c r="BST4" s="66"/>
      <c r="BSU4" s="66"/>
      <c r="BSV4" s="66"/>
      <c r="BSW4" s="66"/>
      <c r="BSX4" s="66"/>
      <c r="BSY4" s="66"/>
      <c r="BSZ4" s="66"/>
      <c r="BTA4" s="66"/>
      <c r="BTB4" s="66"/>
      <c r="BTC4" s="66"/>
      <c r="BTD4" s="66"/>
      <c r="BTE4" s="66"/>
      <c r="BTF4" s="66"/>
      <c r="BTG4" s="66"/>
      <c r="BTH4" s="66"/>
      <c r="BTI4" s="66"/>
      <c r="BTJ4" s="66"/>
      <c r="BTK4" s="66"/>
      <c r="BTL4" s="66"/>
      <c r="BTM4" s="66"/>
      <c r="BTN4" s="66"/>
      <c r="BTO4" s="66"/>
      <c r="BTP4" s="66"/>
      <c r="BTQ4" s="66"/>
      <c r="BTR4" s="66"/>
      <c r="BTS4" s="66"/>
      <c r="BTT4" s="66"/>
      <c r="BTU4" s="66"/>
      <c r="BTV4" s="66"/>
      <c r="BTW4" s="66"/>
      <c r="BTX4" s="66"/>
      <c r="BTY4" s="66"/>
      <c r="BTZ4" s="66"/>
      <c r="BUA4" s="66"/>
      <c r="BUB4" s="66"/>
      <c r="BUC4" s="66"/>
      <c r="BUD4" s="66"/>
      <c r="BUE4" s="66"/>
      <c r="BUF4" s="66"/>
      <c r="BUG4" s="66"/>
      <c r="BUH4" s="66"/>
      <c r="BUI4" s="66"/>
      <c r="BUJ4" s="66"/>
      <c r="BUK4" s="66"/>
      <c r="BUL4" s="66"/>
      <c r="BUM4" s="66"/>
      <c r="BUN4" s="66"/>
      <c r="BUO4" s="66"/>
      <c r="BUP4" s="66"/>
      <c r="BUQ4" s="66"/>
      <c r="BUR4" s="66"/>
      <c r="BUS4" s="66"/>
      <c r="BUT4" s="66"/>
      <c r="BUU4" s="66"/>
      <c r="BUV4" s="66"/>
      <c r="BUW4" s="66"/>
      <c r="BUX4" s="66"/>
      <c r="BUY4" s="66"/>
      <c r="BUZ4" s="66"/>
      <c r="BVA4" s="66"/>
      <c r="BVB4" s="66"/>
      <c r="BVC4" s="66"/>
      <c r="BVD4" s="66"/>
      <c r="BVE4" s="66"/>
      <c r="BVF4" s="66"/>
      <c r="BVG4" s="66"/>
      <c r="BVH4" s="66"/>
      <c r="BVI4" s="66"/>
      <c r="BVJ4" s="66"/>
      <c r="BVK4" s="66"/>
      <c r="BVL4" s="66"/>
      <c r="BVM4" s="66"/>
      <c r="BVN4" s="66"/>
      <c r="BVO4" s="66"/>
      <c r="BVP4" s="66"/>
      <c r="BVQ4" s="66"/>
      <c r="BVR4" s="66"/>
      <c r="BVS4" s="66"/>
      <c r="BVT4" s="66"/>
      <c r="BVU4" s="66"/>
      <c r="BVV4" s="66"/>
      <c r="BVW4" s="66"/>
      <c r="BVX4" s="66"/>
      <c r="BVY4" s="66"/>
      <c r="BVZ4" s="66"/>
      <c r="BWA4" s="66"/>
      <c r="BWB4" s="66"/>
      <c r="BWC4" s="66"/>
      <c r="BWD4" s="66"/>
      <c r="BWE4" s="66"/>
      <c r="BWF4" s="66"/>
      <c r="BWG4" s="66"/>
      <c r="BWH4" s="66"/>
      <c r="BWI4" s="66"/>
      <c r="BWJ4" s="66"/>
      <c r="BWK4" s="66"/>
      <c r="BWL4" s="66"/>
      <c r="BWM4" s="66"/>
      <c r="BWN4" s="66"/>
      <c r="BWO4" s="66"/>
      <c r="BWP4" s="66"/>
      <c r="BWQ4" s="66"/>
      <c r="BWR4" s="66"/>
      <c r="BWS4" s="66"/>
      <c r="BWT4" s="66"/>
      <c r="BWU4" s="66"/>
      <c r="BWV4" s="66"/>
      <c r="BWW4" s="66"/>
      <c r="BWX4" s="66"/>
      <c r="BWY4" s="66"/>
      <c r="BWZ4" s="66"/>
      <c r="BXA4" s="66"/>
      <c r="BXB4" s="66"/>
      <c r="BXC4" s="66"/>
      <c r="BXD4" s="66"/>
      <c r="BXE4" s="66"/>
      <c r="BXF4" s="66"/>
      <c r="BXG4" s="66"/>
      <c r="BXH4" s="66"/>
      <c r="BXI4" s="66"/>
      <c r="BXJ4" s="66"/>
      <c r="BXK4" s="66"/>
      <c r="BXL4" s="66"/>
      <c r="BXM4" s="66"/>
      <c r="BXN4" s="66"/>
      <c r="BXO4" s="66"/>
      <c r="BXP4" s="66"/>
      <c r="BXQ4" s="66"/>
      <c r="BXR4" s="66"/>
      <c r="BXS4" s="66"/>
      <c r="BXT4" s="66"/>
      <c r="BXU4" s="66"/>
      <c r="BXV4" s="66"/>
      <c r="BXW4" s="66"/>
      <c r="BXX4" s="66"/>
      <c r="BXY4" s="66"/>
      <c r="BXZ4" s="66"/>
      <c r="BYA4" s="66"/>
      <c r="BYB4" s="66"/>
      <c r="BYC4" s="66"/>
      <c r="BYD4" s="66"/>
      <c r="BYE4" s="66"/>
      <c r="BYF4" s="66"/>
      <c r="BYG4" s="66"/>
      <c r="BYH4" s="66"/>
      <c r="BYI4" s="66"/>
      <c r="BYJ4" s="66"/>
      <c r="BYK4" s="66"/>
      <c r="BYL4" s="66"/>
      <c r="BYM4" s="66"/>
      <c r="BYN4" s="66"/>
      <c r="BYO4" s="66"/>
      <c r="BYP4" s="66"/>
      <c r="BYQ4" s="66"/>
      <c r="BYR4" s="66"/>
      <c r="BYS4" s="66"/>
      <c r="BYT4" s="66"/>
      <c r="BYU4" s="66"/>
      <c r="BYV4" s="66"/>
      <c r="BYW4" s="66"/>
      <c r="BYX4" s="66"/>
      <c r="BYY4" s="66"/>
      <c r="BYZ4" s="66"/>
      <c r="BZA4" s="66"/>
      <c r="BZB4" s="66"/>
      <c r="BZC4" s="66"/>
      <c r="BZD4" s="66"/>
      <c r="BZE4" s="66"/>
      <c r="BZF4" s="66"/>
      <c r="BZG4" s="66"/>
      <c r="BZH4" s="66"/>
      <c r="BZI4" s="66"/>
      <c r="BZJ4" s="66"/>
      <c r="BZK4" s="66"/>
      <c r="BZL4" s="66"/>
      <c r="BZM4" s="66"/>
      <c r="BZN4" s="66"/>
      <c r="BZO4" s="66"/>
      <c r="BZP4" s="66"/>
      <c r="BZQ4" s="66"/>
      <c r="BZR4" s="66"/>
      <c r="BZS4" s="66"/>
      <c r="BZT4" s="66"/>
      <c r="BZU4" s="66"/>
      <c r="BZV4" s="66"/>
      <c r="BZW4" s="66"/>
      <c r="BZX4" s="66"/>
      <c r="BZY4" s="66"/>
      <c r="BZZ4" s="66"/>
      <c r="CAA4" s="66"/>
      <c r="CAB4" s="66"/>
      <c r="CAC4" s="66"/>
      <c r="CAD4" s="66"/>
      <c r="CAE4" s="66"/>
      <c r="CAF4" s="66"/>
      <c r="CAG4" s="66"/>
      <c r="CAH4" s="66"/>
      <c r="CAI4" s="66"/>
      <c r="CAJ4" s="66"/>
      <c r="CAK4" s="66"/>
      <c r="CAL4" s="66"/>
      <c r="CAM4" s="66"/>
      <c r="CAN4" s="66"/>
      <c r="CAO4" s="66"/>
      <c r="CAP4" s="66"/>
      <c r="CAQ4" s="66"/>
      <c r="CAR4" s="66"/>
      <c r="CAS4" s="66"/>
      <c r="CAT4" s="66"/>
      <c r="CAU4" s="66"/>
      <c r="CAV4" s="66"/>
      <c r="CAW4" s="66"/>
      <c r="CAX4" s="66"/>
      <c r="CAY4" s="66"/>
      <c r="CAZ4" s="66"/>
      <c r="CBA4" s="66"/>
      <c r="CBB4" s="66"/>
      <c r="CBC4" s="66"/>
      <c r="CBD4" s="66"/>
      <c r="CBE4" s="66"/>
      <c r="CBF4" s="66"/>
      <c r="CBG4" s="66"/>
      <c r="CBH4" s="66"/>
      <c r="CBI4" s="66"/>
      <c r="CBJ4" s="66"/>
      <c r="CBK4" s="66"/>
      <c r="CBL4" s="66"/>
      <c r="CBM4" s="66"/>
      <c r="CBN4" s="66"/>
      <c r="CBO4" s="66"/>
      <c r="CBP4" s="66"/>
      <c r="CBQ4" s="66"/>
      <c r="CBR4" s="66"/>
      <c r="CBS4" s="66"/>
      <c r="CBT4" s="66"/>
      <c r="CBU4" s="66"/>
      <c r="CBV4" s="66"/>
      <c r="CBW4" s="66"/>
      <c r="CBX4" s="66"/>
      <c r="CBY4" s="66"/>
      <c r="CBZ4" s="66"/>
      <c r="CCA4" s="66"/>
      <c r="CCB4" s="66"/>
      <c r="CCC4" s="66"/>
      <c r="CCD4" s="66"/>
      <c r="CCE4" s="66"/>
      <c r="CCF4" s="66"/>
      <c r="CCG4" s="66"/>
      <c r="CCH4" s="66"/>
      <c r="CCI4" s="66"/>
      <c r="CCJ4" s="66"/>
      <c r="CCK4" s="66"/>
      <c r="CCL4" s="66"/>
      <c r="CCM4" s="66"/>
      <c r="CCN4" s="66"/>
      <c r="CCO4" s="66"/>
      <c r="CCP4" s="66"/>
      <c r="CCQ4" s="66"/>
      <c r="CCR4" s="66"/>
      <c r="CCS4" s="66"/>
      <c r="CCT4" s="66"/>
      <c r="CCU4" s="66"/>
      <c r="CCV4" s="66"/>
      <c r="CCW4" s="66"/>
      <c r="CCX4" s="66"/>
      <c r="CCY4" s="66"/>
      <c r="CCZ4" s="66"/>
      <c r="CDA4" s="66"/>
      <c r="CDB4" s="66"/>
      <c r="CDC4" s="66"/>
      <c r="CDD4" s="66"/>
      <c r="CDE4" s="66"/>
      <c r="CDF4" s="66"/>
      <c r="CDG4" s="66"/>
      <c r="CDH4" s="66"/>
      <c r="CDI4" s="66"/>
      <c r="CDJ4" s="66"/>
      <c r="CDK4" s="66"/>
      <c r="CDL4" s="66"/>
      <c r="CDM4" s="66"/>
      <c r="CDN4" s="66"/>
      <c r="CDO4" s="66"/>
      <c r="CDP4" s="66"/>
      <c r="CDQ4" s="66"/>
      <c r="CDR4" s="66"/>
      <c r="CDS4" s="66"/>
      <c r="CDT4" s="66"/>
      <c r="CDU4" s="66"/>
      <c r="CDV4" s="66"/>
      <c r="CDW4" s="66"/>
      <c r="CDX4" s="66"/>
      <c r="CDY4" s="66"/>
      <c r="CDZ4" s="66"/>
      <c r="CEA4" s="66"/>
      <c r="CEB4" s="66"/>
      <c r="CEC4" s="66"/>
      <c r="CED4" s="66"/>
      <c r="CEE4" s="66"/>
      <c r="CEF4" s="66"/>
      <c r="CEG4" s="66"/>
      <c r="CEH4" s="66"/>
      <c r="CEI4" s="66"/>
      <c r="CEJ4" s="66"/>
      <c r="CEK4" s="66"/>
      <c r="CEL4" s="66"/>
      <c r="CEM4" s="66"/>
      <c r="CEN4" s="66"/>
      <c r="CEO4" s="66"/>
      <c r="CEP4" s="66"/>
      <c r="CEQ4" s="66"/>
      <c r="CER4" s="66"/>
      <c r="CES4" s="66"/>
      <c r="CET4" s="66"/>
      <c r="CEU4" s="66"/>
      <c r="CEV4" s="66"/>
      <c r="CEW4" s="66"/>
      <c r="CEX4" s="66"/>
      <c r="CEY4" s="66"/>
      <c r="CEZ4" s="66"/>
      <c r="CFA4" s="66"/>
      <c r="CFB4" s="66"/>
      <c r="CFC4" s="66"/>
      <c r="CFD4" s="66"/>
      <c r="CFE4" s="66"/>
      <c r="CFF4" s="66"/>
      <c r="CFG4" s="66"/>
      <c r="CFH4" s="66"/>
      <c r="CFI4" s="66"/>
      <c r="CFJ4" s="66"/>
      <c r="CFK4" s="66"/>
      <c r="CFL4" s="66"/>
      <c r="CFM4" s="66"/>
      <c r="CFN4" s="66"/>
      <c r="CFO4" s="66"/>
      <c r="CFP4" s="66"/>
      <c r="CFQ4" s="66"/>
      <c r="CFR4" s="66"/>
      <c r="CFS4" s="66"/>
      <c r="CFT4" s="66"/>
      <c r="CFU4" s="66"/>
      <c r="CFV4" s="66"/>
      <c r="CFW4" s="66"/>
      <c r="CFX4" s="66"/>
      <c r="CFY4" s="66"/>
      <c r="CFZ4" s="66"/>
      <c r="CGA4" s="66"/>
      <c r="CGB4" s="66"/>
      <c r="CGC4" s="66"/>
      <c r="CGD4" s="66"/>
      <c r="CGE4" s="66"/>
      <c r="CGF4" s="66"/>
      <c r="CGG4" s="66"/>
      <c r="CGH4" s="66"/>
      <c r="CGI4" s="66"/>
      <c r="CGJ4" s="66"/>
      <c r="CGK4" s="66"/>
      <c r="CGL4" s="66"/>
      <c r="CGM4" s="66"/>
      <c r="CGN4" s="66"/>
      <c r="CGO4" s="66"/>
      <c r="CGP4" s="66"/>
      <c r="CGQ4" s="66"/>
      <c r="CGR4" s="66"/>
      <c r="CGS4" s="66"/>
      <c r="CGT4" s="66"/>
      <c r="CGU4" s="66"/>
      <c r="CGV4" s="66"/>
      <c r="CGW4" s="66"/>
      <c r="CGX4" s="66"/>
      <c r="CGY4" s="66"/>
      <c r="CGZ4" s="66"/>
      <c r="CHA4" s="66"/>
      <c r="CHB4" s="66"/>
      <c r="CHC4" s="66"/>
      <c r="CHD4" s="66"/>
      <c r="CHE4" s="66"/>
      <c r="CHF4" s="66"/>
      <c r="CHG4" s="66"/>
      <c r="CHH4" s="66"/>
      <c r="CHI4" s="66"/>
      <c r="CHJ4" s="66"/>
      <c r="CHK4" s="66"/>
      <c r="CHL4" s="66"/>
      <c r="CHM4" s="66"/>
      <c r="CHN4" s="66"/>
      <c r="CHO4" s="66"/>
      <c r="CHP4" s="66"/>
      <c r="CHQ4" s="66"/>
      <c r="CHR4" s="66"/>
      <c r="CHS4" s="66"/>
      <c r="CHT4" s="66"/>
      <c r="CHU4" s="66"/>
      <c r="CHV4" s="66"/>
      <c r="CHW4" s="66"/>
      <c r="CHX4" s="66"/>
      <c r="CHY4" s="66"/>
      <c r="CHZ4" s="66"/>
      <c r="CIA4" s="66"/>
      <c r="CIB4" s="66"/>
      <c r="CIC4" s="66"/>
      <c r="CID4" s="66"/>
      <c r="CIE4" s="66"/>
      <c r="CIF4" s="66"/>
      <c r="CIG4" s="66"/>
      <c r="CIH4" s="66"/>
      <c r="CII4" s="66"/>
      <c r="CIJ4" s="66"/>
      <c r="CIK4" s="66"/>
      <c r="CIL4" s="66"/>
      <c r="CIM4" s="66"/>
      <c r="CIN4" s="66"/>
      <c r="CIO4" s="66"/>
      <c r="CIP4" s="66"/>
      <c r="CIQ4" s="66"/>
      <c r="CIR4" s="66"/>
      <c r="CIS4" s="66"/>
      <c r="CIT4" s="66"/>
      <c r="CIU4" s="66"/>
      <c r="CIV4" s="66"/>
      <c r="CIW4" s="66"/>
      <c r="CIX4" s="66"/>
      <c r="CIY4" s="66"/>
      <c r="CIZ4" s="66"/>
      <c r="CJA4" s="66"/>
      <c r="CJB4" s="66"/>
      <c r="CJC4" s="66"/>
      <c r="CJD4" s="66"/>
      <c r="CJE4" s="66"/>
      <c r="CJF4" s="66"/>
      <c r="CJG4" s="66"/>
      <c r="CJH4" s="66"/>
      <c r="CJI4" s="66"/>
      <c r="CJJ4" s="66"/>
      <c r="CJK4" s="66"/>
      <c r="CJL4" s="66"/>
      <c r="CJM4" s="66"/>
      <c r="CJN4" s="66"/>
      <c r="CJO4" s="66"/>
      <c r="CJP4" s="66"/>
      <c r="CJQ4" s="66"/>
      <c r="CJR4" s="66"/>
      <c r="CJS4" s="66"/>
      <c r="CJT4" s="66"/>
      <c r="CJU4" s="66"/>
      <c r="CJV4" s="66"/>
      <c r="CJW4" s="66"/>
      <c r="CJX4" s="66"/>
      <c r="CJY4" s="66"/>
      <c r="CJZ4" s="66"/>
      <c r="CKA4" s="66"/>
      <c r="CKB4" s="66"/>
      <c r="CKC4" s="66"/>
      <c r="CKD4" s="66"/>
      <c r="CKE4" s="66"/>
      <c r="CKF4" s="66"/>
      <c r="CKG4" s="66"/>
      <c r="CKH4" s="66"/>
      <c r="CKI4" s="66"/>
      <c r="CKJ4" s="66"/>
      <c r="CKK4" s="66"/>
      <c r="CKL4" s="66"/>
      <c r="CKM4" s="66"/>
      <c r="CKN4" s="66"/>
      <c r="CKO4" s="66"/>
      <c r="CKP4" s="66"/>
      <c r="CKQ4" s="66"/>
      <c r="CKR4" s="66"/>
      <c r="CKS4" s="66"/>
      <c r="CKT4" s="66"/>
      <c r="CKU4" s="66"/>
      <c r="CKV4" s="66"/>
      <c r="CKW4" s="66"/>
      <c r="CKX4" s="66"/>
      <c r="CKY4" s="66"/>
      <c r="CKZ4" s="66"/>
      <c r="CLA4" s="66"/>
      <c r="CLB4" s="66"/>
      <c r="CLC4" s="66"/>
      <c r="CLD4" s="66"/>
      <c r="CLE4" s="66"/>
      <c r="CLF4" s="66"/>
      <c r="CLG4" s="66"/>
      <c r="CLH4" s="66"/>
      <c r="CLI4" s="66"/>
      <c r="CLJ4" s="66"/>
      <c r="CLK4" s="66"/>
      <c r="CLL4" s="66"/>
      <c r="CLM4" s="66"/>
      <c r="CLN4" s="66"/>
      <c r="CLO4" s="66"/>
      <c r="CLP4" s="66"/>
      <c r="CLQ4" s="66"/>
      <c r="CLR4" s="66"/>
      <c r="CLS4" s="66"/>
      <c r="CLT4" s="66"/>
      <c r="CLU4" s="66"/>
      <c r="CLV4" s="66"/>
      <c r="CLW4" s="66"/>
      <c r="CLX4" s="66"/>
      <c r="CLY4" s="66"/>
      <c r="CLZ4" s="66"/>
      <c r="CMA4" s="66"/>
      <c r="CMB4" s="66"/>
      <c r="CMC4" s="66"/>
      <c r="CMD4" s="66"/>
      <c r="CME4" s="66"/>
      <c r="CMF4" s="66"/>
      <c r="CMG4" s="66"/>
      <c r="CMH4" s="66"/>
      <c r="CMI4" s="66"/>
      <c r="CMJ4" s="66"/>
      <c r="CMK4" s="66"/>
      <c r="CML4" s="66"/>
      <c r="CMM4" s="66"/>
      <c r="CMN4" s="66"/>
      <c r="CMO4" s="66"/>
      <c r="CMP4" s="66"/>
      <c r="CMQ4" s="66"/>
      <c r="CMR4" s="66"/>
      <c r="CMS4" s="66"/>
      <c r="CMT4" s="66"/>
      <c r="CMU4" s="66"/>
      <c r="CMV4" s="66"/>
      <c r="CMW4" s="66"/>
      <c r="CMX4" s="66"/>
      <c r="CMY4" s="66"/>
      <c r="CMZ4" s="66"/>
      <c r="CNA4" s="66"/>
      <c r="CNB4" s="66"/>
      <c r="CNC4" s="66"/>
      <c r="CND4" s="66"/>
      <c r="CNE4" s="66"/>
      <c r="CNF4" s="66"/>
      <c r="CNG4" s="66"/>
      <c r="CNH4" s="66"/>
      <c r="CNI4" s="66"/>
      <c r="CNJ4" s="66"/>
      <c r="CNK4" s="66"/>
      <c r="CNL4" s="66"/>
      <c r="CNM4" s="66"/>
      <c r="CNN4" s="66"/>
      <c r="CNO4" s="66"/>
      <c r="CNP4" s="66"/>
      <c r="CNQ4" s="66"/>
      <c r="CNR4" s="66"/>
      <c r="CNS4" s="66"/>
      <c r="CNT4" s="66"/>
      <c r="CNU4" s="66"/>
      <c r="CNV4" s="66"/>
      <c r="CNW4" s="66"/>
      <c r="CNX4" s="66"/>
      <c r="CNY4" s="66"/>
      <c r="CNZ4" s="66"/>
      <c r="COA4" s="66"/>
      <c r="COB4" s="66"/>
      <c r="COC4" s="66"/>
      <c r="COD4" s="66"/>
      <c r="COE4" s="66"/>
      <c r="COF4" s="66"/>
      <c r="COG4" s="66"/>
      <c r="COH4" s="66"/>
      <c r="COI4" s="66"/>
      <c r="COJ4" s="66"/>
      <c r="COK4" s="66"/>
      <c r="COL4" s="66"/>
      <c r="COM4" s="66"/>
      <c r="CON4" s="66"/>
      <c r="COO4" s="66"/>
      <c r="COP4" s="66"/>
      <c r="COQ4" s="66"/>
      <c r="COR4" s="66"/>
      <c r="COS4" s="66"/>
      <c r="COT4" s="66"/>
      <c r="COU4" s="66"/>
      <c r="COV4" s="66"/>
      <c r="COW4" s="66"/>
      <c r="COX4" s="66"/>
      <c r="COY4" s="66"/>
      <c r="COZ4" s="66"/>
      <c r="CPA4" s="66"/>
      <c r="CPB4" s="66"/>
      <c r="CPC4" s="66"/>
      <c r="CPD4" s="66"/>
      <c r="CPE4" s="66"/>
      <c r="CPF4" s="66"/>
      <c r="CPG4" s="66"/>
      <c r="CPH4" s="66"/>
      <c r="CPI4" s="66"/>
      <c r="CPJ4" s="66"/>
      <c r="CPK4" s="66"/>
      <c r="CPL4" s="66"/>
      <c r="CPM4" s="66"/>
      <c r="CPN4" s="66"/>
      <c r="CPO4" s="66"/>
      <c r="CPP4" s="66"/>
      <c r="CPQ4" s="66"/>
      <c r="CPR4" s="66"/>
      <c r="CPS4" s="66"/>
      <c r="CPT4" s="66"/>
      <c r="CPU4" s="66"/>
      <c r="CPV4" s="66"/>
      <c r="CPW4" s="66"/>
      <c r="CPX4" s="66"/>
      <c r="CPY4" s="66"/>
      <c r="CPZ4" s="66"/>
      <c r="CQA4" s="66"/>
      <c r="CQB4" s="66"/>
      <c r="CQC4" s="66"/>
      <c r="CQD4" s="66"/>
      <c r="CQE4" s="66"/>
      <c r="CQF4" s="66"/>
      <c r="CQG4" s="66"/>
      <c r="CQH4" s="66"/>
      <c r="CQI4" s="66"/>
      <c r="CQJ4" s="66"/>
      <c r="CQK4" s="66"/>
      <c r="CQL4" s="66"/>
      <c r="CQM4" s="66"/>
      <c r="CQN4" s="66"/>
      <c r="CQO4" s="66"/>
      <c r="CQP4" s="66"/>
      <c r="CQQ4" s="66"/>
      <c r="CQR4" s="66"/>
      <c r="CQS4" s="66"/>
      <c r="CQT4" s="66"/>
      <c r="CQU4" s="66"/>
      <c r="CQV4" s="66"/>
      <c r="CQW4" s="66"/>
      <c r="CQX4" s="66"/>
      <c r="CQY4" s="66"/>
      <c r="CQZ4" s="66"/>
      <c r="CRA4" s="66"/>
      <c r="CRB4" s="66"/>
      <c r="CRC4" s="66"/>
      <c r="CRD4" s="66"/>
      <c r="CRE4" s="66"/>
      <c r="CRF4" s="66"/>
      <c r="CRG4" s="66"/>
      <c r="CRH4" s="66"/>
      <c r="CRI4" s="66"/>
      <c r="CRJ4" s="66"/>
      <c r="CRK4" s="66"/>
      <c r="CRL4" s="66"/>
      <c r="CRM4" s="66"/>
      <c r="CRN4" s="66"/>
      <c r="CRO4" s="66"/>
      <c r="CRP4" s="66"/>
      <c r="CRQ4" s="66"/>
      <c r="CRR4" s="66"/>
      <c r="CRS4" s="66"/>
      <c r="CRT4" s="66"/>
      <c r="CRU4" s="66"/>
      <c r="CRV4" s="66"/>
      <c r="CRW4" s="66"/>
      <c r="CRX4" s="66"/>
      <c r="CRY4" s="66"/>
      <c r="CRZ4" s="66"/>
      <c r="CSA4" s="66"/>
      <c r="CSB4" s="66"/>
      <c r="CSC4" s="66"/>
      <c r="CSD4" s="66"/>
      <c r="CSE4" s="66"/>
      <c r="CSF4" s="66"/>
      <c r="CSG4" s="66"/>
      <c r="CSH4" s="66"/>
      <c r="CSI4" s="66"/>
      <c r="CSJ4" s="66"/>
      <c r="CSK4" s="66"/>
      <c r="CSL4" s="66"/>
      <c r="CSM4" s="66"/>
      <c r="CSN4" s="66"/>
      <c r="CSO4" s="66"/>
      <c r="CSP4" s="66"/>
      <c r="CSQ4" s="66"/>
      <c r="CSR4" s="66"/>
      <c r="CSS4" s="66"/>
      <c r="CST4" s="66"/>
      <c r="CSU4" s="66"/>
      <c r="CSV4" s="66"/>
      <c r="CSW4" s="66"/>
      <c r="CSX4" s="66"/>
      <c r="CSY4" s="66"/>
      <c r="CSZ4" s="66"/>
      <c r="CTA4" s="66"/>
      <c r="CTB4" s="66"/>
      <c r="CTC4" s="66"/>
      <c r="CTD4" s="66"/>
      <c r="CTE4" s="66"/>
      <c r="CTF4" s="66"/>
      <c r="CTG4" s="66"/>
      <c r="CTH4" s="66"/>
      <c r="CTI4" s="66"/>
      <c r="CTJ4" s="66"/>
      <c r="CTK4" s="66"/>
      <c r="CTL4" s="66"/>
      <c r="CTM4" s="66"/>
      <c r="CTN4" s="66"/>
      <c r="CTO4" s="66"/>
      <c r="CTP4" s="66"/>
      <c r="CTQ4" s="66"/>
      <c r="CTR4" s="66"/>
      <c r="CTS4" s="66"/>
      <c r="CTT4" s="66"/>
      <c r="CTU4" s="66"/>
      <c r="CTV4" s="66"/>
      <c r="CTW4" s="66"/>
      <c r="CTX4" s="66"/>
      <c r="CTY4" s="66"/>
      <c r="CTZ4" s="66"/>
      <c r="CUA4" s="66"/>
      <c r="CUB4" s="66"/>
      <c r="CUC4" s="66"/>
      <c r="CUD4" s="66"/>
      <c r="CUE4" s="66"/>
      <c r="CUF4" s="66"/>
      <c r="CUG4" s="66"/>
      <c r="CUH4" s="66"/>
      <c r="CUI4" s="66"/>
      <c r="CUJ4" s="66"/>
      <c r="CUK4" s="66"/>
      <c r="CUL4" s="66"/>
      <c r="CUM4" s="66"/>
      <c r="CUN4" s="66"/>
      <c r="CUO4" s="66"/>
      <c r="CUP4" s="66"/>
      <c r="CUQ4" s="66"/>
      <c r="CUR4" s="66"/>
      <c r="CUS4" s="66"/>
      <c r="CUT4" s="66"/>
      <c r="CUU4" s="66"/>
      <c r="CUV4" s="66"/>
      <c r="CUW4" s="66"/>
      <c r="CUX4" s="66"/>
      <c r="CUY4" s="66"/>
      <c r="CUZ4" s="66"/>
      <c r="CVA4" s="66"/>
      <c r="CVB4" s="66"/>
      <c r="CVC4" s="66"/>
      <c r="CVD4" s="66"/>
      <c r="CVE4" s="66"/>
      <c r="CVF4" s="66"/>
      <c r="CVG4" s="66"/>
      <c r="CVH4" s="66"/>
      <c r="CVI4" s="66"/>
      <c r="CVJ4" s="66"/>
      <c r="CVK4" s="66"/>
      <c r="CVL4" s="66"/>
      <c r="CVM4" s="66"/>
      <c r="CVN4" s="66"/>
      <c r="CVO4" s="66"/>
      <c r="CVP4" s="66"/>
      <c r="CVQ4" s="66"/>
      <c r="CVR4" s="66"/>
      <c r="CVS4" s="66"/>
      <c r="CVT4" s="66"/>
      <c r="CVU4" s="66"/>
      <c r="CVV4" s="66"/>
      <c r="CVW4" s="66"/>
      <c r="CVX4" s="66"/>
      <c r="CVY4" s="66"/>
      <c r="CVZ4" s="66"/>
      <c r="CWA4" s="66"/>
      <c r="CWB4" s="66"/>
      <c r="CWC4" s="66"/>
      <c r="CWD4" s="66"/>
      <c r="CWE4" s="66"/>
      <c r="CWF4" s="66"/>
      <c r="CWG4" s="66"/>
      <c r="CWH4" s="66"/>
      <c r="CWI4" s="66"/>
      <c r="CWJ4" s="66"/>
      <c r="CWK4" s="66"/>
      <c r="CWL4" s="66"/>
      <c r="CWM4" s="66"/>
      <c r="CWN4" s="66"/>
      <c r="CWO4" s="66"/>
      <c r="CWP4" s="66"/>
      <c r="CWQ4" s="66"/>
      <c r="CWR4" s="66"/>
      <c r="CWS4" s="66"/>
      <c r="CWT4" s="66"/>
      <c r="CWU4" s="66"/>
      <c r="CWV4" s="66"/>
      <c r="CWW4" s="66"/>
      <c r="CWX4" s="66"/>
      <c r="CWY4" s="66"/>
      <c r="CWZ4" s="66"/>
      <c r="CXA4" s="66"/>
      <c r="CXB4" s="66"/>
      <c r="CXC4" s="66"/>
      <c r="CXD4" s="66"/>
      <c r="CXE4" s="66"/>
      <c r="CXF4" s="66"/>
      <c r="CXG4" s="66"/>
      <c r="CXH4" s="66"/>
      <c r="CXI4" s="66"/>
      <c r="CXJ4" s="66"/>
      <c r="CXK4" s="66"/>
      <c r="CXL4" s="66"/>
      <c r="CXM4" s="66"/>
      <c r="CXN4" s="66"/>
      <c r="CXO4" s="66"/>
      <c r="CXP4" s="66"/>
      <c r="CXQ4" s="66"/>
      <c r="CXR4" s="66"/>
      <c r="CXS4" s="66"/>
      <c r="CXT4" s="66"/>
      <c r="CXU4" s="66"/>
      <c r="CXV4" s="66"/>
      <c r="CXW4" s="66"/>
      <c r="CXX4" s="66"/>
      <c r="CXY4" s="66"/>
      <c r="CXZ4" s="66"/>
      <c r="CYA4" s="66"/>
      <c r="CYB4" s="66"/>
      <c r="CYC4" s="66"/>
      <c r="CYD4" s="66"/>
      <c r="CYE4" s="66"/>
      <c r="CYF4" s="66"/>
      <c r="CYG4" s="66"/>
      <c r="CYH4" s="66"/>
      <c r="CYI4" s="66"/>
      <c r="CYJ4" s="66"/>
      <c r="CYK4" s="66"/>
      <c r="CYL4" s="66"/>
      <c r="CYM4" s="66"/>
      <c r="CYN4" s="66"/>
      <c r="CYO4" s="66"/>
      <c r="CYP4" s="66"/>
      <c r="CYQ4" s="66"/>
      <c r="CYR4" s="66"/>
      <c r="CYS4" s="66"/>
      <c r="CYT4" s="66"/>
      <c r="CYU4" s="66"/>
      <c r="CYV4" s="66"/>
      <c r="CYW4" s="66"/>
      <c r="CYX4" s="66"/>
      <c r="CYY4" s="66"/>
      <c r="CYZ4" s="66"/>
      <c r="CZA4" s="66"/>
      <c r="CZB4" s="66"/>
      <c r="CZC4" s="66"/>
      <c r="CZD4" s="66"/>
      <c r="CZE4" s="66"/>
      <c r="CZF4" s="66"/>
      <c r="CZG4" s="66"/>
      <c r="CZH4" s="66"/>
      <c r="CZI4" s="66"/>
      <c r="CZJ4" s="66"/>
      <c r="CZK4" s="66"/>
      <c r="CZL4" s="66"/>
      <c r="CZM4" s="66"/>
      <c r="CZN4" s="66"/>
      <c r="CZO4" s="66"/>
      <c r="CZP4" s="66"/>
      <c r="CZQ4" s="66"/>
      <c r="CZR4" s="66"/>
      <c r="CZS4" s="66"/>
      <c r="CZT4" s="66"/>
      <c r="CZU4" s="66"/>
      <c r="CZV4" s="66"/>
      <c r="CZW4" s="66"/>
      <c r="CZX4" s="66"/>
      <c r="CZY4" s="66"/>
      <c r="CZZ4" s="66"/>
      <c r="DAA4" s="66"/>
      <c r="DAB4" s="66"/>
      <c r="DAC4" s="66"/>
      <c r="DAD4" s="66"/>
      <c r="DAE4" s="66"/>
      <c r="DAF4" s="66"/>
      <c r="DAG4" s="66"/>
      <c r="DAH4" s="66"/>
      <c r="DAI4" s="66"/>
      <c r="DAJ4" s="66"/>
      <c r="DAK4" s="66"/>
      <c r="DAL4" s="66"/>
      <c r="DAM4" s="66"/>
      <c r="DAN4" s="66"/>
      <c r="DAO4" s="66"/>
      <c r="DAP4" s="66"/>
      <c r="DAQ4" s="66"/>
      <c r="DAR4" s="66"/>
      <c r="DAS4" s="66"/>
      <c r="DAT4" s="66"/>
      <c r="DAU4" s="66"/>
      <c r="DAV4" s="66"/>
      <c r="DAW4" s="66"/>
      <c r="DAX4" s="66"/>
      <c r="DAY4" s="66"/>
      <c r="DAZ4" s="66"/>
      <c r="DBA4" s="66"/>
      <c r="DBB4" s="66"/>
      <c r="DBC4" s="66"/>
      <c r="DBD4" s="66"/>
      <c r="DBE4" s="66"/>
      <c r="DBF4" s="66"/>
      <c r="DBG4" s="66"/>
      <c r="DBH4" s="66"/>
      <c r="DBI4" s="66"/>
      <c r="DBJ4" s="66"/>
      <c r="DBK4" s="66"/>
      <c r="DBL4" s="66"/>
      <c r="DBM4" s="66"/>
      <c r="DBN4" s="66"/>
      <c r="DBO4" s="66"/>
      <c r="DBP4" s="66"/>
      <c r="DBQ4" s="66"/>
      <c r="DBR4" s="66"/>
      <c r="DBS4" s="66"/>
      <c r="DBT4" s="66"/>
      <c r="DBU4" s="66"/>
      <c r="DBV4" s="66"/>
      <c r="DBW4" s="66"/>
      <c r="DBX4" s="66"/>
      <c r="DBY4" s="66"/>
      <c r="DBZ4" s="66"/>
      <c r="DCA4" s="66"/>
      <c r="DCB4" s="66"/>
      <c r="DCC4" s="66"/>
      <c r="DCD4" s="66"/>
      <c r="DCE4" s="66"/>
      <c r="DCF4" s="66"/>
      <c r="DCG4" s="66"/>
      <c r="DCH4" s="66"/>
      <c r="DCI4" s="66"/>
      <c r="DCJ4" s="66"/>
      <c r="DCK4" s="66"/>
      <c r="DCL4" s="66"/>
      <c r="DCM4" s="66"/>
      <c r="DCN4" s="66"/>
      <c r="DCO4" s="66"/>
      <c r="DCP4" s="66"/>
      <c r="DCQ4" s="66"/>
      <c r="DCR4" s="66"/>
      <c r="DCS4" s="66"/>
      <c r="DCT4" s="66"/>
      <c r="DCU4" s="66"/>
      <c r="DCV4" s="66"/>
      <c r="DCW4" s="66"/>
      <c r="DCX4" s="66"/>
      <c r="DCY4" s="66"/>
      <c r="DCZ4" s="66"/>
      <c r="DDA4" s="66"/>
      <c r="DDB4" s="66"/>
      <c r="DDC4" s="66"/>
      <c r="DDD4" s="66"/>
      <c r="DDE4" s="66"/>
      <c r="DDF4" s="66"/>
      <c r="DDG4" s="66"/>
      <c r="DDH4" s="66"/>
      <c r="DDI4" s="66"/>
      <c r="DDJ4" s="66"/>
      <c r="DDK4" s="66"/>
      <c r="DDL4" s="66"/>
      <c r="DDM4" s="66"/>
      <c r="DDN4" s="66"/>
      <c r="DDO4" s="66"/>
      <c r="DDP4" s="66"/>
      <c r="DDQ4" s="66"/>
      <c r="DDR4" s="66"/>
      <c r="DDS4" s="66"/>
      <c r="DDT4" s="66"/>
      <c r="DDU4" s="66"/>
      <c r="DDV4" s="66"/>
      <c r="DDW4" s="66"/>
      <c r="DDX4" s="66"/>
      <c r="DDY4" s="66"/>
      <c r="DDZ4" s="66"/>
      <c r="DEA4" s="66"/>
      <c r="DEB4" s="66"/>
      <c r="DEC4" s="66"/>
      <c r="DED4" s="66"/>
      <c r="DEE4" s="66"/>
      <c r="DEF4" s="66"/>
      <c r="DEG4" s="66"/>
      <c r="DEH4" s="66"/>
      <c r="DEI4" s="66"/>
      <c r="DEJ4" s="66"/>
      <c r="DEK4" s="66"/>
      <c r="DEL4" s="66"/>
      <c r="DEM4" s="66"/>
      <c r="DEN4" s="66"/>
      <c r="DEO4" s="66"/>
      <c r="DEP4" s="66"/>
      <c r="DEQ4" s="66"/>
      <c r="DER4" s="66"/>
      <c r="DES4" s="66"/>
      <c r="DET4" s="66"/>
      <c r="DEU4" s="66"/>
      <c r="DEV4" s="66"/>
      <c r="DEW4" s="66"/>
      <c r="DEX4" s="66"/>
      <c r="DEY4" s="66"/>
      <c r="DEZ4" s="66"/>
      <c r="DFA4" s="66"/>
      <c r="DFB4" s="66"/>
      <c r="DFC4" s="66"/>
      <c r="DFD4" s="66"/>
      <c r="DFE4" s="66"/>
      <c r="DFF4" s="66"/>
      <c r="DFG4" s="66"/>
      <c r="DFH4" s="66"/>
      <c r="DFI4" s="66"/>
      <c r="DFJ4" s="66"/>
      <c r="DFK4" s="66"/>
      <c r="DFL4" s="66"/>
      <c r="DFM4" s="66"/>
      <c r="DFN4" s="66"/>
      <c r="DFO4" s="66"/>
      <c r="DFP4" s="66"/>
      <c r="DFQ4" s="66"/>
      <c r="DFR4" s="66"/>
      <c r="DFS4" s="66"/>
      <c r="DFT4" s="66"/>
      <c r="DFU4" s="66"/>
      <c r="DFV4" s="66"/>
      <c r="DFW4" s="66"/>
      <c r="DFX4" s="66"/>
      <c r="DFY4" s="66"/>
      <c r="DFZ4" s="66"/>
      <c r="DGA4" s="66"/>
      <c r="DGB4" s="66"/>
      <c r="DGC4" s="66"/>
      <c r="DGD4" s="66"/>
      <c r="DGE4" s="66"/>
      <c r="DGF4" s="66"/>
      <c r="DGG4" s="66"/>
      <c r="DGH4" s="66"/>
      <c r="DGI4" s="66"/>
      <c r="DGJ4" s="66"/>
      <c r="DGK4" s="66"/>
      <c r="DGL4" s="66"/>
      <c r="DGM4" s="66"/>
      <c r="DGN4" s="66"/>
      <c r="DGO4" s="66"/>
      <c r="DGP4" s="66"/>
      <c r="DGQ4" s="66"/>
      <c r="DGR4" s="66"/>
      <c r="DGS4" s="66"/>
      <c r="DGT4" s="66"/>
      <c r="DGU4" s="66"/>
      <c r="DGV4" s="66"/>
      <c r="DGW4" s="66"/>
      <c r="DGX4" s="66"/>
      <c r="DGY4" s="66"/>
      <c r="DGZ4" s="66"/>
      <c r="DHA4" s="66"/>
      <c r="DHB4" s="66"/>
      <c r="DHC4" s="66"/>
      <c r="DHD4" s="66"/>
      <c r="DHE4" s="66"/>
      <c r="DHF4" s="66"/>
      <c r="DHG4" s="66"/>
      <c r="DHH4" s="66"/>
      <c r="DHI4" s="66"/>
      <c r="DHJ4" s="66"/>
      <c r="DHK4" s="66"/>
      <c r="DHL4" s="66"/>
      <c r="DHM4" s="66"/>
      <c r="DHN4" s="66"/>
      <c r="DHO4" s="66"/>
      <c r="DHP4" s="66"/>
      <c r="DHQ4" s="66"/>
      <c r="DHR4" s="66"/>
      <c r="DHS4" s="66"/>
      <c r="DHT4" s="66"/>
      <c r="DHU4" s="66"/>
      <c r="DHV4" s="66"/>
      <c r="DHW4" s="66"/>
      <c r="DHX4" s="66"/>
      <c r="DHY4" s="66"/>
      <c r="DHZ4" s="66"/>
      <c r="DIA4" s="66"/>
      <c r="DIB4" s="66"/>
      <c r="DIC4" s="66"/>
      <c r="DID4" s="66"/>
      <c r="DIE4" s="66"/>
      <c r="DIF4" s="66"/>
      <c r="DIG4" s="66"/>
      <c r="DIH4" s="66"/>
      <c r="DII4" s="66"/>
      <c r="DIJ4" s="66"/>
      <c r="DIK4" s="66"/>
      <c r="DIL4" s="66"/>
      <c r="DIM4" s="66"/>
      <c r="DIN4" s="66"/>
      <c r="DIO4" s="66"/>
      <c r="DIP4" s="66"/>
      <c r="DIQ4" s="66"/>
      <c r="DIR4" s="66"/>
      <c r="DIS4" s="66"/>
      <c r="DIT4" s="66"/>
      <c r="DIU4" s="66"/>
      <c r="DIV4" s="66"/>
      <c r="DIW4" s="66"/>
      <c r="DIX4" s="66"/>
      <c r="DIY4" s="66"/>
      <c r="DIZ4" s="66"/>
      <c r="DJA4" s="66"/>
      <c r="DJB4" s="66"/>
      <c r="DJC4" s="66"/>
      <c r="DJD4" s="66"/>
      <c r="DJE4" s="66"/>
      <c r="DJF4" s="66"/>
      <c r="DJG4" s="66"/>
      <c r="DJH4" s="66"/>
      <c r="DJI4" s="66"/>
      <c r="DJJ4" s="66"/>
      <c r="DJK4" s="66"/>
      <c r="DJL4" s="66"/>
      <c r="DJM4" s="66"/>
      <c r="DJN4" s="66"/>
      <c r="DJO4" s="66"/>
      <c r="DJP4" s="66"/>
      <c r="DJQ4" s="66"/>
      <c r="DJR4" s="66"/>
      <c r="DJS4" s="66"/>
      <c r="DJT4" s="66"/>
      <c r="DJU4" s="66"/>
      <c r="DJV4" s="66"/>
      <c r="DJW4" s="66"/>
      <c r="DJX4" s="66"/>
      <c r="DJY4" s="66"/>
      <c r="DJZ4" s="66"/>
      <c r="DKA4" s="66"/>
      <c r="DKB4" s="66"/>
      <c r="DKC4" s="66"/>
      <c r="DKD4" s="66"/>
      <c r="DKE4" s="66"/>
      <c r="DKF4" s="66"/>
      <c r="DKG4" s="66"/>
      <c r="DKH4" s="66"/>
      <c r="DKI4" s="66"/>
      <c r="DKJ4" s="66"/>
      <c r="DKK4" s="66"/>
      <c r="DKL4" s="66"/>
      <c r="DKM4" s="66"/>
      <c r="DKN4" s="66"/>
      <c r="DKO4" s="66"/>
      <c r="DKP4" s="66"/>
      <c r="DKQ4" s="66"/>
      <c r="DKR4" s="66"/>
      <c r="DKS4" s="66"/>
      <c r="DKT4" s="66"/>
      <c r="DKU4" s="66"/>
      <c r="DKV4" s="66"/>
      <c r="DKW4" s="66"/>
      <c r="DKX4" s="66"/>
      <c r="DKY4" s="66"/>
      <c r="DKZ4" s="66"/>
      <c r="DLA4" s="66"/>
      <c r="DLB4" s="66"/>
      <c r="DLC4" s="66"/>
      <c r="DLD4" s="66"/>
      <c r="DLE4" s="66"/>
      <c r="DLF4" s="66"/>
      <c r="DLG4" s="66"/>
      <c r="DLH4" s="66"/>
      <c r="DLI4" s="66"/>
      <c r="DLJ4" s="66"/>
      <c r="DLK4" s="66"/>
      <c r="DLL4" s="66"/>
      <c r="DLM4" s="66"/>
      <c r="DLN4" s="66"/>
      <c r="DLO4" s="66"/>
      <c r="DLP4" s="66"/>
      <c r="DLQ4" s="66"/>
      <c r="DLR4" s="66"/>
      <c r="DLS4" s="66"/>
      <c r="DLT4" s="66"/>
      <c r="DLU4" s="66"/>
      <c r="DLV4" s="66"/>
      <c r="DLW4" s="66"/>
      <c r="DLX4" s="66"/>
      <c r="DLY4" s="66"/>
      <c r="DLZ4" s="66"/>
      <c r="DMA4" s="66"/>
      <c r="DMB4" s="66"/>
      <c r="DMC4" s="66"/>
      <c r="DMD4" s="66"/>
      <c r="DME4" s="66"/>
      <c r="DMF4" s="66"/>
      <c r="DMG4" s="66"/>
      <c r="DMH4" s="66"/>
      <c r="DMI4" s="66"/>
      <c r="DMJ4" s="66"/>
      <c r="DMK4" s="66"/>
      <c r="DML4" s="66"/>
      <c r="DMM4" s="66"/>
      <c r="DMN4" s="66"/>
      <c r="DMO4" s="66"/>
      <c r="DMP4" s="66"/>
      <c r="DMQ4" s="66"/>
      <c r="DMR4" s="66"/>
      <c r="DMS4" s="66"/>
      <c r="DMT4" s="66"/>
      <c r="DMU4" s="66"/>
      <c r="DMV4" s="66"/>
      <c r="DMW4" s="66"/>
      <c r="DMX4" s="66"/>
      <c r="DMY4" s="66"/>
      <c r="DMZ4" s="66"/>
      <c r="DNA4" s="66"/>
      <c r="DNB4" s="66"/>
      <c r="DNC4" s="66"/>
      <c r="DND4" s="66"/>
      <c r="DNE4" s="66"/>
      <c r="DNF4" s="66"/>
      <c r="DNG4" s="66"/>
      <c r="DNH4" s="66"/>
      <c r="DNI4" s="66"/>
      <c r="DNJ4" s="66"/>
      <c r="DNK4" s="66"/>
      <c r="DNL4" s="66"/>
      <c r="DNM4" s="66"/>
      <c r="DNN4" s="66"/>
      <c r="DNO4" s="66"/>
      <c r="DNP4" s="66"/>
      <c r="DNQ4" s="66"/>
      <c r="DNR4" s="66"/>
      <c r="DNS4" s="66"/>
      <c r="DNT4" s="66"/>
      <c r="DNU4" s="66"/>
      <c r="DNV4" s="66"/>
      <c r="DNW4" s="66"/>
      <c r="DNX4" s="66"/>
      <c r="DNY4" s="66"/>
      <c r="DNZ4" s="66"/>
      <c r="DOA4" s="66"/>
      <c r="DOB4" s="66"/>
      <c r="DOC4" s="66"/>
      <c r="DOD4" s="66"/>
      <c r="DOE4" s="66"/>
      <c r="DOF4" s="66"/>
      <c r="DOG4" s="66"/>
      <c r="DOH4" s="66"/>
      <c r="DOI4" s="66"/>
      <c r="DOJ4" s="66"/>
      <c r="DOK4" s="66"/>
      <c r="DOL4" s="66"/>
      <c r="DOM4" s="66"/>
      <c r="DON4" s="66"/>
      <c r="DOO4" s="66"/>
      <c r="DOP4" s="66"/>
      <c r="DOQ4" s="66"/>
      <c r="DOR4" s="66"/>
      <c r="DOS4" s="66"/>
      <c r="DOT4" s="66"/>
      <c r="DOU4" s="66"/>
      <c r="DOV4" s="66"/>
      <c r="DOW4" s="66"/>
      <c r="DOX4" s="66"/>
      <c r="DOY4" s="66"/>
      <c r="DOZ4" s="66"/>
      <c r="DPA4" s="66"/>
      <c r="DPB4" s="66"/>
      <c r="DPC4" s="66"/>
      <c r="DPD4" s="66"/>
      <c r="DPE4" s="66"/>
      <c r="DPF4" s="66"/>
      <c r="DPG4" s="66"/>
      <c r="DPH4" s="66"/>
      <c r="DPI4" s="66"/>
      <c r="DPJ4" s="66"/>
      <c r="DPK4" s="66"/>
      <c r="DPL4" s="66"/>
      <c r="DPM4" s="66"/>
      <c r="DPN4" s="66"/>
      <c r="DPO4" s="66"/>
      <c r="DPP4" s="66"/>
      <c r="DPQ4" s="66"/>
      <c r="DPR4" s="66"/>
      <c r="DPS4" s="66"/>
      <c r="DPT4" s="66"/>
      <c r="DPU4" s="66"/>
      <c r="DPV4" s="66"/>
      <c r="DPW4" s="66"/>
      <c r="DPX4" s="66"/>
      <c r="DPY4" s="66"/>
      <c r="DPZ4" s="66"/>
      <c r="DQA4" s="66"/>
      <c r="DQB4" s="66"/>
      <c r="DQC4" s="66"/>
      <c r="DQD4" s="66"/>
      <c r="DQE4" s="66"/>
      <c r="DQF4" s="66"/>
      <c r="DQG4" s="66"/>
      <c r="DQH4" s="66"/>
      <c r="DQI4" s="66"/>
      <c r="DQJ4" s="66"/>
      <c r="DQK4" s="66"/>
      <c r="DQL4" s="66"/>
      <c r="DQM4" s="66"/>
      <c r="DQN4" s="66"/>
      <c r="DQO4" s="66"/>
      <c r="DQP4" s="66"/>
      <c r="DQQ4" s="66"/>
      <c r="DQR4" s="66"/>
      <c r="DQS4" s="66"/>
      <c r="DQT4" s="66"/>
      <c r="DQU4" s="66"/>
      <c r="DQV4" s="66"/>
      <c r="DQW4" s="66"/>
      <c r="DQX4" s="66"/>
      <c r="DQY4" s="66"/>
      <c r="DQZ4" s="66"/>
      <c r="DRA4" s="66"/>
      <c r="DRB4" s="66"/>
      <c r="DRC4" s="66"/>
      <c r="DRD4" s="66"/>
      <c r="DRE4" s="66"/>
      <c r="DRF4" s="66"/>
      <c r="DRG4" s="66"/>
      <c r="DRH4" s="66"/>
      <c r="DRI4" s="66"/>
      <c r="DRJ4" s="66"/>
      <c r="DRK4" s="66"/>
      <c r="DRL4" s="66"/>
      <c r="DRM4" s="66"/>
      <c r="DRN4" s="66"/>
      <c r="DRO4" s="66"/>
      <c r="DRP4" s="66"/>
      <c r="DRQ4" s="66"/>
      <c r="DRR4" s="66"/>
      <c r="DRS4" s="66"/>
      <c r="DRT4" s="66"/>
      <c r="DRU4" s="66"/>
      <c r="DRV4" s="66"/>
      <c r="DRW4" s="66"/>
      <c r="DRX4" s="66"/>
      <c r="DRY4" s="66"/>
      <c r="DRZ4" s="66"/>
      <c r="DSA4" s="66"/>
      <c r="DSB4" s="66"/>
      <c r="DSC4" s="66"/>
      <c r="DSD4" s="66"/>
      <c r="DSE4" s="66"/>
      <c r="DSF4" s="66"/>
      <c r="DSG4" s="66"/>
      <c r="DSH4" s="66"/>
      <c r="DSI4" s="66"/>
      <c r="DSJ4" s="66"/>
      <c r="DSK4" s="66"/>
      <c r="DSL4" s="66"/>
      <c r="DSM4" s="66"/>
      <c r="DSN4" s="66"/>
      <c r="DSO4" s="66"/>
      <c r="DSP4" s="66"/>
      <c r="DSQ4" s="66"/>
      <c r="DSR4" s="66"/>
      <c r="DSS4" s="66"/>
      <c r="DST4" s="66"/>
      <c r="DSU4" s="66"/>
      <c r="DSV4" s="66"/>
      <c r="DSW4" s="66"/>
      <c r="DSX4" s="66"/>
      <c r="DSY4" s="66"/>
      <c r="DSZ4" s="66"/>
      <c r="DTA4" s="66"/>
      <c r="DTB4" s="66"/>
      <c r="DTC4" s="66"/>
      <c r="DTD4" s="66"/>
      <c r="DTE4" s="66"/>
      <c r="DTF4" s="66"/>
      <c r="DTG4" s="66"/>
      <c r="DTH4" s="66"/>
      <c r="DTI4" s="66"/>
      <c r="DTJ4" s="66"/>
      <c r="DTK4" s="66"/>
      <c r="DTL4" s="66"/>
      <c r="DTM4" s="66"/>
      <c r="DTN4" s="66"/>
      <c r="DTO4" s="66"/>
      <c r="DTP4" s="66"/>
      <c r="DTQ4" s="66"/>
      <c r="DTR4" s="66"/>
      <c r="DTS4" s="66"/>
      <c r="DTT4" s="66"/>
      <c r="DTU4" s="66"/>
      <c r="DTV4" s="66"/>
      <c r="DTW4" s="66"/>
      <c r="DTX4" s="66"/>
      <c r="DTY4" s="66"/>
      <c r="DTZ4" s="66"/>
      <c r="DUA4" s="66"/>
      <c r="DUB4" s="66"/>
      <c r="DUC4" s="66"/>
      <c r="DUD4" s="66"/>
      <c r="DUE4" s="66"/>
      <c r="DUF4" s="66"/>
      <c r="DUG4" s="66"/>
      <c r="DUH4" s="66"/>
      <c r="DUI4" s="66"/>
      <c r="DUJ4" s="66"/>
      <c r="DUK4" s="66"/>
      <c r="DUL4" s="66"/>
      <c r="DUM4" s="66"/>
      <c r="DUN4" s="66"/>
      <c r="DUO4" s="66"/>
      <c r="DUP4" s="66"/>
      <c r="DUQ4" s="66"/>
      <c r="DUR4" s="66"/>
      <c r="DUS4" s="66"/>
      <c r="DUT4" s="66"/>
      <c r="DUU4" s="66"/>
      <c r="DUV4" s="66"/>
      <c r="DUW4" s="66"/>
      <c r="DUX4" s="66"/>
      <c r="DUY4" s="66"/>
      <c r="DUZ4" s="66"/>
      <c r="DVA4" s="66"/>
      <c r="DVB4" s="66"/>
      <c r="DVC4" s="66"/>
      <c r="DVD4" s="66"/>
      <c r="DVE4" s="66"/>
      <c r="DVF4" s="66"/>
      <c r="DVG4" s="66"/>
      <c r="DVH4" s="66"/>
      <c r="DVI4" s="66"/>
      <c r="DVJ4" s="66"/>
      <c r="DVK4" s="66"/>
      <c r="DVL4" s="66"/>
      <c r="DVM4" s="66"/>
      <c r="DVN4" s="66"/>
      <c r="DVO4" s="66"/>
      <c r="DVP4" s="66"/>
      <c r="DVQ4" s="66"/>
      <c r="DVR4" s="66"/>
      <c r="DVS4" s="66"/>
      <c r="DVT4" s="66"/>
      <c r="DVU4" s="66"/>
      <c r="DVV4" s="66"/>
      <c r="DVW4" s="66"/>
      <c r="DVX4" s="66"/>
      <c r="DVY4" s="66"/>
      <c r="DVZ4" s="66"/>
      <c r="DWA4" s="66"/>
      <c r="DWB4" s="66"/>
      <c r="DWC4" s="66"/>
      <c r="DWD4" s="66"/>
      <c r="DWE4" s="66"/>
      <c r="DWF4" s="66"/>
      <c r="DWG4" s="66"/>
      <c r="DWH4" s="66"/>
      <c r="DWI4" s="66"/>
      <c r="DWJ4" s="66"/>
      <c r="DWK4" s="66"/>
      <c r="DWL4" s="66"/>
      <c r="DWM4" s="66"/>
      <c r="DWN4" s="66"/>
      <c r="DWO4" s="66"/>
      <c r="DWP4" s="66"/>
      <c r="DWQ4" s="66"/>
      <c r="DWR4" s="66"/>
      <c r="DWS4" s="66"/>
      <c r="DWT4" s="66"/>
      <c r="DWU4" s="66"/>
      <c r="DWV4" s="66"/>
      <c r="DWW4" s="66"/>
      <c r="DWX4" s="66"/>
      <c r="DWY4" s="66"/>
      <c r="DWZ4" s="66"/>
      <c r="DXA4" s="66"/>
      <c r="DXB4" s="66"/>
      <c r="DXC4" s="66"/>
      <c r="DXD4" s="66"/>
      <c r="DXE4" s="66"/>
      <c r="DXF4" s="66"/>
      <c r="DXG4" s="66"/>
      <c r="DXH4" s="66"/>
      <c r="DXI4" s="66"/>
      <c r="DXJ4" s="66"/>
      <c r="DXK4" s="66"/>
      <c r="DXL4" s="66"/>
      <c r="DXM4" s="66"/>
      <c r="DXN4" s="66"/>
      <c r="DXO4" s="66"/>
      <c r="DXP4" s="66"/>
      <c r="DXQ4" s="66"/>
      <c r="DXR4" s="66"/>
      <c r="DXS4" s="66"/>
      <c r="DXT4" s="66"/>
      <c r="DXU4" s="66"/>
      <c r="DXV4" s="66"/>
      <c r="DXW4" s="66"/>
      <c r="DXX4" s="66"/>
      <c r="DXY4" s="66"/>
      <c r="DXZ4" s="66"/>
      <c r="DYA4" s="66"/>
      <c r="DYB4" s="66"/>
      <c r="DYC4" s="66"/>
      <c r="DYD4" s="66"/>
      <c r="DYE4" s="66"/>
      <c r="DYF4" s="66"/>
      <c r="DYG4" s="66"/>
      <c r="DYH4" s="66"/>
      <c r="DYI4" s="66"/>
      <c r="DYJ4" s="66"/>
      <c r="DYK4" s="66"/>
      <c r="DYL4" s="66"/>
      <c r="DYM4" s="66"/>
      <c r="DYN4" s="66"/>
      <c r="DYO4" s="66"/>
      <c r="DYP4" s="66"/>
      <c r="DYQ4" s="66"/>
      <c r="DYR4" s="66"/>
      <c r="DYS4" s="66"/>
      <c r="DYT4" s="66"/>
      <c r="DYU4" s="66"/>
      <c r="DYV4" s="66"/>
      <c r="DYW4" s="66"/>
      <c r="DYX4" s="66"/>
      <c r="DYY4" s="66"/>
      <c r="DYZ4" s="66"/>
      <c r="DZA4" s="66"/>
      <c r="DZB4" s="66"/>
      <c r="DZC4" s="66"/>
      <c r="DZD4" s="66"/>
      <c r="DZE4" s="66"/>
      <c r="DZF4" s="66"/>
      <c r="DZG4" s="66"/>
      <c r="DZH4" s="66"/>
      <c r="DZI4" s="66"/>
      <c r="DZJ4" s="66"/>
      <c r="DZK4" s="66"/>
      <c r="DZL4" s="66"/>
      <c r="DZM4" s="66"/>
      <c r="DZN4" s="66"/>
      <c r="DZO4" s="66"/>
      <c r="DZP4" s="66"/>
      <c r="DZQ4" s="66"/>
      <c r="DZR4" s="66"/>
      <c r="DZS4" s="66"/>
      <c r="DZT4" s="66"/>
      <c r="DZU4" s="66"/>
      <c r="DZV4" s="66"/>
      <c r="DZW4" s="66"/>
      <c r="DZX4" s="66"/>
      <c r="DZY4" s="66"/>
      <c r="DZZ4" s="66"/>
      <c r="EAA4" s="66"/>
      <c r="EAB4" s="66"/>
      <c r="EAC4" s="66"/>
      <c r="EAD4" s="66"/>
      <c r="EAE4" s="66"/>
      <c r="EAF4" s="66"/>
      <c r="EAG4" s="66"/>
      <c r="EAH4" s="66"/>
      <c r="EAI4" s="66"/>
      <c r="EAJ4" s="66"/>
      <c r="EAK4" s="66"/>
      <c r="EAL4" s="66"/>
      <c r="EAM4" s="66"/>
      <c r="EAN4" s="66"/>
      <c r="EAO4" s="66"/>
      <c r="EAP4" s="66"/>
      <c r="EAQ4" s="66"/>
      <c r="EAR4" s="66"/>
      <c r="EAS4" s="66"/>
      <c r="EAT4" s="66"/>
      <c r="EAU4" s="66"/>
      <c r="EAV4" s="66"/>
      <c r="EAW4" s="66"/>
      <c r="EAX4" s="66"/>
      <c r="EAY4" s="66"/>
      <c r="EAZ4" s="66"/>
      <c r="EBA4" s="66"/>
      <c r="EBB4" s="66"/>
      <c r="EBC4" s="66"/>
      <c r="EBD4" s="66"/>
      <c r="EBE4" s="66"/>
      <c r="EBF4" s="66"/>
      <c r="EBG4" s="66"/>
      <c r="EBH4" s="66"/>
      <c r="EBI4" s="66"/>
      <c r="EBJ4" s="66"/>
      <c r="EBK4" s="66"/>
      <c r="EBL4" s="66"/>
      <c r="EBM4" s="66"/>
      <c r="EBN4" s="66"/>
      <c r="EBO4" s="66"/>
      <c r="EBP4" s="66"/>
      <c r="EBQ4" s="66"/>
      <c r="EBR4" s="66"/>
      <c r="EBS4" s="66"/>
      <c r="EBT4" s="66"/>
      <c r="EBU4" s="66"/>
      <c r="EBV4" s="66"/>
      <c r="EBW4" s="66"/>
      <c r="EBX4" s="66"/>
      <c r="EBY4" s="66"/>
      <c r="EBZ4" s="66"/>
      <c r="ECA4" s="66"/>
      <c r="ECB4" s="66"/>
      <c r="ECC4" s="66"/>
      <c r="ECD4" s="66"/>
      <c r="ECE4" s="66"/>
      <c r="ECF4" s="66"/>
      <c r="ECG4" s="66"/>
      <c r="ECH4" s="66"/>
      <c r="ECI4" s="66"/>
      <c r="ECJ4" s="66"/>
      <c r="ECK4" s="66"/>
      <c r="ECL4" s="66"/>
      <c r="ECM4" s="66"/>
      <c r="ECN4" s="66"/>
      <c r="ECO4" s="66"/>
      <c r="ECP4" s="66"/>
      <c r="ECQ4" s="66"/>
      <c r="ECR4" s="66"/>
      <c r="ECS4" s="66"/>
      <c r="ECT4" s="66"/>
      <c r="ECU4" s="66"/>
      <c r="ECV4" s="66"/>
      <c r="ECW4" s="66"/>
      <c r="ECX4" s="66"/>
      <c r="ECY4" s="66"/>
      <c r="ECZ4" s="66"/>
      <c r="EDA4" s="66"/>
      <c r="EDB4" s="66"/>
      <c r="EDC4" s="66"/>
      <c r="EDD4" s="66"/>
      <c r="EDE4" s="66"/>
      <c r="EDF4" s="66"/>
      <c r="EDG4" s="66"/>
      <c r="EDH4" s="66"/>
      <c r="EDI4" s="66"/>
      <c r="EDJ4" s="66"/>
      <c r="EDK4" s="66"/>
      <c r="EDL4" s="66"/>
      <c r="EDM4" s="66"/>
      <c r="EDN4" s="66"/>
      <c r="EDO4" s="66"/>
      <c r="EDP4" s="66"/>
      <c r="EDQ4" s="66"/>
      <c r="EDR4" s="66"/>
      <c r="EDS4" s="66"/>
      <c r="EDT4" s="66"/>
      <c r="EDU4" s="66"/>
      <c r="EDV4" s="66"/>
      <c r="EDW4" s="66"/>
      <c r="EDX4" s="66"/>
      <c r="EDY4" s="66"/>
      <c r="EDZ4" s="66"/>
      <c r="EEA4" s="66"/>
      <c r="EEB4" s="66"/>
      <c r="EEC4" s="66"/>
      <c r="EED4" s="66"/>
      <c r="EEE4" s="66"/>
      <c r="EEF4" s="66"/>
      <c r="EEG4" s="66"/>
      <c r="EEH4" s="66"/>
      <c r="EEI4" s="66"/>
      <c r="EEJ4" s="66"/>
      <c r="EEK4" s="66"/>
      <c r="EEL4" s="66"/>
      <c r="EEM4" s="66"/>
      <c r="EEN4" s="66"/>
      <c r="EEO4" s="66"/>
      <c r="EEP4" s="66"/>
      <c r="EEQ4" s="66"/>
      <c r="EER4" s="66"/>
      <c r="EES4" s="66"/>
      <c r="EET4" s="66"/>
      <c r="EEU4" s="66"/>
      <c r="EEV4" s="66"/>
      <c r="EEW4" s="66"/>
      <c r="EEX4" s="66"/>
      <c r="EEY4" s="66"/>
      <c r="EEZ4" s="66"/>
      <c r="EFA4" s="66"/>
      <c r="EFB4" s="66"/>
      <c r="EFC4" s="66"/>
      <c r="EFD4" s="66"/>
      <c r="EFE4" s="66"/>
      <c r="EFF4" s="66"/>
      <c r="EFG4" s="66"/>
      <c r="EFH4" s="66"/>
      <c r="EFI4" s="66"/>
      <c r="EFJ4" s="66"/>
      <c r="EFK4" s="66"/>
      <c r="EFL4" s="66"/>
      <c r="EFM4" s="66"/>
      <c r="EFN4" s="66"/>
      <c r="EFO4" s="66"/>
      <c r="EFP4" s="66"/>
      <c r="EFQ4" s="66"/>
      <c r="EFR4" s="66"/>
      <c r="EFS4" s="66"/>
      <c r="EFT4" s="66"/>
      <c r="EFU4" s="66"/>
      <c r="EFV4" s="66"/>
      <c r="EFW4" s="66"/>
      <c r="EFX4" s="66"/>
      <c r="EFY4" s="66"/>
      <c r="EFZ4" s="66"/>
      <c r="EGA4" s="66"/>
      <c r="EGB4" s="66"/>
      <c r="EGC4" s="66"/>
      <c r="EGD4" s="66"/>
      <c r="EGE4" s="66"/>
      <c r="EGF4" s="66"/>
      <c r="EGG4" s="66"/>
      <c r="EGH4" s="66"/>
      <c r="EGI4" s="66"/>
      <c r="EGJ4" s="66"/>
      <c r="EGK4" s="66"/>
      <c r="EGL4" s="66"/>
      <c r="EGM4" s="66"/>
      <c r="EGN4" s="66"/>
      <c r="EGO4" s="66"/>
      <c r="EGP4" s="66"/>
      <c r="EGQ4" s="66"/>
      <c r="EGR4" s="66"/>
      <c r="EGS4" s="66"/>
      <c r="EGT4" s="66"/>
      <c r="EGU4" s="66"/>
      <c r="EGV4" s="66"/>
      <c r="EGW4" s="66"/>
      <c r="EGX4" s="66"/>
      <c r="EGY4" s="66"/>
      <c r="EGZ4" s="66"/>
      <c r="EHA4" s="66"/>
      <c r="EHB4" s="66"/>
      <c r="EHC4" s="66"/>
      <c r="EHD4" s="66"/>
      <c r="EHE4" s="66"/>
      <c r="EHF4" s="66"/>
      <c r="EHG4" s="66"/>
      <c r="EHH4" s="66"/>
      <c r="EHI4" s="66"/>
      <c r="EHJ4" s="66"/>
      <c r="EHK4" s="66"/>
      <c r="EHL4" s="66"/>
      <c r="EHM4" s="66"/>
      <c r="EHN4" s="66"/>
      <c r="EHO4" s="66"/>
      <c r="EHP4" s="66"/>
      <c r="EHQ4" s="66"/>
      <c r="EHR4" s="66"/>
      <c r="EHS4" s="66"/>
      <c r="EHT4" s="66"/>
      <c r="EHU4" s="66"/>
      <c r="EHV4" s="66"/>
      <c r="EHW4" s="66"/>
      <c r="EHX4" s="66"/>
      <c r="EHY4" s="66"/>
      <c r="EHZ4" s="66"/>
      <c r="EIA4" s="66"/>
      <c r="EIB4" s="66"/>
      <c r="EIC4" s="66"/>
      <c r="EID4" s="66"/>
      <c r="EIE4" s="66"/>
      <c r="EIF4" s="66"/>
      <c r="EIG4" s="66"/>
      <c r="EIH4" s="66"/>
      <c r="EII4" s="66"/>
      <c r="EIJ4" s="66"/>
      <c r="EIK4" s="66"/>
      <c r="EIL4" s="66"/>
      <c r="EIM4" s="66"/>
      <c r="EIN4" s="66"/>
      <c r="EIO4" s="66"/>
      <c r="EIP4" s="66"/>
      <c r="EIQ4" s="66"/>
      <c r="EIR4" s="66"/>
      <c r="EIS4" s="66"/>
      <c r="EIT4" s="66"/>
      <c r="EIU4" s="66"/>
      <c r="EIV4" s="66"/>
      <c r="EIW4" s="66"/>
      <c r="EIX4" s="66"/>
      <c r="EIY4" s="66"/>
      <c r="EIZ4" s="66"/>
      <c r="EJA4" s="66"/>
      <c r="EJB4" s="66"/>
      <c r="EJC4" s="66"/>
      <c r="EJD4" s="66"/>
      <c r="EJE4" s="66"/>
      <c r="EJF4" s="66"/>
      <c r="EJG4" s="66"/>
      <c r="EJH4" s="66"/>
      <c r="EJI4" s="66"/>
      <c r="EJJ4" s="66"/>
      <c r="EJK4" s="66"/>
      <c r="EJL4" s="66"/>
      <c r="EJM4" s="66"/>
      <c r="EJN4" s="66"/>
      <c r="EJO4" s="66"/>
      <c r="EJP4" s="66"/>
      <c r="EJQ4" s="66"/>
      <c r="EJR4" s="66"/>
      <c r="EJS4" s="66"/>
      <c r="EJT4" s="66"/>
      <c r="EJU4" s="66"/>
      <c r="EJV4" s="66"/>
      <c r="EJW4" s="66"/>
      <c r="EJX4" s="66"/>
      <c r="EJY4" s="66"/>
      <c r="EJZ4" s="66"/>
      <c r="EKA4" s="66"/>
      <c r="EKB4" s="66"/>
      <c r="EKC4" s="66"/>
      <c r="EKD4" s="66"/>
      <c r="EKE4" s="66"/>
      <c r="EKF4" s="66"/>
      <c r="EKG4" s="66"/>
      <c r="EKH4" s="66"/>
      <c r="EKI4" s="66"/>
      <c r="EKJ4" s="66"/>
      <c r="EKK4" s="66"/>
      <c r="EKL4" s="66"/>
      <c r="EKM4" s="66"/>
      <c r="EKN4" s="66"/>
      <c r="EKO4" s="66"/>
      <c r="EKP4" s="66"/>
      <c r="EKQ4" s="66"/>
      <c r="EKR4" s="66"/>
      <c r="EKS4" s="66"/>
      <c r="EKT4" s="66"/>
      <c r="EKU4" s="66"/>
      <c r="EKV4" s="66"/>
      <c r="EKW4" s="66"/>
      <c r="EKX4" s="66"/>
      <c r="EKY4" s="66"/>
      <c r="EKZ4" s="66"/>
      <c r="ELA4" s="66"/>
      <c r="ELB4" s="66"/>
      <c r="ELC4" s="66"/>
      <c r="ELD4" s="66"/>
      <c r="ELE4" s="66"/>
      <c r="ELF4" s="66"/>
      <c r="ELG4" s="66"/>
      <c r="ELH4" s="66"/>
      <c r="ELI4" s="66"/>
      <c r="ELJ4" s="66"/>
      <c r="ELK4" s="66"/>
      <c r="ELL4" s="66"/>
      <c r="ELM4" s="66"/>
      <c r="ELN4" s="66"/>
      <c r="ELO4" s="66"/>
      <c r="ELP4" s="66"/>
      <c r="ELQ4" s="66"/>
      <c r="ELR4" s="66"/>
      <c r="ELS4" s="66"/>
      <c r="ELT4" s="66"/>
      <c r="ELU4" s="66"/>
      <c r="ELV4" s="66"/>
      <c r="ELW4" s="66"/>
      <c r="ELX4" s="66"/>
      <c r="ELY4" s="66"/>
      <c r="ELZ4" s="66"/>
      <c r="EMA4" s="66"/>
      <c r="EMB4" s="66"/>
      <c r="EMC4" s="66"/>
      <c r="EMD4" s="66"/>
      <c r="EME4" s="66"/>
      <c r="EMF4" s="66"/>
      <c r="EMG4" s="66"/>
      <c r="EMH4" s="66"/>
      <c r="EMI4" s="66"/>
      <c r="EMJ4" s="66"/>
      <c r="EMK4" s="66"/>
      <c r="EML4" s="66"/>
      <c r="EMM4" s="66"/>
      <c r="EMN4" s="66"/>
      <c r="EMO4" s="66"/>
      <c r="EMP4" s="66"/>
      <c r="EMQ4" s="66"/>
      <c r="EMR4" s="66"/>
      <c r="EMS4" s="66"/>
      <c r="EMT4" s="66"/>
      <c r="EMU4" s="66"/>
      <c r="EMV4" s="66"/>
      <c r="EMW4" s="66"/>
      <c r="EMX4" s="66"/>
      <c r="EMY4" s="66"/>
      <c r="EMZ4" s="66"/>
      <c r="ENA4" s="66"/>
      <c r="ENB4" s="66"/>
      <c r="ENC4" s="66"/>
      <c r="END4" s="66"/>
      <c r="ENE4" s="66"/>
      <c r="ENF4" s="66"/>
      <c r="ENG4" s="66"/>
      <c r="ENH4" s="66"/>
      <c r="ENI4" s="66"/>
      <c r="ENJ4" s="66"/>
      <c r="ENK4" s="66"/>
      <c r="ENL4" s="66"/>
      <c r="ENM4" s="66"/>
      <c r="ENN4" s="66"/>
      <c r="ENO4" s="66"/>
      <c r="ENP4" s="66"/>
      <c r="ENQ4" s="66"/>
      <c r="ENR4" s="66"/>
      <c r="ENS4" s="66"/>
      <c r="ENT4" s="66"/>
      <c r="ENU4" s="66"/>
      <c r="ENV4" s="66"/>
      <c r="ENW4" s="66"/>
      <c r="ENX4" s="66"/>
      <c r="ENY4" s="66"/>
      <c r="ENZ4" s="66"/>
      <c r="EOA4" s="66"/>
      <c r="EOB4" s="66"/>
      <c r="EOC4" s="66"/>
      <c r="EOD4" s="66"/>
      <c r="EOE4" s="66"/>
      <c r="EOF4" s="66"/>
      <c r="EOG4" s="66"/>
      <c r="EOH4" s="66"/>
      <c r="EOI4" s="66"/>
      <c r="EOJ4" s="66"/>
      <c r="EOK4" s="66"/>
      <c r="EOL4" s="66"/>
      <c r="EOM4" s="66"/>
      <c r="EON4" s="66"/>
      <c r="EOO4" s="66"/>
      <c r="EOP4" s="66"/>
      <c r="EOQ4" s="66"/>
      <c r="EOR4" s="66"/>
      <c r="EOS4" s="66"/>
      <c r="EOT4" s="66"/>
      <c r="EOU4" s="66"/>
      <c r="EOV4" s="66"/>
      <c r="EOW4" s="66"/>
      <c r="EOX4" s="66"/>
      <c r="EOY4" s="66"/>
      <c r="EOZ4" s="66"/>
      <c r="EPA4" s="66"/>
      <c r="EPB4" s="66"/>
      <c r="EPC4" s="66"/>
      <c r="EPD4" s="66"/>
      <c r="EPE4" s="66"/>
      <c r="EPF4" s="66"/>
      <c r="EPG4" s="66"/>
      <c r="EPH4" s="66"/>
      <c r="EPI4" s="66"/>
      <c r="EPJ4" s="66"/>
      <c r="EPK4" s="66"/>
      <c r="EPL4" s="66"/>
      <c r="EPM4" s="66"/>
      <c r="EPN4" s="66"/>
      <c r="EPO4" s="66"/>
      <c r="EPP4" s="66"/>
      <c r="EPQ4" s="66"/>
      <c r="EPR4" s="66"/>
      <c r="EPS4" s="66"/>
      <c r="EPT4" s="66"/>
      <c r="EPU4" s="66"/>
      <c r="EPV4" s="66"/>
      <c r="EPW4" s="66"/>
      <c r="EPX4" s="66"/>
      <c r="EPY4" s="66"/>
      <c r="EPZ4" s="66"/>
      <c r="EQA4" s="66"/>
      <c r="EQB4" s="66"/>
      <c r="EQC4" s="66"/>
      <c r="EQD4" s="66"/>
      <c r="EQE4" s="66"/>
      <c r="EQF4" s="66"/>
      <c r="EQG4" s="66"/>
      <c r="EQH4" s="66"/>
      <c r="EQI4" s="66"/>
      <c r="EQJ4" s="66"/>
      <c r="EQK4" s="66"/>
      <c r="EQL4" s="66"/>
      <c r="EQM4" s="66"/>
      <c r="EQN4" s="66"/>
      <c r="EQO4" s="66"/>
      <c r="EQP4" s="66"/>
      <c r="EQQ4" s="66"/>
      <c r="EQR4" s="66"/>
      <c r="EQS4" s="66"/>
      <c r="EQT4" s="66"/>
      <c r="EQU4" s="66"/>
      <c r="EQV4" s="66"/>
      <c r="EQW4" s="66"/>
      <c r="EQX4" s="66"/>
      <c r="EQY4" s="66"/>
      <c r="EQZ4" s="66"/>
      <c r="ERA4" s="66"/>
      <c r="ERB4" s="66"/>
      <c r="ERC4" s="66"/>
      <c r="ERD4" s="66"/>
      <c r="ERE4" s="66"/>
      <c r="ERF4" s="66"/>
      <c r="ERG4" s="66"/>
      <c r="ERH4" s="66"/>
      <c r="ERI4" s="66"/>
      <c r="ERJ4" s="66"/>
      <c r="ERK4" s="66"/>
      <c r="ERL4" s="66"/>
      <c r="ERM4" s="66"/>
      <c r="ERN4" s="66"/>
      <c r="ERO4" s="66"/>
      <c r="ERP4" s="66"/>
      <c r="ERQ4" s="66"/>
      <c r="ERR4" s="66"/>
      <c r="ERS4" s="66"/>
      <c r="ERT4" s="66"/>
      <c r="ERU4" s="66"/>
      <c r="ERV4" s="66"/>
      <c r="ERW4" s="66"/>
      <c r="ERX4" s="66"/>
      <c r="ERY4" s="66"/>
      <c r="ERZ4" s="66"/>
      <c r="ESA4" s="66"/>
      <c r="ESB4" s="66"/>
      <c r="ESC4" s="66"/>
      <c r="ESD4" s="66"/>
      <c r="ESE4" s="66"/>
      <c r="ESF4" s="66"/>
      <c r="ESG4" s="66"/>
      <c r="ESH4" s="66"/>
      <c r="ESI4" s="66"/>
      <c r="ESJ4" s="66"/>
      <c r="ESK4" s="66"/>
      <c r="ESL4" s="66"/>
      <c r="ESM4" s="66"/>
      <c r="ESN4" s="66"/>
      <c r="ESO4" s="66"/>
      <c r="ESP4" s="66"/>
      <c r="ESQ4" s="66"/>
      <c r="ESR4" s="66"/>
      <c r="ESS4" s="66"/>
      <c r="EST4" s="66"/>
      <c r="ESU4" s="66"/>
      <c r="ESV4" s="66"/>
      <c r="ESW4" s="66"/>
      <c r="ESX4" s="66"/>
      <c r="ESY4" s="66"/>
      <c r="ESZ4" s="66"/>
      <c r="ETA4" s="66"/>
      <c r="ETB4" s="66"/>
      <c r="ETC4" s="66"/>
      <c r="ETD4" s="66"/>
      <c r="ETE4" s="66"/>
      <c r="ETF4" s="66"/>
      <c r="ETG4" s="66"/>
      <c r="ETH4" s="66"/>
      <c r="ETI4" s="66"/>
      <c r="ETJ4" s="66"/>
      <c r="ETK4" s="66"/>
      <c r="ETL4" s="66"/>
      <c r="ETM4" s="66"/>
      <c r="ETN4" s="66"/>
      <c r="ETO4" s="66"/>
      <c r="ETP4" s="66"/>
      <c r="ETQ4" s="66"/>
      <c r="ETR4" s="66"/>
      <c r="ETS4" s="66"/>
      <c r="ETT4" s="66"/>
      <c r="ETU4" s="66"/>
      <c r="ETV4" s="66"/>
      <c r="ETW4" s="66"/>
      <c r="ETX4" s="66"/>
      <c r="ETY4" s="66"/>
      <c r="ETZ4" s="66"/>
      <c r="EUA4" s="66"/>
      <c r="EUB4" s="66"/>
      <c r="EUC4" s="66"/>
      <c r="EUD4" s="66"/>
      <c r="EUE4" s="66"/>
      <c r="EUF4" s="66"/>
      <c r="EUG4" s="66"/>
      <c r="EUH4" s="66"/>
      <c r="EUI4" s="66"/>
      <c r="EUJ4" s="66"/>
      <c r="EUK4" s="66"/>
      <c r="EUL4" s="66"/>
      <c r="EUM4" s="66"/>
      <c r="EUN4" s="66"/>
      <c r="EUO4" s="66"/>
      <c r="EUP4" s="66"/>
      <c r="EUQ4" s="66"/>
      <c r="EUR4" s="66"/>
      <c r="EUS4" s="66"/>
      <c r="EUT4" s="66"/>
      <c r="EUU4" s="66"/>
      <c r="EUV4" s="66"/>
      <c r="EUW4" s="66"/>
      <c r="EUX4" s="66"/>
      <c r="EUY4" s="66"/>
      <c r="EUZ4" s="66"/>
      <c r="EVA4" s="66"/>
      <c r="EVB4" s="66"/>
      <c r="EVC4" s="66"/>
      <c r="EVD4" s="66"/>
      <c r="EVE4" s="66"/>
      <c r="EVF4" s="66"/>
      <c r="EVG4" s="66"/>
      <c r="EVH4" s="66"/>
      <c r="EVI4" s="66"/>
      <c r="EVJ4" s="66"/>
      <c r="EVK4" s="66"/>
      <c r="EVL4" s="66"/>
      <c r="EVM4" s="66"/>
      <c r="EVN4" s="66"/>
      <c r="EVO4" s="66"/>
      <c r="EVP4" s="66"/>
      <c r="EVQ4" s="66"/>
      <c r="EVR4" s="66"/>
      <c r="EVS4" s="66"/>
      <c r="EVT4" s="66"/>
      <c r="EVU4" s="66"/>
      <c r="EVV4" s="66"/>
      <c r="EVW4" s="66"/>
      <c r="EVX4" s="66"/>
      <c r="EVY4" s="66"/>
      <c r="EVZ4" s="66"/>
      <c r="EWA4" s="66"/>
      <c r="EWB4" s="66"/>
      <c r="EWC4" s="66"/>
      <c r="EWD4" s="66"/>
      <c r="EWE4" s="66"/>
      <c r="EWF4" s="66"/>
      <c r="EWG4" s="66"/>
      <c r="EWH4" s="66"/>
      <c r="EWI4" s="66"/>
      <c r="EWJ4" s="66"/>
      <c r="EWK4" s="66"/>
      <c r="EWL4" s="66"/>
      <c r="EWM4" s="66"/>
      <c r="EWN4" s="66"/>
      <c r="EWO4" s="66"/>
      <c r="EWP4" s="66"/>
      <c r="EWQ4" s="66"/>
      <c r="EWR4" s="66"/>
      <c r="EWS4" s="66"/>
      <c r="EWT4" s="66"/>
      <c r="EWU4" s="66"/>
      <c r="EWV4" s="66"/>
      <c r="EWW4" s="66"/>
      <c r="EWX4" s="66"/>
      <c r="EWY4" s="66"/>
      <c r="EWZ4" s="66"/>
      <c r="EXA4" s="66"/>
      <c r="EXB4" s="66"/>
      <c r="EXC4" s="66"/>
      <c r="EXD4" s="66"/>
      <c r="EXE4" s="66"/>
      <c r="EXF4" s="66"/>
      <c r="EXG4" s="66"/>
      <c r="EXH4" s="66"/>
      <c r="EXI4" s="66"/>
      <c r="EXJ4" s="66"/>
      <c r="EXK4" s="66"/>
      <c r="EXL4" s="66"/>
      <c r="EXM4" s="66"/>
      <c r="EXN4" s="66"/>
      <c r="EXO4" s="66"/>
      <c r="EXP4" s="66"/>
      <c r="EXQ4" s="66"/>
      <c r="EXR4" s="66"/>
      <c r="EXS4" s="66"/>
      <c r="EXT4" s="66"/>
      <c r="EXU4" s="66"/>
      <c r="EXV4" s="66"/>
      <c r="EXW4" s="66"/>
      <c r="EXX4" s="66"/>
      <c r="EXY4" s="66"/>
      <c r="EXZ4" s="66"/>
      <c r="EYA4" s="66"/>
      <c r="EYB4" s="66"/>
      <c r="EYC4" s="66"/>
      <c r="EYD4" s="66"/>
      <c r="EYE4" s="66"/>
      <c r="EYF4" s="66"/>
      <c r="EYG4" s="66"/>
      <c r="EYH4" s="66"/>
      <c r="EYI4" s="66"/>
      <c r="EYJ4" s="66"/>
      <c r="EYK4" s="66"/>
      <c r="EYL4" s="66"/>
      <c r="EYM4" s="66"/>
      <c r="EYN4" s="66"/>
      <c r="EYO4" s="66"/>
      <c r="EYP4" s="66"/>
      <c r="EYQ4" s="66"/>
      <c r="EYR4" s="66"/>
      <c r="EYS4" s="66"/>
      <c r="EYT4" s="66"/>
      <c r="EYU4" s="66"/>
      <c r="EYV4" s="66"/>
      <c r="EYW4" s="66"/>
      <c r="EYX4" s="66"/>
      <c r="EYY4" s="66"/>
      <c r="EYZ4" s="66"/>
      <c r="EZA4" s="66"/>
      <c r="EZB4" s="66"/>
      <c r="EZC4" s="66"/>
      <c r="EZD4" s="66"/>
      <c r="EZE4" s="66"/>
      <c r="EZF4" s="66"/>
      <c r="EZG4" s="66"/>
      <c r="EZH4" s="66"/>
      <c r="EZI4" s="66"/>
      <c r="EZJ4" s="66"/>
      <c r="EZK4" s="66"/>
      <c r="EZL4" s="66"/>
      <c r="EZM4" s="66"/>
      <c r="EZN4" s="66"/>
      <c r="EZO4" s="66"/>
      <c r="EZP4" s="66"/>
      <c r="EZQ4" s="66"/>
      <c r="EZR4" s="66"/>
      <c r="EZS4" s="66"/>
      <c r="EZT4" s="66"/>
      <c r="EZU4" s="66"/>
      <c r="EZV4" s="66"/>
      <c r="EZW4" s="66"/>
      <c r="EZX4" s="66"/>
      <c r="EZY4" s="66"/>
      <c r="EZZ4" s="66"/>
      <c r="FAA4" s="66"/>
      <c r="FAB4" s="66"/>
      <c r="FAC4" s="66"/>
      <c r="FAD4" s="66"/>
      <c r="FAE4" s="66"/>
      <c r="FAF4" s="66"/>
      <c r="FAG4" s="66"/>
      <c r="FAH4" s="66"/>
      <c r="FAI4" s="66"/>
      <c r="FAJ4" s="66"/>
      <c r="FAK4" s="66"/>
      <c r="FAL4" s="66"/>
      <c r="FAM4" s="66"/>
      <c r="FAN4" s="66"/>
      <c r="FAO4" s="66"/>
      <c r="FAP4" s="66"/>
      <c r="FAQ4" s="66"/>
      <c r="FAR4" s="66"/>
      <c r="FAS4" s="66"/>
      <c r="FAT4" s="66"/>
      <c r="FAU4" s="66"/>
      <c r="FAV4" s="66"/>
      <c r="FAW4" s="66"/>
      <c r="FAX4" s="66"/>
      <c r="FAY4" s="66"/>
      <c r="FAZ4" s="66"/>
      <c r="FBA4" s="66"/>
      <c r="FBB4" s="66"/>
      <c r="FBC4" s="66"/>
      <c r="FBD4" s="66"/>
      <c r="FBE4" s="66"/>
      <c r="FBF4" s="66"/>
      <c r="FBG4" s="66"/>
      <c r="FBH4" s="66"/>
      <c r="FBI4" s="66"/>
      <c r="FBJ4" s="66"/>
      <c r="FBK4" s="66"/>
      <c r="FBL4" s="66"/>
      <c r="FBM4" s="66"/>
      <c r="FBN4" s="66"/>
      <c r="FBO4" s="66"/>
      <c r="FBP4" s="66"/>
      <c r="FBQ4" s="66"/>
      <c r="FBR4" s="66"/>
      <c r="FBS4" s="66"/>
      <c r="FBT4" s="66"/>
      <c r="FBU4" s="66"/>
      <c r="FBV4" s="66"/>
      <c r="FBW4" s="66"/>
      <c r="FBX4" s="66"/>
      <c r="FBY4" s="66"/>
      <c r="FBZ4" s="66"/>
      <c r="FCA4" s="66"/>
      <c r="FCB4" s="66"/>
      <c r="FCC4" s="66"/>
      <c r="FCD4" s="66"/>
      <c r="FCE4" s="66"/>
      <c r="FCF4" s="66"/>
      <c r="FCG4" s="66"/>
      <c r="FCH4" s="66"/>
      <c r="FCI4" s="66"/>
      <c r="FCJ4" s="66"/>
      <c r="FCK4" s="66"/>
      <c r="FCL4" s="66"/>
      <c r="FCM4" s="66"/>
      <c r="FCN4" s="66"/>
      <c r="FCO4" s="66"/>
      <c r="FCP4" s="66"/>
      <c r="FCQ4" s="66"/>
      <c r="FCR4" s="66"/>
      <c r="FCS4" s="66"/>
      <c r="FCT4" s="66"/>
      <c r="FCU4" s="66"/>
      <c r="FCV4" s="66"/>
      <c r="FCW4" s="66"/>
      <c r="FCX4" s="66"/>
      <c r="FCY4" s="66"/>
      <c r="FCZ4" s="66"/>
      <c r="FDA4" s="66"/>
      <c r="FDB4" s="66"/>
      <c r="FDC4" s="66"/>
      <c r="FDD4" s="66"/>
      <c r="FDE4" s="66"/>
      <c r="FDF4" s="66"/>
      <c r="FDG4" s="66"/>
      <c r="FDH4" s="66"/>
      <c r="FDI4" s="66"/>
      <c r="FDJ4" s="66"/>
      <c r="FDK4" s="66"/>
      <c r="FDL4" s="66"/>
      <c r="FDM4" s="66"/>
      <c r="FDN4" s="66"/>
      <c r="FDO4" s="66"/>
      <c r="FDP4" s="66"/>
      <c r="FDQ4" s="66"/>
      <c r="FDR4" s="66"/>
      <c r="FDS4" s="66"/>
      <c r="FDT4" s="66"/>
      <c r="FDU4" s="66"/>
      <c r="FDV4" s="66"/>
      <c r="FDW4" s="66"/>
      <c r="FDX4" s="66"/>
      <c r="FDY4" s="66"/>
      <c r="FDZ4" s="66"/>
      <c r="FEA4" s="66"/>
      <c r="FEB4" s="66"/>
      <c r="FEC4" s="66"/>
      <c r="FED4" s="66"/>
      <c r="FEE4" s="66"/>
      <c r="FEF4" s="66"/>
      <c r="FEG4" s="66"/>
      <c r="FEH4" s="66"/>
      <c r="FEI4" s="66"/>
      <c r="FEJ4" s="66"/>
      <c r="FEK4" s="66"/>
      <c r="FEL4" s="66"/>
      <c r="FEM4" s="66"/>
      <c r="FEN4" s="66"/>
      <c r="FEO4" s="66"/>
      <c r="FEP4" s="66"/>
      <c r="FEQ4" s="66"/>
      <c r="FER4" s="66"/>
      <c r="FES4" s="66"/>
      <c r="FET4" s="66"/>
      <c r="FEU4" s="66"/>
      <c r="FEV4" s="66"/>
      <c r="FEW4" s="66"/>
      <c r="FEX4" s="66"/>
      <c r="FEY4" s="66"/>
      <c r="FEZ4" s="66"/>
      <c r="FFA4" s="66"/>
      <c r="FFB4" s="66"/>
      <c r="FFC4" s="66"/>
      <c r="FFD4" s="66"/>
      <c r="FFE4" s="66"/>
      <c r="FFF4" s="66"/>
      <c r="FFG4" s="66"/>
      <c r="FFH4" s="66"/>
      <c r="FFI4" s="66"/>
      <c r="FFJ4" s="66"/>
      <c r="FFK4" s="66"/>
      <c r="FFL4" s="66"/>
      <c r="FFM4" s="66"/>
      <c r="FFN4" s="66"/>
      <c r="FFO4" s="66"/>
      <c r="FFP4" s="66"/>
      <c r="FFQ4" s="66"/>
      <c r="FFR4" s="66"/>
      <c r="FFS4" s="66"/>
      <c r="FFT4" s="66"/>
      <c r="FFU4" s="66"/>
      <c r="FFV4" s="66"/>
      <c r="FFW4" s="66"/>
      <c r="FFX4" s="66"/>
      <c r="FFY4" s="66"/>
      <c r="FFZ4" s="66"/>
      <c r="FGA4" s="66"/>
      <c r="FGB4" s="66"/>
      <c r="FGC4" s="66"/>
      <c r="FGD4" s="66"/>
      <c r="FGE4" s="66"/>
      <c r="FGF4" s="66"/>
      <c r="FGG4" s="66"/>
      <c r="FGH4" s="66"/>
      <c r="FGI4" s="66"/>
      <c r="FGJ4" s="66"/>
      <c r="FGK4" s="66"/>
      <c r="FGL4" s="66"/>
      <c r="FGM4" s="66"/>
      <c r="FGN4" s="66"/>
      <c r="FGO4" s="66"/>
      <c r="FGP4" s="66"/>
      <c r="FGQ4" s="66"/>
      <c r="FGR4" s="66"/>
      <c r="FGS4" s="66"/>
      <c r="FGT4" s="66"/>
      <c r="FGU4" s="66"/>
      <c r="FGV4" s="66"/>
      <c r="FGW4" s="66"/>
      <c r="FGX4" s="66"/>
      <c r="FGY4" s="66"/>
      <c r="FGZ4" s="66"/>
      <c r="FHA4" s="66"/>
      <c r="FHB4" s="66"/>
      <c r="FHC4" s="66"/>
      <c r="FHD4" s="66"/>
      <c r="FHE4" s="66"/>
      <c r="FHF4" s="66"/>
      <c r="FHG4" s="66"/>
      <c r="FHH4" s="66"/>
      <c r="FHI4" s="66"/>
      <c r="FHJ4" s="66"/>
      <c r="FHK4" s="66"/>
      <c r="FHL4" s="66"/>
      <c r="FHM4" s="66"/>
      <c r="FHN4" s="66"/>
      <c r="FHO4" s="66"/>
      <c r="FHP4" s="66"/>
      <c r="FHQ4" s="66"/>
      <c r="FHR4" s="66"/>
      <c r="FHS4" s="66"/>
      <c r="FHT4" s="66"/>
      <c r="FHU4" s="66"/>
      <c r="FHV4" s="66"/>
      <c r="FHW4" s="66"/>
      <c r="FHX4" s="66"/>
      <c r="FHY4" s="66"/>
      <c r="FHZ4" s="66"/>
      <c r="FIA4" s="66"/>
      <c r="FIB4" s="66"/>
      <c r="FIC4" s="66"/>
      <c r="FID4" s="66"/>
      <c r="FIE4" s="66"/>
      <c r="FIF4" s="66"/>
      <c r="FIG4" s="66"/>
      <c r="FIH4" s="66"/>
      <c r="FII4" s="66"/>
      <c r="FIJ4" s="66"/>
      <c r="FIK4" s="66"/>
      <c r="FIL4" s="66"/>
      <c r="FIM4" s="66"/>
      <c r="FIN4" s="66"/>
      <c r="FIO4" s="66"/>
      <c r="FIP4" s="66"/>
      <c r="FIQ4" s="66"/>
      <c r="FIR4" s="66"/>
      <c r="FIS4" s="66"/>
      <c r="FIT4" s="66"/>
      <c r="FIU4" s="66"/>
      <c r="FIV4" s="66"/>
      <c r="FIW4" s="66"/>
      <c r="FIX4" s="66"/>
      <c r="FIY4" s="66"/>
      <c r="FIZ4" s="66"/>
      <c r="FJA4" s="66"/>
      <c r="FJB4" s="66"/>
      <c r="FJC4" s="66"/>
      <c r="FJD4" s="66"/>
      <c r="FJE4" s="66"/>
      <c r="FJF4" s="66"/>
      <c r="FJG4" s="66"/>
      <c r="FJH4" s="66"/>
      <c r="FJI4" s="66"/>
      <c r="FJJ4" s="66"/>
      <c r="FJK4" s="66"/>
      <c r="FJL4" s="66"/>
      <c r="FJM4" s="66"/>
      <c r="FJN4" s="66"/>
      <c r="FJO4" s="66"/>
      <c r="FJP4" s="66"/>
      <c r="FJQ4" s="66"/>
      <c r="FJR4" s="66"/>
      <c r="FJS4" s="66"/>
      <c r="FJT4" s="66"/>
      <c r="FJU4" s="66"/>
      <c r="FJV4" s="66"/>
      <c r="FJW4" s="66"/>
      <c r="FJX4" s="66"/>
      <c r="FJY4" s="66"/>
      <c r="FJZ4" s="66"/>
      <c r="FKA4" s="66"/>
      <c r="FKB4" s="66"/>
      <c r="FKC4" s="66"/>
      <c r="FKD4" s="66"/>
      <c r="FKE4" s="66"/>
      <c r="FKF4" s="66"/>
      <c r="FKG4" s="66"/>
      <c r="FKH4" s="66"/>
      <c r="FKI4" s="66"/>
      <c r="FKJ4" s="66"/>
      <c r="FKK4" s="66"/>
      <c r="FKL4" s="66"/>
      <c r="FKM4" s="66"/>
      <c r="FKN4" s="66"/>
      <c r="FKO4" s="66"/>
      <c r="FKP4" s="66"/>
      <c r="FKQ4" s="66"/>
      <c r="FKR4" s="66"/>
      <c r="FKS4" s="66"/>
      <c r="FKT4" s="66"/>
      <c r="FKU4" s="66"/>
      <c r="FKV4" s="66"/>
      <c r="FKW4" s="66"/>
      <c r="FKX4" s="66"/>
      <c r="FKY4" s="66"/>
      <c r="FKZ4" s="66"/>
      <c r="FLA4" s="66"/>
      <c r="FLB4" s="66"/>
      <c r="FLC4" s="66"/>
      <c r="FLD4" s="66"/>
      <c r="FLE4" s="66"/>
      <c r="FLF4" s="66"/>
      <c r="FLG4" s="66"/>
      <c r="FLH4" s="66"/>
      <c r="FLI4" s="66"/>
      <c r="FLJ4" s="66"/>
      <c r="FLK4" s="66"/>
      <c r="FLL4" s="66"/>
      <c r="FLM4" s="66"/>
      <c r="FLN4" s="66"/>
      <c r="FLO4" s="66"/>
      <c r="FLP4" s="66"/>
      <c r="FLQ4" s="66"/>
      <c r="FLR4" s="66"/>
      <c r="FLS4" s="66"/>
      <c r="FLT4" s="66"/>
      <c r="FLU4" s="66"/>
      <c r="FLV4" s="66"/>
      <c r="FLW4" s="66"/>
      <c r="FLX4" s="66"/>
      <c r="FLY4" s="66"/>
      <c r="FLZ4" s="66"/>
      <c r="FMA4" s="66"/>
      <c r="FMB4" s="66"/>
      <c r="FMC4" s="66"/>
      <c r="FMD4" s="66"/>
      <c r="FME4" s="66"/>
      <c r="FMF4" s="66"/>
      <c r="FMG4" s="66"/>
      <c r="FMH4" s="66"/>
      <c r="FMI4" s="66"/>
      <c r="FMJ4" s="66"/>
      <c r="FMK4" s="66"/>
      <c r="FML4" s="66"/>
      <c r="FMM4" s="66"/>
      <c r="FMN4" s="66"/>
      <c r="FMO4" s="66"/>
      <c r="FMP4" s="66"/>
      <c r="FMQ4" s="66"/>
      <c r="FMR4" s="66"/>
      <c r="FMS4" s="66"/>
      <c r="FMT4" s="66"/>
      <c r="FMU4" s="66"/>
      <c r="FMV4" s="66"/>
      <c r="FMW4" s="66"/>
      <c r="FMX4" s="66"/>
      <c r="FMY4" s="66"/>
      <c r="FMZ4" s="66"/>
      <c r="FNA4" s="66"/>
      <c r="FNB4" s="66"/>
      <c r="FNC4" s="66"/>
      <c r="FND4" s="66"/>
      <c r="FNE4" s="66"/>
      <c r="FNF4" s="66"/>
      <c r="FNG4" s="66"/>
      <c r="FNH4" s="66"/>
      <c r="FNI4" s="66"/>
      <c r="FNJ4" s="66"/>
      <c r="FNK4" s="66"/>
      <c r="FNL4" s="66"/>
      <c r="FNM4" s="66"/>
      <c r="FNN4" s="66"/>
      <c r="FNO4" s="66"/>
      <c r="FNP4" s="66"/>
      <c r="FNQ4" s="66"/>
      <c r="FNR4" s="66"/>
      <c r="FNS4" s="66"/>
      <c r="FNT4" s="66"/>
      <c r="FNU4" s="66"/>
      <c r="FNV4" s="66"/>
      <c r="FNW4" s="66"/>
      <c r="FNX4" s="66"/>
      <c r="FNY4" s="66"/>
      <c r="FNZ4" s="66"/>
      <c r="FOA4" s="66"/>
      <c r="FOB4" s="66"/>
      <c r="FOC4" s="66"/>
      <c r="FOD4" s="66"/>
      <c r="FOE4" s="66"/>
      <c r="FOF4" s="66"/>
      <c r="FOG4" s="66"/>
      <c r="FOH4" s="66"/>
      <c r="FOI4" s="66"/>
      <c r="FOJ4" s="66"/>
      <c r="FOK4" s="66"/>
      <c r="FOL4" s="66"/>
      <c r="FOM4" s="66"/>
      <c r="FON4" s="66"/>
      <c r="FOO4" s="66"/>
      <c r="FOP4" s="66"/>
      <c r="FOQ4" s="66"/>
      <c r="FOR4" s="66"/>
      <c r="FOS4" s="66"/>
      <c r="FOT4" s="66"/>
      <c r="FOU4" s="66"/>
      <c r="FOV4" s="66"/>
      <c r="FOW4" s="66"/>
      <c r="FOX4" s="66"/>
      <c r="FOY4" s="66"/>
      <c r="FOZ4" s="66"/>
      <c r="FPA4" s="66"/>
      <c r="FPB4" s="66"/>
      <c r="FPC4" s="66"/>
      <c r="FPD4" s="66"/>
      <c r="FPE4" s="66"/>
      <c r="FPF4" s="66"/>
      <c r="FPG4" s="66"/>
      <c r="FPH4" s="66"/>
      <c r="FPI4" s="66"/>
      <c r="FPJ4" s="66"/>
      <c r="FPK4" s="66"/>
      <c r="FPL4" s="66"/>
      <c r="FPM4" s="66"/>
      <c r="FPN4" s="66"/>
      <c r="FPO4" s="66"/>
      <c r="FPP4" s="66"/>
      <c r="FPQ4" s="66"/>
      <c r="FPR4" s="66"/>
      <c r="FPS4" s="66"/>
      <c r="FPT4" s="66"/>
      <c r="FPU4" s="66"/>
      <c r="FPV4" s="66"/>
      <c r="FPW4" s="66"/>
      <c r="FPX4" s="66"/>
      <c r="FPY4" s="66"/>
      <c r="FPZ4" s="66"/>
      <c r="FQA4" s="66"/>
      <c r="FQB4" s="66"/>
      <c r="FQC4" s="66"/>
      <c r="FQD4" s="66"/>
      <c r="FQE4" s="66"/>
      <c r="FQF4" s="66"/>
      <c r="FQG4" s="66"/>
      <c r="FQH4" s="66"/>
      <c r="FQI4" s="66"/>
      <c r="FQJ4" s="66"/>
      <c r="FQK4" s="66"/>
      <c r="FQL4" s="66"/>
      <c r="FQM4" s="66"/>
      <c r="FQN4" s="66"/>
      <c r="FQO4" s="66"/>
      <c r="FQP4" s="66"/>
      <c r="FQQ4" s="66"/>
      <c r="FQR4" s="66"/>
      <c r="FQS4" s="66"/>
      <c r="FQT4" s="66"/>
      <c r="FQU4" s="66"/>
      <c r="FQV4" s="66"/>
      <c r="FQW4" s="66"/>
      <c r="FQX4" s="66"/>
      <c r="FQY4" s="66"/>
      <c r="FQZ4" s="66"/>
      <c r="FRA4" s="66"/>
      <c r="FRB4" s="66"/>
      <c r="FRC4" s="66"/>
      <c r="FRD4" s="66"/>
      <c r="FRE4" s="66"/>
      <c r="FRF4" s="66"/>
      <c r="FRG4" s="66"/>
      <c r="FRH4" s="66"/>
      <c r="FRI4" s="66"/>
      <c r="FRJ4" s="66"/>
      <c r="FRK4" s="66"/>
      <c r="FRL4" s="66"/>
      <c r="FRM4" s="66"/>
      <c r="FRN4" s="66"/>
      <c r="FRO4" s="66"/>
      <c r="FRP4" s="66"/>
      <c r="FRQ4" s="66"/>
      <c r="FRR4" s="66"/>
      <c r="FRS4" s="66"/>
      <c r="FRT4" s="66"/>
      <c r="FRU4" s="66"/>
      <c r="FRV4" s="66"/>
      <c r="FRW4" s="66"/>
      <c r="FRX4" s="66"/>
      <c r="FRY4" s="66"/>
      <c r="FRZ4" s="66"/>
      <c r="FSA4" s="66"/>
      <c r="FSB4" s="66"/>
      <c r="FSC4" s="66"/>
      <c r="FSD4" s="66"/>
      <c r="FSE4" s="66"/>
      <c r="FSF4" s="66"/>
      <c r="FSG4" s="66"/>
      <c r="FSH4" s="66"/>
      <c r="FSI4" s="66"/>
      <c r="FSJ4" s="66"/>
      <c r="FSK4" s="66"/>
      <c r="FSL4" s="66"/>
      <c r="FSM4" s="66"/>
      <c r="FSN4" s="66"/>
      <c r="FSO4" s="66"/>
      <c r="FSP4" s="66"/>
      <c r="FSQ4" s="66"/>
      <c r="FSR4" s="66"/>
      <c r="FSS4" s="66"/>
      <c r="FST4" s="66"/>
      <c r="FSU4" s="66"/>
      <c r="FSV4" s="66"/>
      <c r="FSW4" s="66"/>
      <c r="FSX4" s="66"/>
      <c r="FSY4" s="66"/>
      <c r="FSZ4" s="66"/>
      <c r="FTA4" s="66"/>
      <c r="FTB4" s="66"/>
      <c r="FTC4" s="66"/>
      <c r="FTD4" s="66"/>
      <c r="FTE4" s="66"/>
      <c r="FTF4" s="66"/>
      <c r="FTG4" s="66"/>
      <c r="FTH4" s="66"/>
      <c r="FTI4" s="66"/>
      <c r="FTJ4" s="66"/>
      <c r="FTK4" s="66"/>
      <c r="FTL4" s="66"/>
      <c r="FTM4" s="66"/>
      <c r="FTN4" s="66"/>
      <c r="FTO4" s="66"/>
      <c r="FTP4" s="66"/>
      <c r="FTQ4" s="66"/>
      <c r="FTR4" s="66"/>
      <c r="FTS4" s="66"/>
      <c r="FTT4" s="66"/>
      <c r="FTU4" s="66"/>
      <c r="FTV4" s="66"/>
      <c r="FTW4" s="66"/>
      <c r="FTX4" s="66"/>
      <c r="FTY4" s="66"/>
      <c r="FTZ4" s="66"/>
      <c r="FUA4" s="66"/>
      <c r="FUB4" s="66"/>
      <c r="FUC4" s="66"/>
      <c r="FUD4" s="66"/>
      <c r="FUE4" s="66"/>
      <c r="FUF4" s="66"/>
      <c r="FUG4" s="66"/>
      <c r="FUH4" s="66"/>
      <c r="FUI4" s="66"/>
      <c r="FUJ4" s="66"/>
      <c r="FUK4" s="66"/>
      <c r="FUL4" s="66"/>
      <c r="FUM4" s="66"/>
      <c r="FUN4" s="66"/>
      <c r="FUO4" s="66"/>
      <c r="FUP4" s="66"/>
      <c r="FUQ4" s="66"/>
      <c r="FUR4" s="66"/>
      <c r="FUS4" s="66"/>
      <c r="FUT4" s="66"/>
      <c r="FUU4" s="66"/>
      <c r="FUV4" s="66"/>
      <c r="FUW4" s="66"/>
      <c r="FUX4" s="66"/>
      <c r="FUY4" s="66"/>
      <c r="FUZ4" s="66"/>
      <c r="FVA4" s="66"/>
      <c r="FVB4" s="66"/>
      <c r="FVC4" s="66"/>
      <c r="FVD4" s="66"/>
      <c r="FVE4" s="66"/>
      <c r="FVF4" s="66"/>
      <c r="FVG4" s="66"/>
      <c r="FVH4" s="66"/>
      <c r="FVI4" s="66"/>
      <c r="FVJ4" s="66"/>
      <c r="FVK4" s="66"/>
      <c r="FVL4" s="66"/>
      <c r="FVM4" s="66"/>
      <c r="FVN4" s="66"/>
      <c r="FVO4" s="66"/>
      <c r="FVP4" s="66"/>
      <c r="FVQ4" s="66"/>
      <c r="FVR4" s="66"/>
      <c r="FVS4" s="66"/>
      <c r="FVT4" s="66"/>
      <c r="FVU4" s="66"/>
      <c r="FVV4" s="66"/>
      <c r="FVW4" s="66"/>
      <c r="FVX4" s="66"/>
      <c r="FVY4" s="66"/>
      <c r="FVZ4" s="66"/>
      <c r="FWA4" s="66"/>
      <c r="FWB4" s="66"/>
      <c r="FWC4" s="66"/>
      <c r="FWD4" s="66"/>
      <c r="FWE4" s="66"/>
      <c r="FWF4" s="66"/>
      <c r="FWG4" s="66"/>
      <c r="FWH4" s="66"/>
      <c r="FWI4" s="66"/>
      <c r="FWJ4" s="66"/>
      <c r="FWK4" s="66"/>
      <c r="FWL4" s="66"/>
      <c r="FWM4" s="66"/>
      <c r="FWN4" s="66"/>
      <c r="FWO4" s="66"/>
      <c r="FWP4" s="66"/>
      <c r="FWQ4" s="66"/>
      <c r="FWR4" s="66"/>
      <c r="FWS4" s="66"/>
      <c r="FWT4" s="66"/>
      <c r="FWU4" s="66"/>
      <c r="FWV4" s="66"/>
      <c r="FWW4" s="66"/>
      <c r="FWX4" s="66"/>
      <c r="FWY4" s="66"/>
      <c r="FWZ4" s="66"/>
      <c r="FXA4" s="66"/>
      <c r="FXB4" s="66"/>
      <c r="FXC4" s="66"/>
      <c r="FXD4" s="66"/>
      <c r="FXE4" s="66"/>
      <c r="FXF4" s="66"/>
      <c r="FXG4" s="66"/>
      <c r="FXH4" s="66"/>
      <c r="FXI4" s="66"/>
      <c r="FXJ4" s="66"/>
      <c r="FXK4" s="66"/>
      <c r="FXL4" s="66"/>
      <c r="FXM4" s="66"/>
      <c r="FXN4" s="66"/>
      <c r="FXO4" s="66"/>
      <c r="FXP4" s="66"/>
      <c r="FXQ4" s="66"/>
      <c r="FXR4" s="66"/>
      <c r="FXS4" s="66"/>
      <c r="FXT4" s="66"/>
      <c r="FXU4" s="66"/>
      <c r="FXV4" s="66"/>
      <c r="FXW4" s="66"/>
      <c r="FXX4" s="66"/>
      <c r="FXY4" s="66"/>
      <c r="FXZ4" s="66"/>
      <c r="FYA4" s="66"/>
      <c r="FYB4" s="66"/>
      <c r="FYC4" s="66"/>
      <c r="FYD4" s="66"/>
      <c r="FYE4" s="66"/>
      <c r="FYF4" s="66"/>
      <c r="FYG4" s="66"/>
      <c r="FYH4" s="66"/>
      <c r="FYI4" s="66"/>
      <c r="FYJ4" s="66"/>
      <c r="FYK4" s="66"/>
      <c r="FYL4" s="66"/>
      <c r="FYM4" s="66"/>
      <c r="FYN4" s="66"/>
      <c r="FYO4" s="66"/>
      <c r="FYP4" s="66"/>
      <c r="FYQ4" s="66"/>
      <c r="FYR4" s="66"/>
      <c r="FYS4" s="66"/>
      <c r="FYT4" s="66"/>
      <c r="FYU4" s="66"/>
      <c r="FYV4" s="66"/>
      <c r="FYW4" s="66"/>
      <c r="FYX4" s="66"/>
      <c r="FYY4" s="66"/>
      <c r="FYZ4" s="66"/>
      <c r="FZA4" s="66"/>
      <c r="FZB4" s="66"/>
      <c r="FZC4" s="66"/>
      <c r="FZD4" s="66"/>
      <c r="FZE4" s="66"/>
      <c r="FZF4" s="66"/>
      <c r="FZG4" s="66"/>
      <c r="FZH4" s="66"/>
      <c r="FZI4" s="66"/>
      <c r="FZJ4" s="66"/>
      <c r="FZK4" s="66"/>
      <c r="FZL4" s="66"/>
      <c r="FZM4" s="66"/>
      <c r="FZN4" s="66"/>
      <c r="FZO4" s="66"/>
      <c r="FZP4" s="66"/>
      <c r="FZQ4" s="66"/>
      <c r="FZR4" s="66"/>
      <c r="FZS4" s="66"/>
      <c r="FZT4" s="66"/>
      <c r="FZU4" s="66"/>
      <c r="FZV4" s="66"/>
      <c r="FZW4" s="66"/>
      <c r="FZX4" s="66"/>
      <c r="FZY4" s="66"/>
      <c r="FZZ4" s="66"/>
      <c r="GAA4" s="66"/>
      <c r="GAB4" s="66"/>
      <c r="GAC4" s="66"/>
      <c r="GAD4" s="66"/>
      <c r="GAE4" s="66"/>
      <c r="GAF4" s="66"/>
      <c r="GAG4" s="66"/>
      <c r="GAH4" s="66"/>
      <c r="GAI4" s="66"/>
      <c r="GAJ4" s="66"/>
      <c r="GAK4" s="66"/>
      <c r="GAL4" s="66"/>
      <c r="GAM4" s="66"/>
      <c r="GAN4" s="66"/>
      <c r="GAO4" s="66"/>
      <c r="GAP4" s="66"/>
      <c r="GAQ4" s="66"/>
      <c r="GAR4" s="66"/>
      <c r="GAS4" s="66"/>
      <c r="GAT4" s="66"/>
      <c r="GAU4" s="66"/>
      <c r="GAV4" s="66"/>
      <c r="GAW4" s="66"/>
      <c r="GAX4" s="66"/>
      <c r="GAY4" s="66"/>
      <c r="GAZ4" s="66"/>
      <c r="GBA4" s="66"/>
      <c r="GBB4" s="66"/>
      <c r="GBC4" s="66"/>
      <c r="GBD4" s="66"/>
      <c r="GBE4" s="66"/>
      <c r="GBF4" s="66"/>
      <c r="GBG4" s="66"/>
      <c r="GBH4" s="66"/>
      <c r="GBI4" s="66"/>
      <c r="GBJ4" s="66"/>
      <c r="GBK4" s="66"/>
      <c r="GBL4" s="66"/>
      <c r="GBM4" s="66"/>
      <c r="GBN4" s="66"/>
      <c r="GBO4" s="66"/>
      <c r="GBP4" s="66"/>
      <c r="GBQ4" s="66"/>
      <c r="GBR4" s="66"/>
      <c r="GBS4" s="66"/>
      <c r="GBT4" s="66"/>
      <c r="GBU4" s="66"/>
      <c r="GBV4" s="66"/>
      <c r="GBW4" s="66"/>
      <c r="GBX4" s="66"/>
      <c r="GBY4" s="66"/>
      <c r="GBZ4" s="66"/>
      <c r="GCA4" s="66"/>
      <c r="GCB4" s="66"/>
      <c r="GCC4" s="66"/>
      <c r="GCD4" s="66"/>
      <c r="GCE4" s="66"/>
      <c r="GCF4" s="66"/>
      <c r="GCG4" s="66"/>
      <c r="GCH4" s="66"/>
      <c r="GCI4" s="66"/>
      <c r="GCJ4" s="66"/>
      <c r="GCK4" s="66"/>
      <c r="GCL4" s="66"/>
      <c r="GCM4" s="66"/>
      <c r="GCN4" s="66"/>
      <c r="GCO4" s="66"/>
      <c r="GCP4" s="66"/>
      <c r="GCQ4" s="66"/>
      <c r="GCR4" s="66"/>
      <c r="GCS4" s="66"/>
      <c r="GCT4" s="66"/>
      <c r="GCU4" s="66"/>
      <c r="GCV4" s="66"/>
      <c r="GCW4" s="66"/>
      <c r="GCX4" s="66"/>
      <c r="GCY4" s="66"/>
      <c r="GCZ4" s="66"/>
      <c r="GDA4" s="66"/>
      <c r="GDB4" s="66"/>
      <c r="GDC4" s="66"/>
      <c r="GDD4" s="66"/>
      <c r="GDE4" s="66"/>
      <c r="GDF4" s="66"/>
      <c r="GDG4" s="66"/>
      <c r="GDH4" s="66"/>
      <c r="GDI4" s="66"/>
      <c r="GDJ4" s="66"/>
      <c r="GDK4" s="66"/>
      <c r="GDL4" s="66"/>
      <c r="GDM4" s="66"/>
      <c r="GDN4" s="66"/>
      <c r="GDO4" s="66"/>
      <c r="GDP4" s="66"/>
      <c r="GDQ4" s="66"/>
      <c r="GDR4" s="66"/>
      <c r="GDS4" s="66"/>
      <c r="GDT4" s="66"/>
      <c r="GDU4" s="66"/>
      <c r="GDV4" s="66"/>
      <c r="GDW4" s="66"/>
      <c r="GDX4" s="66"/>
      <c r="GDY4" s="66"/>
      <c r="GDZ4" s="66"/>
      <c r="GEA4" s="66"/>
      <c r="GEB4" s="66"/>
      <c r="GEC4" s="66"/>
      <c r="GED4" s="66"/>
      <c r="GEE4" s="66"/>
      <c r="GEF4" s="66"/>
      <c r="GEG4" s="66"/>
      <c r="GEH4" s="66"/>
      <c r="GEI4" s="66"/>
      <c r="GEJ4" s="66"/>
      <c r="GEK4" s="66"/>
      <c r="GEL4" s="66"/>
      <c r="GEM4" s="66"/>
      <c r="GEN4" s="66"/>
      <c r="GEO4" s="66"/>
      <c r="GEP4" s="66"/>
      <c r="GEQ4" s="66"/>
      <c r="GER4" s="66"/>
      <c r="GES4" s="66"/>
      <c r="GET4" s="66"/>
      <c r="GEU4" s="66"/>
      <c r="GEV4" s="66"/>
      <c r="GEW4" s="66"/>
      <c r="GEX4" s="66"/>
      <c r="GEY4" s="66"/>
      <c r="GEZ4" s="66"/>
      <c r="GFA4" s="66"/>
      <c r="GFB4" s="66"/>
      <c r="GFC4" s="66"/>
      <c r="GFD4" s="66"/>
      <c r="GFE4" s="66"/>
      <c r="GFF4" s="66"/>
      <c r="GFG4" s="66"/>
      <c r="GFH4" s="66"/>
      <c r="GFI4" s="66"/>
      <c r="GFJ4" s="66"/>
      <c r="GFK4" s="66"/>
      <c r="GFL4" s="66"/>
      <c r="GFM4" s="66"/>
      <c r="GFN4" s="66"/>
      <c r="GFO4" s="66"/>
      <c r="GFP4" s="66"/>
      <c r="GFQ4" s="66"/>
      <c r="GFR4" s="66"/>
      <c r="GFS4" s="66"/>
      <c r="GFT4" s="66"/>
      <c r="GFU4" s="66"/>
      <c r="GFV4" s="66"/>
      <c r="GFW4" s="66"/>
      <c r="GFX4" s="66"/>
      <c r="GFY4" s="66"/>
      <c r="GFZ4" s="66"/>
      <c r="GGA4" s="66"/>
      <c r="GGB4" s="66"/>
      <c r="GGC4" s="66"/>
      <c r="GGD4" s="66"/>
      <c r="GGE4" s="66"/>
      <c r="GGF4" s="66"/>
      <c r="GGG4" s="66"/>
      <c r="GGH4" s="66"/>
      <c r="GGI4" s="66"/>
      <c r="GGJ4" s="66"/>
      <c r="GGK4" s="66"/>
      <c r="GGL4" s="66"/>
      <c r="GGM4" s="66"/>
      <c r="GGN4" s="66"/>
      <c r="GGO4" s="66"/>
      <c r="GGP4" s="66"/>
      <c r="GGQ4" s="66"/>
      <c r="GGR4" s="66"/>
      <c r="GGS4" s="66"/>
      <c r="GGT4" s="66"/>
      <c r="GGU4" s="66"/>
      <c r="GGV4" s="66"/>
      <c r="GGW4" s="66"/>
      <c r="GGX4" s="66"/>
      <c r="GGY4" s="66"/>
      <c r="GGZ4" s="66"/>
      <c r="GHA4" s="66"/>
      <c r="GHB4" s="66"/>
      <c r="GHC4" s="66"/>
      <c r="GHD4" s="66"/>
      <c r="GHE4" s="66"/>
      <c r="GHF4" s="66"/>
      <c r="GHG4" s="66"/>
      <c r="GHH4" s="66"/>
      <c r="GHI4" s="66"/>
      <c r="GHJ4" s="66"/>
      <c r="GHK4" s="66"/>
      <c r="GHL4" s="66"/>
      <c r="GHM4" s="66"/>
      <c r="GHN4" s="66"/>
      <c r="GHO4" s="66"/>
      <c r="GHP4" s="66"/>
      <c r="GHQ4" s="66"/>
      <c r="GHR4" s="66"/>
      <c r="GHS4" s="66"/>
      <c r="GHT4" s="66"/>
      <c r="GHU4" s="66"/>
      <c r="GHV4" s="66"/>
      <c r="GHW4" s="66"/>
      <c r="GHX4" s="66"/>
      <c r="GHY4" s="66"/>
      <c r="GHZ4" s="66"/>
      <c r="GIA4" s="66"/>
      <c r="GIB4" s="66"/>
      <c r="GIC4" s="66"/>
      <c r="GID4" s="66"/>
      <c r="GIE4" s="66"/>
      <c r="GIF4" s="66"/>
      <c r="GIG4" s="66"/>
      <c r="GIH4" s="66"/>
      <c r="GII4" s="66"/>
      <c r="GIJ4" s="66"/>
      <c r="GIK4" s="66"/>
      <c r="GIL4" s="66"/>
      <c r="GIM4" s="66"/>
      <c r="GIN4" s="66"/>
      <c r="GIO4" s="66"/>
      <c r="GIP4" s="66"/>
      <c r="GIQ4" s="66"/>
      <c r="GIR4" s="66"/>
      <c r="GIS4" s="66"/>
      <c r="GIT4" s="66"/>
      <c r="GIU4" s="66"/>
      <c r="GIV4" s="66"/>
      <c r="GIW4" s="66"/>
      <c r="GIX4" s="66"/>
      <c r="GIY4" s="66"/>
      <c r="GIZ4" s="66"/>
      <c r="GJA4" s="66"/>
      <c r="GJB4" s="66"/>
      <c r="GJC4" s="66"/>
      <c r="GJD4" s="66"/>
      <c r="GJE4" s="66"/>
      <c r="GJF4" s="66"/>
      <c r="GJG4" s="66"/>
      <c r="GJH4" s="66"/>
      <c r="GJI4" s="66"/>
      <c r="GJJ4" s="66"/>
      <c r="GJK4" s="66"/>
      <c r="GJL4" s="66"/>
      <c r="GJM4" s="66"/>
      <c r="GJN4" s="66"/>
      <c r="GJO4" s="66"/>
      <c r="GJP4" s="66"/>
      <c r="GJQ4" s="66"/>
      <c r="GJR4" s="66"/>
      <c r="GJS4" s="66"/>
      <c r="GJT4" s="66"/>
      <c r="GJU4" s="66"/>
      <c r="GJV4" s="66"/>
      <c r="GJW4" s="66"/>
      <c r="GJX4" s="66"/>
      <c r="GJY4" s="66"/>
      <c r="GJZ4" s="66"/>
      <c r="GKA4" s="66"/>
      <c r="GKB4" s="66"/>
      <c r="GKC4" s="66"/>
      <c r="GKD4" s="66"/>
      <c r="GKE4" s="66"/>
      <c r="GKF4" s="66"/>
      <c r="GKG4" s="66"/>
      <c r="GKH4" s="66"/>
      <c r="GKI4" s="66"/>
      <c r="GKJ4" s="66"/>
      <c r="GKK4" s="66"/>
      <c r="GKL4" s="66"/>
      <c r="GKM4" s="66"/>
      <c r="GKN4" s="66"/>
      <c r="GKO4" s="66"/>
      <c r="GKP4" s="66"/>
      <c r="GKQ4" s="66"/>
      <c r="GKR4" s="66"/>
      <c r="GKS4" s="66"/>
      <c r="GKT4" s="66"/>
      <c r="GKU4" s="66"/>
      <c r="GKV4" s="66"/>
      <c r="GKW4" s="66"/>
      <c r="GKX4" s="66"/>
      <c r="GKY4" s="66"/>
      <c r="GKZ4" s="66"/>
      <c r="GLA4" s="66"/>
      <c r="GLB4" s="66"/>
      <c r="GLC4" s="66"/>
      <c r="GLD4" s="66"/>
      <c r="GLE4" s="66"/>
      <c r="GLF4" s="66"/>
      <c r="GLG4" s="66"/>
      <c r="GLH4" s="66"/>
      <c r="GLI4" s="66"/>
      <c r="GLJ4" s="66"/>
      <c r="GLK4" s="66"/>
      <c r="GLL4" s="66"/>
      <c r="GLM4" s="66"/>
      <c r="GLN4" s="66"/>
      <c r="GLO4" s="66"/>
      <c r="GLP4" s="66"/>
      <c r="GLQ4" s="66"/>
      <c r="GLR4" s="66"/>
      <c r="GLS4" s="66"/>
      <c r="GLT4" s="66"/>
      <c r="GLU4" s="66"/>
      <c r="GLV4" s="66"/>
      <c r="GLW4" s="66"/>
      <c r="GLX4" s="66"/>
      <c r="GLY4" s="66"/>
      <c r="GLZ4" s="66"/>
      <c r="GMA4" s="66"/>
      <c r="GMB4" s="66"/>
      <c r="GMC4" s="66"/>
      <c r="GMD4" s="66"/>
      <c r="GME4" s="66"/>
      <c r="GMF4" s="66"/>
      <c r="GMG4" s="66"/>
      <c r="GMH4" s="66"/>
      <c r="GMI4" s="66"/>
      <c r="GMJ4" s="66"/>
      <c r="GMK4" s="66"/>
      <c r="GML4" s="66"/>
      <c r="GMM4" s="66"/>
      <c r="GMN4" s="66"/>
      <c r="GMO4" s="66"/>
      <c r="GMP4" s="66"/>
      <c r="GMQ4" s="66"/>
      <c r="GMR4" s="66"/>
      <c r="GMS4" s="66"/>
      <c r="GMT4" s="66"/>
      <c r="GMU4" s="66"/>
      <c r="GMV4" s="66"/>
      <c r="GMW4" s="66"/>
      <c r="GMX4" s="66"/>
      <c r="GMY4" s="66"/>
      <c r="GMZ4" s="66"/>
      <c r="GNA4" s="66"/>
      <c r="GNB4" s="66"/>
      <c r="GNC4" s="66"/>
      <c r="GND4" s="66"/>
      <c r="GNE4" s="66"/>
      <c r="GNF4" s="66"/>
      <c r="GNG4" s="66"/>
      <c r="GNH4" s="66"/>
      <c r="GNI4" s="66"/>
      <c r="GNJ4" s="66"/>
      <c r="GNK4" s="66"/>
      <c r="GNL4" s="66"/>
      <c r="GNM4" s="66"/>
      <c r="GNN4" s="66"/>
      <c r="GNO4" s="66"/>
      <c r="GNP4" s="66"/>
      <c r="GNQ4" s="66"/>
      <c r="GNR4" s="66"/>
      <c r="GNS4" s="66"/>
      <c r="GNT4" s="66"/>
      <c r="GNU4" s="66"/>
      <c r="GNV4" s="66"/>
      <c r="GNW4" s="66"/>
      <c r="GNX4" s="66"/>
      <c r="GNY4" s="66"/>
      <c r="GNZ4" s="66"/>
      <c r="GOA4" s="66"/>
      <c r="GOB4" s="66"/>
      <c r="GOC4" s="66"/>
      <c r="GOD4" s="66"/>
      <c r="GOE4" s="66"/>
      <c r="GOF4" s="66"/>
      <c r="GOG4" s="66"/>
      <c r="GOH4" s="66"/>
      <c r="GOI4" s="66"/>
      <c r="GOJ4" s="66"/>
      <c r="GOK4" s="66"/>
      <c r="GOL4" s="66"/>
      <c r="GOM4" s="66"/>
      <c r="GON4" s="66"/>
      <c r="GOO4" s="66"/>
      <c r="GOP4" s="66"/>
      <c r="GOQ4" s="66"/>
      <c r="GOR4" s="66"/>
      <c r="GOS4" s="66"/>
      <c r="GOT4" s="66"/>
      <c r="GOU4" s="66"/>
      <c r="GOV4" s="66"/>
      <c r="GOW4" s="66"/>
      <c r="GOX4" s="66"/>
      <c r="GOY4" s="66"/>
      <c r="GOZ4" s="66"/>
      <c r="GPA4" s="66"/>
      <c r="GPB4" s="66"/>
      <c r="GPC4" s="66"/>
      <c r="GPD4" s="66"/>
      <c r="GPE4" s="66"/>
      <c r="GPF4" s="66"/>
      <c r="GPG4" s="66"/>
      <c r="GPH4" s="66"/>
      <c r="GPI4" s="66"/>
      <c r="GPJ4" s="66"/>
      <c r="GPK4" s="66"/>
      <c r="GPL4" s="66"/>
      <c r="GPM4" s="66"/>
      <c r="GPN4" s="66"/>
      <c r="GPO4" s="66"/>
      <c r="GPP4" s="66"/>
      <c r="GPQ4" s="66"/>
      <c r="GPR4" s="66"/>
      <c r="GPS4" s="66"/>
      <c r="GPT4" s="66"/>
      <c r="GPU4" s="66"/>
      <c r="GPV4" s="66"/>
      <c r="GPW4" s="66"/>
      <c r="GPX4" s="66"/>
      <c r="GPY4" s="66"/>
      <c r="GPZ4" s="66"/>
      <c r="GQA4" s="66"/>
      <c r="GQB4" s="66"/>
      <c r="GQC4" s="66"/>
      <c r="GQD4" s="66"/>
      <c r="GQE4" s="66"/>
      <c r="GQF4" s="66"/>
      <c r="GQG4" s="66"/>
      <c r="GQH4" s="66"/>
      <c r="GQI4" s="66"/>
      <c r="GQJ4" s="66"/>
      <c r="GQK4" s="66"/>
      <c r="GQL4" s="66"/>
      <c r="GQM4" s="66"/>
      <c r="GQN4" s="66"/>
      <c r="GQO4" s="66"/>
      <c r="GQP4" s="66"/>
      <c r="GQQ4" s="66"/>
      <c r="GQR4" s="66"/>
      <c r="GQS4" s="66"/>
      <c r="GQT4" s="66"/>
      <c r="GQU4" s="66"/>
      <c r="GQV4" s="66"/>
      <c r="GQW4" s="66"/>
      <c r="GQX4" s="66"/>
      <c r="GQY4" s="66"/>
      <c r="GQZ4" s="66"/>
      <c r="GRA4" s="66"/>
      <c r="GRB4" s="66"/>
      <c r="GRC4" s="66"/>
      <c r="GRD4" s="66"/>
      <c r="GRE4" s="66"/>
      <c r="GRF4" s="66"/>
      <c r="GRG4" s="66"/>
      <c r="GRH4" s="66"/>
      <c r="GRI4" s="66"/>
      <c r="GRJ4" s="66"/>
      <c r="GRK4" s="66"/>
      <c r="GRL4" s="66"/>
      <c r="GRM4" s="66"/>
      <c r="GRN4" s="66"/>
      <c r="GRO4" s="66"/>
      <c r="GRP4" s="66"/>
      <c r="GRQ4" s="66"/>
      <c r="GRR4" s="66"/>
      <c r="GRS4" s="66"/>
      <c r="GRT4" s="66"/>
      <c r="GRU4" s="66"/>
      <c r="GRV4" s="66"/>
      <c r="GRW4" s="66"/>
      <c r="GRX4" s="66"/>
      <c r="GRY4" s="66"/>
      <c r="GRZ4" s="66"/>
      <c r="GSA4" s="66"/>
      <c r="GSB4" s="66"/>
      <c r="GSC4" s="66"/>
      <c r="GSD4" s="66"/>
      <c r="GSE4" s="66"/>
      <c r="GSF4" s="66"/>
      <c r="GSG4" s="66"/>
      <c r="GSH4" s="66"/>
      <c r="GSI4" s="66"/>
      <c r="GSJ4" s="66"/>
      <c r="GSK4" s="66"/>
      <c r="GSL4" s="66"/>
      <c r="GSM4" s="66"/>
      <c r="GSN4" s="66"/>
      <c r="GSO4" s="66"/>
      <c r="GSP4" s="66"/>
      <c r="GSQ4" s="66"/>
      <c r="GSR4" s="66"/>
      <c r="GSS4" s="66"/>
      <c r="GST4" s="66"/>
      <c r="GSU4" s="66"/>
      <c r="GSV4" s="66"/>
      <c r="GSW4" s="66"/>
      <c r="GSX4" s="66"/>
      <c r="GSY4" s="66"/>
      <c r="GSZ4" s="66"/>
      <c r="GTA4" s="66"/>
      <c r="GTB4" s="66"/>
      <c r="GTC4" s="66"/>
      <c r="GTD4" s="66"/>
      <c r="GTE4" s="66"/>
      <c r="GTF4" s="66"/>
      <c r="GTG4" s="66"/>
      <c r="GTH4" s="66"/>
      <c r="GTI4" s="66"/>
      <c r="GTJ4" s="66"/>
      <c r="GTK4" s="66"/>
      <c r="GTL4" s="66"/>
      <c r="GTM4" s="66"/>
      <c r="GTN4" s="66"/>
      <c r="GTO4" s="66"/>
      <c r="GTP4" s="66"/>
      <c r="GTQ4" s="66"/>
      <c r="GTR4" s="66"/>
      <c r="GTS4" s="66"/>
      <c r="GTT4" s="66"/>
      <c r="GTU4" s="66"/>
      <c r="GTV4" s="66"/>
      <c r="GTW4" s="66"/>
      <c r="GTX4" s="66"/>
      <c r="GTY4" s="66"/>
      <c r="GTZ4" s="66"/>
      <c r="GUA4" s="66"/>
      <c r="GUB4" s="66"/>
      <c r="GUC4" s="66"/>
      <c r="GUD4" s="66"/>
      <c r="GUE4" s="66"/>
      <c r="GUF4" s="66"/>
      <c r="GUG4" s="66"/>
      <c r="GUH4" s="66"/>
      <c r="GUI4" s="66"/>
      <c r="GUJ4" s="66"/>
      <c r="GUK4" s="66"/>
      <c r="GUL4" s="66"/>
      <c r="GUM4" s="66"/>
      <c r="GUN4" s="66"/>
      <c r="GUO4" s="66"/>
      <c r="GUP4" s="66"/>
      <c r="GUQ4" s="66"/>
      <c r="GUR4" s="66"/>
      <c r="GUS4" s="66"/>
      <c r="GUT4" s="66"/>
      <c r="GUU4" s="66"/>
      <c r="GUV4" s="66"/>
      <c r="GUW4" s="66"/>
      <c r="GUX4" s="66"/>
      <c r="GUY4" s="66"/>
      <c r="GUZ4" s="66"/>
      <c r="GVA4" s="66"/>
      <c r="GVB4" s="66"/>
      <c r="GVC4" s="66"/>
      <c r="GVD4" s="66"/>
      <c r="GVE4" s="66"/>
      <c r="GVF4" s="66"/>
      <c r="GVG4" s="66"/>
      <c r="GVH4" s="66"/>
      <c r="GVI4" s="66"/>
      <c r="GVJ4" s="66"/>
      <c r="GVK4" s="66"/>
      <c r="GVL4" s="66"/>
      <c r="GVM4" s="66"/>
      <c r="GVN4" s="66"/>
      <c r="GVO4" s="66"/>
      <c r="GVP4" s="66"/>
      <c r="GVQ4" s="66"/>
      <c r="GVR4" s="66"/>
      <c r="GVS4" s="66"/>
      <c r="GVT4" s="66"/>
      <c r="GVU4" s="66"/>
      <c r="GVV4" s="66"/>
      <c r="GVW4" s="66"/>
      <c r="GVX4" s="66"/>
      <c r="GVY4" s="66"/>
      <c r="GVZ4" s="66"/>
      <c r="GWA4" s="66"/>
      <c r="GWB4" s="66"/>
      <c r="GWC4" s="66"/>
      <c r="GWD4" s="66"/>
      <c r="GWE4" s="66"/>
      <c r="GWF4" s="66"/>
      <c r="GWG4" s="66"/>
      <c r="GWH4" s="66"/>
      <c r="GWI4" s="66"/>
      <c r="GWJ4" s="66"/>
      <c r="GWK4" s="66"/>
      <c r="GWL4" s="66"/>
      <c r="GWM4" s="66"/>
      <c r="GWN4" s="66"/>
      <c r="GWO4" s="66"/>
      <c r="GWP4" s="66"/>
      <c r="GWQ4" s="66"/>
      <c r="GWR4" s="66"/>
      <c r="GWS4" s="66"/>
      <c r="GWT4" s="66"/>
      <c r="GWU4" s="66"/>
      <c r="GWV4" s="66"/>
      <c r="GWW4" s="66"/>
      <c r="GWX4" s="66"/>
      <c r="GWY4" s="66"/>
      <c r="GWZ4" s="66"/>
      <c r="GXA4" s="66"/>
      <c r="GXB4" s="66"/>
      <c r="GXC4" s="66"/>
      <c r="GXD4" s="66"/>
      <c r="GXE4" s="66"/>
      <c r="GXF4" s="66"/>
      <c r="GXG4" s="66"/>
      <c r="GXH4" s="66"/>
      <c r="GXI4" s="66"/>
      <c r="GXJ4" s="66"/>
      <c r="GXK4" s="66"/>
      <c r="GXL4" s="66"/>
      <c r="GXM4" s="66"/>
      <c r="GXN4" s="66"/>
      <c r="GXO4" s="66"/>
      <c r="GXP4" s="66"/>
      <c r="GXQ4" s="66"/>
      <c r="GXR4" s="66"/>
      <c r="GXS4" s="66"/>
      <c r="GXT4" s="66"/>
      <c r="GXU4" s="66"/>
      <c r="GXV4" s="66"/>
      <c r="GXW4" s="66"/>
      <c r="GXX4" s="66"/>
      <c r="GXY4" s="66"/>
      <c r="GXZ4" s="66"/>
      <c r="GYA4" s="66"/>
      <c r="GYB4" s="66"/>
      <c r="GYC4" s="66"/>
      <c r="GYD4" s="66"/>
      <c r="GYE4" s="66"/>
      <c r="GYF4" s="66"/>
      <c r="GYG4" s="66"/>
      <c r="GYH4" s="66"/>
      <c r="GYI4" s="66"/>
      <c r="GYJ4" s="66"/>
      <c r="GYK4" s="66"/>
      <c r="GYL4" s="66"/>
      <c r="GYM4" s="66"/>
      <c r="GYN4" s="66"/>
      <c r="GYO4" s="66"/>
      <c r="GYP4" s="66"/>
      <c r="GYQ4" s="66"/>
      <c r="GYR4" s="66"/>
      <c r="GYS4" s="66"/>
      <c r="GYT4" s="66"/>
      <c r="GYU4" s="66"/>
      <c r="GYV4" s="66"/>
      <c r="GYW4" s="66"/>
      <c r="GYX4" s="66"/>
      <c r="GYY4" s="66"/>
      <c r="GYZ4" s="66"/>
      <c r="GZA4" s="66"/>
      <c r="GZB4" s="66"/>
      <c r="GZC4" s="66"/>
      <c r="GZD4" s="66"/>
      <c r="GZE4" s="66"/>
      <c r="GZF4" s="66"/>
      <c r="GZG4" s="66"/>
      <c r="GZH4" s="66"/>
      <c r="GZI4" s="66"/>
      <c r="GZJ4" s="66"/>
      <c r="GZK4" s="66"/>
      <c r="GZL4" s="66"/>
      <c r="GZM4" s="66"/>
      <c r="GZN4" s="66"/>
      <c r="GZO4" s="66"/>
      <c r="GZP4" s="66"/>
      <c r="GZQ4" s="66"/>
      <c r="GZR4" s="66"/>
      <c r="GZS4" s="66"/>
      <c r="GZT4" s="66"/>
      <c r="GZU4" s="66"/>
      <c r="GZV4" s="66"/>
      <c r="GZW4" s="66"/>
      <c r="GZX4" s="66"/>
      <c r="GZY4" s="66"/>
      <c r="GZZ4" s="66"/>
      <c r="HAA4" s="66"/>
      <c r="HAB4" s="66"/>
      <c r="HAC4" s="66"/>
      <c r="HAD4" s="66"/>
      <c r="HAE4" s="66"/>
      <c r="HAF4" s="66"/>
      <c r="HAG4" s="66"/>
      <c r="HAH4" s="66"/>
      <c r="HAI4" s="66"/>
      <c r="HAJ4" s="66"/>
      <c r="HAK4" s="66"/>
      <c r="HAL4" s="66"/>
      <c r="HAM4" s="66"/>
      <c r="HAN4" s="66"/>
      <c r="HAO4" s="66"/>
      <c r="HAP4" s="66"/>
      <c r="HAQ4" s="66"/>
      <c r="HAR4" s="66"/>
      <c r="HAS4" s="66"/>
      <c r="HAT4" s="66"/>
      <c r="HAU4" s="66"/>
      <c r="HAV4" s="66"/>
      <c r="HAW4" s="66"/>
      <c r="HAX4" s="66"/>
      <c r="HAY4" s="66"/>
      <c r="HAZ4" s="66"/>
      <c r="HBA4" s="66"/>
      <c r="HBB4" s="66"/>
      <c r="HBC4" s="66"/>
      <c r="HBD4" s="66"/>
      <c r="HBE4" s="66"/>
      <c r="HBF4" s="66"/>
      <c r="HBG4" s="66"/>
      <c r="HBH4" s="66"/>
      <c r="HBI4" s="66"/>
      <c r="HBJ4" s="66"/>
      <c r="HBK4" s="66"/>
      <c r="HBL4" s="66"/>
      <c r="HBM4" s="66"/>
      <c r="HBN4" s="66"/>
      <c r="HBO4" s="66"/>
      <c r="HBP4" s="66"/>
      <c r="HBQ4" s="66"/>
      <c r="HBR4" s="66"/>
      <c r="HBS4" s="66"/>
      <c r="HBT4" s="66"/>
      <c r="HBU4" s="66"/>
      <c r="HBV4" s="66"/>
      <c r="HBW4" s="66"/>
      <c r="HBX4" s="66"/>
      <c r="HBY4" s="66"/>
      <c r="HBZ4" s="66"/>
      <c r="HCA4" s="66"/>
      <c r="HCB4" s="66"/>
      <c r="HCC4" s="66"/>
      <c r="HCD4" s="66"/>
      <c r="HCE4" s="66"/>
      <c r="HCF4" s="66"/>
      <c r="HCG4" s="66"/>
      <c r="HCH4" s="66"/>
      <c r="HCI4" s="66"/>
      <c r="HCJ4" s="66"/>
      <c r="HCK4" s="66"/>
      <c r="HCL4" s="66"/>
      <c r="HCM4" s="66"/>
      <c r="HCN4" s="66"/>
      <c r="HCO4" s="66"/>
      <c r="HCP4" s="66"/>
      <c r="HCQ4" s="66"/>
      <c r="HCR4" s="66"/>
      <c r="HCS4" s="66"/>
      <c r="HCT4" s="66"/>
      <c r="HCU4" s="66"/>
      <c r="HCV4" s="66"/>
      <c r="HCW4" s="66"/>
      <c r="HCX4" s="66"/>
      <c r="HCY4" s="66"/>
      <c r="HCZ4" s="66"/>
      <c r="HDA4" s="66"/>
      <c r="HDB4" s="66"/>
      <c r="HDC4" s="66"/>
      <c r="HDD4" s="66"/>
      <c r="HDE4" s="66"/>
      <c r="HDF4" s="66"/>
      <c r="HDG4" s="66"/>
      <c r="HDH4" s="66"/>
      <c r="HDI4" s="66"/>
      <c r="HDJ4" s="66"/>
      <c r="HDK4" s="66"/>
      <c r="HDL4" s="66"/>
      <c r="HDM4" s="66"/>
      <c r="HDN4" s="66"/>
      <c r="HDO4" s="66"/>
      <c r="HDP4" s="66"/>
      <c r="HDQ4" s="66"/>
      <c r="HDR4" s="66"/>
      <c r="HDS4" s="66"/>
      <c r="HDT4" s="66"/>
      <c r="HDU4" s="66"/>
      <c r="HDV4" s="66"/>
      <c r="HDW4" s="66"/>
      <c r="HDX4" s="66"/>
      <c r="HDY4" s="66"/>
      <c r="HDZ4" s="66"/>
      <c r="HEA4" s="66"/>
      <c r="HEB4" s="66"/>
      <c r="HEC4" s="66"/>
      <c r="HED4" s="66"/>
      <c r="HEE4" s="66"/>
      <c r="HEF4" s="66"/>
      <c r="HEG4" s="66"/>
      <c r="HEH4" s="66"/>
      <c r="HEI4" s="66"/>
      <c r="HEJ4" s="66"/>
      <c r="HEK4" s="66"/>
      <c r="HEL4" s="66"/>
      <c r="HEM4" s="66"/>
      <c r="HEN4" s="66"/>
      <c r="HEO4" s="66"/>
      <c r="HEP4" s="66"/>
      <c r="HEQ4" s="66"/>
      <c r="HER4" s="66"/>
      <c r="HES4" s="66"/>
      <c r="HET4" s="66"/>
      <c r="HEU4" s="66"/>
      <c r="HEV4" s="66"/>
      <c r="HEW4" s="66"/>
      <c r="HEX4" s="66"/>
      <c r="HEY4" s="66"/>
      <c r="HEZ4" s="66"/>
      <c r="HFA4" s="66"/>
      <c r="HFB4" s="66"/>
      <c r="HFC4" s="66"/>
      <c r="HFD4" s="66"/>
      <c r="HFE4" s="66"/>
      <c r="HFF4" s="66"/>
      <c r="HFG4" s="66"/>
      <c r="HFH4" s="66"/>
      <c r="HFI4" s="66"/>
      <c r="HFJ4" s="66"/>
      <c r="HFK4" s="66"/>
      <c r="HFL4" s="66"/>
      <c r="HFM4" s="66"/>
      <c r="HFN4" s="66"/>
      <c r="HFO4" s="66"/>
      <c r="HFP4" s="66"/>
      <c r="HFQ4" s="66"/>
      <c r="HFR4" s="66"/>
      <c r="HFS4" s="66"/>
      <c r="HFT4" s="66"/>
      <c r="HFU4" s="66"/>
      <c r="HFV4" s="66"/>
      <c r="HFW4" s="66"/>
      <c r="HFX4" s="66"/>
      <c r="HFY4" s="66"/>
      <c r="HFZ4" s="66"/>
      <c r="HGA4" s="66"/>
      <c r="HGB4" s="66"/>
      <c r="HGC4" s="66"/>
      <c r="HGD4" s="66"/>
      <c r="HGE4" s="66"/>
      <c r="HGF4" s="66"/>
      <c r="HGG4" s="66"/>
      <c r="HGH4" s="66"/>
      <c r="HGI4" s="66"/>
      <c r="HGJ4" s="66"/>
      <c r="HGK4" s="66"/>
      <c r="HGL4" s="66"/>
      <c r="HGM4" s="66"/>
      <c r="HGN4" s="66"/>
      <c r="HGO4" s="66"/>
      <c r="HGP4" s="66"/>
      <c r="HGQ4" s="66"/>
      <c r="HGR4" s="66"/>
      <c r="HGS4" s="66"/>
      <c r="HGT4" s="66"/>
      <c r="HGU4" s="66"/>
      <c r="HGV4" s="66"/>
      <c r="HGW4" s="66"/>
      <c r="HGX4" s="66"/>
      <c r="HGY4" s="66"/>
      <c r="HGZ4" s="66"/>
      <c r="HHA4" s="66"/>
      <c r="HHB4" s="66"/>
      <c r="HHC4" s="66"/>
      <c r="HHD4" s="66"/>
      <c r="HHE4" s="66"/>
      <c r="HHF4" s="66"/>
      <c r="HHG4" s="66"/>
      <c r="HHH4" s="66"/>
      <c r="HHI4" s="66"/>
      <c r="HHJ4" s="66"/>
      <c r="HHK4" s="66"/>
      <c r="HHL4" s="66"/>
      <c r="HHM4" s="66"/>
      <c r="HHN4" s="66"/>
      <c r="HHO4" s="66"/>
      <c r="HHP4" s="66"/>
      <c r="HHQ4" s="66"/>
      <c r="HHR4" s="66"/>
      <c r="HHS4" s="66"/>
      <c r="HHT4" s="66"/>
      <c r="HHU4" s="66"/>
      <c r="HHV4" s="66"/>
      <c r="HHW4" s="66"/>
      <c r="HHX4" s="66"/>
      <c r="HHY4" s="66"/>
      <c r="HHZ4" s="66"/>
      <c r="HIA4" s="66"/>
      <c r="HIB4" s="66"/>
      <c r="HIC4" s="66"/>
      <c r="HID4" s="66"/>
      <c r="HIE4" s="66"/>
      <c r="HIF4" s="66"/>
      <c r="HIG4" s="66"/>
      <c r="HIH4" s="66"/>
      <c r="HII4" s="66"/>
      <c r="HIJ4" s="66"/>
      <c r="HIK4" s="66"/>
      <c r="HIL4" s="66"/>
      <c r="HIM4" s="66"/>
      <c r="HIN4" s="66"/>
      <c r="HIO4" s="66"/>
      <c r="HIP4" s="66"/>
      <c r="HIQ4" s="66"/>
      <c r="HIR4" s="66"/>
      <c r="HIS4" s="66"/>
      <c r="HIT4" s="66"/>
      <c r="HIU4" s="66"/>
      <c r="HIV4" s="66"/>
      <c r="HIW4" s="66"/>
      <c r="HIX4" s="66"/>
      <c r="HIY4" s="66"/>
      <c r="HIZ4" s="66"/>
      <c r="HJA4" s="66"/>
      <c r="HJB4" s="66"/>
      <c r="HJC4" s="66"/>
      <c r="HJD4" s="66"/>
      <c r="HJE4" s="66"/>
      <c r="HJF4" s="66"/>
      <c r="HJG4" s="66"/>
      <c r="HJH4" s="66"/>
      <c r="HJI4" s="66"/>
      <c r="HJJ4" s="66"/>
      <c r="HJK4" s="66"/>
      <c r="HJL4" s="66"/>
      <c r="HJM4" s="66"/>
      <c r="HJN4" s="66"/>
      <c r="HJO4" s="66"/>
      <c r="HJP4" s="66"/>
      <c r="HJQ4" s="66"/>
      <c r="HJR4" s="66"/>
      <c r="HJS4" s="66"/>
      <c r="HJT4" s="66"/>
      <c r="HJU4" s="66"/>
      <c r="HJV4" s="66"/>
      <c r="HJW4" s="66"/>
      <c r="HJX4" s="66"/>
      <c r="HJY4" s="66"/>
      <c r="HJZ4" s="66"/>
      <c r="HKA4" s="66"/>
      <c r="HKB4" s="66"/>
      <c r="HKC4" s="66"/>
      <c r="HKD4" s="66"/>
      <c r="HKE4" s="66"/>
      <c r="HKF4" s="66"/>
      <c r="HKG4" s="66"/>
      <c r="HKH4" s="66"/>
      <c r="HKI4" s="66"/>
      <c r="HKJ4" s="66"/>
      <c r="HKK4" s="66"/>
      <c r="HKL4" s="66"/>
      <c r="HKM4" s="66"/>
      <c r="HKN4" s="66"/>
      <c r="HKO4" s="66"/>
      <c r="HKP4" s="66"/>
      <c r="HKQ4" s="66"/>
      <c r="HKR4" s="66"/>
      <c r="HKS4" s="66"/>
      <c r="HKT4" s="66"/>
      <c r="HKU4" s="66"/>
      <c r="HKV4" s="66"/>
      <c r="HKW4" s="66"/>
      <c r="HKX4" s="66"/>
      <c r="HKY4" s="66"/>
      <c r="HKZ4" s="66"/>
      <c r="HLA4" s="66"/>
      <c r="HLB4" s="66"/>
      <c r="HLC4" s="66"/>
      <c r="HLD4" s="66"/>
      <c r="HLE4" s="66"/>
      <c r="HLF4" s="66"/>
      <c r="HLG4" s="66"/>
      <c r="HLH4" s="66"/>
      <c r="HLI4" s="66"/>
      <c r="HLJ4" s="66"/>
      <c r="HLK4" s="66"/>
      <c r="HLL4" s="66"/>
      <c r="HLM4" s="66"/>
      <c r="HLN4" s="66"/>
      <c r="HLO4" s="66"/>
      <c r="HLP4" s="66"/>
      <c r="HLQ4" s="66"/>
      <c r="HLR4" s="66"/>
      <c r="HLS4" s="66"/>
      <c r="HLT4" s="66"/>
      <c r="HLU4" s="66"/>
      <c r="HLV4" s="66"/>
      <c r="HLW4" s="66"/>
      <c r="HLX4" s="66"/>
      <c r="HLY4" s="66"/>
      <c r="HLZ4" s="66"/>
      <c r="HMA4" s="66"/>
      <c r="HMB4" s="66"/>
      <c r="HMC4" s="66"/>
      <c r="HMD4" s="66"/>
      <c r="HME4" s="66"/>
      <c r="HMF4" s="66"/>
      <c r="HMG4" s="66"/>
      <c r="HMH4" s="66"/>
      <c r="HMI4" s="66"/>
      <c r="HMJ4" s="66"/>
      <c r="HMK4" s="66"/>
      <c r="HML4" s="66"/>
      <c r="HMM4" s="66"/>
      <c r="HMN4" s="66"/>
      <c r="HMO4" s="66"/>
      <c r="HMP4" s="66"/>
      <c r="HMQ4" s="66"/>
      <c r="HMR4" s="66"/>
      <c r="HMS4" s="66"/>
      <c r="HMT4" s="66"/>
      <c r="HMU4" s="66"/>
      <c r="HMV4" s="66"/>
      <c r="HMW4" s="66"/>
      <c r="HMX4" s="66"/>
      <c r="HMY4" s="66"/>
      <c r="HMZ4" s="66"/>
      <c r="HNA4" s="66"/>
      <c r="HNB4" s="66"/>
      <c r="HNC4" s="66"/>
      <c r="HND4" s="66"/>
      <c r="HNE4" s="66"/>
      <c r="HNF4" s="66"/>
      <c r="HNG4" s="66"/>
      <c r="HNH4" s="66"/>
      <c r="HNI4" s="66"/>
      <c r="HNJ4" s="66"/>
      <c r="HNK4" s="66"/>
      <c r="HNL4" s="66"/>
      <c r="HNM4" s="66"/>
      <c r="HNN4" s="66"/>
      <c r="HNO4" s="66"/>
      <c r="HNP4" s="66"/>
      <c r="HNQ4" s="66"/>
      <c r="HNR4" s="66"/>
      <c r="HNS4" s="66"/>
      <c r="HNT4" s="66"/>
      <c r="HNU4" s="66"/>
      <c r="HNV4" s="66"/>
      <c r="HNW4" s="66"/>
      <c r="HNX4" s="66"/>
      <c r="HNY4" s="66"/>
      <c r="HNZ4" s="66"/>
      <c r="HOA4" s="66"/>
      <c r="HOB4" s="66"/>
      <c r="HOC4" s="66"/>
      <c r="HOD4" s="66"/>
      <c r="HOE4" s="66"/>
      <c r="HOF4" s="66"/>
      <c r="HOG4" s="66"/>
      <c r="HOH4" s="66"/>
      <c r="HOI4" s="66"/>
      <c r="HOJ4" s="66"/>
      <c r="HOK4" s="66"/>
      <c r="HOL4" s="66"/>
      <c r="HOM4" s="66"/>
      <c r="HON4" s="66"/>
      <c r="HOO4" s="66"/>
      <c r="HOP4" s="66"/>
      <c r="HOQ4" s="66"/>
      <c r="HOR4" s="66"/>
      <c r="HOS4" s="66"/>
      <c r="HOT4" s="66"/>
      <c r="HOU4" s="66"/>
      <c r="HOV4" s="66"/>
      <c r="HOW4" s="66"/>
      <c r="HOX4" s="66"/>
      <c r="HOY4" s="66"/>
      <c r="HOZ4" s="66"/>
      <c r="HPA4" s="66"/>
      <c r="HPB4" s="66"/>
      <c r="HPC4" s="66"/>
      <c r="HPD4" s="66"/>
      <c r="HPE4" s="66"/>
      <c r="HPF4" s="66"/>
      <c r="HPG4" s="66"/>
      <c r="HPH4" s="66"/>
      <c r="HPI4" s="66"/>
      <c r="HPJ4" s="66"/>
      <c r="HPK4" s="66"/>
      <c r="HPL4" s="66"/>
      <c r="HPM4" s="66"/>
      <c r="HPN4" s="66"/>
      <c r="HPO4" s="66"/>
      <c r="HPP4" s="66"/>
      <c r="HPQ4" s="66"/>
      <c r="HPR4" s="66"/>
      <c r="HPS4" s="66"/>
      <c r="HPT4" s="66"/>
      <c r="HPU4" s="66"/>
      <c r="HPV4" s="66"/>
      <c r="HPW4" s="66"/>
      <c r="HPX4" s="66"/>
      <c r="HPY4" s="66"/>
      <c r="HPZ4" s="66"/>
      <c r="HQA4" s="66"/>
      <c r="HQB4" s="66"/>
      <c r="HQC4" s="66"/>
      <c r="HQD4" s="66"/>
      <c r="HQE4" s="66"/>
      <c r="HQF4" s="66"/>
      <c r="HQG4" s="66"/>
      <c r="HQH4" s="66"/>
      <c r="HQI4" s="66"/>
      <c r="HQJ4" s="66"/>
      <c r="HQK4" s="66"/>
      <c r="HQL4" s="66"/>
      <c r="HQM4" s="66"/>
      <c r="HQN4" s="66"/>
      <c r="HQO4" s="66"/>
      <c r="HQP4" s="66"/>
      <c r="HQQ4" s="66"/>
      <c r="HQR4" s="66"/>
      <c r="HQS4" s="66"/>
      <c r="HQT4" s="66"/>
      <c r="HQU4" s="66"/>
      <c r="HQV4" s="66"/>
      <c r="HQW4" s="66"/>
      <c r="HQX4" s="66"/>
      <c r="HQY4" s="66"/>
      <c r="HQZ4" s="66"/>
      <c r="HRA4" s="66"/>
      <c r="HRB4" s="66"/>
      <c r="HRC4" s="66"/>
      <c r="HRD4" s="66"/>
      <c r="HRE4" s="66"/>
      <c r="HRF4" s="66"/>
      <c r="HRG4" s="66"/>
      <c r="HRH4" s="66"/>
      <c r="HRI4" s="66"/>
      <c r="HRJ4" s="66"/>
      <c r="HRK4" s="66"/>
      <c r="HRL4" s="66"/>
      <c r="HRM4" s="66"/>
      <c r="HRN4" s="66"/>
      <c r="HRO4" s="66"/>
      <c r="HRP4" s="66"/>
      <c r="HRQ4" s="66"/>
      <c r="HRR4" s="66"/>
      <c r="HRS4" s="66"/>
      <c r="HRT4" s="66"/>
      <c r="HRU4" s="66"/>
      <c r="HRV4" s="66"/>
      <c r="HRW4" s="66"/>
      <c r="HRX4" s="66"/>
      <c r="HRY4" s="66"/>
      <c r="HRZ4" s="66"/>
      <c r="HSA4" s="66"/>
      <c r="HSB4" s="66"/>
      <c r="HSC4" s="66"/>
      <c r="HSD4" s="66"/>
      <c r="HSE4" s="66"/>
      <c r="HSF4" s="66"/>
      <c r="HSG4" s="66"/>
      <c r="HSH4" s="66"/>
      <c r="HSI4" s="66"/>
      <c r="HSJ4" s="66"/>
      <c r="HSK4" s="66"/>
      <c r="HSL4" s="66"/>
      <c r="HSM4" s="66"/>
      <c r="HSN4" s="66"/>
      <c r="HSO4" s="66"/>
      <c r="HSP4" s="66"/>
      <c r="HSQ4" s="66"/>
      <c r="HSR4" s="66"/>
      <c r="HSS4" s="66"/>
      <c r="HST4" s="66"/>
      <c r="HSU4" s="66"/>
      <c r="HSV4" s="66"/>
      <c r="HSW4" s="66"/>
      <c r="HSX4" s="66"/>
      <c r="HSY4" s="66"/>
      <c r="HSZ4" s="66"/>
      <c r="HTA4" s="66"/>
      <c r="HTB4" s="66"/>
      <c r="HTC4" s="66"/>
      <c r="HTD4" s="66"/>
      <c r="HTE4" s="66"/>
      <c r="HTF4" s="66"/>
      <c r="HTG4" s="66"/>
      <c r="HTH4" s="66"/>
      <c r="HTI4" s="66"/>
      <c r="HTJ4" s="66"/>
      <c r="HTK4" s="66"/>
      <c r="HTL4" s="66"/>
      <c r="HTM4" s="66"/>
      <c r="HTN4" s="66"/>
      <c r="HTO4" s="66"/>
      <c r="HTP4" s="66"/>
      <c r="HTQ4" s="66"/>
      <c r="HTR4" s="66"/>
      <c r="HTS4" s="66"/>
      <c r="HTT4" s="66"/>
      <c r="HTU4" s="66"/>
      <c r="HTV4" s="66"/>
      <c r="HTW4" s="66"/>
      <c r="HTX4" s="66"/>
      <c r="HTY4" s="66"/>
      <c r="HTZ4" s="66"/>
      <c r="HUA4" s="66"/>
      <c r="HUB4" s="66"/>
      <c r="HUC4" s="66"/>
      <c r="HUD4" s="66"/>
      <c r="HUE4" s="66"/>
      <c r="HUF4" s="66"/>
      <c r="HUG4" s="66"/>
      <c r="HUH4" s="66"/>
      <c r="HUI4" s="66"/>
      <c r="HUJ4" s="66"/>
      <c r="HUK4" s="66"/>
      <c r="HUL4" s="66"/>
      <c r="HUM4" s="66"/>
      <c r="HUN4" s="66"/>
      <c r="HUO4" s="66"/>
      <c r="HUP4" s="66"/>
      <c r="HUQ4" s="66"/>
      <c r="HUR4" s="66"/>
      <c r="HUS4" s="66"/>
      <c r="HUT4" s="66"/>
      <c r="HUU4" s="66"/>
      <c r="HUV4" s="66"/>
      <c r="HUW4" s="66"/>
      <c r="HUX4" s="66"/>
      <c r="HUY4" s="66"/>
      <c r="HUZ4" s="66"/>
      <c r="HVA4" s="66"/>
      <c r="HVB4" s="66"/>
      <c r="HVC4" s="66"/>
      <c r="HVD4" s="66"/>
      <c r="HVE4" s="66"/>
      <c r="HVF4" s="66"/>
      <c r="HVG4" s="66"/>
      <c r="HVH4" s="66"/>
      <c r="HVI4" s="66"/>
      <c r="HVJ4" s="66"/>
      <c r="HVK4" s="66"/>
      <c r="HVL4" s="66"/>
      <c r="HVM4" s="66"/>
      <c r="HVN4" s="66"/>
      <c r="HVO4" s="66"/>
      <c r="HVP4" s="66"/>
      <c r="HVQ4" s="66"/>
      <c r="HVR4" s="66"/>
      <c r="HVS4" s="66"/>
      <c r="HVT4" s="66"/>
      <c r="HVU4" s="66"/>
      <c r="HVV4" s="66"/>
      <c r="HVW4" s="66"/>
      <c r="HVX4" s="66"/>
      <c r="HVY4" s="66"/>
      <c r="HVZ4" s="66"/>
      <c r="HWA4" s="66"/>
      <c r="HWB4" s="66"/>
      <c r="HWC4" s="66"/>
      <c r="HWD4" s="66"/>
      <c r="HWE4" s="66"/>
      <c r="HWF4" s="66"/>
      <c r="HWG4" s="66"/>
      <c r="HWH4" s="66"/>
      <c r="HWI4" s="66"/>
      <c r="HWJ4" s="66"/>
      <c r="HWK4" s="66"/>
      <c r="HWL4" s="66"/>
      <c r="HWM4" s="66"/>
      <c r="HWN4" s="66"/>
      <c r="HWO4" s="66"/>
      <c r="HWP4" s="66"/>
      <c r="HWQ4" s="66"/>
      <c r="HWR4" s="66"/>
      <c r="HWS4" s="66"/>
      <c r="HWT4" s="66"/>
      <c r="HWU4" s="66"/>
      <c r="HWV4" s="66"/>
      <c r="HWW4" s="66"/>
      <c r="HWX4" s="66"/>
      <c r="HWY4" s="66"/>
      <c r="HWZ4" s="66"/>
      <c r="HXA4" s="66"/>
      <c r="HXB4" s="66"/>
      <c r="HXC4" s="66"/>
      <c r="HXD4" s="66"/>
      <c r="HXE4" s="66"/>
      <c r="HXF4" s="66"/>
      <c r="HXG4" s="66"/>
      <c r="HXH4" s="66"/>
      <c r="HXI4" s="66"/>
      <c r="HXJ4" s="66"/>
      <c r="HXK4" s="66"/>
      <c r="HXL4" s="66"/>
      <c r="HXM4" s="66"/>
      <c r="HXN4" s="66"/>
      <c r="HXO4" s="66"/>
      <c r="HXP4" s="66"/>
      <c r="HXQ4" s="66"/>
      <c r="HXR4" s="66"/>
      <c r="HXS4" s="66"/>
      <c r="HXT4" s="66"/>
      <c r="HXU4" s="66"/>
      <c r="HXV4" s="66"/>
      <c r="HXW4" s="66"/>
      <c r="HXX4" s="66"/>
      <c r="HXY4" s="66"/>
      <c r="HXZ4" s="66"/>
      <c r="HYA4" s="66"/>
      <c r="HYB4" s="66"/>
      <c r="HYC4" s="66"/>
      <c r="HYD4" s="66"/>
      <c r="HYE4" s="66"/>
      <c r="HYF4" s="66"/>
      <c r="HYG4" s="66"/>
      <c r="HYH4" s="66"/>
      <c r="HYI4" s="66"/>
      <c r="HYJ4" s="66"/>
      <c r="HYK4" s="66"/>
      <c r="HYL4" s="66"/>
      <c r="HYM4" s="66"/>
      <c r="HYN4" s="66"/>
      <c r="HYO4" s="66"/>
      <c r="HYP4" s="66"/>
      <c r="HYQ4" s="66"/>
      <c r="HYR4" s="66"/>
      <c r="HYS4" s="66"/>
      <c r="HYT4" s="66"/>
      <c r="HYU4" s="66"/>
      <c r="HYV4" s="66"/>
      <c r="HYW4" s="66"/>
      <c r="HYX4" s="66"/>
      <c r="HYY4" s="66"/>
      <c r="HYZ4" s="66"/>
      <c r="HZA4" s="66"/>
      <c r="HZB4" s="66"/>
      <c r="HZC4" s="66"/>
      <c r="HZD4" s="66"/>
      <c r="HZE4" s="66"/>
      <c r="HZF4" s="66"/>
      <c r="HZG4" s="66"/>
      <c r="HZH4" s="66"/>
      <c r="HZI4" s="66"/>
      <c r="HZJ4" s="66"/>
      <c r="HZK4" s="66"/>
      <c r="HZL4" s="66"/>
      <c r="HZM4" s="66"/>
      <c r="HZN4" s="66"/>
      <c r="HZO4" s="66"/>
      <c r="HZP4" s="66"/>
      <c r="HZQ4" s="66"/>
      <c r="HZR4" s="66"/>
      <c r="HZS4" s="66"/>
      <c r="HZT4" s="66"/>
      <c r="HZU4" s="66"/>
      <c r="HZV4" s="66"/>
      <c r="HZW4" s="66"/>
      <c r="HZX4" s="66"/>
      <c r="HZY4" s="66"/>
      <c r="HZZ4" s="66"/>
      <c r="IAA4" s="66"/>
      <c r="IAB4" s="66"/>
      <c r="IAC4" s="66"/>
      <c r="IAD4" s="66"/>
      <c r="IAE4" s="66"/>
      <c r="IAF4" s="66"/>
      <c r="IAG4" s="66"/>
      <c r="IAH4" s="66"/>
      <c r="IAI4" s="66"/>
      <c r="IAJ4" s="66"/>
      <c r="IAK4" s="66"/>
      <c r="IAL4" s="66"/>
      <c r="IAM4" s="66"/>
      <c r="IAN4" s="66"/>
      <c r="IAO4" s="66"/>
      <c r="IAP4" s="66"/>
      <c r="IAQ4" s="66"/>
      <c r="IAR4" s="66"/>
      <c r="IAS4" s="66"/>
      <c r="IAT4" s="66"/>
      <c r="IAU4" s="66"/>
      <c r="IAV4" s="66"/>
      <c r="IAW4" s="66"/>
      <c r="IAX4" s="66"/>
      <c r="IAY4" s="66"/>
      <c r="IAZ4" s="66"/>
      <c r="IBA4" s="66"/>
      <c r="IBB4" s="66"/>
      <c r="IBC4" s="66"/>
      <c r="IBD4" s="66"/>
      <c r="IBE4" s="66"/>
      <c r="IBF4" s="66"/>
      <c r="IBG4" s="66"/>
      <c r="IBH4" s="66"/>
      <c r="IBI4" s="66"/>
      <c r="IBJ4" s="66"/>
      <c r="IBK4" s="66"/>
      <c r="IBL4" s="66"/>
      <c r="IBM4" s="66"/>
      <c r="IBN4" s="66"/>
      <c r="IBO4" s="66"/>
      <c r="IBP4" s="66"/>
      <c r="IBQ4" s="66"/>
      <c r="IBR4" s="66"/>
      <c r="IBS4" s="66"/>
      <c r="IBT4" s="66"/>
      <c r="IBU4" s="66"/>
      <c r="IBV4" s="66"/>
      <c r="IBW4" s="66"/>
      <c r="IBX4" s="66"/>
      <c r="IBY4" s="66"/>
      <c r="IBZ4" s="66"/>
      <c r="ICA4" s="66"/>
      <c r="ICB4" s="66"/>
      <c r="ICC4" s="66"/>
      <c r="ICD4" s="66"/>
      <c r="ICE4" s="66"/>
      <c r="ICF4" s="66"/>
      <c r="ICG4" s="66"/>
      <c r="ICH4" s="66"/>
      <c r="ICI4" s="66"/>
      <c r="ICJ4" s="66"/>
      <c r="ICK4" s="66"/>
      <c r="ICL4" s="66"/>
      <c r="ICM4" s="66"/>
      <c r="ICN4" s="66"/>
      <c r="ICO4" s="66"/>
      <c r="ICP4" s="66"/>
      <c r="ICQ4" s="66"/>
      <c r="ICR4" s="66"/>
      <c r="ICS4" s="66"/>
      <c r="ICT4" s="66"/>
      <c r="ICU4" s="66"/>
      <c r="ICV4" s="66"/>
      <c r="ICW4" s="66"/>
      <c r="ICX4" s="66"/>
      <c r="ICY4" s="66"/>
      <c r="ICZ4" s="66"/>
      <c r="IDA4" s="66"/>
      <c r="IDB4" s="66"/>
      <c r="IDC4" s="66"/>
      <c r="IDD4" s="66"/>
      <c r="IDE4" s="66"/>
      <c r="IDF4" s="66"/>
      <c r="IDG4" s="66"/>
      <c r="IDH4" s="66"/>
      <c r="IDI4" s="66"/>
      <c r="IDJ4" s="66"/>
      <c r="IDK4" s="66"/>
      <c r="IDL4" s="66"/>
      <c r="IDM4" s="66"/>
      <c r="IDN4" s="66"/>
      <c r="IDO4" s="66"/>
      <c r="IDP4" s="66"/>
      <c r="IDQ4" s="66"/>
      <c r="IDR4" s="66"/>
      <c r="IDS4" s="66"/>
      <c r="IDT4" s="66"/>
      <c r="IDU4" s="66"/>
      <c r="IDV4" s="66"/>
      <c r="IDW4" s="66"/>
      <c r="IDX4" s="66"/>
      <c r="IDY4" s="66"/>
      <c r="IDZ4" s="66"/>
      <c r="IEA4" s="66"/>
      <c r="IEB4" s="66"/>
      <c r="IEC4" s="66"/>
      <c r="IED4" s="66"/>
      <c r="IEE4" s="66"/>
      <c r="IEF4" s="66"/>
      <c r="IEG4" s="66"/>
      <c r="IEH4" s="66"/>
      <c r="IEI4" s="66"/>
      <c r="IEJ4" s="66"/>
      <c r="IEK4" s="66"/>
      <c r="IEL4" s="66"/>
      <c r="IEM4" s="66"/>
      <c r="IEN4" s="66"/>
      <c r="IEO4" s="66"/>
      <c r="IEP4" s="66"/>
      <c r="IEQ4" s="66"/>
      <c r="IER4" s="66"/>
      <c r="IES4" s="66"/>
      <c r="IET4" s="66"/>
      <c r="IEU4" s="66"/>
      <c r="IEV4" s="66"/>
      <c r="IEW4" s="66"/>
      <c r="IEX4" s="66"/>
      <c r="IEY4" s="66"/>
      <c r="IEZ4" s="66"/>
      <c r="IFA4" s="66"/>
      <c r="IFB4" s="66"/>
      <c r="IFC4" s="66"/>
      <c r="IFD4" s="66"/>
      <c r="IFE4" s="66"/>
      <c r="IFF4" s="66"/>
      <c r="IFG4" s="66"/>
      <c r="IFH4" s="66"/>
      <c r="IFI4" s="66"/>
      <c r="IFJ4" s="66"/>
      <c r="IFK4" s="66"/>
      <c r="IFL4" s="66"/>
      <c r="IFM4" s="66"/>
      <c r="IFN4" s="66"/>
      <c r="IFO4" s="66"/>
      <c r="IFP4" s="66"/>
      <c r="IFQ4" s="66"/>
      <c r="IFR4" s="66"/>
      <c r="IFS4" s="66"/>
      <c r="IFT4" s="66"/>
      <c r="IFU4" s="66"/>
      <c r="IFV4" s="66"/>
      <c r="IFW4" s="66"/>
      <c r="IFX4" s="66"/>
      <c r="IFY4" s="66"/>
      <c r="IFZ4" s="66"/>
      <c r="IGA4" s="66"/>
      <c r="IGB4" s="66"/>
      <c r="IGC4" s="66"/>
      <c r="IGD4" s="66"/>
      <c r="IGE4" s="66"/>
      <c r="IGF4" s="66"/>
      <c r="IGG4" s="66"/>
      <c r="IGH4" s="66"/>
      <c r="IGI4" s="66"/>
      <c r="IGJ4" s="66"/>
      <c r="IGK4" s="66"/>
      <c r="IGL4" s="66"/>
      <c r="IGM4" s="66"/>
      <c r="IGN4" s="66"/>
      <c r="IGO4" s="66"/>
      <c r="IGP4" s="66"/>
      <c r="IGQ4" s="66"/>
      <c r="IGR4" s="66"/>
      <c r="IGS4" s="66"/>
      <c r="IGT4" s="66"/>
      <c r="IGU4" s="66"/>
      <c r="IGV4" s="66"/>
      <c r="IGW4" s="66"/>
      <c r="IGX4" s="66"/>
      <c r="IGY4" s="66"/>
      <c r="IGZ4" s="66"/>
      <c r="IHA4" s="66"/>
      <c r="IHB4" s="66"/>
      <c r="IHC4" s="66"/>
      <c r="IHD4" s="66"/>
      <c r="IHE4" s="66"/>
      <c r="IHF4" s="66"/>
      <c r="IHG4" s="66"/>
      <c r="IHH4" s="66"/>
      <c r="IHI4" s="66"/>
      <c r="IHJ4" s="66"/>
      <c r="IHK4" s="66"/>
      <c r="IHL4" s="66"/>
      <c r="IHM4" s="66"/>
      <c r="IHN4" s="66"/>
      <c r="IHO4" s="66"/>
      <c r="IHP4" s="66"/>
      <c r="IHQ4" s="66"/>
      <c r="IHR4" s="66"/>
      <c r="IHS4" s="66"/>
      <c r="IHT4" s="66"/>
      <c r="IHU4" s="66"/>
      <c r="IHV4" s="66"/>
      <c r="IHW4" s="66"/>
      <c r="IHX4" s="66"/>
      <c r="IHY4" s="66"/>
      <c r="IHZ4" s="66"/>
      <c r="IIA4" s="66"/>
      <c r="IIB4" s="66"/>
      <c r="IIC4" s="66"/>
      <c r="IID4" s="66"/>
      <c r="IIE4" s="66"/>
      <c r="IIF4" s="66"/>
      <c r="IIG4" s="66"/>
      <c r="IIH4" s="66"/>
      <c r="III4" s="66"/>
      <c r="IIJ4" s="66"/>
      <c r="IIK4" s="66"/>
      <c r="IIL4" s="66"/>
      <c r="IIM4" s="66"/>
      <c r="IIN4" s="66"/>
      <c r="IIO4" s="66"/>
      <c r="IIP4" s="66"/>
      <c r="IIQ4" s="66"/>
      <c r="IIR4" s="66"/>
      <c r="IIS4" s="66"/>
      <c r="IIT4" s="66"/>
      <c r="IIU4" s="66"/>
      <c r="IIV4" s="66"/>
      <c r="IIW4" s="66"/>
      <c r="IIX4" s="66"/>
      <c r="IIY4" s="66"/>
      <c r="IIZ4" s="66"/>
      <c r="IJA4" s="66"/>
      <c r="IJB4" s="66"/>
      <c r="IJC4" s="66"/>
      <c r="IJD4" s="66"/>
      <c r="IJE4" s="66"/>
      <c r="IJF4" s="66"/>
      <c r="IJG4" s="66"/>
      <c r="IJH4" s="66"/>
      <c r="IJI4" s="66"/>
      <c r="IJJ4" s="66"/>
      <c r="IJK4" s="66"/>
      <c r="IJL4" s="66"/>
      <c r="IJM4" s="66"/>
      <c r="IJN4" s="66"/>
      <c r="IJO4" s="66"/>
      <c r="IJP4" s="66"/>
      <c r="IJQ4" s="66"/>
      <c r="IJR4" s="66"/>
      <c r="IJS4" s="66"/>
      <c r="IJT4" s="66"/>
      <c r="IJU4" s="66"/>
      <c r="IJV4" s="66"/>
      <c r="IJW4" s="66"/>
      <c r="IJX4" s="66"/>
      <c r="IJY4" s="66"/>
      <c r="IJZ4" s="66"/>
      <c r="IKA4" s="66"/>
      <c r="IKB4" s="66"/>
      <c r="IKC4" s="66"/>
      <c r="IKD4" s="66"/>
      <c r="IKE4" s="66"/>
      <c r="IKF4" s="66"/>
      <c r="IKG4" s="66"/>
      <c r="IKH4" s="66"/>
      <c r="IKI4" s="66"/>
      <c r="IKJ4" s="66"/>
      <c r="IKK4" s="66"/>
      <c r="IKL4" s="66"/>
      <c r="IKM4" s="66"/>
      <c r="IKN4" s="66"/>
      <c r="IKO4" s="66"/>
      <c r="IKP4" s="66"/>
      <c r="IKQ4" s="66"/>
      <c r="IKR4" s="66"/>
      <c r="IKS4" s="66"/>
      <c r="IKT4" s="66"/>
      <c r="IKU4" s="66"/>
      <c r="IKV4" s="66"/>
      <c r="IKW4" s="66"/>
      <c r="IKX4" s="66"/>
      <c r="IKY4" s="66"/>
      <c r="IKZ4" s="66"/>
      <c r="ILA4" s="66"/>
      <c r="ILB4" s="66"/>
      <c r="ILC4" s="66"/>
      <c r="ILD4" s="66"/>
      <c r="ILE4" s="66"/>
      <c r="ILF4" s="66"/>
      <c r="ILG4" s="66"/>
      <c r="ILH4" s="66"/>
      <c r="ILI4" s="66"/>
      <c r="ILJ4" s="66"/>
      <c r="ILK4" s="66"/>
      <c r="ILL4" s="66"/>
      <c r="ILM4" s="66"/>
      <c r="ILN4" s="66"/>
      <c r="ILO4" s="66"/>
      <c r="ILP4" s="66"/>
      <c r="ILQ4" s="66"/>
      <c r="ILR4" s="66"/>
      <c r="ILS4" s="66"/>
      <c r="ILT4" s="66"/>
      <c r="ILU4" s="66"/>
      <c r="ILV4" s="66"/>
      <c r="ILW4" s="66"/>
      <c r="ILX4" s="66"/>
      <c r="ILY4" s="66"/>
      <c r="ILZ4" s="66"/>
      <c r="IMA4" s="66"/>
      <c r="IMB4" s="66"/>
      <c r="IMC4" s="66"/>
      <c r="IMD4" s="66"/>
      <c r="IME4" s="66"/>
      <c r="IMF4" s="66"/>
      <c r="IMG4" s="66"/>
      <c r="IMH4" s="66"/>
      <c r="IMI4" s="66"/>
      <c r="IMJ4" s="66"/>
      <c r="IMK4" s="66"/>
      <c r="IML4" s="66"/>
      <c r="IMM4" s="66"/>
      <c r="IMN4" s="66"/>
      <c r="IMO4" s="66"/>
      <c r="IMP4" s="66"/>
      <c r="IMQ4" s="66"/>
      <c r="IMR4" s="66"/>
      <c r="IMS4" s="66"/>
      <c r="IMT4" s="66"/>
      <c r="IMU4" s="66"/>
      <c r="IMV4" s="66"/>
      <c r="IMW4" s="66"/>
      <c r="IMX4" s="66"/>
      <c r="IMY4" s="66"/>
      <c r="IMZ4" s="66"/>
      <c r="INA4" s="66"/>
      <c r="INB4" s="66"/>
      <c r="INC4" s="66"/>
      <c r="IND4" s="66"/>
      <c r="INE4" s="66"/>
      <c r="INF4" s="66"/>
      <c r="ING4" s="66"/>
      <c r="INH4" s="66"/>
      <c r="INI4" s="66"/>
      <c r="INJ4" s="66"/>
      <c r="INK4" s="66"/>
      <c r="INL4" s="66"/>
      <c r="INM4" s="66"/>
      <c r="INN4" s="66"/>
      <c r="INO4" s="66"/>
      <c r="INP4" s="66"/>
      <c r="INQ4" s="66"/>
      <c r="INR4" s="66"/>
      <c r="INS4" s="66"/>
      <c r="INT4" s="66"/>
      <c r="INU4" s="66"/>
      <c r="INV4" s="66"/>
      <c r="INW4" s="66"/>
      <c r="INX4" s="66"/>
      <c r="INY4" s="66"/>
      <c r="INZ4" s="66"/>
      <c r="IOA4" s="66"/>
      <c r="IOB4" s="66"/>
      <c r="IOC4" s="66"/>
      <c r="IOD4" s="66"/>
      <c r="IOE4" s="66"/>
      <c r="IOF4" s="66"/>
      <c r="IOG4" s="66"/>
      <c r="IOH4" s="66"/>
      <c r="IOI4" s="66"/>
      <c r="IOJ4" s="66"/>
      <c r="IOK4" s="66"/>
      <c r="IOL4" s="66"/>
      <c r="IOM4" s="66"/>
      <c r="ION4" s="66"/>
      <c r="IOO4" s="66"/>
      <c r="IOP4" s="66"/>
      <c r="IOQ4" s="66"/>
      <c r="IOR4" s="66"/>
      <c r="IOS4" s="66"/>
      <c r="IOT4" s="66"/>
      <c r="IOU4" s="66"/>
      <c r="IOV4" s="66"/>
      <c r="IOW4" s="66"/>
      <c r="IOX4" s="66"/>
      <c r="IOY4" s="66"/>
      <c r="IOZ4" s="66"/>
      <c r="IPA4" s="66"/>
      <c r="IPB4" s="66"/>
      <c r="IPC4" s="66"/>
      <c r="IPD4" s="66"/>
      <c r="IPE4" s="66"/>
      <c r="IPF4" s="66"/>
      <c r="IPG4" s="66"/>
      <c r="IPH4" s="66"/>
      <c r="IPI4" s="66"/>
      <c r="IPJ4" s="66"/>
      <c r="IPK4" s="66"/>
      <c r="IPL4" s="66"/>
      <c r="IPM4" s="66"/>
      <c r="IPN4" s="66"/>
      <c r="IPO4" s="66"/>
      <c r="IPP4" s="66"/>
      <c r="IPQ4" s="66"/>
      <c r="IPR4" s="66"/>
      <c r="IPS4" s="66"/>
      <c r="IPT4" s="66"/>
      <c r="IPU4" s="66"/>
      <c r="IPV4" s="66"/>
      <c r="IPW4" s="66"/>
      <c r="IPX4" s="66"/>
      <c r="IPY4" s="66"/>
      <c r="IPZ4" s="66"/>
      <c r="IQA4" s="66"/>
      <c r="IQB4" s="66"/>
      <c r="IQC4" s="66"/>
      <c r="IQD4" s="66"/>
      <c r="IQE4" s="66"/>
      <c r="IQF4" s="66"/>
      <c r="IQG4" s="66"/>
      <c r="IQH4" s="66"/>
      <c r="IQI4" s="66"/>
      <c r="IQJ4" s="66"/>
      <c r="IQK4" s="66"/>
      <c r="IQL4" s="66"/>
      <c r="IQM4" s="66"/>
      <c r="IQN4" s="66"/>
      <c r="IQO4" s="66"/>
      <c r="IQP4" s="66"/>
      <c r="IQQ4" s="66"/>
      <c r="IQR4" s="66"/>
      <c r="IQS4" s="66"/>
      <c r="IQT4" s="66"/>
      <c r="IQU4" s="66"/>
      <c r="IQV4" s="66"/>
      <c r="IQW4" s="66"/>
      <c r="IQX4" s="66"/>
      <c r="IQY4" s="66"/>
      <c r="IQZ4" s="66"/>
      <c r="IRA4" s="66"/>
      <c r="IRB4" s="66"/>
      <c r="IRC4" s="66"/>
      <c r="IRD4" s="66"/>
      <c r="IRE4" s="66"/>
      <c r="IRF4" s="66"/>
      <c r="IRG4" s="66"/>
      <c r="IRH4" s="66"/>
      <c r="IRI4" s="66"/>
      <c r="IRJ4" s="66"/>
      <c r="IRK4" s="66"/>
      <c r="IRL4" s="66"/>
      <c r="IRM4" s="66"/>
      <c r="IRN4" s="66"/>
      <c r="IRO4" s="66"/>
      <c r="IRP4" s="66"/>
      <c r="IRQ4" s="66"/>
      <c r="IRR4" s="66"/>
      <c r="IRS4" s="66"/>
      <c r="IRT4" s="66"/>
      <c r="IRU4" s="66"/>
      <c r="IRV4" s="66"/>
      <c r="IRW4" s="66"/>
      <c r="IRX4" s="66"/>
      <c r="IRY4" s="66"/>
      <c r="IRZ4" s="66"/>
      <c r="ISA4" s="66"/>
      <c r="ISB4" s="66"/>
      <c r="ISC4" s="66"/>
      <c r="ISD4" s="66"/>
      <c r="ISE4" s="66"/>
      <c r="ISF4" s="66"/>
      <c r="ISG4" s="66"/>
      <c r="ISH4" s="66"/>
      <c r="ISI4" s="66"/>
      <c r="ISJ4" s="66"/>
      <c r="ISK4" s="66"/>
      <c r="ISL4" s="66"/>
      <c r="ISM4" s="66"/>
      <c r="ISN4" s="66"/>
      <c r="ISO4" s="66"/>
      <c r="ISP4" s="66"/>
      <c r="ISQ4" s="66"/>
      <c r="ISR4" s="66"/>
      <c r="ISS4" s="66"/>
      <c r="IST4" s="66"/>
      <c r="ISU4" s="66"/>
      <c r="ISV4" s="66"/>
      <c r="ISW4" s="66"/>
      <c r="ISX4" s="66"/>
      <c r="ISY4" s="66"/>
      <c r="ISZ4" s="66"/>
      <c r="ITA4" s="66"/>
      <c r="ITB4" s="66"/>
      <c r="ITC4" s="66"/>
      <c r="ITD4" s="66"/>
      <c r="ITE4" s="66"/>
      <c r="ITF4" s="66"/>
      <c r="ITG4" s="66"/>
      <c r="ITH4" s="66"/>
      <c r="ITI4" s="66"/>
      <c r="ITJ4" s="66"/>
      <c r="ITK4" s="66"/>
      <c r="ITL4" s="66"/>
      <c r="ITM4" s="66"/>
      <c r="ITN4" s="66"/>
      <c r="ITO4" s="66"/>
      <c r="ITP4" s="66"/>
      <c r="ITQ4" s="66"/>
      <c r="ITR4" s="66"/>
      <c r="ITS4" s="66"/>
      <c r="ITT4" s="66"/>
      <c r="ITU4" s="66"/>
      <c r="ITV4" s="66"/>
      <c r="ITW4" s="66"/>
      <c r="ITX4" s="66"/>
      <c r="ITY4" s="66"/>
      <c r="ITZ4" s="66"/>
      <c r="IUA4" s="66"/>
      <c r="IUB4" s="66"/>
      <c r="IUC4" s="66"/>
      <c r="IUD4" s="66"/>
      <c r="IUE4" s="66"/>
      <c r="IUF4" s="66"/>
      <c r="IUG4" s="66"/>
      <c r="IUH4" s="66"/>
      <c r="IUI4" s="66"/>
      <c r="IUJ4" s="66"/>
      <c r="IUK4" s="66"/>
      <c r="IUL4" s="66"/>
      <c r="IUM4" s="66"/>
      <c r="IUN4" s="66"/>
      <c r="IUO4" s="66"/>
      <c r="IUP4" s="66"/>
      <c r="IUQ4" s="66"/>
      <c r="IUR4" s="66"/>
      <c r="IUS4" s="66"/>
      <c r="IUT4" s="66"/>
      <c r="IUU4" s="66"/>
      <c r="IUV4" s="66"/>
      <c r="IUW4" s="66"/>
      <c r="IUX4" s="66"/>
      <c r="IUY4" s="66"/>
      <c r="IUZ4" s="66"/>
      <c r="IVA4" s="66"/>
      <c r="IVB4" s="66"/>
      <c r="IVC4" s="66"/>
      <c r="IVD4" s="66"/>
      <c r="IVE4" s="66"/>
      <c r="IVF4" s="66"/>
      <c r="IVG4" s="66"/>
      <c r="IVH4" s="66"/>
      <c r="IVI4" s="66"/>
      <c r="IVJ4" s="66"/>
      <c r="IVK4" s="66"/>
      <c r="IVL4" s="66"/>
      <c r="IVM4" s="66"/>
      <c r="IVN4" s="66"/>
      <c r="IVO4" s="66"/>
      <c r="IVP4" s="66"/>
      <c r="IVQ4" s="66"/>
      <c r="IVR4" s="66"/>
      <c r="IVS4" s="66"/>
      <c r="IVT4" s="66"/>
      <c r="IVU4" s="66"/>
      <c r="IVV4" s="66"/>
      <c r="IVW4" s="66"/>
      <c r="IVX4" s="66"/>
      <c r="IVY4" s="66"/>
      <c r="IVZ4" s="66"/>
      <c r="IWA4" s="66"/>
      <c r="IWB4" s="66"/>
      <c r="IWC4" s="66"/>
      <c r="IWD4" s="66"/>
      <c r="IWE4" s="66"/>
      <c r="IWF4" s="66"/>
      <c r="IWG4" s="66"/>
      <c r="IWH4" s="66"/>
      <c r="IWI4" s="66"/>
      <c r="IWJ4" s="66"/>
      <c r="IWK4" s="66"/>
      <c r="IWL4" s="66"/>
      <c r="IWM4" s="66"/>
      <c r="IWN4" s="66"/>
      <c r="IWO4" s="66"/>
      <c r="IWP4" s="66"/>
      <c r="IWQ4" s="66"/>
      <c r="IWR4" s="66"/>
      <c r="IWS4" s="66"/>
      <c r="IWT4" s="66"/>
      <c r="IWU4" s="66"/>
      <c r="IWV4" s="66"/>
      <c r="IWW4" s="66"/>
      <c r="IWX4" s="66"/>
      <c r="IWY4" s="66"/>
      <c r="IWZ4" s="66"/>
      <c r="IXA4" s="66"/>
      <c r="IXB4" s="66"/>
      <c r="IXC4" s="66"/>
      <c r="IXD4" s="66"/>
      <c r="IXE4" s="66"/>
      <c r="IXF4" s="66"/>
      <c r="IXG4" s="66"/>
      <c r="IXH4" s="66"/>
      <c r="IXI4" s="66"/>
      <c r="IXJ4" s="66"/>
      <c r="IXK4" s="66"/>
      <c r="IXL4" s="66"/>
      <c r="IXM4" s="66"/>
      <c r="IXN4" s="66"/>
      <c r="IXO4" s="66"/>
      <c r="IXP4" s="66"/>
      <c r="IXQ4" s="66"/>
      <c r="IXR4" s="66"/>
      <c r="IXS4" s="66"/>
      <c r="IXT4" s="66"/>
      <c r="IXU4" s="66"/>
      <c r="IXV4" s="66"/>
      <c r="IXW4" s="66"/>
      <c r="IXX4" s="66"/>
      <c r="IXY4" s="66"/>
      <c r="IXZ4" s="66"/>
      <c r="IYA4" s="66"/>
      <c r="IYB4" s="66"/>
      <c r="IYC4" s="66"/>
      <c r="IYD4" s="66"/>
      <c r="IYE4" s="66"/>
      <c r="IYF4" s="66"/>
      <c r="IYG4" s="66"/>
      <c r="IYH4" s="66"/>
      <c r="IYI4" s="66"/>
      <c r="IYJ4" s="66"/>
      <c r="IYK4" s="66"/>
      <c r="IYL4" s="66"/>
      <c r="IYM4" s="66"/>
      <c r="IYN4" s="66"/>
      <c r="IYO4" s="66"/>
      <c r="IYP4" s="66"/>
      <c r="IYQ4" s="66"/>
      <c r="IYR4" s="66"/>
      <c r="IYS4" s="66"/>
      <c r="IYT4" s="66"/>
      <c r="IYU4" s="66"/>
      <c r="IYV4" s="66"/>
      <c r="IYW4" s="66"/>
      <c r="IYX4" s="66"/>
      <c r="IYY4" s="66"/>
      <c r="IYZ4" s="66"/>
      <c r="IZA4" s="66"/>
      <c r="IZB4" s="66"/>
      <c r="IZC4" s="66"/>
      <c r="IZD4" s="66"/>
      <c r="IZE4" s="66"/>
      <c r="IZF4" s="66"/>
      <c r="IZG4" s="66"/>
      <c r="IZH4" s="66"/>
      <c r="IZI4" s="66"/>
      <c r="IZJ4" s="66"/>
      <c r="IZK4" s="66"/>
      <c r="IZL4" s="66"/>
      <c r="IZM4" s="66"/>
      <c r="IZN4" s="66"/>
      <c r="IZO4" s="66"/>
      <c r="IZP4" s="66"/>
      <c r="IZQ4" s="66"/>
      <c r="IZR4" s="66"/>
      <c r="IZS4" s="66"/>
      <c r="IZT4" s="66"/>
      <c r="IZU4" s="66"/>
      <c r="IZV4" s="66"/>
      <c r="IZW4" s="66"/>
      <c r="IZX4" s="66"/>
      <c r="IZY4" s="66"/>
      <c r="IZZ4" s="66"/>
      <c r="JAA4" s="66"/>
      <c r="JAB4" s="66"/>
      <c r="JAC4" s="66"/>
      <c r="JAD4" s="66"/>
      <c r="JAE4" s="66"/>
      <c r="JAF4" s="66"/>
      <c r="JAG4" s="66"/>
      <c r="JAH4" s="66"/>
      <c r="JAI4" s="66"/>
      <c r="JAJ4" s="66"/>
      <c r="JAK4" s="66"/>
      <c r="JAL4" s="66"/>
      <c r="JAM4" s="66"/>
      <c r="JAN4" s="66"/>
      <c r="JAO4" s="66"/>
      <c r="JAP4" s="66"/>
      <c r="JAQ4" s="66"/>
      <c r="JAR4" s="66"/>
      <c r="JAS4" s="66"/>
      <c r="JAT4" s="66"/>
      <c r="JAU4" s="66"/>
      <c r="JAV4" s="66"/>
      <c r="JAW4" s="66"/>
      <c r="JAX4" s="66"/>
      <c r="JAY4" s="66"/>
      <c r="JAZ4" s="66"/>
      <c r="JBA4" s="66"/>
      <c r="JBB4" s="66"/>
      <c r="JBC4" s="66"/>
      <c r="JBD4" s="66"/>
      <c r="JBE4" s="66"/>
      <c r="JBF4" s="66"/>
      <c r="JBG4" s="66"/>
      <c r="JBH4" s="66"/>
      <c r="JBI4" s="66"/>
      <c r="JBJ4" s="66"/>
      <c r="JBK4" s="66"/>
      <c r="JBL4" s="66"/>
      <c r="JBM4" s="66"/>
      <c r="JBN4" s="66"/>
      <c r="JBO4" s="66"/>
      <c r="JBP4" s="66"/>
      <c r="JBQ4" s="66"/>
      <c r="JBR4" s="66"/>
      <c r="JBS4" s="66"/>
      <c r="JBT4" s="66"/>
      <c r="JBU4" s="66"/>
      <c r="JBV4" s="66"/>
      <c r="JBW4" s="66"/>
      <c r="JBX4" s="66"/>
      <c r="JBY4" s="66"/>
      <c r="JBZ4" s="66"/>
      <c r="JCA4" s="66"/>
      <c r="JCB4" s="66"/>
      <c r="JCC4" s="66"/>
      <c r="JCD4" s="66"/>
      <c r="JCE4" s="66"/>
      <c r="JCF4" s="66"/>
      <c r="JCG4" s="66"/>
      <c r="JCH4" s="66"/>
      <c r="JCI4" s="66"/>
      <c r="JCJ4" s="66"/>
      <c r="JCK4" s="66"/>
      <c r="JCL4" s="66"/>
      <c r="JCM4" s="66"/>
      <c r="JCN4" s="66"/>
      <c r="JCO4" s="66"/>
      <c r="JCP4" s="66"/>
      <c r="JCQ4" s="66"/>
      <c r="JCR4" s="66"/>
      <c r="JCS4" s="66"/>
      <c r="JCT4" s="66"/>
      <c r="JCU4" s="66"/>
      <c r="JCV4" s="66"/>
      <c r="JCW4" s="66"/>
      <c r="JCX4" s="66"/>
      <c r="JCY4" s="66"/>
      <c r="JCZ4" s="66"/>
      <c r="JDA4" s="66"/>
      <c r="JDB4" s="66"/>
      <c r="JDC4" s="66"/>
      <c r="JDD4" s="66"/>
      <c r="JDE4" s="66"/>
      <c r="JDF4" s="66"/>
      <c r="JDG4" s="66"/>
      <c r="JDH4" s="66"/>
      <c r="JDI4" s="66"/>
      <c r="JDJ4" s="66"/>
      <c r="JDK4" s="66"/>
      <c r="JDL4" s="66"/>
      <c r="JDM4" s="66"/>
      <c r="JDN4" s="66"/>
      <c r="JDO4" s="66"/>
      <c r="JDP4" s="66"/>
      <c r="JDQ4" s="66"/>
      <c r="JDR4" s="66"/>
      <c r="JDS4" s="66"/>
      <c r="JDT4" s="66"/>
      <c r="JDU4" s="66"/>
      <c r="JDV4" s="66"/>
      <c r="JDW4" s="66"/>
      <c r="JDX4" s="66"/>
      <c r="JDY4" s="66"/>
      <c r="JDZ4" s="66"/>
      <c r="JEA4" s="66"/>
      <c r="JEB4" s="66"/>
      <c r="JEC4" s="66"/>
      <c r="JED4" s="66"/>
      <c r="JEE4" s="66"/>
      <c r="JEF4" s="66"/>
      <c r="JEG4" s="66"/>
      <c r="JEH4" s="66"/>
      <c r="JEI4" s="66"/>
      <c r="JEJ4" s="66"/>
      <c r="JEK4" s="66"/>
      <c r="JEL4" s="66"/>
      <c r="JEM4" s="66"/>
      <c r="JEN4" s="66"/>
      <c r="JEO4" s="66"/>
      <c r="JEP4" s="66"/>
      <c r="JEQ4" s="66"/>
      <c r="JER4" s="66"/>
      <c r="JES4" s="66"/>
      <c r="JET4" s="66"/>
      <c r="JEU4" s="66"/>
      <c r="JEV4" s="66"/>
      <c r="JEW4" s="66"/>
      <c r="JEX4" s="66"/>
      <c r="JEY4" s="66"/>
      <c r="JEZ4" s="66"/>
      <c r="JFA4" s="66"/>
      <c r="JFB4" s="66"/>
      <c r="JFC4" s="66"/>
      <c r="JFD4" s="66"/>
      <c r="JFE4" s="66"/>
      <c r="JFF4" s="66"/>
      <c r="JFG4" s="66"/>
      <c r="JFH4" s="66"/>
      <c r="JFI4" s="66"/>
      <c r="JFJ4" s="66"/>
      <c r="JFK4" s="66"/>
      <c r="JFL4" s="66"/>
      <c r="JFM4" s="66"/>
      <c r="JFN4" s="66"/>
      <c r="JFO4" s="66"/>
      <c r="JFP4" s="66"/>
      <c r="JFQ4" s="66"/>
      <c r="JFR4" s="66"/>
      <c r="JFS4" s="66"/>
      <c r="JFT4" s="66"/>
      <c r="JFU4" s="66"/>
      <c r="JFV4" s="66"/>
      <c r="JFW4" s="66"/>
      <c r="JFX4" s="66"/>
      <c r="JFY4" s="66"/>
      <c r="JFZ4" s="66"/>
      <c r="JGA4" s="66"/>
      <c r="JGB4" s="66"/>
      <c r="JGC4" s="66"/>
      <c r="JGD4" s="66"/>
      <c r="JGE4" s="66"/>
      <c r="JGF4" s="66"/>
      <c r="JGG4" s="66"/>
      <c r="JGH4" s="66"/>
      <c r="JGI4" s="66"/>
      <c r="JGJ4" s="66"/>
      <c r="JGK4" s="66"/>
      <c r="JGL4" s="66"/>
      <c r="JGM4" s="66"/>
      <c r="JGN4" s="66"/>
      <c r="JGO4" s="66"/>
      <c r="JGP4" s="66"/>
      <c r="JGQ4" s="66"/>
      <c r="JGR4" s="66"/>
      <c r="JGS4" s="66"/>
      <c r="JGT4" s="66"/>
      <c r="JGU4" s="66"/>
      <c r="JGV4" s="66"/>
      <c r="JGW4" s="66"/>
      <c r="JGX4" s="66"/>
      <c r="JGY4" s="66"/>
      <c r="JGZ4" s="66"/>
      <c r="JHA4" s="66"/>
      <c r="JHB4" s="66"/>
      <c r="JHC4" s="66"/>
      <c r="JHD4" s="66"/>
      <c r="JHE4" s="66"/>
      <c r="JHF4" s="66"/>
      <c r="JHG4" s="66"/>
      <c r="JHH4" s="66"/>
      <c r="JHI4" s="66"/>
      <c r="JHJ4" s="66"/>
      <c r="JHK4" s="66"/>
      <c r="JHL4" s="66"/>
      <c r="JHM4" s="66"/>
      <c r="JHN4" s="66"/>
      <c r="JHO4" s="66"/>
      <c r="JHP4" s="66"/>
      <c r="JHQ4" s="66"/>
      <c r="JHR4" s="66"/>
      <c r="JHS4" s="66"/>
      <c r="JHT4" s="66"/>
      <c r="JHU4" s="66"/>
      <c r="JHV4" s="66"/>
      <c r="JHW4" s="66"/>
      <c r="JHX4" s="66"/>
      <c r="JHY4" s="66"/>
      <c r="JHZ4" s="66"/>
      <c r="JIA4" s="66"/>
      <c r="JIB4" s="66"/>
      <c r="JIC4" s="66"/>
      <c r="JID4" s="66"/>
      <c r="JIE4" s="66"/>
      <c r="JIF4" s="66"/>
      <c r="JIG4" s="66"/>
      <c r="JIH4" s="66"/>
      <c r="JII4" s="66"/>
      <c r="JIJ4" s="66"/>
      <c r="JIK4" s="66"/>
      <c r="JIL4" s="66"/>
      <c r="JIM4" s="66"/>
      <c r="JIN4" s="66"/>
      <c r="JIO4" s="66"/>
      <c r="JIP4" s="66"/>
      <c r="JIQ4" s="66"/>
      <c r="JIR4" s="66"/>
      <c r="JIS4" s="66"/>
      <c r="JIT4" s="66"/>
      <c r="JIU4" s="66"/>
      <c r="JIV4" s="66"/>
      <c r="JIW4" s="66"/>
      <c r="JIX4" s="66"/>
      <c r="JIY4" s="66"/>
      <c r="JIZ4" s="66"/>
      <c r="JJA4" s="66"/>
      <c r="JJB4" s="66"/>
      <c r="JJC4" s="66"/>
      <c r="JJD4" s="66"/>
      <c r="JJE4" s="66"/>
      <c r="JJF4" s="66"/>
      <c r="JJG4" s="66"/>
      <c r="JJH4" s="66"/>
      <c r="JJI4" s="66"/>
      <c r="JJJ4" s="66"/>
      <c r="JJK4" s="66"/>
      <c r="JJL4" s="66"/>
      <c r="JJM4" s="66"/>
      <c r="JJN4" s="66"/>
      <c r="JJO4" s="66"/>
      <c r="JJP4" s="66"/>
      <c r="JJQ4" s="66"/>
      <c r="JJR4" s="66"/>
      <c r="JJS4" s="66"/>
      <c r="JJT4" s="66"/>
      <c r="JJU4" s="66"/>
      <c r="JJV4" s="66"/>
      <c r="JJW4" s="66"/>
      <c r="JJX4" s="66"/>
      <c r="JJY4" s="66"/>
      <c r="JJZ4" s="66"/>
      <c r="JKA4" s="66"/>
      <c r="JKB4" s="66"/>
      <c r="JKC4" s="66"/>
      <c r="JKD4" s="66"/>
      <c r="JKE4" s="66"/>
      <c r="JKF4" s="66"/>
      <c r="JKG4" s="66"/>
      <c r="JKH4" s="66"/>
      <c r="JKI4" s="66"/>
      <c r="JKJ4" s="66"/>
      <c r="JKK4" s="66"/>
      <c r="JKL4" s="66"/>
      <c r="JKM4" s="66"/>
      <c r="JKN4" s="66"/>
      <c r="JKO4" s="66"/>
      <c r="JKP4" s="66"/>
      <c r="JKQ4" s="66"/>
      <c r="JKR4" s="66"/>
      <c r="JKS4" s="66"/>
      <c r="JKT4" s="66"/>
      <c r="JKU4" s="66"/>
      <c r="JKV4" s="66"/>
      <c r="JKW4" s="66"/>
      <c r="JKX4" s="66"/>
      <c r="JKY4" s="66"/>
      <c r="JKZ4" s="66"/>
      <c r="JLA4" s="66"/>
      <c r="JLB4" s="66"/>
      <c r="JLC4" s="66"/>
      <c r="JLD4" s="66"/>
      <c r="JLE4" s="66"/>
      <c r="JLF4" s="66"/>
      <c r="JLG4" s="66"/>
      <c r="JLH4" s="66"/>
      <c r="JLI4" s="66"/>
      <c r="JLJ4" s="66"/>
      <c r="JLK4" s="66"/>
      <c r="JLL4" s="66"/>
      <c r="JLM4" s="66"/>
      <c r="JLN4" s="66"/>
      <c r="JLO4" s="66"/>
      <c r="JLP4" s="66"/>
      <c r="JLQ4" s="66"/>
      <c r="JLR4" s="66"/>
      <c r="JLS4" s="66"/>
      <c r="JLT4" s="66"/>
      <c r="JLU4" s="66"/>
      <c r="JLV4" s="66"/>
      <c r="JLW4" s="66"/>
      <c r="JLX4" s="66"/>
      <c r="JLY4" s="66"/>
      <c r="JLZ4" s="66"/>
      <c r="JMA4" s="66"/>
      <c r="JMB4" s="66"/>
      <c r="JMC4" s="66"/>
      <c r="JMD4" s="66"/>
      <c r="JME4" s="66"/>
      <c r="JMF4" s="66"/>
      <c r="JMG4" s="66"/>
      <c r="JMH4" s="66"/>
      <c r="JMI4" s="66"/>
      <c r="JMJ4" s="66"/>
      <c r="JMK4" s="66"/>
      <c r="JML4" s="66"/>
      <c r="JMM4" s="66"/>
      <c r="JMN4" s="66"/>
      <c r="JMO4" s="66"/>
      <c r="JMP4" s="66"/>
      <c r="JMQ4" s="66"/>
      <c r="JMR4" s="66"/>
      <c r="JMS4" s="66"/>
      <c r="JMT4" s="66"/>
      <c r="JMU4" s="66"/>
      <c r="JMV4" s="66"/>
      <c r="JMW4" s="66"/>
      <c r="JMX4" s="66"/>
      <c r="JMY4" s="66"/>
      <c r="JMZ4" s="66"/>
      <c r="JNA4" s="66"/>
      <c r="JNB4" s="66"/>
      <c r="JNC4" s="66"/>
      <c r="JND4" s="66"/>
      <c r="JNE4" s="66"/>
      <c r="JNF4" s="66"/>
      <c r="JNG4" s="66"/>
      <c r="JNH4" s="66"/>
      <c r="JNI4" s="66"/>
      <c r="JNJ4" s="66"/>
      <c r="JNK4" s="66"/>
      <c r="JNL4" s="66"/>
      <c r="JNM4" s="66"/>
      <c r="JNN4" s="66"/>
      <c r="JNO4" s="66"/>
      <c r="JNP4" s="66"/>
      <c r="JNQ4" s="66"/>
      <c r="JNR4" s="66"/>
      <c r="JNS4" s="66"/>
      <c r="JNT4" s="66"/>
      <c r="JNU4" s="66"/>
      <c r="JNV4" s="66"/>
      <c r="JNW4" s="66"/>
      <c r="JNX4" s="66"/>
      <c r="JNY4" s="66"/>
      <c r="JNZ4" s="66"/>
      <c r="JOA4" s="66"/>
      <c r="JOB4" s="66"/>
      <c r="JOC4" s="66"/>
      <c r="JOD4" s="66"/>
      <c r="JOE4" s="66"/>
      <c r="JOF4" s="66"/>
      <c r="JOG4" s="66"/>
      <c r="JOH4" s="66"/>
      <c r="JOI4" s="66"/>
      <c r="JOJ4" s="66"/>
      <c r="JOK4" s="66"/>
      <c r="JOL4" s="66"/>
      <c r="JOM4" s="66"/>
      <c r="JON4" s="66"/>
      <c r="JOO4" s="66"/>
      <c r="JOP4" s="66"/>
      <c r="JOQ4" s="66"/>
      <c r="JOR4" s="66"/>
      <c r="JOS4" s="66"/>
      <c r="JOT4" s="66"/>
      <c r="JOU4" s="66"/>
      <c r="JOV4" s="66"/>
      <c r="JOW4" s="66"/>
      <c r="JOX4" s="66"/>
      <c r="JOY4" s="66"/>
      <c r="JOZ4" s="66"/>
      <c r="JPA4" s="66"/>
      <c r="JPB4" s="66"/>
      <c r="JPC4" s="66"/>
      <c r="JPD4" s="66"/>
      <c r="JPE4" s="66"/>
      <c r="JPF4" s="66"/>
      <c r="JPG4" s="66"/>
      <c r="JPH4" s="66"/>
      <c r="JPI4" s="66"/>
      <c r="JPJ4" s="66"/>
      <c r="JPK4" s="66"/>
      <c r="JPL4" s="66"/>
      <c r="JPM4" s="66"/>
      <c r="JPN4" s="66"/>
      <c r="JPO4" s="66"/>
      <c r="JPP4" s="66"/>
      <c r="JPQ4" s="66"/>
      <c r="JPR4" s="66"/>
      <c r="JPS4" s="66"/>
      <c r="JPT4" s="66"/>
      <c r="JPU4" s="66"/>
      <c r="JPV4" s="66"/>
      <c r="JPW4" s="66"/>
      <c r="JPX4" s="66"/>
      <c r="JPY4" s="66"/>
      <c r="JPZ4" s="66"/>
      <c r="JQA4" s="66"/>
      <c r="JQB4" s="66"/>
      <c r="JQC4" s="66"/>
      <c r="JQD4" s="66"/>
      <c r="JQE4" s="66"/>
      <c r="JQF4" s="66"/>
      <c r="JQG4" s="66"/>
      <c r="JQH4" s="66"/>
      <c r="JQI4" s="66"/>
      <c r="JQJ4" s="66"/>
      <c r="JQK4" s="66"/>
      <c r="JQL4" s="66"/>
      <c r="JQM4" s="66"/>
      <c r="JQN4" s="66"/>
      <c r="JQO4" s="66"/>
      <c r="JQP4" s="66"/>
      <c r="JQQ4" s="66"/>
      <c r="JQR4" s="66"/>
      <c r="JQS4" s="66"/>
      <c r="JQT4" s="66"/>
      <c r="JQU4" s="66"/>
      <c r="JQV4" s="66"/>
      <c r="JQW4" s="66"/>
      <c r="JQX4" s="66"/>
      <c r="JQY4" s="66"/>
      <c r="JQZ4" s="66"/>
      <c r="JRA4" s="66"/>
      <c r="JRB4" s="66"/>
      <c r="JRC4" s="66"/>
      <c r="JRD4" s="66"/>
      <c r="JRE4" s="66"/>
      <c r="JRF4" s="66"/>
      <c r="JRG4" s="66"/>
      <c r="JRH4" s="66"/>
      <c r="JRI4" s="66"/>
      <c r="JRJ4" s="66"/>
      <c r="JRK4" s="66"/>
      <c r="JRL4" s="66"/>
      <c r="JRM4" s="66"/>
      <c r="JRN4" s="66"/>
      <c r="JRO4" s="66"/>
      <c r="JRP4" s="66"/>
      <c r="JRQ4" s="66"/>
      <c r="JRR4" s="66"/>
      <c r="JRS4" s="66"/>
      <c r="JRT4" s="66"/>
      <c r="JRU4" s="66"/>
      <c r="JRV4" s="66"/>
      <c r="JRW4" s="66"/>
      <c r="JRX4" s="66"/>
      <c r="JRY4" s="66"/>
      <c r="JRZ4" s="66"/>
      <c r="JSA4" s="66"/>
      <c r="JSB4" s="66"/>
      <c r="JSC4" s="66"/>
      <c r="JSD4" s="66"/>
      <c r="JSE4" s="66"/>
      <c r="JSF4" s="66"/>
      <c r="JSG4" s="66"/>
      <c r="JSH4" s="66"/>
      <c r="JSI4" s="66"/>
      <c r="JSJ4" s="66"/>
      <c r="JSK4" s="66"/>
      <c r="JSL4" s="66"/>
      <c r="JSM4" s="66"/>
      <c r="JSN4" s="66"/>
      <c r="JSO4" s="66"/>
      <c r="JSP4" s="66"/>
      <c r="JSQ4" s="66"/>
      <c r="JSR4" s="66"/>
      <c r="JSS4" s="66"/>
      <c r="JST4" s="66"/>
      <c r="JSU4" s="66"/>
      <c r="JSV4" s="66"/>
      <c r="JSW4" s="66"/>
      <c r="JSX4" s="66"/>
      <c r="JSY4" s="66"/>
      <c r="JSZ4" s="66"/>
      <c r="JTA4" s="66"/>
      <c r="JTB4" s="66"/>
      <c r="JTC4" s="66"/>
      <c r="JTD4" s="66"/>
      <c r="JTE4" s="66"/>
      <c r="JTF4" s="66"/>
      <c r="JTG4" s="66"/>
      <c r="JTH4" s="66"/>
      <c r="JTI4" s="66"/>
      <c r="JTJ4" s="66"/>
      <c r="JTK4" s="66"/>
      <c r="JTL4" s="66"/>
      <c r="JTM4" s="66"/>
      <c r="JTN4" s="66"/>
      <c r="JTO4" s="66"/>
      <c r="JTP4" s="66"/>
      <c r="JTQ4" s="66"/>
      <c r="JTR4" s="66"/>
      <c r="JTS4" s="66"/>
      <c r="JTT4" s="66"/>
      <c r="JTU4" s="66"/>
      <c r="JTV4" s="66"/>
      <c r="JTW4" s="66"/>
      <c r="JTX4" s="66"/>
      <c r="JTY4" s="66"/>
      <c r="JTZ4" s="66"/>
      <c r="JUA4" s="66"/>
      <c r="JUB4" s="66"/>
      <c r="JUC4" s="66"/>
      <c r="JUD4" s="66"/>
      <c r="JUE4" s="66"/>
      <c r="JUF4" s="66"/>
      <c r="JUG4" s="66"/>
      <c r="JUH4" s="66"/>
      <c r="JUI4" s="66"/>
      <c r="JUJ4" s="66"/>
      <c r="JUK4" s="66"/>
      <c r="JUL4" s="66"/>
      <c r="JUM4" s="66"/>
      <c r="JUN4" s="66"/>
      <c r="JUO4" s="66"/>
      <c r="JUP4" s="66"/>
      <c r="JUQ4" s="66"/>
      <c r="JUR4" s="66"/>
      <c r="JUS4" s="66"/>
      <c r="JUT4" s="66"/>
      <c r="JUU4" s="66"/>
      <c r="JUV4" s="66"/>
      <c r="JUW4" s="66"/>
      <c r="JUX4" s="66"/>
      <c r="JUY4" s="66"/>
      <c r="JUZ4" s="66"/>
      <c r="JVA4" s="66"/>
      <c r="JVB4" s="66"/>
      <c r="JVC4" s="66"/>
      <c r="JVD4" s="66"/>
      <c r="JVE4" s="66"/>
      <c r="JVF4" s="66"/>
      <c r="JVG4" s="66"/>
      <c r="JVH4" s="66"/>
      <c r="JVI4" s="66"/>
      <c r="JVJ4" s="66"/>
      <c r="JVK4" s="66"/>
      <c r="JVL4" s="66"/>
      <c r="JVM4" s="66"/>
      <c r="JVN4" s="66"/>
      <c r="JVO4" s="66"/>
      <c r="JVP4" s="66"/>
      <c r="JVQ4" s="66"/>
      <c r="JVR4" s="66"/>
      <c r="JVS4" s="66"/>
      <c r="JVT4" s="66"/>
      <c r="JVU4" s="66"/>
      <c r="JVV4" s="66"/>
      <c r="JVW4" s="66"/>
      <c r="JVX4" s="66"/>
      <c r="JVY4" s="66"/>
      <c r="JVZ4" s="66"/>
      <c r="JWA4" s="66"/>
      <c r="JWB4" s="66"/>
      <c r="JWC4" s="66"/>
      <c r="JWD4" s="66"/>
      <c r="JWE4" s="66"/>
      <c r="JWF4" s="66"/>
      <c r="JWG4" s="66"/>
      <c r="JWH4" s="66"/>
      <c r="JWI4" s="66"/>
      <c r="JWJ4" s="66"/>
      <c r="JWK4" s="66"/>
      <c r="JWL4" s="66"/>
      <c r="JWM4" s="66"/>
      <c r="JWN4" s="66"/>
      <c r="JWO4" s="66"/>
      <c r="JWP4" s="66"/>
      <c r="JWQ4" s="66"/>
      <c r="JWR4" s="66"/>
      <c r="JWS4" s="66"/>
      <c r="JWT4" s="66"/>
      <c r="JWU4" s="66"/>
      <c r="JWV4" s="66"/>
      <c r="JWW4" s="66"/>
      <c r="JWX4" s="66"/>
      <c r="JWY4" s="66"/>
      <c r="JWZ4" s="66"/>
      <c r="JXA4" s="66"/>
      <c r="JXB4" s="66"/>
      <c r="JXC4" s="66"/>
      <c r="JXD4" s="66"/>
      <c r="JXE4" s="66"/>
      <c r="JXF4" s="66"/>
      <c r="JXG4" s="66"/>
      <c r="JXH4" s="66"/>
      <c r="JXI4" s="66"/>
      <c r="JXJ4" s="66"/>
      <c r="JXK4" s="66"/>
      <c r="JXL4" s="66"/>
      <c r="JXM4" s="66"/>
      <c r="JXN4" s="66"/>
      <c r="JXO4" s="66"/>
      <c r="JXP4" s="66"/>
      <c r="JXQ4" s="66"/>
      <c r="JXR4" s="66"/>
      <c r="JXS4" s="66"/>
      <c r="JXT4" s="66"/>
      <c r="JXU4" s="66"/>
      <c r="JXV4" s="66"/>
      <c r="JXW4" s="66"/>
      <c r="JXX4" s="66"/>
      <c r="JXY4" s="66"/>
      <c r="JXZ4" s="66"/>
      <c r="JYA4" s="66"/>
      <c r="JYB4" s="66"/>
      <c r="JYC4" s="66"/>
      <c r="JYD4" s="66"/>
      <c r="JYE4" s="66"/>
      <c r="JYF4" s="66"/>
      <c r="JYG4" s="66"/>
      <c r="JYH4" s="66"/>
      <c r="JYI4" s="66"/>
      <c r="JYJ4" s="66"/>
      <c r="JYK4" s="66"/>
      <c r="JYL4" s="66"/>
      <c r="JYM4" s="66"/>
      <c r="JYN4" s="66"/>
      <c r="JYO4" s="66"/>
      <c r="JYP4" s="66"/>
      <c r="JYQ4" s="66"/>
      <c r="JYR4" s="66"/>
      <c r="JYS4" s="66"/>
      <c r="JYT4" s="66"/>
      <c r="JYU4" s="66"/>
      <c r="JYV4" s="66"/>
      <c r="JYW4" s="66"/>
      <c r="JYX4" s="66"/>
      <c r="JYY4" s="66"/>
      <c r="JYZ4" s="66"/>
      <c r="JZA4" s="66"/>
      <c r="JZB4" s="66"/>
      <c r="JZC4" s="66"/>
      <c r="JZD4" s="66"/>
      <c r="JZE4" s="66"/>
      <c r="JZF4" s="66"/>
      <c r="JZG4" s="66"/>
      <c r="JZH4" s="66"/>
      <c r="JZI4" s="66"/>
      <c r="JZJ4" s="66"/>
      <c r="JZK4" s="66"/>
      <c r="JZL4" s="66"/>
      <c r="JZM4" s="66"/>
      <c r="JZN4" s="66"/>
      <c r="JZO4" s="66"/>
      <c r="JZP4" s="66"/>
      <c r="JZQ4" s="66"/>
      <c r="JZR4" s="66"/>
      <c r="JZS4" s="66"/>
      <c r="JZT4" s="66"/>
      <c r="JZU4" s="66"/>
      <c r="JZV4" s="66"/>
      <c r="JZW4" s="66"/>
      <c r="JZX4" s="66"/>
      <c r="JZY4" s="66"/>
      <c r="JZZ4" s="66"/>
      <c r="KAA4" s="66"/>
      <c r="KAB4" s="66"/>
      <c r="KAC4" s="66"/>
      <c r="KAD4" s="66"/>
      <c r="KAE4" s="66"/>
      <c r="KAF4" s="66"/>
      <c r="KAG4" s="66"/>
      <c r="KAH4" s="66"/>
      <c r="KAI4" s="66"/>
      <c r="KAJ4" s="66"/>
      <c r="KAK4" s="66"/>
      <c r="KAL4" s="66"/>
      <c r="KAM4" s="66"/>
      <c r="KAN4" s="66"/>
      <c r="KAO4" s="66"/>
      <c r="KAP4" s="66"/>
      <c r="KAQ4" s="66"/>
      <c r="KAR4" s="66"/>
      <c r="KAS4" s="66"/>
      <c r="KAT4" s="66"/>
      <c r="KAU4" s="66"/>
      <c r="KAV4" s="66"/>
      <c r="KAW4" s="66"/>
      <c r="KAX4" s="66"/>
      <c r="KAY4" s="66"/>
      <c r="KAZ4" s="66"/>
      <c r="KBA4" s="66"/>
      <c r="KBB4" s="66"/>
      <c r="KBC4" s="66"/>
      <c r="KBD4" s="66"/>
      <c r="KBE4" s="66"/>
      <c r="KBF4" s="66"/>
      <c r="KBG4" s="66"/>
      <c r="KBH4" s="66"/>
      <c r="KBI4" s="66"/>
      <c r="KBJ4" s="66"/>
      <c r="KBK4" s="66"/>
      <c r="KBL4" s="66"/>
      <c r="KBM4" s="66"/>
      <c r="KBN4" s="66"/>
      <c r="KBO4" s="66"/>
      <c r="KBP4" s="66"/>
      <c r="KBQ4" s="66"/>
      <c r="KBR4" s="66"/>
      <c r="KBS4" s="66"/>
      <c r="KBT4" s="66"/>
      <c r="KBU4" s="66"/>
      <c r="KBV4" s="66"/>
      <c r="KBW4" s="66"/>
      <c r="KBX4" s="66"/>
      <c r="KBY4" s="66"/>
      <c r="KBZ4" s="66"/>
      <c r="KCA4" s="66"/>
      <c r="KCB4" s="66"/>
      <c r="KCC4" s="66"/>
      <c r="KCD4" s="66"/>
      <c r="KCE4" s="66"/>
      <c r="KCF4" s="66"/>
      <c r="KCG4" s="66"/>
      <c r="KCH4" s="66"/>
      <c r="KCI4" s="66"/>
      <c r="KCJ4" s="66"/>
      <c r="KCK4" s="66"/>
      <c r="KCL4" s="66"/>
      <c r="KCM4" s="66"/>
      <c r="KCN4" s="66"/>
      <c r="KCO4" s="66"/>
      <c r="KCP4" s="66"/>
      <c r="KCQ4" s="66"/>
      <c r="KCR4" s="66"/>
      <c r="KCS4" s="66"/>
      <c r="KCT4" s="66"/>
      <c r="KCU4" s="66"/>
      <c r="KCV4" s="66"/>
      <c r="KCW4" s="66"/>
      <c r="KCX4" s="66"/>
      <c r="KCY4" s="66"/>
      <c r="KCZ4" s="66"/>
      <c r="KDA4" s="66"/>
      <c r="KDB4" s="66"/>
      <c r="KDC4" s="66"/>
      <c r="KDD4" s="66"/>
      <c r="KDE4" s="66"/>
      <c r="KDF4" s="66"/>
      <c r="KDG4" s="66"/>
      <c r="KDH4" s="66"/>
      <c r="KDI4" s="66"/>
      <c r="KDJ4" s="66"/>
      <c r="KDK4" s="66"/>
      <c r="KDL4" s="66"/>
      <c r="KDM4" s="66"/>
      <c r="KDN4" s="66"/>
      <c r="KDO4" s="66"/>
      <c r="KDP4" s="66"/>
      <c r="KDQ4" s="66"/>
      <c r="KDR4" s="66"/>
      <c r="KDS4" s="66"/>
      <c r="KDT4" s="66"/>
      <c r="KDU4" s="66"/>
      <c r="KDV4" s="66"/>
      <c r="KDW4" s="66"/>
      <c r="KDX4" s="66"/>
      <c r="KDY4" s="66"/>
      <c r="KDZ4" s="66"/>
      <c r="KEA4" s="66"/>
      <c r="KEB4" s="66"/>
      <c r="KEC4" s="66"/>
      <c r="KED4" s="66"/>
      <c r="KEE4" s="66"/>
      <c r="KEF4" s="66"/>
      <c r="KEG4" s="66"/>
      <c r="KEH4" s="66"/>
      <c r="KEI4" s="66"/>
      <c r="KEJ4" s="66"/>
      <c r="KEK4" s="66"/>
      <c r="KEL4" s="66"/>
      <c r="KEM4" s="66"/>
      <c r="KEN4" s="66"/>
      <c r="KEO4" s="66"/>
      <c r="KEP4" s="66"/>
      <c r="KEQ4" s="66"/>
      <c r="KER4" s="66"/>
      <c r="KES4" s="66"/>
      <c r="KET4" s="66"/>
      <c r="KEU4" s="66"/>
      <c r="KEV4" s="66"/>
      <c r="KEW4" s="66"/>
      <c r="KEX4" s="66"/>
      <c r="KEY4" s="66"/>
      <c r="KEZ4" s="66"/>
      <c r="KFA4" s="66"/>
      <c r="KFB4" s="66"/>
      <c r="KFC4" s="66"/>
      <c r="KFD4" s="66"/>
      <c r="KFE4" s="66"/>
      <c r="KFF4" s="66"/>
      <c r="KFG4" s="66"/>
      <c r="KFH4" s="66"/>
      <c r="KFI4" s="66"/>
      <c r="KFJ4" s="66"/>
      <c r="KFK4" s="66"/>
      <c r="KFL4" s="66"/>
      <c r="KFM4" s="66"/>
      <c r="KFN4" s="66"/>
      <c r="KFO4" s="66"/>
      <c r="KFP4" s="66"/>
      <c r="KFQ4" s="66"/>
      <c r="KFR4" s="66"/>
      <c r="KFS4" s="66"/>
      <c r="KFT4" s="66"/>
      <c r="KFU4" s="66"/>
      <c r="KFV4" s="66"/>
      <c r="KFW4" s="66"/>
      <c r="KFX4" s="66"/>
      <c r="KFY4" s="66"/>
      <c r="KFZ4" s="66"/>
      <c r="KGA4" s="66"/>
      <c r="KGB4" s="66"/>
      <c r="KGC4" s="66"/>
      <c r="KGD4" s="66"/>
      <c r="KGE4" s="66"/>
      <c r="KGF4" s="66"/>
      <c r="KGG4" s="66"/>
      <c r="KGH4" s="66"/>
      <c r="KGI4" s="66"/>
      <c r="KGJ4" s="66"/>
      <c r="KGK4" s="66"/>
      <c r="KGL4" s="66"/>
      <c r="KGM4" s="66"/>
      <c r="KGN4" s="66"/>
      <c r="KGO4" s="66"/>
      <c r="KGP4" s="66"/>
      <c r="KGQ4" s="66"/>
      <c r="KGR4" s="66"/>
      <c r="KGS4" s="66"/>
      <c r="KGT4" s="66"/>
      <c r="KGU4" s="66"/>
      <c r="KGV4" s="66"/>
      <c r="KGW4" s="66"/>
      <c r="KGX4" s="66"/>
      <c r="KGY4" s="66"/>
      <c r="KGZ4" s="66"/>
      <c r="KHA4" s="66"/>
      <c r="KHB4" s="66"/>
      <c r="KHC4" s="66"/>
      <c r="KHD4" s="66"/>
      <c r="KHE4" s="66"/>
      <c r="KHF4" s="66"/>
      <c r="KHG4" s="66"/>
      <c r="KHH4" s="66"/>
      <c r="KHI4" s="66"/>
      <c r="KHJ4" s="66"/>
      <c r="KHK4" s="66"/>
      <c r="KHL4" s="66"/>
      <c r="KHM4" s="66"/>
      <c r="KHN4" s="66"/>
      <c r="KHO4" s="66"/>
      <c r="KHP4" s="66"/>
      <c r="KHQ4" s="66"/>
      <c r="KHR4" s="66"/>
      <c r="KHS4" s="66"/>
      <c r="KHT4" s="66"/>
      <c r="KHU4" s="66"/>
      <c r="KHV4" s="66"/>
      <c r="KHW4" s="66"/>
      <c r="KHX4" s="66"/>
      <c r="KHY4" s="66"/>
      <c r="KHZ4" s="66"/>
      <c r="KIA4" s="66"/>
      <c r="KIB4" s="66"/>
      <c r="KIC4" s="66"/>
      <c r="KID4" s="66"/>
      <c r="KIE4" s="66"/>
      <c r="KIF4" s="66"/>
      <c r="KIG4" s="66"/>
      <c r="KIH4" s="66"/>
      <c r="KII4" s="66"/>
      <c r="KIJ4" s="66"/>
      <c r="KIK4" s="66"/>
      <c r="KIL4" s="66"/>
      <c r="KIM4" s="66"/>
      <c r="KIN4" s="66"/>
      <c r="KIO4" s="66"/>
      <c r="KIP4" s="66"/>
      <c r="KIQ4" s="66"/>
      <c r="KIR4" s="66"/>
      <c r="KIS4" s="66"/>
      <c r="KIT4" s="66"/>
      <c r="KIU4" s="66"/>
      <c r="KIV4" s="66"/>
      <c r="KIW4" s="66"/>
      <c r="KIX4" s="66"/>
      <c r="KIY4" s="66"/>
      <c r="KIZ4" s="66"/>
      <c r="KJA4" s="66"/>
      <c r="KJB4" s="66"/>
      <c r="KJC4" s="66"/>
      <c r="KJD4" s="66"/>
      <c r="KJE4" s="66"/>
      <c r="KJF4" s="66"/>
      <c r="KJG4" s="66"/>
      <c r="KJH4" s="66"/>
      <c r="KJI4" s="66"/>
      <c r="KJJ4" s="66"/>
      <c r="KJK4" s="66"/>
      <c r="KJL4" s="66"/>
      <c r="KJM4" s="66"/>
      <c r="KJN4" s="66"/>
      <c r="KJO4" s="66"/>
      <c r="KJP4" s="66"/>
      <c r="KJQ4" s="66"/>
      <c r="KJR4" s="66"/>
      <c r="KJS4" s="66"/>
      <c r="KJT4" s="66"/>
      <c r="KJU4" s="66"/>
      <c r="KJV4" s="66"/>
      <c r="KJW4" s="66"/>
      <c r="KJX4" s="66"/>
      <c r="KJY4" s="66"/>
      <c r="KJZ4" s="66"/>
      <c r="KKA4" s="66"/>
      <c r="KKB4" s="66"/>
      <c r="KKC4" s="66"/>
      <c r="KKD4" s="66"/>
      <c r="KKE4" s="66"/>
      <c r="KKF4" s="66"/>
      <c r="KKG4" s="66"/>
      <c r="KKH4" s="66"/>
      <c r="KKI4" s="66"/>
      <c r="KKJ4" s="66"/>
      <c r="KKK4" s="66"/>
      <c r="KKL4" s="66"/>
      <c r="KKM4" s="66"/>
      <c r="KKN4" s="66"/>
      <c r="KKO4" s="66"/>
      <c r="KKP4" s="66"/>
      <c r="KKQ4" s="66"/>
      <c r="KKR4" s="66"/>
      <c r="KKS4" s="66"/>
      <c r="KKT4" s="66"/>
      <c r="KKU4" s="66"/>
      <c r="KKV4" s="66"/>
      <c r="KKW4" s="66"/>
      <c r="KKX4" s="66"/>
      <c r="KKY4" s="66"/>
      <c r="KKZ4" s="66"/>
      <c r="KLA4" s="66"/>
      <c r="KLB4" s="66"/>
      <c r="KLC4" s="66"/>
      <c r="KLD4" s="66"/>
      <c r="KLE4" s="66"/>
      <c r="KLF4" s="66"/>
      <c r="KLG4" s="66"/>
      <c r="KLH4" s="66"/>
      <c r="KLI4" s="66"/>
      <c r="KLJ4" s="66"/>
      <c r="KLK4" s="66"/>
      <c r="KLL4" s="66"/>
      <c r="KLM4" s="66"/>
      <c r="KLN4" s="66"/>
      <c r="KLO4" s="66"/>
      <c r="KLP4" s="66"/>
      <c r="KLQ4" s="66"/>
      <c r="KLR4" s="66"/>
      <c r="KLS4" s="66"/>
      <c r="KLT4" s="66"/>
      <c r="KLU4" s="66"/>
      <c r="KLV4" s="66"/>
      <c r="KLW4" s="66"/>
      <c r="KLX4" s="66"/>
      <c r="KLY4" s="66"/>
      <c r="KLZ4" s="66"/>
      <c r="KMA4" s="66"/>
      <c r="KMB4" s="66"/>
      <c r="KMC4" s="66"/>
      <c r="KMD4" s="66"/>
      <c r="KME4" s="66"/>
      <c r="KMF4" s="66"/>
      <c r="KMG4" s="66"/>
      <c r="KMH4" s="66"/>
      <c r="KMI4" s="66"/>
      <c r="KMJ4" s="66"/>
      <c r="KMK4" s="66"/>
      <c r="KML4" s="66"/>
      <c r="KMM4" s="66"/>
      <c r="KMN4" s="66"/>
      <c r="KMO4" s="66"/>
      <c r="KMP4" s="66"/>
      <c r="KMQ4" s="66"/>
      <c r="KMR4" s="66"/>
      <c r="KMS4" s="66"/>
      <c r="KMT4" s="66"/>
      <c r="KMU4" s="66"/>
      <c r="KMV4" s="66"/>
      <c r="KMW4" s="66"/>
      <c r="KMX4" s="66"/>
      <c r="KMY4" s="66"/>
      <c r="KMZ4" s="66"/>
      <c r="KNA4" s="66"/>
      <c r="KNB4" s="66"/>
      <c r="KNC4" s="66"/>
      <c r="KND4" s="66"/>
      <c r="KNE4" s="66"/>
      <c r="KNF4" s="66"/>
      <c r="KNG4" s="66"/>
      <c r="KNH4" s="66"/>
      <c r="KNI4" s="66"/>
      <c r="KNJ4" s="66"/>
      <c r="KNK4" s="66"/>
      <c r="KNL4" s="66"/>
      <c r="KNM4" s="66"/>
      <c r="KNN4" s="66"/>
      <c r="KNO4" s="66"/>
      <c r="KNP4" s="66"/>
      <c r="KNQ4" s="66"/>
      <c r="KNR4" s="66"/>
      <c r="KNS4" s="66"/>
      <c r="KNT4" s="66"/>
      <c r="KNU4" s="66"/>
      <c r="KNV4" s="66"/>
      <c r="KNW4" s="66"/>
      <c r="KNX4" s="66"/>
      <c r="KNY4" s="66"/>
      <c r="KNZ4" s="66"/>
      <c r="KOA4" s="66"/>
      <c r="KOB4" s="66"/>
      <c r="KOC4" s="66"/>
      <c r="KOD4" s="66"/>
      <c r="KOE4" s="66"/>
      <c r="KOF4" s="66"/>
      <c r="KOG4" s="66"/>
      <c r="KOH4" s="66"/>
      <c r="KOI4" s="66"/>
      <c r="KOJ4" s="66"/>
      <c r="KOK4" s="66"/>
      <c r="KOL4" s="66"/>
      <c r="KOM4" s="66"/>
      <c r="KON4" s="66"/>
      <c r="KOO4" s="66"/>
      <c r="KOP4" s="66"/>
      <c r="KOQ4" s="66"/>
      <c r="KOR4" s="66"/>
      <c r="KOS4" s="66"/>
      <c r="KOT4" s="66"/>
      <c r="KOU4" s="66"/>
      <c r="KOV4" s="66"/>
      <c r="KOW4" s="66"/>
      <c r="KOX4" s="66"/>
      <c r="KOY4" s="66"/>
      <c r="KOZ4" s="66"/>
      <c r="KPA4" s="66"/>
      <c r="KPB4" s="66"/>
      <c r="KPC4" s="66"/>
      <c r="KPD4" s="66"/>
      <c r="KPE4" s="66"/>
      <c r="KPF4" s="66"/>
      <c r="KPG4" s="66"/>
      <c r="KPH4" s="66"/>
      <c r="KPI4" s="66"/>
      <c r="KPJ4" s="66"/>
      <c r="KPK4" s="66"/>
      <c r="KPL4" s="66"/>
      <c r="KPM4" s="66"/>
      <c r="KPN4" s="66"/>
      <c r="KPO4" s="66"/>
      <c r="KPP4" s="66"/>
      <c r="KPQ4" s="66"/>
      <c r="KPR4" s="66"/>
      <c r="KPS4" s="66"/>
      <c r="KPT4" s="66"/>
      <c r="KPU4" s="66"/>
      <c r="KPV4" s="66"/>
      <c r="KPW4" s="66"/>
      <c r="KPX4" s="66"/>
      <c r="KPY4" s="66"/>
      <c r="KPZ4" s="66"/>
      <c r="KQA4" s="66"/>
      <c r="KQB4" s="66"/>
      <c r="KQC4" s="66"/>
      <c r="KQD4" s="66"/>
      <c r="KQE4" s="66"/>
      <c r="KQF4" s="66"/>
      <c r="KQG4" s="66"/>
      <c r="KQH4" s="66"/>
      <c r="KQI4" s="66"/>
      <c r="KQJ4" s="66"/>
      <c r="KQK4" s="66"/>
      <c r="KQL4" s="66"/>
      <c r="KQM4" s="66"/>
      <c r="KQN4" s="66"/>
      <c r="KQO4" s="66"/>
      <c r="KQP4" s="66"/>
      <c r="KQQ4" s="66"/>
      <c r="KQR4" s="66"/>
      <c r="KQS4" s="66"/>
      <c r="KQT4" s="66"/>
      <c r="KQU4" s="66"/>
      <c r="KQV4" s="66"/>
      <c r="KQW4" s="66"/>
      <c r="KQX4" s="66"/>
      <c r="KQY4" s="66"/>
      <c r="KQZ4" s="66"/>
      <c r="KRA4" s="66"/>
      <c r="KRB4" s="66"/>
      <c r="KRC4" s="66"/>
      <c r="KRD4" s="66"/>
      <c r="KRE4" s="66"/>
      <c r="KRF4" s="66"/>
      <c r="KRG4" s="66"/>
      <c r="KRH4" s="66"/>
      <c r="KRI4" s="66"/>
      <c r="KRJ4" s="66"/>
      <c r="KRK4" s="66"/>
      <c r="KRL4" s="66"/>
      <c r="KRM4" s="66"/>
      <c r="KRN4" s="66"/>
      <c r="KRO4" s="66"/>
      <c r="KRP4" s="66"/>
      <c r="KRQ4" s="66"/>
      <c r="KRR4" s="66"/>
      <c r="KRS4" s="66"/>
      <c r="KRT4" s="66"/>
      <c r="KRU4" s="66"/>
      <c r="KRV4" s="66"/>
      <c r="KRW4" s="66"/>
      <c r="KRX4" s="66"/>
      <c r="KRY4" s="66"/>
      <c r="KRZ4" s="66"/>
      <c r="KSA4" s="66"/>
      <c r="KSB4" s="66"/>
      <c r="KSC4" s="66"/>
      <c r="KSD4" s="66"/>
      <c r="KSE4" s="66"/>
      <c r="KSF4" s="66"/>
      <c r="KSG4" s="66"/>
      <c r="KSH4" s="66"/>
      <c r="KSI4" s="66"/>
      <c r="KSJ4" s="66"/>
      <c r="KSK4" s="66"/>
      <c r="KSL4" s="66"/>
      <c r="KSM4" s="66"/>
      <c r="KSN4" s="66"/>
      <c r="KSO4" s="66"/>
      <c r="KSP4" s="66"/>
      <c r="KSQ4" s="66"/>
      <c r="KSR4" s="66"/>
      <c r="KSS4" s="66"/>
      <c r="KST4" s="66"/>
      <c r="KSU4" s="66"/>
      <c r="KSV4" s="66"/>
      <c r="KSW4" s="66"/>
      <c r="KSX4" s="66"/>
      <c r="KSY4" s="66"/>
      <c r="KSZ4" s="66"/>
      <c r="KTA4" s="66"/>
      <c r="KTB4" s="66"/>
      <c r="KTC4" s="66"/>
      <c r="KTD4" s="66"/>
      <c r="KTE4" s="66"/>
      <c r="KTF4" s="66"/>
      <c r="KTG4" s="66"/>
      <c r="KTH4" s="66"/>
      <c r="KTI4" s="66"/>
      <c r="KTJ4" s="66"/>
      <c r="KTK4" s="66"/>
      <c r="KTL4" s="66"/>
      <c r="KTM4" s="66"/>
      <c r="KTN4" s="66"/>
      <c r="KTO4" s="66"/>
      <c r="KTP4" s="66"/>
      <c r="KTQ4" s="66"/>
      <c r="KTR4" s="66"/>
      <c r="KTS4" s="66"/>
      <c r="KTT4" s="66"/>
      <c r="KTU4" s="66"/>
      <c r="KTV4" s="66"/>
      <c r="KTW4" s="66"/>
      <c r="KTX4" s="66"/>
      <c r="KTY4" s="66"/>
      <c r="KTZ4" s="66"/>
      <c r="KUA4" s="66"/>
      <c r="KUB4" s="66"/>
      <c r="KUC4" s="66"/>
      <c r="KUD4" s="66"/>
      <c r="KUE4" s="66"/>
      <c r="KUF4" s="66"/>
      <c r="KUG4" s="66"/>
      <c r="KUH4" s="66"/>
      <c r="KUI4" s="66"/>
      <c r="KUJ4" s="66"/>
      <c r="KUK4" s="66"/>
      <c r="KUL4" s="66"/>
      <c r="KUM4" s="66"/>
      <c r="KUN4" s="66"/>
      <c r="KUO4" s="66"/>
      <c r="KUP4" s="66"/>
      <c r="KUQ4" s="66"/>
      <c r="KUR4" s="66"/>
      <c r="KUS4" s="66"/>
      <c r="KUT4" s="66"/>
      <c r="KUU4" s="66"/>
      <c r="KUV4" s="66"/>
      <c r="KUW4" s="66"/>
      <c r="KUX4" s="66"/>
      <c r="KUY4" s="66"/>
      <c r="KUZ4" s="66"/>
      <c r="KVA4" s="66"/>
      <c r="KVB4" s="66"/>
      <c r="KVC4" s="66"/>
      <c r="KVD4" s="66"/>
      <c r="KVE4" s="66"/>
      <c r="KVF4" s="66"/>
      <c r="KVG4" s="66"/>
      <c r="KVH4" s="66"/>
      <c r="KVI4" s="66"/>
      <c r="KVJ4" s="66"/>
      <c r="KVK4" s="66"/>
      <c r="KVL4" s="66"/>
      <c r="KVM4" s="66"/>
      <c r="KVN4" s="66"/>
      <c r="KVO4" s="66"/>
      <c r="KVP4" s="66"/>
      <c r="KVQ4" s="66"/>
      <c r="KVR4" s="66"/>
      <c r="KVS4" s="66"/>
      <c r="KVT4" s="66"/>
      <c r="KVU4" s="66"/>
      <c r="KVV4" s="66"/>
      <c r="KVW4" s="66"/>
      <c r="KVX4" s="66"/>
      <c r="KVY4" s="66"/>
      <c r="KVZ4" s="66"/>
      <c r="KWA4" s="66"/>
      <c r="KWB4" s="66"/>
      <c r="KWC4" s="66"/>
      <c r="KWD4" s="66"/>
      <c r="KWE4" s="66"/>
      <c r="KWF4" s="66"/>
      <c r="KWG4" s="66"/>
      <c r="KWH4" s="66"/>
      <c r="KWI4" s="66"/>
      <c r="KWJ4" s="66"/>
      <c r="KWK4" s="66"/>
      <c r="KWL4" s="66"/>
      <c r="KWM4" s="66"/>
      <c r="KWN4" s="66"/>
      <c r="KWO4" s="66"/>
      <c r="KWP4" s="66"/>
      <c r="KWQ4" s="66"/>
      <c r="KWR4" s="66"/>
      <c r="KWS4" s="66"/>
      <c r="KWT4" s="66"/>
      <c r="KWU4" s="66"/>
      <c r="KWV4" s="66"/>
      <c r="KWW4" s="66"/>
      <c r="KWX4" s="66"/>
      <c r="KWY4" s="66"/>
      <c r="KWZ4" s="66"/>
      <c r="KXA4" s="66"/>
      <c r="KXB4" s="66"/>
      <c r="KXC4" s="66"/>
      <c r="KXD4" s="66"/>
      <c r="KXE4" s="66"/>
      <c r="KXF4" s="66"/>
      <c r="KXG4" s="66"/>
      <c r="KXH4" s="66"/>
      <c r="KXI4" s="66"/>
      <c r="KXJ4" s="66"/>
      <c r="KXK4" s="66"/>
      <c r="KXL4" s="66"/>
      <c r="KXM4" s="66"/>
      <c r="KXN4" s="66"/>
      <c r="KXO4" s="66"/>
      <c r="KXP4" s="66"/>
      <c r="KXQ4" s="66"/>
      <c r="KXR4" s="66"/>
      <c r="KXS4" s="66"/>
      <c r="KXT4" s="66"/>
      <c r="KXU4" s="66"/>
      <c r="KXV4" s="66"/>
      <c r="KXW4" s="66"/>
      <c r="KXX4" s="66"/>
      <c r="KXY4" s="66"/>
      <c r="KXZ4" s="66"/>
      <c r="KYA4" s="66"/>
      <c r="KYB4" s="66"/>
      <c r="KYC4" s="66"/>
      <c r="KYD4" s="66"/>
      <c r="KYE4" s="66"/>
      <c r="KYF4" s="66"/>
      <c r="KYG4" s="66"/>
      <c r="KYH4" s="66"/>
      <c r="KYI4" s="66"/>
      <c r="KYJ4" s="66"/>
      <c r="KYK4" s="66"/>
      <c r="KYL4" s="66"/>
      <c r="KYM4" s="66"/>
      <c r="KYN4" s="66"/>
      <c r="KYO4" s="66"/>
      <c r="KYP4" s="66"/>
      <c r="KYQ4" s="66"/>
      <c r="KYR4" s="66"/>
      <c r="KYS4" s="66"/>
      <c r="KYT4" s="66"/>
      <c r="KYU4" s="66"/>
      <c r="KYV4" s="66"/>
      <c r="KYW4" s="66"/>
      <c r="KYX4" s="66"/>
      <c r="KYY4" s="66"/>
      <c r="KYZ4" s="66"/>
      <c r="KZA4" s="66"/>
      <c r="KZB4" s="66"/>
      <c r="KZC4" s="66"/>
      <c r="KZD4" s="66"/>
      <c r="KZE4" s="66"/>
      <c r="KZF4" s="66"/>
      <c r="KZG4" s="66"/>
      <c r="KZH4" s="66"/>
      <c r="KZI4" s="66"/>
      <c r="KZJ4" s="66"/>
      <c r="KZK4" s="66"/>
      <c r="KZL4" s="66"/>
      <c r="KZM4" s="66"/>
      <c r="KZN4" s="66"/>
      <c r="KZO4" s="66"/>
      <c r="KZP4" s="66"/>
      <c r="KZQ4" s="66"/>
      <c r="KZR4" s="66"/>
      <c r="KZS4" s="66"/>
      <c r="KZT4" s="66"/>
      <c r="KZU4" s="66"/>
      <c r="KZV4" s="66"/>
      <c r="KZW4" s="66"/>
      <c r="KZX4" s="66"/>
      <c r="KZY4" s="66"/>
      <c r="KZZ4" s="66"/>
      <c r="LAA4" s="66"/>
      <c r="LAB4" s="66"/>
      <c r="LAC4" s="66"/>
      <c r="LAD4" s="66"/>
      <c r="LAE4" s="66"/>
      <c r="LAF4" s="66"/>
      <c r="LAG4" s="66"/>
      <c r="LAH4" s="66"/>
      <c r="LAI4" s="66"/>
      <c r="LAJ4" s="66"/>
      <c r="LAK4" s="66"/>
      <c r="LAL4" s="66"/>
      <c r="LAM4" s="66"/>
      <c r="LAN4" s="66"/>
      <c r="LAO4" s="66"/>
      <c r="LAP4" s="66"/>
      <c r="LAQ4" s="66"/>
      <c r="LAR4" s="66"/>
      <c r="LAS4" s="66"/>
      <c r="LAT4" s="66"/>
      <c r="LAU4" s="66"/>
      <c r="LAV4" s="66"/>
      <c r="LAW4" s="66"/>
      <c r="LAX4" s="66"/>
      <c r="LAY4" s="66"/>
      <c r="LAZ4" s="66"/>
      <c r="LBA4" s="66"/>
      <c r="LBB4" s="66"/>
      <c r="LBC4" s="66"/>
      <c r="LBD4" s="66"/>
      <c r="LBE4" s="66"/>
      <c r="LBF4" s="66"/>
      <c r="LBG4" s="66"/>
      <c r="LBH4" s="66"/>
      <c r="LBI4" s="66"/>
      <c r="LBJ4" s="66"/>
      <c r="LBK4" s="66"/>
      <c r="LBL4" s="66"/>
      <c r="LBM4" s="66"/>
      <c r="LBN4" s="66"/>
      <c r="LBO4" s="66"/>
      <c r="LBP4" s="66"/>
      <c r="LBQ4" s="66"/>
      <c r="LBR4" s="66"/>
      <c r="LBS4" s="66"/>
      <c r="LBT4" s="66"/>
      <c r="LBU4" s="66"/>
      <c r="LBV4" s="66"/>
      <c r="LBW4" s="66"/>
      <c r="LBX4" s="66"/>
      <c r="LBY4" s="66"/>
      <c r="LBZ4" s="66"/>
      <c r="LCA4" s="66"/>
      <c r="LCB4" s="66"/>
      <c r="LCC4" s="66"/>
      <c r="LCD4" s="66"/>
      <c r="LCE4" s="66"/>
      <c r="LCF4" s="66"/>
      <c r="LCG4" s="66"/>
      <c r="LCH4" s="66"/>
      <c r="LCI4" s="66"/>
      <c r="LCJ4" s="66"/>
      <c r="LCK4" s="66"/>
      <c r="LCL4" s="66"/>
      <c r="LCM4" s="66"/>
      <c r="LCN4" s="66"/>
      <c r="LCO4" s="66"/>
      <c r="LCP4" s="66"/>
      <c r="LCQ4" s="66"/>
      <c r="LCR4" s="66"/>
      <c r="LCS4" s="66"/>
      <c r="LCT4" s="66"/>
      <c r="LCU4" s="66"/>
      <c r="LCV4" s="66"/>
      <c r="LCW4" s="66"/>
      <c r="LCX4" s="66"/>
      <c r="LCY4" s="66"/>
      <c r="LCZ4" s="66"/>
      <c r="LDA4" s="66"/>
      <c r="LDB4" s="66"/>
      <c r="LDC4" s="66"/>
      <c r="LDD4" s="66"/>
      <c r="LDE4" s="66"/>
      <c r="LDF4" s="66"/>
      <c r="LDG4" s="66"/>
      <c r="LDH4" s="66"/>
      <c r="LDI4" s="66"/>
      <c r="LDJ4" s="66"/>
      <c r="LDK4" s="66"/>
      <c r="LDL4" s="66"/>
      <c r="LDM4" s="66"/>
      <c r="LDN4" s="66"/>
      <c r="LDO4" s="66"/>
      <c r="LDP4" s="66"/>
      <c r="LDQ4" s="66"/>
      <c r="LDR4" s="66"/>
      <c r="LDS4" s="66"/>
      <c r="LDT4" s="66"/>
      <c r="LDU4" s="66"/>
      <c r="LDV4" s="66"/>
      <c r="LDW4" s="66"/>
      <c r="LDX4" s="66"/>
      <c r="LDY4" s="66"/>
      <c r="LDZ4" s="66"/>
      <c r="LEA4" s="66"/>
      <c r="LEB4" s="66"/>
      <c r="LEC4" s="66"/>
      <c r="LED4" s="66"/>
      <c r="LEE4" s="66"/>
      <c r="LEF4" s="66"/>
      <c r="LEG4" s="66"/>
      <c r="LEH4" s="66"/>
      <c r="LEI4" s="66"/>
      <c r="LEJ4" s="66"/>
      <c r="LEK4" s="66"/>
      <c r="LEL4" s="66"/>
      <c r="LEM4" s="66"/>
      <c r="LEN4" s="66"/>
      <c r="LEO4" s="66"/>
      <c r="LEP4" s="66"/>
      <c r="LEQ4" s="66"/>
      <c r="LER4" s="66"/>
      <c r="LES4" s="66"/>
      <c r="LET4" s="66"/>
      <c r="LEU4" s="66"/>
      <c r="LEV4" s="66"/>
      <c r="LEW4" s="66"/>
      <c r="LEX4" s="66"/>
      <c r="LEY4" s="66"/>
      <c r="LEZ4" s="66"/>
      <c r="LFA4" s="66"/>
      <c r="LFB4" s="66"/>
      <c r="LFC4" s="66"/>
      <c r="LFD4" s="66"/>
      <c r="LFE4" s="66"/>
      <c r="LFF4" s="66"/>
      <c r="LFG4" s="66"/>
      <c r="LFH4" s="66"/>
      <c r="LFI4" s="66"/>
      <c r="LFJ4" s="66"/>
      <c r="LFK4" s="66"/>
      <c r="LFL4" s="66"/>
      <c r="LFM4" s="66"/>
      <c r="LFN4" s="66"/>
      <c r="LFO4" s="66"/>
      <c r="LFP4" s="66"/>
      <c r="LFQ4" s="66"/>
      <c r="LFR4" s="66"/>
      <c r="LFS4" s="66"/>
      <c r="LFT4" s="66"/>
      <c r="LFU4" s="66"/>
      <c r="LFV4" s="66"/>
      <c r="LFW4" s="66"/>
      <c r="LFX4" s="66"/>
      <c r="LFY4" s="66"/>
      <c r="LFZ4" s="66"/>
      <c r="LGA4" s="66"/>
      <c r="LGB4" s="66"/>
      <c r="LGC4" s="66"/>
      <c r="LGD4" s="66"/>
      <c r="LGE4" s="66"/>
      <c r="LGF4" s="66"/>
      <c r="LGG4" s="66"/>
      <c r="LGH4" s="66"/>
      <c r="LGI4" s="66"/>
      <c r="LGJ4" s="66"/>
      <c r="LGK4" s="66"/>
      <c r="LGL4" s="66"/>
      <c r="LGM4" s="66"/>
      <c r="LGN4" s="66"/>
      <c r="LGO4" s="66"/>
      <c r="LGP4" s="66"/>
      <c r="LGQ4" s="66"/>
      <c r="LGR4" s="66"/>
      <c r="LGS4" s="66"/>
      <c r="LGT4" s="66"/>
      <c r="LGU4" s="66"/>
      <c r="LGV4" s="66"/>
      <c r="LGW4" s="66"/>
      <c r="LGX4" s="66"/>
      <c r="LGY4" s="66"/>
      <c r="LGZ4" s="66"/>
      <c r="LHA4" s="66"/>
      <c r="LHB4" s="66"/>
      <c r="LHC4" s="66"/>
      <c r="LHD4" s="66"/>
      <c r="LHE4" s="66"/>
      <c r="LHF4" s="66"/>
      <c r="LHG4" s="66"/>
      <c r="LHH4" s="66"/>
      <c r="LHI4" s="66"/>
      <c r="LHJ4" s="66"/>
      <c r="LHK4" s="66"/>
      <c r="LHL4" s="66"/>
      <c r="LHM4" s="66"/>
      <c r="LHN4" s="66"/>
      <c r="LHO4" s="66"/>
      <c r="LHP4" s="66"/>
      <c r="LHQ4" s="66"/>
      <c r="LHR4" s="66"/>
      <c r="LHS4" s="66"/>
      <c r="LHT4" s="66"/>
      <c r="LHU4" s="66"/>
      <c r="LHV4" s="66"/>
      <c r="LHW4" s="66"/>
      <c r="LHX4" s="66"/>
      <c r="LHY4" s="66"/>
      <c r="LHZ4" s="66"/>
      <c r="LIA4" s="66"/>
      <c r="LIB4" s="66"/>
      <c r="LIC4" s="66"/>
      <c r="LID4" s="66"/>
      <c r="LIE4" s="66"/>
      <c r="LIF4" s="66"/>
      <c r="LIG4" s="66"/>
      <c r="LIH4" s="66"/>
      <c r="LII4" s="66"/>
      <c r="LIJ4" s="66"/>
      <c r="LIK4" s="66"/>
      <c r="LIL4" s="66"/>
      <c r="LIM4" s="66"/>
      <c r="LIN4" s="66"/>
      <c r="LIO4" s="66"/>
      <c r="LIP4" s="66"/>
      <c r="LIQ4" s="66"/>
      <c r="LIR4" s="66"/>
      <c r="LIS4" s="66"/>
      <c r="LIT4" s="66"/>
      <c r="LIU4" s="66"/>
      <c r="LIV4" s="66"/>
      <c r="LIW4" s="66"/>
      <c r="LIX4" s="66"/>
      <c r="LIY4" s="66"/>
      <c r="LIZ4" s="66"/>
      <c r="LJA4" s="66"/>
      <c r="LJB4" s="66"/>
      <c r="LJC4" s="66"/>
      <c r="LJD4" s="66"/>
      <c r="LJE4" s="66"/>
      <c r="LJF4" s="66"/>
      <c r="LJG4" s="66"/>
      <c r="LJH4" s="66"/>
      <c r="LJI4" s="66"/>
      <c r="LJJ4" s="66"/>
      <c r="LJK4" s="66"/>
      <c r="LJL4" s="66"/>
      <c r="LJM4" s="66"/>
      <c r="LJN4" s="66"/>
      <c r="LJO4" s="66"/>
      <c r="LJP4" s="66"/>
      <c r="LJQ4" s="66"/>
      <c r="LJR4" s="66"/>
      <c r="LJS4" s="66"/>
      <c r="LJT4" s="66"/>
      <c r="LJU4" s="66"/>
      <c r="LJV4" s="66"/>
      <c r="LJW4" s="66"/>
      <c r="LJX4" s="66"/>
      <c r="LJY4" s="66"/>
      <c r="LJZ4" s="66"/>
      <c r="LKA4" s="66"/>
      <c r="LKB4" s="66"/>
      <c r="LKC4" s="66"/>
      <c r="LKD4" s="66"/>
      <c r="LKE4" s="66"/>
      <c r="LKF4" s="66"/>
      <c r="LKG4" s="66"/>
      <c r="LKH4" s="66"/>
      <c r="LKI4" s="66"/>
      <c r="LKJ4" s="66"/>
      <c r="LKK4" s="66"/>
      <c r="LKL4" s="66"/>
      <c r="LKM4" s="66"/>
      <c r="LKN4" s="66"/>
      <c r="LKO4" s="66"/>
      <c r="LKP4" s="66"/>
      <c r="LKQ4" s="66"/>
      <c r="LKR4" s="66"/>
      <c r="LKS4" s="66"/>
      <c r="LKT4" s="66"/>
      <c r="LKU4" s="66"/>
      <c r="LKV4" s="66"/>
      <c r="LKW4" s="66"/>
      <c r="LKX4" s="66"/>
      <c r="LKY4" s="66"/>
      <c r="LKZ4" s="66"/>
      <c r="LLA4" s="66"/>
      <c r="LLB4" s="66"/>
      <c r="LLC4" s="66"/>
      <c r="LLD4" s="66"/>
      <c r="LLE4" s="66"/>
      <c r="LLF4" s="66"/>
      <c r="LLG4" s="66"/>
      <c r="LLH4" s="66"/>
      <c r="LLI4" s="66"/>
      <c r="LLJ4" s="66"/>
      <c r="LLK4" s="66"/>
      <c r="LLL4" s="66"/>
      <c r="LLM4" s="66"/>
      <c r="LLN4" s="66"/>
      <c r="LLO4" s="66"/>
      <c r="LLP4" s="66"/>
      <c r="LLQ4" s="66"/>
      <c r="LLR4" s="66"/>
      <c r="LLS4" s="66"/>
      <c r="LLT4" s="66"/>
      <c r="LLU4" s="66"/>
      <c r="LLV4" s="66"/>
      <c r="LLW4" s="66"/>
      <c r="LLX4" s="66"/>
      <c r="LLY4" s="66"/>
      <c r="LLZ4" s="66"/>
      <c r="LMA4" s="66"/>
      <c r="LMB4" s="66"/>
      <c r="LMC4" s="66"/>
      <c r="LMD4" s="66"/>
      <c r="LME4" s="66"/>
      <c r="LMF4" s="66"/>
      <c r="LMG4" s="66"/>
      <c r="LMH4" s="66"/>
      <c r="LMI4" s="66"/>
      <c r="LMJ4" s="66"/>
      <c r="LMK4" s="66"/>
      <c r="LML4" s="66"/>
      <c r="LMM4" s="66"/>
      <c r="LMN4" s="66"/>
      <c r="LMO4" s="66"/>
      <c r="LMP4" s="66"/>
      <c r="LMQ4" s="66"/>
      <c r="LMR4" s="66"/>
      <c r="LMS4" s="66"/>
      <c r="LMT4" s="66"/>
      <c r="LMU4" s="66"/>
      <c r="LMV4" s="66"/>
      <c r="LMW4" s="66"/>
      <c r="LMX4" s="66"/>
      <c r="LMY4" s="66"/>
      <c r="LMZ4" s="66"/>
      <c r="LNA4" s="66"/>
      <c r="LNB4" s="66"/>
      <c r="LNC4" s="66"/>
      <c r="LND4" s="66"/>
      <c r="LNE4" s="66"/>
      <c r="LNF4" s="66"/>
      <c r="LNG4" s="66"/>
      <c r="LNH4" s="66"/>
      <c r="LNI4" s="66"/>
      <c r="LNJ4" s="66"/>
      <c r="LNK4" s="66"/>
      <c r="LNL4" s="66"/>
      <c r="LNM4" s="66"/>
      <c r="LNN4" s="66"/>
      <c r="LNO4" s="66"/>
      <c r="LNP4" s="66"/>
      <c r="LNQ4" s="66"/>
      <c r="LNR4" s="66"/>
      <c r="LNS4" s="66"/>
      <c r="LNT4" s="66"/>
      <c r="LNU4" s="66"/>
      <c r="LNV4" s="66"/>
      <c r="LNW4" s="66"/>
      <c r="LNX4" s="66"/>
      <c r="LNY4" s="66"/>
      <c r="LNZ4" s="66"/>
      <c r="LOA4" s="66"/>
      <c r="LOB4" s="66"/>
      <c r="LOC4" s="66"/>
      <c r="LOD4" s="66"/>
      <c r="LOE4" s="66"/>
      <c r="LOF4" s="66"/>
      <c r="LOG4" s="66"/>
      <c r="LOH4" s="66"/>
      <c r="LOI4" s="66"/>
      <c r="LOJ4" s="66"/>
      <c r="LOK4" s="66"/>
      <c r="LOL4" s="66"/>
      <c r="LOM4" s="66"/>
      <c r="LON4" s="66"/>
      <c r="LOO4" s="66"/>
      <c r="LOP4" s="66"/>
      <c r="LOQ4" s="66"/>
      <c r="LOR4" s="66"/>
      <c r="LOS4" s="66"/>
      <c r="LOT4" s="66"/>
      <c r="LOU4" s="66"/>
      <c r="LOV4" s="66"/>
      <c r="LOW4" s="66"/>
      <c r="LOX4" s="66"/>
      <c r="LOY4" s="66"/>
      <c r="LOZ4" s="66"/>
      <c r="LPA4" s="66"/>
      <c r="LPB4" s="66"/>
      <c r="LPC4" s="66"/>
      <c r="LPD4" s="66"/>
      <c r="LPE4" s="66"/>
      <c r="LPF4" s="66"/>
      <c r="LPG4" s="66"/>
      <c r="LPH4" s="66"/>
      <c r="LPI4" s="66"/>
      <c r="LPJ4" s="66"/>
      <c r="LPK4" s="66"/>
      <c r="LPL4" s="66"/>
      <c r="LPM4" s="66"/>
      <c r="LPN4" s="66"/>
      <c r="LPO4" s="66"/>
      <c r="LPP4" s="66"/>
      <c r="LPQ4" s="66"/>
      <c r="LPR4" s="66"/>
      <c r="LPS4" s="66"/>
      <c r="LPT4" s="66"/>
      <c r="LPU4" s="66"/>
      <c r="LPV4" s="66"/>
      <c r="LPW4" s="66"/>
      <c r="LPX4" s="66"/>
      <c r="LPY4" s="66"/>
      <c r="LPZ4" s="66"/>
      <c r="LQA4" s="66"/>
      <c r="LQB4" s="66"/>
      <c r="LQC4" s="66"/>
      <c r="LQD4" s="66"/>
      <c r="LQE4" s="66"/>
      <c r="LQF4" s="66"/>
      <c r="LQG4" s="66"/>
      <c r="LQH4" s="66"/>
      <c r="LQI4" s="66"/>
      <c r="LQJ4" s="66"/>
      <c r="LQK4" s="66"/>
      <c r="LQL4" s="66"/>
      <c r="LQM4" s="66"/>
      <c r="LQN4" s="66"/>
      <c r="LQO4" s="66"/>
      <c r="LQP4" s="66"/>
      <c r="LQQ4" s="66"/>
      <c r="LQR4" s="66"/>
      <c r="LQS4" s="66"/>
      <c r="LQT4" s="66"/>
      <c r="LQU4" s="66"/>
      <c r="LQV4" s="66"/>
      <c r="LQW4" s="66"/>
      <c r="LQX4" s="66"/>
      <c r="LQY4" s="66"/>
      <c r="LQZ4" s="66"/>
      <c r="LRA4" s="66"/>
      <c r="LRB4" s="66"/>
      <c r="LRC4" s="66"/>
      <c r="LRD4" s="66"/>
      <c r="LRE4" s="66"/>
      <c r="LRF4" s="66"/>
      <c r="LRG4" s="66"/>
      <c r="LRH4" s="66"/>
      <c r="LRI4" s="66"/>
      <c r="LRJ4" s="66"/>
      <c r="LRK4" s="66"/>
      <c r="LRL4" s="66"/>
      <c r="LRM4" s="66"/>
      <c r="LRN4" s="66"/>
      <c r="LRO4" s="66"/>
      <c r="LRP4" s="66"/>
      <c r="LRQ4" s="66"/>
      <c r="LRR4" s="66"/>
      <c r="LRS4" s="66"/>
      <c r="LRT4" s="66"/>
      <c r="LRU4" s="66"/>
      <c r="LRV4" s="66"/>
      <c r="LRW4" s="66"/>
      <c r="LRX4" s="66"/>
      <c r="LRY4" s="66"/>
      <c r="LRZ4" s="66"/>
      <c r="LSA4" s="66"/>
      <c r="LSB4" s="66"/>
      <c r="LSC4" s="66"/>
      <c r="LSD4" s="66"/>
      <c r="LSE4" s="66"/>
      <c r="LSF4" s="66"/>
      <c r="LSG4" s="66"/>
      <c r="LSH4" s="66"/>
      <c r="LSI4" s="66"/>
      <c r="LSJ4" s="66"/>
      <c r="LSK4" s="66"/>
      <c r="LSL4" s="66"/>
      <c r="LSM4" s="66"/>
      <c r="LSN4" s="66"/>
      <c r="LSO4" s="66"/>
      <c r="LSP4" s="66"/>
      <c r="LSQ4" s="66"/>
      <c r="LSR4" s="66"/>
      <c r="LSS4" s="66"/>
      <c r="LST4" s="66"/>
      <c r="LSU4" s="66"/>
      <c r="LSV4" s="66"/>
      <c r="LSW4" s="66"/>
      <c r="LSX4" s="66"/>
      <c r="LSY4" s="66"/>
      <c r="LSZ4" s="66"/>
      <c r="LTA4" s="66"/>
      <c r="LTB4" s="66"/>
      <c r="LTC4" s="66"/>
      <c r="LTD4" s="66"/>
      <c r="LTE4" s="66"/>
      <c r="LTF4" s="66"/>
      <c r="LTG4" s="66"/>
      <c r="LTH4" s="66"/>
      <c r="LTI4" s="66"/>
      <c r="LTJ4" s="66"/>
      <c r="LTK4" s="66"/>
      <c r="LTL4" s="66"/>
      <c r="LTM4" s="66"/>
      <c r="LTN4" s="66"/>
      <c r="LTO4" s="66"/>
      <c r="LTP4" s="66"/>
      <c r="LTQ4" s="66"/>
      <c r="LTR4" s="66"/>
      <c r="LTS4" s="66"/>
      <c r="LTT4" s="66"/>
      <c r="LTU4" s="66"/>
      <c r="LTV4" s="66"/>
      <c r="LTW4" s="66"/>
      <c r="LTX4" s="66"/>
      <c r="LTY4" s="66"/>
      <c r="LTZ4" s="66"/>
      <c r="LUA4" s="66"/>
      <c r="LUB4" s="66"/>
      <c r="LUC4" s="66"/>
      <c r="LUD4" s="66"/>
      <c r="LUE4" s="66"/>
      <c r="LUF4" s="66"/>
      <c r="LUG4" s="66"/>
      <c r="LUH4" s="66"/>
      <c r="LUI4" s="66"/>
      <c r="LUJ4" s="66"/>
      <c r="LUK4" s="66"/>
      <c r="LUL4" s="66"/>
      <c r="LUM4" s="66"/>
      <c r="LUN4" s="66"/>
      <c r="LUO4" s="66"/>
      <c r="LUP4" s="66"/>
      <c r="LUQ4" s="66"/>
      <c r="LUR4" s="66"/>
      <c r="LUS4" s="66"/>
      <c r="LUT4" s="66"/>
      <c r="LUU4" s="66"/>
      <c r="LUV4" s="66"/>
      <c r="LUW4" s="66"/>
      <c r="LUX4" s="66"/>
      <c r="LUY4" s="66"/>
      <c r="LUZ4" s="66"/>
      <c r="LVA4" s="66"/>
      <c r="LVB4" s="66"/>
      <c r="LVC4" s="66"/>
      <c r="LVD4" s="66"/>
      <c r="LVE4" s="66"/>
      <c r="LVF4" s="66"/>
      <c r="LVG4" s="66"/>
      <c r="LVH4" s="66"/>
      <c r="LVI4" s="66"/>
      <c r="LVJ4" s="66"/>
      <c r="LVK4" s="66"/>
      <c r="LVL4" s="66"/>
      <c r="LVM4" s="66"/>
      <c r="LVN4" s="66"/>
      <c r="LVO4" s="66"/>
      <c r="LVP4" s="66"/>
      <c r="LVQ4" s="66"/>
      <c r="LVR4" s="66"/>
      <c r="LVS4" s="66"/>
      <c r="LVT4" s="66"/>
      <c r="LVU4" s="66"/>
      <c r="LVV4" s="66"/>
      <c r="LVW4" s="66"/>
      <c r="LVX4" s="66"/>
      <c r="LVY4" s="66"/>
      <c r="LVZ4" s="66"/>
      <c r="LWA4" s="66"/>
      <c r="LWB4" s="66"/>
      <c r="LWC4" s="66"/>
      <c r="LWD4" s="66"/>
      <c r="LWE4" s="66"/>
      <c r="LWF4" s="66"/>
      <c r="LWG4" s="66"/>
      <c r="LWH4" s="66"/>
      <c r="LWI4" s="66"/>
      <c r="LWJ4" s="66"/>
      <c r="LWK4" s="66"/>
      <c r="LWL4" s="66"/>
      <c r="LWM4" s="66"/>
      <c r="LWN4" s="66"/>
      <c r="LWO4" s="66"/>
      <c r="LWP4" s="66"/>
      <c r="LWQ4" s="66"/>
      <c r="LWR4" s="66"/>
      <c r="LWS4" s="66"/>
      <c r="LWT4" s="66"/>
      <c r="LWU4" s="66"/>
      <c r="LWV4" s="66"/>
      <c r="LWW4" s="66"/>
      <c r="LWX4" s="66"/>
      <c r="LWY4" s="66"/>
      <c r="LWZ4" s="66"/>
      <c r="LXA4" s="66"/>
      <c r="LXB4" s="66"/>
      <c r="LXC4" s="66"/>
      <c r="LXD4" s="66"/>
      <c r="LXE4" s="66"/>
      <c r="LXF4" s="66"/>
      <c r="LXG4" s="66"/>
      <c r="LXH4" s="66"/>
      <c r="LXI4" s="66"/>
      <c r="LXJ4" s="66"/>
      <c r="LXK4" s="66"/>
      <c r="LXL4" s="66"/>
      <c r="LXM4" s="66"/>
      <c r="LXN4" s="66"/>
      <c r="LXO4" s="66"/>
      <c r="LXP4" s="66"/>
      <c r="LXQ4" s="66"/>
      <c r="LXR4" s="66"/>
      <c r="LXS4" s="66"/>
      <c r="LXT4" s="66"/>
      <c r="LXU4" s="66"/>
      <c r="LXV4" s="66"/>
      <c r="LXW4" s="66"/>
      <c r="LXX4" s="66"/>
      <c r="LXY4" s="66"/>
      <c r="LXZ4" s="66"/>
      <c r="LYA4" s="66"/>
      <c r="LYB4" s="66"/>
      <c r="LYC4" s="66"/>
      <c r="LYD4" s="66"/>
      <c r="LYE4" s="66"/>
      <c r="LYF4" s="66"/>
      <c r="LYG4" s="66"/>
      <c r="LYH4" s="66"/>
      <c r="LYI4" s="66"/>
      <c r="LYJ4" s="66"/>
      <c r="LYK4" s="66"/>
      <c r="LYL4" s="66"/>
      <c r="LYM4" s="66"/>
      <c r="LYN4" s="66"/>
      <c r="LYO4" s="66"/>
      <c r="LYP4" s="66"/>
      <c r="LYQ4" s="66"/>
      <c r="LYR4" s="66"/>
      <c r="LYS4" s="66"/>
      <c r="LYT4" s="66"/>
      <c r="LYU4" s="66"/>
      <c r="LYV4" s="66"/>
      <c r="LYW4" s="66"/>
      <c r="LYX4" s="66"/>
      <c r="LYY4" s="66"/>
      <c r="LYZ4" s="66"/>
      <c r="LZA4" s="66"/>
      <c r="LZB4" s="66"/>
      <c r="LZC4" s="66"/>
      <c r="LZD4" s="66"/>
      <c r="LZE4" s="66"/>
      <c r="LZF4" s="66"/>
      <c r="LZG4" s="66"/>
      <c r="LZH4" s="66"/>
      <c r="LZI4" s="66"/>
      <c r="LZJ4" s="66"/>
      <c r="LZK4" s="66"/>
      <c r="LZL4" s="66"/>
      <c r="LZM4" s="66"/>
      <c r="LZN4" s="66"/>
      <c r="LZO4" s="66"/>
      <c r="LZP4" s="66"/>
      <c r="LZQ4" s="66"/>
      <c r="LZR4" s="66"/>
      <c r="LZS4" s="66"/>
      <c r="LZT4" s="66"/>
      <c r="LZU4" s="66"/>
      <c r="LZV4" s="66"/>
      <c r="LZW4" s="66"/>
      <c r="LZX4" s="66"/>
      <c r="LZY4" s="66"/>
      <c r="LZZ4" s="66"/>
      <c r="MAA4" s="66"/>
      <c r="MAB4" s="66"/>
      <c r="MAC4" s="66"/>
      <c r="MAD4" s="66"/>
      <c r="MAE4" s="66"/>
      <c r="MAF4" s="66"/>
      <c r="MAG4" s="66"/>
      <c r="MAH4" s="66"/>
      <c r="MAI4" s="66"/>
      <c r="MAJ4" s="66"/>
      <c r="MAK4" s="66"/>
      <c r="MAL4" s="66"/>
      <c r="MAM4" s="66"/>
      <c r="MAN4" s="66"/>
      <c r="MAO4" s="66"/>
      <c r="MAP4" s="66"/>
      <c r="MAQ4" s="66"/>
      <c r="MAR4" s="66"/>
      <c r="MAS4" s="66"/>
      <c r="MAT4" s="66"/>
      <c r="MAU4" s="66"/>
      <c r="MAV4" s="66"/>
      <c r="MAW4" s="66"/>
      <c r="MAX4" s="66"/>
      <c r="MAY4" s="66"/>
      <c r="MAZ4" s="66"/>
      <c r="MBA4" s="66"/>
      <c r="MBB4" s="66"/>
      <c r="MBC4" s="66"/>
      <c r="MBD4" s="66"/>
      <c r="MBE4" s="66"/>
      <c r="MBF4" s="66"/>
      <c r="MBG4" s="66"/>
      <c r="MBH4" s="66"/>
      <c r="MBI4" s="66"/>
      <c r="MBJ4" s="66"/>
      <c r="MBK4" s="66"/>
      <c r="MBL4" s="66"/>
      <c r="MBM4" s="66"/>
      <c r="MBN4" s="66"/>
      <c r="MBO4" s="66"/>
      <c r="MBP4" s="66"/>
      <c r="MBQ4" s="66"/>
      <c r="MBR4" s="66"/>
      <c r="MBS4" s="66"/>
      <c r="MBT4" s="66"/>
      <c r="MBU4" s="66"/>
      <c r="MBV4" s="66"/>
      <c r="MBW4" s="66"/>
      <c r="MBX4" s="66"/>
      <c r="MBY4" s="66"/>
      <c r="MBZ4" s="66"/>
      <c r="MCA4" s="66"/>
      <c r="MCB4" s="66"/>
      <c r="MCC4" s="66"/>
      <c r="MCD4" s="66"/>
      <c r="MCE4" s="66"/>
      <c r="MCF4" s="66"/>
      <c r="MCG4" s="66"/>
      <c r="MCH4" s="66"/>
      <c r="MCI4" s="66"/>
      <c r="MCJ4" s="66"/>
      <c r="MCK4" s="66"/>
      <c r="MCL4" s="66"/>
      <c r="MCM4" s="66"/>
      <c r="MCN4" s="66"/>
      <c r="MCO4" s="66"/>
      <c r="MCP4" s="66"/>
      <c r="MCQ4" s="66"/>
      <c r="MCR4" s="66"/>
      <c r="MCS4" s="66"/>
      <c r="MCT4" s="66"/>
      <c r="MCU4" s="66"/>
      <c r="MCV4" s="66"/>
      <c r="MCW4" s="66"/>
      <c r="MCX4" s="66"/>
      <c r="MCY4" s="66"/>
      <c r="MCZ4" s="66"/>
      <c r="MDA4" s="66"/>
      <c r="MDB4" s="66"/>
      <c r="MDC4" s="66"/>
      <c r="MDD4" s="66"/>
      <c r="MDE4" s="66"/>
      <c r="MDF4" s="66"/>
      <c r="MDG4" s="66"/>
      <c r="MDH4" s="66"/>
      <c r="MDI4" s="66"/>
      <c r="MDJ4" s="66"/>
      <c r="MDK4" s="66"/>
      <c r="MDL4" s="66"/>
      <c r="MDM4" s="66"/>
      <c r="MDN4" s="66"/>
      <c r="MDO4" s="66"/>
      <c r="MDP4" s="66"/>
      <c r="MDQ4" s="66"/>
      <c r="MDR4" s="66"/>
      <c r="MDS4" s="66"/>
      <c r="MDT4" s="66"/>
      <c r="MDU4" s="66"/>
      <c r="MDV4" s="66"/>
      <c r="MDW4" s="66"/>
      <c r="MDX4" s="66"/>
      <c r="MDY4" s="66"/>
      <c r="MDZ4" s="66"/>
      <c r="MEA4" s="66"/>
      <c r="MEB4" s="66"/>
      <c r="MEC4" s="66"/>
      <c r="MED4" s="66"/>
      <c r="MEE4" s="66"/>
      <c r="MEF4" s="66"/>
      <c r="MEG4" s="66"/>
      <c r="MEH4" s="66"/>
      <c r="MEI4" s="66"/>
      <c r="MEJ4" s="66"/>
      <c r="MEK4" s="66"/>
      <c r="MEL4" s="66"/>
      <c r="MEM4" s="66"/>
      <c r="MEN4" s="66"/>
      <c r="MEO4" s="66"/>
      <c r="MEP4" s="66"/>
      <c r="MEQ4" s="66"/>
      <c r="MER4" s="66"/>
      <c r="MES4" s="66"/>
      <c r="MET4" s="66"/>
      <c r="MEU4" s="66"/>
      <c r="MEV4" s="66"/>
      <c r="MEW4" s="66"/>
      <c r="MEX4" s="66"/>
      <c r="MEY4" s="66"/>
      <c r="MEZ4" s="66"/>
      <c r="MFA4" s="66"/>
      <c r="MFB4" s="66"/>
      <c r="MFC4" s="66"/>
      <c r="MFD4" s="66"/>
      <c r="MFE4" s="66"/>
      <c r="MFF4" s="66"/>
      <c r="MFG4" s="66"/>
      <c r="MFH4" s="66"/>
      <c r="MFI4" s="66"/>
      <c r="MFJ4" s="66"/>
      <c r="MFK4" s="66"/>
      <c r="MFL4" s="66"/>
      <c r="MFM4" s="66"/>
      <c r="MFN4" s="66"/>
      <c r="MFO4" s="66"/>
      <c r="MFP4" s="66"/>
      <c r="MFQ4" s="66"/>
      <c r="MFR4" s="66"/>
      <c r="MFS4" s="66"/>
      <c r="MFT4" s="66"/>
      <c r="MFU4" s="66"/>
      <c r="MFV4" s="66"/>
      <c r="MFW4" s="66"/>
      <c r="MFX4" s="66"/>
      <c r="MFY4" s="66"/>
      <c r="MFZ4" s="66"/>
      <c r="MGA4" s="66"/>
      <c r="MGB4" s="66"/>
      <c r="MGC4" s="66"/>
      <c r="MGD4" s="66"/>
      <c r="MGE4" s="66"/>
      <c r="MGF4" s="66"/>
      <c r="MGG4" s="66"/>
      <c r="MGH4" s="66"/>
      <c r="MGI4" s="66"/>
      <c r="MGJ4" s="66"/>
      <c r="MGK4" s="66"/>
      <c r="MGL4" s="66"/>
      <c r="MGM4" s="66"/>
      <c r="MGN4" s="66"/>
      <c r="MGO4" s="66"/>
      <c r="MGP4" s="66"/>
      <c r="MGQ4" s="66"/>
      <c r="MGR4" s="66"/>
      <c r="MGS4" s="66"/>
      <c r="MGT4" s="66"/>
      <c r="MGU4" s="66"/>
      <c r="MGV4" s="66"/>
      <c r="MGW4" s="66"/>
      <c r="MGX4" s="66"/>
      <c r="MGY4" s="66"/>
      <c r="MGZ4" s="66"/>
      <c r="MHA4" s="66"/>
      <c r="MHB4" s="66"/>
      <c r="MHC4" s="66"/>
      <c r="MHD4" s="66"/>
      <c r="MHE4" s="66"/>
      <c r="MHF4" s="66"/>
      <c r="MHG4" s="66"/>
      <c r="MHH4" s="66"/>
      <c r="MHI4" s="66"/>
      <c r="MHJ4" s="66"/>
      <c r="MHK4" s="66"/>
      <c r="MHL4" s="66"/>
      <c r="MHM4" s="66"/>
      <c r="MHN4" s="66"/>
      <c r="MHO4" s="66"/>
      <c r="MHP4" s="66"/>
      <c r="MHQ4" s="66"/>
      <c r="MHR4" s="66"/>
      <c r="MHS4" s="66"/>
      <c r="MHT4" s="66"/>
      <c r="MHU4" s="66"/>
      <c r="MHV4" s="66"/>
      <c r="MHW4" s="66"/>
      <c r="MHX4" s="66"/>
      <c r="MHY4" s="66"/>
      <c r="MHZ4" s="66"/>
      <c r="MIA4" s="66"/>
      <c r="MIB4" s="66"/>
      <c r="MIC4" s="66"/>
      <c r="MID4" s="66"/>
      <c r="MIE4" s="66"/>
      <c r="MIF4" s="66"/>
      <c r="MIG4" s="66"/>
      <c r="MIH4" s="66"/>
      <c r="MII4" s="66"/>
      <c r="MIJ4" s="66"/>
      <c r="MIK4" s="66"/>
      <c r="MIL4" s="66"/>
      <c r="MIM4" s="66"/>
      <c r="MIN4" s="66"/>
      <c r="MIO4" s="66"/>
      <c r="MIP4" s="66"/>
      <c r="MIQ4" s="66"/>
      <c r="MIR4" s="66"/>
      <c r="MIS4" s="66"/>
      <c r="MIT4" s="66"/>
      <c r="MIU4" s="66"/>
      <c r="MIV4" s="66"/>
      <c r="MIW4" s="66"/>
      <c r="MIX4" s="66"/>
      <c r="MIY4" s="66"/>
      <c r="MIZ4" s="66"/>
      <c r="MJA4" s="66"/>
      <c r="MJB4" s="66"/>
      <c r="MJC4" s="66"/>
      <c r="MJD4" s="66"/>
      <c r="MJE4" s="66"/>
      <c r="MJF4" s="66"/>
      <c r="MJG4" s="66"/>
      <c r="MJH4" s="66"/>
      <c r="MJI4" s="66"/>
      <c r="MJJ4" s="66"/>
      <c r="MJK4" s="66"/>
      <c r="MJL4" s="66"/>
      <c r="MJM4" s="66"/>
      <c r="MJN4" s="66"/>
      <c r="MJO4" s="66"/>
      <c r="MJP4" s="66"/>
      <c r="MJQ4" s="66"/>
      <c r="MJR4" s="66"/>
      <c r="MJS4" s="66"/>
      <c r="MJT4" s="66"/>
      <c r="MJU4" s="66"/>
      <c r="MJV4" s="66"/>
      <c r="MJW4" s="66"/>
      <c r="MJX4" s="66"/>
      <c r="MJY4" s="66"/>
      <c r="MJZ4" s="66"/>
      <c r="MKA4" s="66"/>
      <c r="MKB4" s="66"/>
      <c r="MKC4" s="66"/>
      <c r="MKD4" s="66"/>
      <c r="MKE4" s="66"/>
      <c r="MKF4" s="66"/>
      <c r="MKG4" s="66"/>
      <c r="MKH4" s="66"/>
      <c r="MKI4" s="66"/>
      <c r="MKJ4" s="66"/>
      <c r="MKK4" s="66"/>
      <c r="MKL4" s="66"/>
      <c r="MKM4" s="66"/>
      <c r="MKN4" s="66"/>
      <c r="MKO4" s="66"/>
      <c r="MKP4" s="66"/>
      <c r="MKQ4" s="66"/>
      <c r="MKR4" s="66"/>
      <c r="MKS4" s="66"/>
      <c r="MKT4" s="66"/>
      <c r="MKU4" s="66"/>
      <c r="MKV4" s="66"/>
      <c r="MKW4" s="66"/>
      <c r="MKX4" s="66"/>
      <c r="MKY4" s="66"/>
      <c r="MKZ4" s="66"/>
      <c r="MLA4" s="66"/>
      <c r="MLB4" s="66"/>
      <c r="MLC4" s="66"/>
      <c r="MLD4" s="66"/>
      <c r="MLE4" s="66"/>
      <c r="MLF4" s="66"/>
      <c r="MLG4" s="66"/>
      <c r="MLH4" s="66"/>
      <c r="MLI4" s="66"/>
      <c r="MLJ4" s="66"/>
      <c r="MLK4" s="66"/>
      <c r="MLL4" s="66"/>
      <c r="MLM4" s="66"/>
      <c r="MLN4" s="66"/>
      <c r="MLO4" s="66"/>
      <c r="MLP4" s="66"/>
      <c r="MLQ4" s="66"/>
      <c r="MLR4" s="66"/>
      <c r="MLS4" s="66"/>
      <c r="MLT4" s="66"/>
      <c r="MLU4" s="66"/>
      <c r="MLV4" s="66"/>
      <c r="MLW4" s="66"/>
      <c r="MLX4" s="66"/>
      <c r="MLY4" s="66"/>
      <c r="MLZ4" s="66"/>
      <c r="MMA4" s="66"/>
      <c r="MMB4" s="66"/>
      <c r="MMC4" s="66"/>
      <c r="MMD4" s="66"/>
      <c r="MME4" s="66"/>
      <c r="MMF4" s="66"/>
      <c r="MMG4" s="66"/>
      <c r="MMH4" s="66"/>
      <c r="MMI4" s="66"/>
      <c r="MMJ4" s="66"/>
      <c r="MMK4" s="66"/>
      <c r="MML4" s="66"/>
      <c r="MMM4" s="66"/>
      <c r="MMN4" s="66"/>
      <c r="MMO4" s="66"/>
      <c r="MMP4" s="66"/>
      <c r="MMQ4" s="66"/>
      <c r="MMR4" s="66"/>
      <c r="MMS4" s="66"/>
      <c r="MMT4" s="66"/>
      <c r="MMU4" s="66"/>
      <c r="MMV4" s="66"/>
      <c r="MMW4" s="66"/>
      <c r="MMX4" s="66"/>
      <c r="MMY4" s="66"/>
      <c r="MMZ4" s="66"/>
      <c r="MNA4" s="66"/>
      <c r="MNB4" s="66"/>
      <c r="MNC4" s="66"/>
      <c r="MND4" s="66"/>
      <c r="MNE4" s="66"/>
      <c r="MNF4" s="66"/>
      <c r="MNG4" s="66"/>
      <c r="MNH4" s="66"/>
      <c r="MNI4" s="66"/>
      <c r="MNJ4" s="66"/>
      <c r="MNK4" s="66"/>
      <c r="MNL4" s="66"/>
      <c r="MNM4" s="66"/>
      <c r="MNN4" s="66"/>
      <c r="MNO4" s="66"/>
      <c r="MNP4" s="66"/>
      <c r="MNQ4" s="66"/>
      <c r="MNR4" s="66"/>
      <c r="MNS4" s="66"/>
      <c r="MNT4" s="66"/>
      <c r="MNU4" s="66"/>
      <c r="MNV4" s="66"/>
      <c r="MNW4" s="66"/>
      <c r="MNX4" s="66"/>
      <c r="MNY4" s="66"/>
      <c r="MNZ4" s="66"/>
      <c r="MOA4" s="66"/>
      <c r="MOB4" s="66"/>
      <c r="MOC4" s="66"/>
      <c r="MOD4" s="66"/>
      <c r="MOE4" s="66"/>
      <c r="MOF4" s="66"/>
      <c r="MOG4" s="66"/>
      <c r="MOH4" s="66"/>
      <c r="MOI4" s="66"/>
      <c r="MOJ4" s="66"/>
      <c r="MOK4" s="66"/>
      <c r="MOL4" s="66"/>
      <c r="MOM4" s="66"/>
      <c r="MON4" s="66"/>
      <c r="MOO4" s="66"/>
      <c r="MOP4" s="66"/>
      <c r="MOQ4" s="66"/>
      <c r="MOR4" s="66"/>
      <c r="MOS4" s="66"/>
      <c r="MOT4" s="66"/>
      <c r="MOU4" s="66"/>
      <c r="MOV4" s="66"/>
      <c r="MOW4" s="66"/>
      <c r="MOX4" s="66"/>
      <c r="MOY4" s="66"/>
      <c r="MOZ4" s="66"/>
      <c r="MPA4" s="66"/>
      <c r="MPB4" s="66"/>
      <c r="MPC4" s="66"/>
      <c r="MPD4" s="66"/>
      <c r="MPE4" s="66"/>
      <c r="MPF4" s="66"/>
      <c r="MPG4" s="66"/>
      <c r="MPH4" s="66"/>
      <c r="MPI4" s="66"/>
      <c r="MPJ4" s="66"/>
      <c r="MPK4" s="66"/>
      <c r="MPL4" s="66"/>
      <c r="MPM4" s="66"/>
      <c r="MPN4" s="66"/>
      <c r="MPO4" s="66"/>
      <c r="MPP4" s="66"/>
      <c r="MPQ4" s="66"/>
      <c r="MPR4" s="66"/>
      <c r="MPS4" s="66"/>
      <c r="MPT4" s="66"/>
      <c r="MPU4" s="66"/>
      <c r="MPV4" s="66"/>
      <c r="MPW4" s="66"/>
      <c r="MPX4" s="66"/>
      <c r="MPY4" s="66"/>
      <c r="MPZ4" s="66"/>
      <c r="MQA4" s="66"/>
      <c r="MQB4" s="66"/>
      <c r="MQC4" s="66"/>
      <c r="MQD4" s="66"/>
      <c r="MQE4" s="66"/>
      <c r="MQF4" s="66"/>
      <c r="MQG4" s="66"/>
      <c r="MQH4" s="66"/>
      <c r="MQI4" s="66"/>
      <c r="MQJ4" s="66"/>
      <c r="MQK4" s="66"/>
      <c r="MQL4" s="66"/>
      <c r="MQM4" s="66"/>
      <c r="MQN4" s="66"/>
      <c r="MQO4" s="66"/>
      <c r="MQP4" s="66"/>
      <c r="MQQ4" s="66"/>
      <c r="MQR4" s="66"/>
      <c r="MQS4" s="66"/>
      <c r="MQT4" s="66"/>
      <c r="MQU4" s="66"/>
      <c r="MQV4" s="66"/>
      <c r="MQW4" s="66"/>
      <c r="MQX4" s="66"/>
      <c r="MQY4" s="66"/>
      <c r="MQZ4" s="66"/>
      <c r="MRA4" s="66"/>
      <c r="MRB4" s="66"/>
      <c r="MRC4" s="66"/>
      <c r="MRD4" s="66"/>
      <c r="MRE4" s="66"/>
      <c r="MRF4" s="66"/>
      <c r="MRG4" s="66"/>
      <c r="MRH4" s="66"/>
      <c r="MRI4" s="66"/>
      <c r="MRJ4" s="66"/>
      <c r="MRK4" s="66"/>
      <c r="MRL4" s="66"/>
      <c r="MRM4" s="66"/>
      <c r="MRN4" s="66"/>
      <c r="MRO4" s="66"/>
      <c r="MRP4" s="66"/>
      <c r="MRQ4" s="66"/>
      <c r="MRR4" s="66"/>
      <c r="MRS4" s="66"/>
      <c r="MRT4" s="66"/>
      <c r="MRU4" s="66"/>
      <c r="MRV4" s="66"/>
      <c r="MRW4" s="66"/>
      <c r="MRX4" s="66"/>
      <c r="MRY4" s="66"/>
      <c r="MRZ4" s="66"/>
      <c r="MSA4" s="66"/>
      <c r="MSB4" s="66"/>
      <c r="MSC4" s="66"/>
      <c r="MSD4" s="66"/>
      <c r="MSE4" s="66"/>
      <c r="MSF4" s="66"/>
      <c r="MSG4" s="66"/>
      <c r="MSH4" s="66"/>
      <c r="MSI4" s="66"/>
      <c r="MSJ4" s="66"/>
      <c r="MSK4" s="66"/>
      <c r="MSL4" s="66"/>
      <c r="MSM4" s="66"/>
      <c r="MSN4" s="66"/>
      <c r="MSO4" s="66"/>
      <c r="MSP4" s="66"/>
      <c r="MSQ4" s="66"/>
      <c r="MSR4" s="66"/>
      <c r="MSS4" s="66"/>
      <c r="MST4" s="66"/>
      <c r="MSU4" s="66"/>
      <c r="MSV4" s="66"/>
      <c r="MSW4" s="66"/>
      <c r="MSX4" s="66"/>
      <c r="MSY4" s="66"/>
      <c r="MSZ4" s="66"/>
      <c r="MTA4" s="66"/>
      <c r="MTB4" s="66"/>
      <c r="MTC4" s="66"/>
      <c r="MTD4" s="66"/>
      <c r="MTE4" s="66"/>
      <c r="MTF4" s="66"/>
      <c r="MTG4" s="66"/>
      <c r="MTH4" s="66"/>
      <c r="MTI4" s="66"/>
      <c r="MTJ4" s="66"/>
      <c r="MTK4" s="66"/>
      <c r="MTL4" s="66"/>
      <c r="MTM4" s="66"/>
      <c r="MTN4" s="66"/>
      <c r="MTO4" s="66"/>
      <c r="MTP4" s="66"/>
      <c r="MTQ4" s="66"/>
      <c r="MTR4" s="66"/>
      <c r="MTS4" s="66"/>
      <c r="MTT4" s="66"/>
      <c r="MTU4" s="66"/>
      <c r="MTV4" s="66"/>
      <c r="MTW4" s="66"/>
      <c r="MTX4" s="66"/>
      <c r="MTY4" s="66"/>
      <c r="MTZ4" s="66"/>
      <c r="MUA4" s="66"/>
      <c r="MUB4" s="66"/>
      <c r="MUC4" s="66"/>
      <c r="MUD4" s="66"/>
      <c r="MUE4" s="66"/>
      <c r="MUF4" s="66"/>
      <c r="MUG4" s="66"/>
      <c r="MUH4" s="66"/>
      <c r="MUI4" s="66"/>
      <c r="MUJ4" s="66"/>
      <c r="MUK4" s="66"/>
      <c r="MUL4" s="66"/>
      <c r="MUM4" s="66"/>
      <c r="MUN4" s="66"/>
      <c r="MUO4" s="66"/>
      <c r="MUP4" s="66"/>
      <c r="MUQ4" s="66"/>
      <c r="MUR4" s="66"/>
      <c r="MUS4" s="66"/>
      <c r="MUT4" s="66"/>
      <c r="MUU4" s="66"/>
      <c r="MUV4" s="66"/>
      <c r="MUW4" s="66"/>
      <c r="MUX4" s="66"/>
      <c r="MUY4" s="66"/>
      <c r="MUZ4" s="66"/>
      <c r="MVA4" s="66"/>
      <c r="MVB4" s="66"/>
      <c r="MVC4" s="66"/>
      <c r="MVD4" s="66"/>
      <c r="MVE4" s="66"/>
      <c r="MVF4" s="66"/>
      <c r="MVG4" s="66"/>
      <c r="MVH4" s="66"/>
      <c r="MVI4" s="66"/>
      <c r="MVJ4" s="66"/>
      <c r="MVK4" s="66"/>
      <c r="MVL4" s="66"/>
      <c r="MVM4" s="66"/>
      <c r="MVN4" s="66"/>
      <c r="MVO4" s="66"/>
      <c r="MVP4" s="66"/>
      <c r="MVQ4" s="66"/>
      <c r="MVR4" s="66"/>
      <c r="MVS4" s="66"/>
      <c r="MVT4" s="66"/>
      <c r="MVU4" s="66"/>
      <c r="MVV4" s="66"/>
      <c r="MVW4" s="66"/>
      <c r="MVX4" s="66"/>
      <c r="MVY4" s="66"/>
      <c r="MVZ4" s="66"/>
      <c r="MWA4" s="66"/>
      <c r="MWB4" s="66"/>
      <c r="MWC4" s="66"/>
      <c r="MWD4" s="66"/>
      <c r="MWE4" s="66"/>
      <c r="MWF4" s="66"/>
      <c r="MWG4" s="66"/>
      <c r="MWH4" s="66"/>
      <c r="MWI4" s="66"/>
      <c r="MWJ4" s="66"/>
      <c r="MWK4" s="66"/>
      <c r="MWL4" s="66"/>
      <c r="MWM4" s="66"/>
      <c r="MWN4" s="66"/>
      <c r="MWO4" s="66"/>
      <c r="MWP4" s="66"/>
      <c r="MWQ4" s="66"/>
      <c r="MWR4" s="66"/>
      <c r="MWS4" s="66"/>
      <c r="MWT4" s="66"/>
      <c r="MWU4" s="66"/>
      <c r="MWV4" s="66"/>
      <c r="MWW4" s="66"/>
      <c r="MWX4" s="66"/>
      <c r="MWY4" s="66"/>
      <c r="MWZ4" s="66"/>
      <c r="MXA4" s="66"/>
      <c r="MXB4" s="66"/>
      <c r="MXC4" s="66"/>
      <c r="MXD4" s="66"/>
      <c r="MXE4" s="66"/>
      <c r="MXF4" s="66"/>
      <c r="MXG4" s="66"/>
      <c r="MXH4" s="66"/>
      <c r="MXI4" s="66"/>
      <c r="MXJ4" s="66"/>
      <c r="MXK4" s="66"/>
      <c r="MXL4" s="66"/>
      <c r="MXM4" s="66"/>
      <c r="MXN4" s="66"/>
      <c r="MXO4" s="66"/>
      <c r="MXP4" s="66"/>
      <c r="MXQ4" s="66"/>
      <c r="MXR4" s="66"/>
      <c r="MXS4" s="66"/>
      <c r="MXT4" s="66"/>
      <c r="MXU4" s="66"/>
      <c r="MXV4" s="66"/>
      <c r="MXW4" s="66"/>
      <c r="MXX4" s="66"/>
      <c r="MXY4" s="66"/>
      <c r="MXZ4" s="66"/>
      <c r="MYA4" s="66"/>
      <c r="MYB4" s="66"/>
      <c r="MYC4" s="66"/>
      <c r="MYD4" s="66"/>
      <c r="MYE4" s="66"/>
      <c r="MYF4" s="66"/>
      <c r="MYG4" s="66"/>
      <c r="MYH4" s="66"/>
      <c r="MYI4" s="66"/>
      <c r="MYJ4" s="66"/>
      <c r="MYK4" s="66"/>
      <c r="MYL4" s="66"/>
      <c r="MYM4" s="66"/>
      <c r="MYN4" s="66"/>
      <c r="MYO4" s="66"/>
      <c r="MYP4" s="66"/>
      <c r="MYQ4" s="66"/>
      <c r="MYR4" s="66"/>
      <c r="MYS4" s="66"/>
      <c r="MYT4" s="66"/>
      <c r="MYU4" s="66"/>
      <c r="MYV4" s="66"/>
      <c r="MYW4" s="66"/>
      <c r="MYX4" s="66"/>
      <c r="MYY4" s="66"/>
      <c r="MYZ4" s="66"/>
      <c r="MZA4" s="66"/>
      <c r="MZB4" s="66"/>
      <c r="MZC4" s="66"/>
      <c r="MZD4" s="66"/>
      <c r="MZE4" s="66"/>
      <c r="MZF4" s="66"/>
      <c r="MZG4" s="66"/>
      <c r="MZH4" s="66"/>
      <c r="MZI4" s="66"/>
      <c r="MZJ4" s="66"/>
      <c r="MZK4" s="66"/>
      <c r="MZL4" s="66"/>
      <c r="MZM4" s="66"/>
      <c r="MZN4" s="66"/>
      <c r="MZO4" s="66"/>
      <c r="MZP4" s="66"/>
      <c r="MZQ4" s="66"/>
      <c r="MZR4" s="66"/>
      <c r="MZS4" s="66"/>
      <c r="MZT4" s="66"/>
      <c r="MZU4" s="66"/>
      <c r="MZV4" s="66"/>
      <c r="MZW4" s="66"/>
      <c r="MZX4" s="66"/>
      <c r="MZY4" s="66"/>
      <c r="MZZ4" s="66"/>
      <c r="NAA4" s="66"/>
      <c r="NAB4" s="66"/>
      <c r="NAC4" s="66"/>
      <c r="NAD4" s="66"/>
      <c r="NAE4" s="66"/>
      <c r="NAF4" s="66"/>
      <c r="NAG4" s="66"/>
      <c r="NAH4" s="66"/>
      <c r="NAI4" s="66"/>
      <c r="NAJ4" s="66"/>
      <c r="NAK4" s="66"/>
      <c r="NAL4" s="66"/>
      <c r="NAM4" s="66"/>
      <c r="NAN4" s="66"/>
      <c r="NAO4" s="66"/>
      <c r="NAP4" s="66"/>
      <c r="NAQ4" s="66"/>
      <c r="NAR4" s="66"/>
      <c r="NAS4" s="66"/>
      <c r="NAT4" s="66"/>
      <c r="NAU4" s="66"/>
      <c r="NAV4" s="66"/>
      <c r="NAW4" s="66"/>
      <c r="NAX4" s="66"/>
      <c r="NAY4" s="66"/>
      <c r="NAZ4" s="66"/>
      <c r="NBA4" s="66"/>
      <c r="NBB4" s="66"/>
      <c r="NBC4" s="66"/>
      <c r="NBD4" s="66"/>
      <c r="NBE4" s="66"/>
      <c r="NBF4" s="66"/>
      <c r="NBG4" s="66"/>
      <c r="NBH4" s="66"/>
      <c r="NBI4" s="66"/>
      <c r="NBJ4" s="66"/>
      <c r="NBK4" s="66"/>
      <c r="NBL4" s="66"/>
      <c r="NBM4" s="66"/>
      <c r="NBN4" s="66"/>
      <c r="NBO4" s="66"/>
      <c r="NBP4" s="66"/>
      <c r="NBQ4" s="66"/>
      <c r="NBR4" s="66"/>
      <c r="NBS4" s="66"/>
      <c r="NBT4" s="66"/>
      <c r="NBU4" s="66"/>
      <c r="NBV4" s="66"/>
      <c r="NBW4" s="66"/>
      <c r="NBX4" s="66"/>
      <c r="NBY4" s="66"/>
      <c r="NBZ4" s="66"/>
      <c r="NCA4" s="66"/>
      <c r="NCB4" s="66"/>
      <c r="NCC4" s="66"/>
      <c r="NCD4" s="66"/>
      <c r="NCE4" s="66"/>
      <c r="NCF4" s="66"/>
      <c r="NCG4" s="66"/>
      <c r="NCH4" s="66"/>
      <c r="NCI4" s="66"/>
      <c r="NCJ4" s="66"/>
      <c r="NCK4" s="66"/>
      <c r="NCL4" s="66"/>
      <c r="NCM4" s="66"/>
      <c r="NCN4" s="66"/>
      <c r="NCO4" s="66"/>
      <c r="NCP4" s="66"/>
      <c r="NCQ4" s="66"/>
      <c r="NCR4" s="66"/>
      <c r="NCS4" s="66"/>
      <c r="NCT4" s="66"/>
      <c r="NCU4" s="66"/>
      <c r="NCV4" s="66"/>
      <c r="NCW4" s="66"/>
      <c r="NCX4" s="66"/>
      <c r="NCY4" s="66"/>
      <c r="NCZ4" s="66"/>
      <c r="NDA4" s="66"/>
      <c r="NDB4" s="66"/>
      <c r="NDC4" s="66"/>
      <c r="NDD4" s="66"/>
      <c r="NDE4" s="66"/>
      <c r="NDF4" s="66"/>
      <c r="NDG4" s="66"/>
      <c r="NDH4" s="66"/>
      <c r="NDI4" s="66"/>
      <c r="NDJ4" s="66"/>
      <c r="NDK4" s="66"/>
      <c r="NDL4" s="66"/>
      <c r="NDM4" s="66"/>
      <c r="NDN4" s="66"/>
      <c r="NDO4" s="66"/>
      <c r="NDP4" s="66"/>
      <c r="NDQ4" s="66"/>
      <c r="NDR4" s="66"/>
      <c r="NDS4" s="66"/>
      <c r="NDT4" s="66"/>
      <c r="NDU4" s="66"/>
      <c r="NDV4" s="66"/>
      <c r="NDW4" s="66"/>
      <c r="NDX4" s="66"/>
      <c r="NDY4" s="66"/>
      <c r="NDZ4" s="66"/>
      <c r="NEA4" s="66"/>
      <c r="NEB4" s="66"/>
      <c r="NEC4" s="66"/>
      <c r="NED4" s="66"/>
      <c r="NEE4" s="66"/>
      <c r="NEF4" s="66"/>
      <c r="NEG4" s="66"/>
      <c r="NEH4" s="66"/>
      <c r="NEI4" s="66"/>
      <c r="NEJ4" s="66"/>
      <c r="NEK4" s="66"/>
      <c r="NEL4" s="66"/>
      <c r="NEM4" s="66"/>
      <c r="NEN4" s="66"/>
      <c r="NEO4" s="66"/>
      <c r="NEP4" s="66"/>
      <c r="NEQ4" s="66"/>
      <c r="NER4" s="66"/>
      <c r="NES4" s="66"/>
      <c r="NET4" s="66"/>
      <c r="NEU4" s="66"/>
      <c r="NEV4" s="66"/>
      <c r="NEW4" s="66"/>
      <c r="NEX4" s="66"/>
      <c r="NEY4" s="66"/>
      <c r="NEZ4" s="66"/>
      <c r="NFA4" s="66"/>
      <c r="NFB4" s="66"/>
      <c r="NFC4" s="66"/>
      <c r="NFD4" s="66"/>
      <c r="NFE4" s="66"/>
      <c r="NFF4" s="66"/>
      <c r="NFG4" s="66"/>
      <c r="NFH4" s="66"/>
      <c r="NFI4" s="66"/>
      <c r="NFJ4" s="66"/>
      <c r="NFK4" s="66"/>
      <c r="NFL4" s="66"/>
      <c r="NFM4" s="66"/>
      <c r="NFN4" s="66"/>
      <c r="NFO4" s="66"/>
      <c r="NFP4" s="66"/>
      <c r="NFQ4" s="66"/>
      <c r="NFR4" s="66"/>
      <c r="NFS4" s="66"/>
      <c r="NFT4" s="66"/>
      <c r="NFU4" s="66"/>
      <c r="NFV4" s="66"/>
      <c r="NFW4" s="66"/>
      <c r="NFX4" s="66"/>
      <c r="NFY4" s="66"/>
      <c r="NFZ4" s="66"/>
      <c r="NGA4" s="66"/>
      <c r="NGB4" s="66"/>
      <c r="NGC4" s="66"/>
      <c r="NGD4" s="66"/>
      <c r="NGE4" s="66"/>
      <c r="NGF4" s="66"/>
      <c r="NGG4" s="66"/>
      <c r="NGH4" s="66"/>
      <c r="NGI4" s="66"/>
      <c r="NGJ4" s="66"/>
      <c r="NGK4" s="66"/>
      <c r="NGL4" s="66"/>
      <c r="NGM4" s="66"/>
      <c r="NGN4" s="66"/>
      <c r="NGO4" s="66"/>
      <c r="NGP4" s="66"/>
      <c r="NGQ4" s="66"/>
      <c r="NGR4" s="66"/>
      <c r="NGS4" s="66"/>
      <c r="NGT4" s="66"/>
      <c r="NGU4" s="66"/>
      <c r="NGV4" s="66"/>
      <c r="NGW4" s="66"/>
      <c r="NGX4" s="66"/>
      <c r="NGY4" s="66"/>
      <c r="NGZ4" s="66"/>
      <c r="NHA4" s="66"/>
      <c r="NHB4" s="66"/>
      <c r="NHC4" s="66"/>
      <c r="NHD4" s="66"/>
      <c r="NHE4" s="66"/>
      <c r="NHF4" s="66"/>
      <c r="NHG4" s="66"/>
      <c r="NHH4" s="66"/>
      <c r="NHI4" s="66"/>
      <c r="NHJ4" s="66"/>
      <c r="NHK4" s="66"/>
      <c r="NHL4" s="66"/>
      <c r="NHM4" s="66"/>
      <c r="NHN4" s="66"/>
      <c r="NHO4" s="66"/>
      <c r="NHP4" s="66"/>
      <c r="NHQ4" s="66"/>
      <c r="NHR4" s="66"/>
      <c r="NHS4" s="66"/>
      <c r="NHT4" s="66"/>
      <c r="NHU4" s="66"/>
      <c r="NHV4" s="66"/>
      <c r="NHW4" s="66"/>
      <c r="NHX4" s="66"/>
      <c r="NHY4" s="66"/>
      <c r="NHZ4" s="66"/>
      <c r="NIA4" s="66"/>
      <c r="NIB4" s="66"/>
      <c r="NIC4" s="66"/>
      <c r="NID4" s="66"/>
      <c r="NIE4" s="66"/>
      <c r="NIF4" s="66"/>
      <c r="NIG4" s="66"/>
      <c r="NIH4" s="66"/>
      <c r="NII4" s="66"/>
      <c r="NIJ4" s="66"/>
      <c r="NIK4" s="66"/>
      <c r="NIL4" s="66"/>
      <c r="NIM4" s="66"/>
      <c r="NIN4" s="66"/>
      <c r="NIO4" s="66"/>
      <c r="NIP4" s="66"/>
      <c r="NIQ4" s="66"/>
      <c r="NIR4" s="66"/>
      <c r="NIS4" s="66"/>
      <c r="NIT4" s="66"/>
      <c r="NIU4" s="66"/>
      <c r="NIV4" s="66"/>
      <c r="NIW4" s="66"/>
      <c r="NIX4" s="66"/>
      <c r="NIY4" s="66"/>
      <c r="NIZ4" s="66"/>
      <c r="NJA4" s="66"/>
      <c r="NJB4" s="66"/>
      <c r="NJC4" s="66"/>
      <c r="NJD4" s="66"/>
      <c r="NJE4" s="66"/>
      <c r="NJF4" s="66"/>
      <c r="NJG4" s="66"/>
      <c r="NJH4" s="66"/>
      <c r="NJI4" s="66"/>
      <c r="NJJ4" s="66"/>
      <c r="NJK4" s="66"/>
      <c r="NJL4" s="66"/>
      <c r="NJM4" s="66"/>
      <c r="NJN4" s="66"/>
      <c r="NJO4" s="66"/>
      <c r="NJP4" s="66"/>
      <c r="NJQ4" s="66"/>
      <c r="NJR4" s="66"/>
      <c r="NJS4" s="66"/>
      <c r="NJT4" s="66"/>
      <c r="NJU4" s="66"/>
      <c r="NJV4" s="66"/>
      <c r="NJW4" s="66"/>
      <c r="NJX4" s="66"/>
      <c r="NJY4" s="66"/>
      <c r="NJZ4" s="66"/>
      <c r="NKA4" s="66"/>
      <c r="NKB4" s="66"/>
      <c r="NKC4" s="66"/>
      <c r="NKD4" s="66"/>
      <c r="NKE4" s="66"/>
      <c r="NKF4" s="66"/>
      <c r="NKG4" s="66"/>
      <c r="NKH4" s="66"/>
      <c r="NKI4" s="66"/>
      <c r="NKJ4" s="66"/>
      <c r="NKK4" s="66"/>
      <c r="NKL4" s="66"/>
      <c r="NKM4" s="66"/>
      <c r="NKN4" s="66"/>
      <c r="NKO4" s="66"/>
      <c r="NKP4" s="66"/>
      <c r="NKQ4" s="66"/>
      <c r="NKR4" s="66"/>
      <c r="NKS4" s="66"/>
      <c r="NKT4" s="66"/>
      <c r="NKU4" s="66"/>
      <c r="NKV4" s="66"/>
      <c r="NKW4" s="66"/>
      <c r="NKX4" s="66"/>
      <c r="NKY4" s="66"/>
      <c r="NKZ4" s="66"/>
      <c r="NLA4" s="66"/>
      <c r="NLB4" s="66"/>
      <c r="NLC4" s="66"/>
      <c r="NLD4" s="66"/>
      <c r="NLE4" s="66"/>
      <c r="NLF4" s="66"/>
      <c r="NLG4" s="66"/>
      <c r="NLH4" s="66"/>
      <c r="NLI4" s="66"/>
      <c r="NLJ4" s="66"/>
      <c r="NLK4" s="66"/>
      <c r="NLL4" s="66"/>
      <c r="NLM4" s="66"/>
      <c r="NLN4" s="66"/>
      <c r="NLO4" s="66"/>
      <c r="NLP4" s="66"/>
      <c r="NLQ4" s="66"/>
      <c r="NLR4" s="66"/>
      <c r="NLS4" s="66"/>
      <c r="NLT4" s="66"/>
      <c r="NLU4" s="66"/>
      <c r="NLV4" s="66"/>
      <c r="NLW4" s="66"/>
      <c r="NLX4" s="66"/>
      <c r="NLY4" s="66"/>
      <c r="NLZ4" s="66"/>
      <c r="NMA4" s="66"/>
      <c r="NMB4" s="66"/>
      <c r="NMC4" s="66"/>
      <c r="NMD4" s="66"/>
      <c r="NME4" s="66"/>
      <c r="NMF4" s="66"/>
      <c r="NMG4" s="66"/>
      <c r="NMH4" s="66"/>
      <c r="NMI4" s="66"/>
      <c r="NMJ4" s="66"/>
      <c r="NMK4" s="66"/>
      <c r="NML4" s="66"/>
      <c r="NMM4" s="66"/>
      <c r="NMN4" s="66"/>
      <c r="NMO4" s="66"/>
      <c r="NMP4" s="66"/>
      <c r="NMQ4" s="66"/>
      <c r="NMR4" s="66"/>
      <c r="NMS4" s="66"/>
      <c r="NMT4" s="66"/>
      <c r="NMU4" s="66"/>
      <c r="NMV4" s="66"/>
      <c r="NMW4" s="66"/>
      <c r="NMX4" s="66"/>
      <c r="NMY4" s="66"/>
      <c r="NMZ4" s="66"/>
      <c r="NNA4" s="66"/>
      <c r="NNB4" s="66"/>
      <c r="NNC4" s="66"/>
      <c r="NND4" s="66"/>
      <c r="NNE4" s="66"/>
      <c r="NNF4" s="66"/>
      <c r="NNG4" s="66"/>
      <c r="NNH4" s="66"/>
      <c r="NNI4" s="66"/>
      <c r="NNJ4" s="66"/>
      <c r="NNK4" s="66"/>
      <c r="NNL4" s="66"/>
      <c r="NNM4" s="66"/>
      <c r="NNN4" s="66"/>
      <c r="NNO4" s="66"/>
      <c r="NNP4" s="66"/>
      <c r="NNQ4" s="66"/>
      <c r="NNR4" s="66"/>
      <c r="NNS4" s="66"/>
      <c r="NNT4" s="66"/>
      <c r="NNU4" s="66"/>
      <c r="NNV4" s="66"/>
      <c r="NNW4" s="66"/>
      <c r="NNX4" s="66"/>
      <c r="NNY4" s="66"/>
      <c r="NNZ4" s="66"/>
      <c r="NOA4" s="66"/>
      <c r="NOB4" s="66"/>
      <c r="NOC4" s="66"/>
      <c r="NOD4" s="66"/>
      <c r="NOE4" s="66"/>
      <c r="NOF4" s="66"/>
      <c r="NOG4" s="66"/>
      <c r="NOH4" s="66"/>
      <c r="NOI4" s="66"/>
      <c r="NOJ4" s="66"/>
      <c r="NOK4" s="66"/>
      <c r="NOL4" s="66"/>
      <c r="NOM4" s="66"/>
      <c r="NON4" s="66"/>
      <c r="NOO4" s="66"/>
      <c r="NOP4" s="66"/>
      <c r="NOQ4" s="66"/>
      <c r="NOR4" s="66"/>
      <c r="NOS4" s="66"/>
      <c r="NOT4" s="66"/>
      <c r="NOU4" s="66"/>
      <c r="NOV4" s="66"/>
      <c r="NOW4" s="66"/>
      <c r="NOX4" s="66"/>
      <c r="NOY4" s="66"/>
      <c r="NOZ4" s="66"/>
      <c r="NPA4" s="66"/>
      <c r="NPB4" s="66"/>
      <c r="NPC4" s="66"/>
      <c r="NPD4" s="66"/>
      <c r="NPE4" s="66"/>
      <c r="NPF4" s="66"/>
      <c r="NPG4" s="66"/>
      <c r="NPH4" s="66"/>
      <c r="NPI4" s="66"/>
      <c r="NPJ4" s="66"/>
      <c r="NPK4" s="66"/>
      <c r="NPL4" s="66"/>
      <c r="NPM4" s="66"/>
      <c r="NPN4" s="66"/>
      <c r="NPO4" s="66"/>
      <c r="NPP4" s="66"/>
      <c r="NPQ4" s="66"/>
      <c r="NPR4" s="66"/>
      <c r="NPS4" s="66"/>
      <c r="NPT4" s="66"/>
      <c r="NPU4" s="66"/>
      <c r="NPV4" s="66"/>
      <c r="NPW4" s="66"/>
      <c r="NPX4" s="66"/>
      <c r="NPY4" s="66"/>
      <c r="NPZ4" s="66"/>
      <c r="NQA4" s="66"/>
      <c r="NQB4" s="66"/>
      <c r="NQC4" s="66"/>
      <c r="NQD4" s="66"/>
      <c r="NQE4" s="66"/>
      <c r="NQF4" s="66"/>
      <c r="NQG4" s="66"/>
      <c r="NQH4" s="66"/>
      <c r="NQI4" s="66"/>
      <c r="NQJ4" s="66"/>
      <c r="NQK4" s="66"/>
      <c r="NQL4" s="66"/>
      <c r="NQM4" s="66"/>
      <c r="NQN4" s="66"/>
      <c r="NQO4" s="66"/>
      <c r="NQP4" s="66"/>
      <c r="NQQ4" s="66"/>
      <c r="NQR4" s="66"/>
      <c r="NQS4" s="66"/>
      <c r="NQT4" s="66"/>
      <c r="NQU4" s="66"/>
      <c r="NQV4" s="66"/>
      <c r="NQW4" s="66"/>
      <c r="NQX4" s="66"/>
      <c r="NQY4" s="66"/>
      <c r="NQZ4" s="66"/>
      <c r="NRA4" s="66"/>
      <c r="NRB4" s="66"/>
      <c r="NRC4" s="66"/>
      <c r="NRD4" s="66"/>
      <c r="NRE4" s="66"/>
      <c r="NRF4" s="66"/>
      <c r="NRG4" s="66"/>
      <c r="NRH4" s="66"/>
      <c r="NRI4" s="66"/>
      <c r="NRJ4" s="66"/>
      <c r="NRK4" s="66"/>
      <c r="NRL4" s="66"/>
      <c r="NRM4" s="66"/>
      <c r="NRN4" s="66"/>
      <c r="NRO4" s="66"/>
      <c r="NRP4" s="66"/>
      <c r="NRQ4" s="66"/>
      <c r="NRR4" s="66"/>
      <c r="NRS4" s="66"/>
      <c r="NRT4" s="66"/>
      <c r="NRU4" s="66"/>
      <c r="NRV4" s="66"/>
      <c r="NRW4" s="66"/>
      <c r="NRX4" s="66"/>
      <c r="NRY4" s="66"/>
      <c r="NRZ4" s="66"/>
      <c r="NSA4" s="66"/>
      <c r="NSB4" s="66"/>
      <c r="NSC4" s="66"/>
      <c r="NSD4" s="66"/>
      <c r="NSE4" s="66"/>
      <c r="NSF4" s="66"/>
      <c r="NSG4" s="66"/>
      <c r="NSH4" s="66"/>
      <c r="NSI4" s="66"/>
      <c r="NSJ4" s="66"/>
      <c r="NSK4" s="66"/>
      <c r="NSL4" s="66"/>
      <c r="NSM4" s="66"/>
      <c r="NSN4" s="66"/>
      <c r="NSO4" s="66"/>
      <c r="NSP4" s="66"/>
      <c r="NSQ4" s="66"/>
      <c r="NSR4" s="66"/>
      <c r="NSS4" s="66"/>
      <c r="NST4" s="66"/>
      <c r="NSU4" s="66"/>
      <c r="NSV4" s="66"/>
      <c r="NSW4" s="66"/>
      <c r="NSX4" s="66"/>
      <c r="NSY4" s="66"/>
      <c r="NSZ4" s="66"/>
      <c r="NTA4" s="66"/>
      <c r="NTB4" s="66"/>
      <c r="NTC4" s="66"/>
      <c r="NTD4" s="66"/>
      <c r="NTE4" s="66"/>
      <c r="NTF4" s="66"/>
      <c r="NTG4" s="66"/>
      <c r="NTH4" s="66"/>
      <c r="NTI4" s="66"/>
      <c r="NTJ4" s="66"/>
      <c r="NTK4" s="66"/>
      <c r="NTL4" s="66"/>
      <c r="NTM4" s="66"/>
      <c r="NTN4" s="66"/>
      <c r="NTO4" s="66"/>
      <c r="NTP4" s="66"/>
      <c r="NTQ4" s="66"/>
      <c r="NTR4" s="66"/>
      <c r="NTS4" s="66"/>
      <c r="NTT4" s="66"/>
      <c r="NTU4" s="66"/>
      <c r="NTV4" s="66"/>
      <c r="NTW4" s="66"/>
      <c r="NTX4" s="66"/>
      <c r="NTY4" s="66"/>
      <c r="NTZ4" s="66"/>
      <c r="NUA4" s="66"/>
      <c r="NUB4" s="66"/>
      <c r="NUC4" s="66"/>
      <c r="NUD4" s="66"/>
      <c r="NUE4" s="66"/>
      <c r="NUF4" s="66"/>
      <c r="NUG4" s="66"/>
      <c r="NUH4" s="66"/>
      <c r="NUI4" s="66"/>
      <c r="NUJ4" s="66"/>
      <c r="NUK4" s="66"/>
      <c r="NUL4" s="66"/>
      <c r="NUM4" s="66"/>
      <c r="NUN4" s="66"/>
      <c r="NUO4" s="66"/>
      <c r="NUP4" s="66"/>
      <c r="NUQ4" s="66"/>
      <c r="NUR4" s="66"/>
      <c r="NUS4" s="66"/>
      <c r="NUT4" s="66"/>
      <c r="NUU4" s="66"/>
      <c r="NUV4" s="66"/>
      <c r="NUW4" s="66"/>
      <c r="NUX4" s="66"/>
      <c r="NUY4" s="66"/>
      <c r="NUZ4" s="66"/>
      <c r="NVA4" s="66"/>
      <c r="NVB4" s="66"/>
      <c r="NVC4" s="66"/>
      <c r="NVD4" s="66"/>
      <c r="NVE4" s="66"/>
      <c r="NVF4" s="66"/>
      <c r="NVG4" s="66"/>
      <c r="NVH4" s="66"/>
      <c r="NVI4" s="66"/>
      <c r="NVJ4" s="66"/>
      <c r="NVK4" s="66"/>
      <c r="NVL4" s="66"/>
      <c r="NVM4" s="66"/>
      <c r="NVN4" s="66"/>
      <c r="NVO4" s="66"/>
      <c r="NVP4" s="66"/>
      <c r="NVQ4" s="66"/>
      <c r="NVR4" s="66"/>
      <c r="NVS4" s="66"/>
      <c r="NVT4" s="66"/>
      <c r="NVU4" s="66"/>
      <c r="NVV4" s="66"/>
      <c r="NVW4" s="66"/>
      <c r="NVX4" s="66"/>
      <c r="NVY4" s="66"/>
      <c r="NVZ4" s="66"/>
      <c r="NWA4" s="66"/>
      <c r="NWB4" s="66"/>
      <c r="NWC4" s="66"/>
      <c r="NWD4" s="66"/>
      <c r="NWE4" s="66"/>
      <c r="NWF4" s="66"/>
      <c r="NWG4" s="66"/>
      <c r="NWH4" s="66"/>
      <c r="NWI4" s="66"/>
      <c r="NWJ4" s="66"/>
      <c r="NWK4" s="66"/>
      <c r="NWL4" s="66"/>
      <c r="NWM4" s="66"/>
      <c r="NWN4" s="66"/>
      <c r="NWO4" s="66"/>
      <c r="NWP4" s="66"/>
      <c r="NWQ4" s="66"/>
      <c r="NWR4" s="66"/>
      <c r="NWS4" s="66"/>
      <c r="NWT4" s="66"/>
      <c r="NWU4" s="66"/>
      <c r="NWV4" s="66"/>
      <c r="NWW4" s="66"/>
      <c r="NWX4" s="66"/>
      <c r="NWY4" s="66"/>
      <c r="NWZ4" s="66"/>
      <c r="NXA4" s="66"/>
      <c r="NXB4" s="66"/>
      <c r="NXC4" s="66"/>
      <c r="NXD4" s="66"/>
      <c r="NXE4" s="66"/>
      <c r="NXF4" s="66"/>
      <c r="NXG4" s="66"/>
      <c r="NXH4" s="66"/>
      <c r="NXI4" s="66"/>
      <c r="NXJ4" s="66"/>
      <c r="NXK4" s="66"/>
      <c r="NXL4" s="66"/>
      <c r="NXM4" s="66"/>
      <c r="NXN4" s="66"/>
      <c r="NXO4" s="66"/>
      <c r="NXP4" s="66"/>
      <c r="NXQ4" s="66"/>
      <c r="NXR4" s="66"/>
      <c r="NXS4" s="66"/>
      <c r="NXT4" s="66"/>
      <c r="NXU4" s="66"/>
      <c r="NXV4" s="66"/>
      <c r="NXW4" s="66"/>
      <c r="NXX4" s="66"/>
      <c r="NXY4" s="66"/>
      <c r="NXZ4" s="66"/>
      <c r="NYA4" s="66"/>
      <c r="NYB4" s="66"/>
      <c r="NYC4" s="66"/>
      <c r="NYD4" s="66"/>
      <c r="NYE4" s="66"/>
      <c r="NYF4" s="66"/>
      <c r="NYG4" s="66"/>
      <c r="NYH4" s="66"/>
      <c r="NYI4" s="66"/>
      <c r="NYJ4" s="66"/>
      <c r="NYK4" s="66"/>
      <c r="NYL4" s="66"/>
      <c r="NYM4" s="66"/>
      <c r="NYN4" s="66"/>
      <c r="NYO4" s="66"/>
      <c r="NYP4" s="66"/>
      <c r="NYQ4" s="66"/>
      <c r="NYR4" s="66"/>
      <c r="NYS4" s="66"/>
      <c r="NYT4" s="66"/>
      <c r="NYU4" s="66"/>
      <c r="NYV4" s="66"/>
      <c r="NYW4" s="66"/>
      <c r="NYX4" s="66"/>
      <c r="NYY4" s="66"/>
      <c r="NYZ4" s="66"/>
      <c r="NZA4" s="66"/>
      <c r="NZB4" s="66"/>
      <c r="NZC4" s="66"/>
      <c r="NZD4" s="66"/>
      <c r="NZE4" s="66"/>
      <c r="NZF4" s="66"/>
      <c r="NZG4" s="66"/>
      <c r="NZH4" s="66"/>
      <c r="NZI4" s="66"/>
      <c r="NZJ4" s="66"/>
      <c r="NZK4" s="66"/>
      <c r="NZL4" s="66"/>
      <c r="NZM4" s="66"/>
      <c r="NZN4" s="66"/>
      <c r="NZO4" s="66"/>
      <c r="NZP4" s="66"/>
      <c r="NZQ4" s="66"/>
      <c r="NZR4" s="66"/>
      <c r="NZS4" s="66"/>
      <c r="NZT4" s="66"/>
      <c r="NZU4" s="66"/>
      <c r="NZV4" s="66"/>
      <c r="NZW4" s="66"/>
      <c r="NZX4" s="66"/>
      <c r="NZY4" s="66"/>
      <c r="NZZ4" s="66"/>
      <c r="OAA4" s="66"/>
      <c r="OAB4" s="66"/>
      <c r="OAC4" s="66"/>
      <c r="OAD4" s="66"/>
      <c r="OAE4" s="66"/>
      <c r="OAF4" s="66"/>
      <c r="OAG4" s="66"/>
      <c r="OAH4" s="66"/>
      <c r="OAI4" s="66"/>
      <c r="OAJ4" s="66"/>
      <c r="OAK4" s="66"/>
      <c r="OAL4" s="66"/>
      <c r="OAM4" s="66"/>
      <c r="OAN4" s="66"/>
      <c r="OAO4" s="66"/>
      <c r="OAP4" s="66"/>
      <c r="OAQ4" s="66"/>
      <c r="OAR4" s="66"/>
      <c r="OAS4" s="66"/>
      <c r="OAT4" s="66"/>
      <c r="OAU4" s="66"/>
      <c r="OAV4" s="66"/>
      <c r="OAW4" s="66"/>
      <c r="OAX4" s="66"/>
      <c r="OAY4" s="66"/>
      <c r="OAZ4" s="66"/>
      <c r="OBA4" s="66"/>
      <c r="OBB4" s="66"/>
      <c r="OBC4" s="66"/>
      <c r="OBD4" s="66"/>
      <c r="OBE4" s="66"/>
      <c r="OBF4" s="66"/>
      <c r="OBG4" s="66"/>
      <c r="OBH4" s="66"/>
      <c r="OBI4" s="66"/>
      <c r="OBJ4" s="66"/>
      <c r="OBK4" s="66"/>
      <c r="OBL4" s="66"/>
      <c r="OBM4" s="66"/>
      <c r="OBN4" s="66"/>
      <c r="OBO4" s="66"/>
      <c r="OBP4" s="66"/>
      <c r="OBQ4" s="66"/>
      <c r="OBR4" s="66"/>
      <c r="OBS4" s="66"/>
      <c r="OBT4" s="66"/>
      <c r="OBU4" s="66"/>
      <c r="OBV4" s="66"/>
      <c r="OBW4" s="66"/>
      <c r="OBX4" s="66"/>
      <c r="OBY4" s="66"/>
      <c r="OBZ4" s="66"/>
      <c r="OCA4" s="66"/>
      <c r="OCB4" s="66"/>
      <c r="OCC4" s="66"/>
      <c r="OCD4" s="66"/>
      <c r="OCE4" s="66"/>
      <c r="OCF4" s="66"/>
      <c r="OCG4" s="66"/>
      <c r="OCH4" s="66"/>
      <c r="OCI4" s="66"/>
      <c r="OCJ4" s="66"/>
      <c r="OCK4" s="66"/>
      <c r="OCL4" s="66"/>
      <c r="OCM4" s="66"/>
      <c r="OCN4" s="66"/>
      <c r="OCO4" s="66"/>
      <c r="OCP4" s="66"/>
      <c r="OCQ4" s="66"/>
      <c r="OCR4" s="66"/>
      <c r="OCS4" s="66"/>
      <c r="OCT4" s="66"/>
      <c r="OCU4" s="66"/>
      <c r="OCV4" s="66"/>
      <c r="OCW4" s="66"/>
      <c r="OCX4" s="66"/>
      <c r="OCY4" s="66"/>
      <c r="OCZ4" s="66"/>
      <c r="ODA4" s="66"/>
      <c r="ODB4" s="66"/>
      <c r="ODC4" s="66"/>
      <c r="ODD4" s="66"/>
      <c r="ODE4" s="66"/>
      <c r="ODF4" s="66"/>
      <c r="ODG4" s="66"/>
      <c r="ODH4" s="66"/>
      <c r="ODI4" s="66"/>
      <c r="ODJ4" s="66"/>
      <c r="ODK4" s="66"/>
      <c r="ODL4" s="66"/>
      <c r="ODM4" s="66"/>
      <c r="ODN4" s="66"/>
      <c r="ODO4" s="66"/>
      <c r="ODP4" s="66"/>
      <c r="ODQ4" s="66"/>
      <c r="ODR4" s="66"/>
      <c r="ODS4" s="66"/>
      <c r="ODT4" s="66"/>
      <c r="ODU4" s="66"/>
      <c r="ODV4" s="66"/>
      <c r="ODW4" s="66"/>
      <c r="ODX4" s="66"/>
      <c r="ODY4" s="66"/>
      <c r="ODZ4" s="66"/>
      <c r="OEA4" s="66"/>
      <c r="OEB4" s="66"/>
      <c r="OEC4" s="66"/>
      <c r="OED4" s="66"/>
      <c r="OEE4" s="66"/>
      <c r="OEF4" s="66"/>
      <c r="OEG4" s="66"/>
      <c r="OEH4" s="66"/>
      <c r="OEI4" s="66"/>
      <c r="OEJ4" s="66"/>
      <c r="OEK4" s="66"/>
      <c r="OEL4" s="66"/>
      <c r="OEM4" s="66"/>
      <c r="OEN4" s="66"/>
      <c r="OEO4" s="66"/>
      <c r="OEP4" s="66"/>
      <c r="OEQ4" s="66"/>
      <c r="OER4" s="66"/>
      <c r="OES4" s="66"/>
      <c r="OET4" s="66"/>
      <c r="OEU4" s="66"/>
      <c r="OEV4" s="66"/>
      <c r="OEW4" s="66"/>
      <c r="OEX4" s="66"/>
      <c r="OEY4" s="66"/>
      <c r="OEZ4" s="66"/>
      <c r="OFA4" s="66"/>
      <c r="OFB4" s="66"/>
      <c r="OFC4" s="66"/>
      <c r="OFD4" s="66"/>
      <c r="OFE4" s="66"/>
      <c r="OFF4" s="66"/>
      <c r="OFG4" s="66"/>
      <c r="OFH4" s="66"/>
      <c r="OFI4" s="66"/>
      <c r="OFJ4" s="66"/>
      <c r="OFK4" s="66"/>
      <c r="OFL4" s="66"/>
      <c r="OFM4" s="66"/>
      <c r="OFN4" s="66"/>
      <c r="OFO4" s="66"/>
      <c r="OFP4" s="66"/>
      <c r="OFQ4" s="66"/>
      <c r="OFR4" s="66"/>
      <c r="OFS4" s="66"/>
      <c r="OFT4" s="66"/>
      <c r="OFU4" s="66"/>
      <c r="OFV4" s="66"/>
      <c r="OFW4" s="66"/>
      <c r="OFX4" s="66"/>
      <c r="OFY4" s="66"/>
      <c r="OFZ4" s="66"/>
      <c r="OGA4" s="66"/>
      <c r="OGB4" s="66"/>
      <c r="OGC4" s="66"/>
      <c r="OGD4" s="66"/>
      <c r="OGE4" s="66"/>
      <c r="OGF4" s="66"/>
      <c r="OGG4" s="66"/>
      <c r="OGH4" s="66"/>
      <c r="OGI4" s="66"/>
      <c r="OGJ4" s="66"/>
      <c r="OGK4" s="66"/>
      <c r="OGL4" s="66"/>
      <c r="OGM4" s="66"/>
      <c r="OGN4" s="66"/>
      <c r="OGO4" s="66"/>
      <c r="OGP4" s="66"/>
      <c r="OGQ4" s="66"/>
      <c r="OGR4" s="66"/>
      <c r="OGS4" s="66"/>
      <c r="OGT4" s="66"/>
      <c r="OGU4" s="66"/>
      <c r="OGV4" s="66"/>
      <c r="OGW4" s="66"/>
      <c r="OGX4" s="66"/>
      <c r="OGY4" s="66"/>
      <c r="OGZ4" s="66"/>
      <c r="OHA4" s="66"/>
      <c r="OHB4" s="66"/>
      <c r="OHC4" s="66"/>
      <c r="OHD4" s="66"/>
      <c r="OHE4" s="66"/>
      <c r="OHF4" s="66"/>
      <c r="OHG4" s="66"/>
      <c r="OHH4" s="66"/>
      <c r="OHI4" s="66"/>
      <c r="OHJ4" s="66"/>
      <c r="OHK4" s="66"/>
      <c r="OHL4" s="66"/>
      <c r="OHM4" s="66"/>
      <c r="OHN4" s="66"/>
      <c r="OHO4" s="66"/>
      <c r="OHP4" s="66"/>
      <c r="OHQ4" s="66"/>
      <c r="OHR4" s="66"/>
      <c r="OHS4" s="66"/>
      <c r="OHT4" s="66"/>
      <c r="OHU4" s="66"/>
      <c r="OHV4" s="66"/>
      <c r="OHW4" s="66"/>
      <c r="OHX4" s="66"/>
      <c r="OHY4" s="66"/>
      <c r="OHZ4" s="66"/>
      <c r="OIA4" s="66"/>
      <c r="OIB4" s="66"/>
      <c r="OIC4" s="66"/>
      <c r="OID4" s="66"/>
      <c r="OIE4" s="66"/>
      <c r="OIF4" s="66"/>
      <c r="OIG4" s="66"/>
      <c r="OIH4" s="66"/>
      <c r="OII4" s="66"/>
      <c r="OIJ4" s="66"/>
      <c r="OIK4" s="66"/>
      <c r="OIL4" s="66"/>
      <c r="OIM4" s="66"/>
      <c r="OIN4" s="66"/>
      <c r="OIO4" s="66"/>
      <c r="OIP4" s="66"/>
      <c r="OIQ4" s="66"/>
      <c r="OIR4" s="66"/>
      <c r="OIS4" s="66"/>
      <c r="OIT4" s="66"/>
      <c r="OIU4" s="66"/>
      <c r="OIV4" s="66"/>
      <c r="OIW4" s="66"/>
      <c r="OIX4" s="66"/>
      <c r="OIY4" s="66"/>
      <c r="OIZ4" s="66"/>
      <c r="OJA4" s="66"/>
      <c r="OJB4" s="66"/>
      <c r="OJC4" s="66"/>
      <c r="OJD4" s="66"/>
      <c r="OJE4" s="66"/>
      <c r="OJF4" s="66"/>
      <c r="OJG4" s="66"/>
      <c r="OJH4" s="66"/>
      <c r="OJI4" s="66"/>
      <c r="OJJ4" s="66"/>
      <c r="OJK4" s="66"/>
      <c r="OJL4" s="66"/>
      <c r="OJM4" s="66"/>
      <c r="OJN4" s="66"/>
      <c r="OJO4" s="66"/>
      <c r="OJP4" s="66"/>
      <c r="OJQ4" s="66"/>
      <c r="OJR4" s="66"/>
      <c r="OJS4" s="66"/>
      <c r="OJT4" s="66"/>
      <c r="OJU4" s="66"/>
      <c r="OJV4" s="66"/>
      <c r="OJW4" s="66"/>
      <c r="OJX4" s="66"/>
      <c r="OJY4" s="66"/>
      <c r="OJZ4" s="66"/>
      <c r="OKA4" s="66"/>
      <c r="OKB4" s="66"/>
      <c r="OKC4" s="66"/>
      <c r="OKD4" s="66"/>
      <c r="OKE4" s="66"/>
      <c r="OKF4" s="66"/>
      <c r="OKG4" s="66"/>
      <c r="OKH4" s="66"/>
      <c r="OKI4" s="66"/>
      <c r="OKJ4" s="66"/>
      <c r="OKK4" s="66"/>
      <c r="OKL4" s="66"/>
      <c r="OKM4" s="66"/>
      <c r="OKN4" s="66"/>
      <c r="OKO4" s="66"/>
      <c r="OKP4" s="66"/>
      <c r="OKQ4" s="66"/>
      <c r="OKR4" s="66"/>
      <c r="OKS4" s="66"/>
      <c r="OKT4" s="66"/>
      <c r="OKU4" s="66"/>
      <c r="OKV4" s="66"/>
      <c r="OKW4" s="66"/>
      <c r="OKX4" s="66"/>
      <c r="OKY4" s="66"/>
      <c r="OKZ4" s="66"/>
      <c r="OLA4" s="66"/>
      <c r="OLB4" s="66"/>
      <c r="OLC4" s="66"/>
      <c r="OLD4" s="66"/>
      <c r="OLE4" s="66"/>
      <c r="OLF4" s="66"/>
      <c r="OLG4" s="66"/>
      <c r="OLH4" s="66"/>
      <c r="OLI4" s="66"/>
      <c r="OLJ4" s="66"/>
      <c r="OLK4" s="66"/>
      <c r="OLL4" s="66"/>
      <c r="OLM4" s="66"/>
      <c r="OLN4" s="66"/>
      <c r="OLO4" s="66"/>
      <c r="OLP4" s="66"/>
      <c r="OLQ4" s="66"/>
      <c r="OLR4" s="66"/>
      <c r="OLS4" s="66"/>
      <c r="OLT4" s="66"/>
      <c r="OLU4" s="66"/>
      <c r="OLV4" s="66"/>
      <c r="OLW4" s="66"/>
      <c r="OLX4" s="66"/>
      <c r="OLY4" s="66"/>
      <c r="OLZ4" s="66"/>
      <c r="OMA4" s="66"/>
      <c r="OMB4" s="66"/>
      <c r="OMC4" s="66"/>
      <c r="OMD4" s="66"/>
      <c r="OME4" s="66"/>
      <c r="OMF4" s="66"/>
      <c r="OMG4" s="66"/>
      <c r="OMH4" s="66"/>
      <c r="OMI4" s="66"/>
      <c r="OMJ4" s="66"/>
      <c r="OMK4" s="66"/>
      <c r="OML4" s="66"/>
      <c r="OMM4" s="66"/>
      <c r="OMN4" s="66"/>
      <c r="OMO4" s="66"/>
      <c r="OMP4" s="66"/>
      <c r="OMQ4" s="66"/>
      <c r="OMR4" s="66"/>
      <c r="OMS4" s="66"/>
      <c r="OMT4" s="66"/>
      <c r="OMU4" s="66"/>
      <c r="OMV4" s="66"/>
      <c r="OMW4" s="66"/>
      <c r="OMX4" s="66"/>
      <c r="OMY4" s="66"/>
      <c r="OMZ4" s="66"/>
      <c r="ONA4" s="66"/>
      <c r="ONB4" s="66"/>
      <c r="ONC4" s="66"/>
      <c r="OND4" s="66"/>
      <c r="ONE4" s="66"/>
      <c r="ONF4" s="66"/>
      <c r="ONG4" s="66"/>
      <c r="ONH4" s="66"/>
      <c r="ONI4" s="66"/>
      <c r="ONJ4" s="66"/>
      <c r="ONK4" s="66"/>
      <c r="ONL4" s="66"/>
      <c r="ONM4" s="66"/>
      <c r="ONN4" s="66"/>
      <c r="ONO4" s="66"/>
      <c r="ONP4" s="66"/>
      <c r="ONQ4" s="66"/>
      <c r="ONR4" s="66"/>
      <c r="ONS4" s="66"/>
      <c r="ONT4" s="66"/>
      <c r="ONU4" s="66"/>
      <c r="ONV4" s="66"/>
      <c r="ONW4" s="66"/>
      <c r="ONX4" s="66"/>
      <c r="ONY4" s="66"/>
      <c r="ONZ4" s="66"/>
      <c r="OOA4" s="66"/>
      <c r="OOB4" s="66"/>
      <c r="OOC4" s="66"/>
      <c r="OOD4" s="66"/>
      <c r="OOE4" s="66"/>
      <c r="OOF4" s="66"/>
      <c r="OOG4" s="66"/>
      <c r="OOH4" s="66"/>
      <c r="OOI4" s="66"/>
      <c r="OOJ4" s="66"/>
      <c r="OOK4" s="66"/>
      <c r="OOL4" s="66"/>
      <c r="OOM4" s="66"/>
      <c r="OON4" s="66"/>
      <c r="OOO4" s="66"/>
      <c r="OOP4" s="66"/>
      <c r="OOQ4" s="66"/>
      <c r="OOR4" s="66"/>
      <c r="OOS4" s="66"/>
      <c r="OOT4" s="66"/>
      <c r="OOU4" s="66"/>
      <c r="OOV4" s="66"/>
      <c r="OOW4" s="66"/>
      <c r="OOX4" s="66"/>
      <c r="OOY4" s="66"/>
      <c r="OOZ4" s="66"/>
      <c r="OPA4" s="66"/>
      <c r="OPB4" s="66"/>
      <c r="OPC4" s="66"/>
      <c r="OPD4" s="66"/>
      <c r="OPE4" s="66"/>
      <c r="OPF4" s="66"/>
      <c r="OPG4" s="66"/>
      <c r="OPH4" s="66"/>
      <c r="OPI4" s="66"/>
      <c r="OPJ4" s="66"/>
      <c r="OPK4" s="66"/>
      <c r="OPL4" s="66"/>
      <c r="OPM4" s="66"/>
      <c r="OPN4" s="66"/>
      <c r="OPO4" s="66"/>
      <c r="OPP4" s="66"/>
      <c r="OPQ4" s="66"/>
      <c r="OPR4" s="66"/>
      <c r="OPS4" s="66"/>
      <c r="OPT4" s="66"/>
      <c r="OPU4" s="66"/>
      <c r="OPV4" s="66"/>
      <c r="OPW4" s="66"/>
      <c r="OPX4" s="66"/>
      <c r="OPY4" s="66"/>
      <c r="OPZ4" s="66"/>
      <c r="OQA4" s="66"/>
      <c r="OQB4" s="66"/>
      <c r="OQC4" s="66"/>
      <c r="OQD4" s="66"/>
      <c r="OQE4" s="66"/>
      <c r="OQF4" s="66"/>
      <c r="OQG4" s="66"/>
      <c r="OQH4" s="66"/>
      <c r="OQI4" s="66"/>
      <c r="OQJ4" s="66"/>
      <c r="OQK4" s="66"/>
      <c r="OQL4" s="66"/>
      <c r="OQM4" s="66"/>
      <c r="OQN4" s="66"/>
      <c r="OQO4" s="66"/>
      <c r="OQP4" s="66"/>
      <c r="OQQ4" s="66"/>
      <c r="OQR4" s="66"/>
      <c r="OQS4" s="66"/>
      <c r="OQT4" s="66"/>
      <c r="OQU4" s="66"/>
      <c r="OQV4" s="66"/>
      <c r="OQW4" s="66"/>
      <c r="OQX4" s="66"/>
      <c r="OQY4" s="66"/>
      <c r="OQZ4" s="66"/>
      <c r="ORA4" s="66"/>
      <c r="ORB4" s="66"/>
      <c r="ORC4" s="66"/>
      <c r="ORD4" s="66"/>
      <c r="ORE4" s="66"/>
      <c r="ORF4" s="66"/>
      <c r="ORG4" s="66"/>
      <c r="ORH4" s="66"/>
      <c r="ORI4" s="66"/>
      <c r="ORJ4" s="66"/>
      <c r="ORK4" s="66"/>
      <c r="ORL4" s="66"/>
      <c r="ORM4" s="66"/>
      <c r="ORN4" s="66"/>
      <c r="ORO4" s="66"/>
      <c r="ORP4" s="66"/>
      <c r="ORQ4" s="66"/>
      <c r="ORR4" s="66"/>
      <c r="ORS4" s="66"/>
      <c r="ORT4" s="66"/>
      <c r="ORU4" s="66"/>
      <c r="ORV4" s="66"/>
      <c r="ORW4" s="66"/>
      <c r="ORX4" s="66"/>
      <c r="ORY4" s="66"/>
      <c r="ORZ4" s="66"/>
      <c r="OSA4" s="66"/>
      <c r="OSB4" s="66"/>
      <c r="OSC4" s="66"/>
      <c r="OSD4" s="66"/>
      <c r="OSE4" s="66"/>
      <c r="OSF4" s="66"/>
      <c r="OSG4" s="66"/>
      <c r="OSH4" s="66"/>
      <c r="OSI4" s="66"/>
      <c r="OSJ4" s="66"/>
      <c r="OSK4" s="66"/>
      <c r="OSL4" s="66"/>
      <c r="OSM4" s="66"/>
      <c r="OSN4" s="66"/>
      <c r="OSO4" s="66"/>
      <c r="OSP4" s="66"/>
      <c r="OSQ4" s="66"/>
      <c r="OSR4" s="66"/>
      <c r="OSS4" s="66"/>
      <c r="OST4" s="66"/>
      <c r="OSU4" s="66"/>
      <c r="OSV4" s="66"/>
      <c r="OSW4" s="66"/>
      <c r="OSX4" s="66"/>
      <c r="OSY4" s="66"/>
      <c r="OSZ4" s="66"/>
      <c r="OTA4" s="66"/>
      <c r="OTB4" s="66"/>
      <c r="OTC4" s="66"/>
      <c r="OTD4" s="66"/>
      <c r="OTE4" s="66"/>
      <c r="OTF4" s="66"/>
      <c r="OTG4" s="66"/>
      <c r="OTH4" s="66"/>
      <c r="OTI4" s="66"/>
      <c r="OTJ4" s="66"/>
      <c r="OTK4" s="66"/>
      <c r="OTL4" s="66"/>
      <c r="OTM4" s="66"/>
      <c r="OTN4" s="66"/>
      <c r="OTO4" s="66"/>
      <c r="OTP4" s="66"/>
      <c r="OTQ4" s="66"/>
      <c r="OTR4" s="66"/>
      <c r="OTS4" s="66"/>
      <c r="OTT4" s="66"/>
      <c r="OTU4" s="66"/>
      <c r="OTV4" s="66"/>
      <c r="OTW4" s="66"/>
      <c r="OTX4" s="66"/>
      <c r="OTY4" s="66"/>
      <c r="OTZ4" s="66"/>
      <c r="OUA4" s="66"/>
      <c r="OUB4" s="66"/>
      <c r="OUC4" s="66"/>
      <c r="OUD4" s="66"/>
      <c r="OUE4" s="66"/>
      <c r="OUF4" s="66"/>
      <c r="OUG4" s="66"/>
      <c r="OUH4" s="66"/>
      <c r="OUI4" s="66"/>
      <c r="OUJ4" s="66"/>
      <c r="OUK4" s="66"/>
      <c r="OUL4" s="66"/>
      <c r="OUM4" s="66"/>
      <c r="OUN4" s="66"/>
      <c r="OUO4" s="66"/>
      <c r="OUP4" s="66"/>
      <c r="OUQ4" s="66"/>
      <c r="OUR4" s="66"/>
      <c r="OUS4" s="66"/>
      <c r="OUT4" s="66"/>
      <c r="OUU4" s="66"/>
      <c r="OUV4" s="66"/>
      <c r="OUW4" s="66"/>
      <c r="OUX4" s="66"/>
      <c r="OUY4" s="66"/>
      <c r="OUZ4" s="66"/>
      <c r="OVA4" s="66"/>
      <c r="OVB4" s="66"/>
      <c r="OVC4" s="66"/>
      <c r="OVD4" s="66"/>
      <c r="OVE4" s="66"/>
      <c r="OVF4" s="66"/>
      <c r="OVG4" s="66"/>
      <c r="OVH4" s="66"/>
      <c r="OVI4" s="66"/>
      <c r="OVJ4" s="66"/>
      <c r="OVK4" s="66"/>
      <c r="OVL4" s="66"/>
      <c r="OVM4" s="66"/>
      <c r="OVN4" s="66"/>
      <c r="OVO4" s="66"/>
      <c r="OVP4" s="66"/>
      <c r="OVQ4" s="66"/>
      <c r="OVR4" s="66"/>
      <c r="OVS4" s="66"/>
      <c r="OVT4" s="66"/>
      <c r="OVU4" s="66"/>
      <c r="OVV4" s="66"/>
      <c r="OVW4" s="66"/>
      <c r="OVX4" s="66"/>
      <c r="OVY4" s="66"/>
      <c r="OVZ4" s="66"/>
      <c r="OWA4" s="66"/>
      <c r="OWB4" s="66"/>
      <c r="OWC4" s="66"/>
      <c r="OWD4" s="66"/>
      <c r="OWE4" s="66"/>
      <c r="OWF4" s="66"/>
      <c r="OWG4" s="66"/>
      <c r="OWH4" s="66"/>
      <c r="OWI4" s="66"/>
      <c r="OWJ4" s="66"/>
      <c r="OWK4" s="66"/>
      <c r="OWL4" s="66"/>
      <c r="OWM4" s="66"/>
      <c r="OWN4" s="66"/>
      <c r="OWO4" s="66"/>
      <c r="OWP4" s="66"/>
      <c r="OWQ4" s="66"/>
      <c r="OWR4" s="66"/>
      <c r="OWS4" s="66"/>
      <c r="OWT4" s="66"/>
      <c r="OWU4" s="66"/>
      <c r="OWV4" s="66"/>
      <c r="OWW4" s="66"/>
      <c r="OWX4" s="66"/>
      <c r="OWY4" s="66"/>
      <c r="OWZ4" s="66"/>
      <c r="OXA4" s="66"/>
      <c r="OXB4" s="66"/>
      <c r="OXC4" s="66"/>
      <c r="OXD4" s="66"/>
      <c r="OXE4" s="66"/>
      <c r="OXF4" s="66"/>
      <c r="OXG4" s="66"/>
      <c r="OXH4" s="66"/>
      <c r="OXI4" s="66"/>
      <c r="OXJ4" s="66"/>
      <c r="OXK4" s="66"/>
      <c r="OXL4" s="66"/>
      <c r="OXM4" s="66"/>
      <c r="OXN4" s="66"/>
      <c r="OXO4" s="66"/>
      <c r="OXP4" s="66"/>
      <c r="OXQ4" s="66"/>
      <c r="OXR4" s="66"/>
      <c r="OXS4" s="66"/>
      <c r="OXT4" s="66"/>
      <c r="OXU4" s="66"/>
      <c r="OXV4" s="66"/>
      <c r="OXW4" s="66"/>
      <c r="OXX4" s="66"/>
      <c r="OXY4" s="66"/>
      <c r="OXZ4" s="66"/>
      <c r="OYA4" s="66"/>
      <c r="OYB4" s="66"/>
      <c r="OYC4" s="66"/>
      <c r="OYD4" s="66"/>
      <c r="OYE4" s="66"/>
      <c r="OYF4" s="66"/>
      <c r="OYG4" s="66"/>
      <c r="OYH4" s="66"/>
      <c r="OYI4" s="66"/>
      <c r="OYJ4" s="66"/>
      <c r="OYK4" s="66"/>
      <c r="OYL4" s="66"/>
      <c r="OYM4" s="66"/>
      <c r="OYN4" s="66"/>
      <c r="OYO4" s="66"/>
      <c r="OYP4" s="66"/>
      <c r="OYQ4" s="66"/>
      <c r="OYR4" s="66"/>
      <c r="OYS4" s="66"/>
      <c r="OYT4" s="66"/>
      <c r="OYU4" s="66"/>
      <c r="OYV4" s="66"/>
      <c r="OYW4" s="66"/>
      <c r="OYX4" s="66"/>
      <c r="OYY4" s="66"/>
      <c r="OYZ4" s="66"/>
      <c r="OZA4" s="66"/>
      <c r="OZB4" s="66"/>
      <c r="OZC4" s="66"/>
      <c r="OZD4" s="66"/>
      <c r="OZE4" s="66"/>
      <c r="OZF4" s="66"/>
      <c r="OZG4" s="66"/>
      <c r="OZH4" s="66"/>
      <c r="OZI4" s="66"/>
      <c r="OZJ4" s="66"/>
      <c r="OZK4" s="66"/>
      <c r="OZL4" s="66"/>
      <c r="OZM4" s="66"/>
      <c r="OZN4" s="66"/>
      <c r="OZO4" s="66"/>
      <c r="OZP4" s="66"/>
      <c r="OZQ4" s="66"/>
      <c r="OZR4" s="66"/>
      <c r="OZS4" s="66"/>
      <c r="OZT4" s="66"/>
      <c r="OZU4" s="66"/>
      <c r="OZV4" s="66"/>
      <c r="OZW4" s="66"/>
      <c r="OZX4" s="66"/>
      <c r="OZY4" s="66"/>
      <c r="OZZ4" s="66"/>
      <c r="PAA4" s="66"/>
      <c r="PAB4" s="66"/>
      <c r="PAC4" s="66"/>
      <c r="PAD4" s="66"/>
      <c r="PAE4" s="66"/>
      <c r="PAF4" s="66"/>
      <c r="PAG4" s="66"/>
      <c r="PAH4" s="66"/>
      <c r="PAI4" s="66"/>
      <c r="PAJ4" s="66"/>
      <c r="PAK4" s="66"/>
      <c r="PAL4" s="66"/>
      <c r="PAM4" s="66"/>
      <c r="PAN4" s="66"/>
      <c r="PAO4" s="66"/>
      <c r="PAP4" s="66"/>
      <c r="PAQ4" s="66"/>
      <c r="PAR4" s="66"/>
      <c r="PAS4" s="66"/>
      <c r="PAT4" s="66"/>
      <c r="PAU4" s="66"/>
      <c r="PAV4" s="66"/>
      <c r="PAW4" s="66"/>
      <c r="PAX4" s="66"/>
      <c r="PAY4" s="66"/>
      <c r="PAZ4" s="66"/>
      <c r="PBA4" s="66"/>
      <c r="PBB4" s="66"/>
      <c r="PBC4" s="66"/>
      <c r="PBD4" s="66"/>
      <c r="PBE4" s="66"/>
      <c r="PBF4" s="66"/>
      <c r="PBG4" s="66"/>
      <c r="PBH4" s="66"/>
      <c r="PBI4" s="66"/>
      <c r="PBJ4" s="66"/>
      <c r="PBK4" s="66"/>
      <c r="PBL4" s="66"/>
      <c r="PBM4" s="66"/>
      <c r="PBN4" s="66"/>
      <c r="PBO4" s="66"/>
      <c r="PBP4" s="66"/>
      <c r="PBQ4" s="66"/>
      <c r="PBR4" s="66"/>
      <c r="PBS4" s="66"/>
      <c r="PBT4" s="66"/>
      <c r="PBU4" s="66"/>
      <c r="PBV4" s="66"/>
      <c r="PBW4" s="66"/>
      <c r="PBX4" s="66"/>
      <c r="PBY4" s="66"/>
      <c r="PBZ4" s="66"/>
      <c r="PCA4" s="66"/>
      <c r="PCB4" s="66"/>
      <c r="PCC4" s="66"/>
      <c r="PCD4" s="66"/>
      <c r="PCE4" s="66"/>
      <c r="PCF4" s="66"/>
      <c r="PCG4" s="66"/>
      <c r="PCH4" s="66"/>
      <c r="PCI4" s="66"/>
      <c r="PCJ4" s="66"/>
      <c r="PCK4" s="66"/>
      <c r="PCL4" s="66"/>
      <c r="PCM4" s="66"/>
      <c r="PCN4" s="66"/>
      <c r="PCO4" s="66"/>
      <c r="PCP4" s="66"/>
      <c r="PCQ4" s="66"/>
      <c r="PCR4" s="66"/>
      <c r="PCS4" s="66"/>
      <c r="PCT4" s="66"/>
      <c r="PCU4" s="66"/>
      <c r="PCV4" s="66"/>
      <c r="PCW4" s="66"/>
      <c r="PCX4" s="66"/>
      <c r="PCY4" s="66"/>
      <c r="PCZ4" s="66"/>
      <c r="PDA4" s="66"/>
      <c r="PDB4" s="66"/>
      <c r="PDC4" s="66"/>
      <c r="PDD4" s="66"/>
      <c r="PDE4" s="66"/>
      <c r="PDF4" s="66"/>
      <c r="PDG4" s="66"/>
      <c r="PDH4" s="66"/>
      <c r="PDI4" s="66"/>
      <c r="PDJ4" s="66"/>
      <c r="PDK4" s="66"/>
      <c r="PDL4" s="66"/>
      <c r="PDM4" s="66"/>
      <c r="PDN4" s="66"/>
      <c r="PDO4" s="66"/>
      <c r="PDP4" s="66"/>
      <c r="PDQ4" s="66"/>
      <c r="PDR4" s="66"/>
      <c r="PDS4" s="66"/>
      <c r="PDT4" s="66"/>
      <c r="PDU4" s="66"/>
      <c r="PDV4" s="66"/>
      <c r="PDW4" s="66"/>
      <c r="PDX4" s="66"/>
      <c r="PDY4" s="66"/>
      <c r="PDZ4" s="66"/>
      <c r="PEA4" s="66"/>
      <c r="PEB4" s="66"/>
      <c r="PEC4" s="66"/>
      <c r="PED4" s="66"/>
      <c r="PEE4" s="66"/>
      <c r="PEF4" s="66"/>
      <c r="PEG4" s="66"/>
      <c r="PEH4" s="66"/>
      <c r="PEI4" s="66"/>
      <c r="PEJ4" s="66"/>
      <c r="PEK4" s="66"/>
      <c r="PEL4" s="66"/>
      <c r="PEM4" s="66"/>
      <c r="PEN4" s="66"/>
      <c r="PEO4" s="66"/>
      <c r="PEP4" s="66"/>
      <c r="PEQ4" s="66"/>
      <c r="PER4" s="66"/>
      <c r="PES4" s="66"/>
      <c r="PET4" s="66"/>
      <c r="PEU4" s="66"/>
      <c r="PEV4" s="66"/>
      <c r="PEW4" s="66"/>
      <c r="PEX4" s="66"/>
      <c r="PEY4" s="66"/>
      <c r="PEZ4" s="66"/>
      <c r="PFA4" s="66"/>
      <c r="PFB4" s="66"/>
      <c r="PFC4" s="66"/>
      <c r="PFD4" s="66"/>
      <c r="PFE4" s="66"/>
      <c r="PFF4" s="66"/>
      <c r="PFG4" s="66"/>
      <c r="PFH4" s="66"/>
      <c r="PFI4" s="66"/>
      <c r="PFJ4" s="66"/>
      <c r="PFK4" s="66"/>
      <c r="PFL4" s="66"/>
      <c r="PFM4" s="66"/>
      <c r="PFN4" s="66"/>
      <c r="PFO4" s="66"/>
      <c r="PFP4" s="66"/>
      <c r="PFQ4" s="66"/>
      <c r="PFR4" s="66"/>
      <c r="PFS4" s="66"/>
      <c r="PFT4" s="66"/>
      <c r="PFU4" s="66"/>
      <c r="PFV4" s="66"/>
      <c r="PFW4" s="66"/>
      <c r="PFX4" s="66"/>
      <c r="PFY4" s="66"/>
      <c r="PFZ4" s="66"/>
      <c r="PGA4" s="66"/>
      <c r="PGB4" s="66"/>
      <c r="PGC4" s="66"/>
      <c r="PGD4" s="66"/>
      <c r="PGE4" s="66"/>
      <c r="PGF4" s="66"/>
      <c r="PGG4" s="66"/>
      <c r="PGH4" s="66"/>
      <c r="PGI4" s="66"/>
      <c r="PGJ4" s="66"/>
      <c r="PGK4" s="66"/>
      <c r="PGL4" s="66"/>
      <c r="PGM4" s="66"/>
      <c r="PGN4" s="66"/>
      <c r="PGO4" s="66"/>
      <c r="PGP4" s="66"/>
      <c r="PGQ4" s="66"/>
      <c r="PGR4" s="66"/>
      <c r="PGS4" s="66"/>
      <c r="PGT4" s="66"/>
      <c r="PGU4" s="66"/>
      <c r="PGV4" s="66"/>
      <c r="PGW4" s="66"/>
      <c r="PGX4" s="66"/>
      <c r="PGY4" s="66"/>
      <c r="PGZ4" s="66"/>
      <c r="PHA4" s="66"/>
      <c r="PHB4" s="66"/>
      <c r="PHC4" s="66"/>
      <c r="PHD4" s="66"/>
      <c r="PHE4" s="66"/>
      <c r="PHF4" s="66"/>
      <c r="PHG4" s="66"/>
      <c r="PHH4" s="66"/>
      <c r="PHI4" s="66"/>
      <c r="PHJ4" s="66"/>
      <c r="PHK4" s="66"/>
      <c r="PHL4" s="66"/>
      <c r="PHM4" s="66"/>
      <c r="PHN4" s="66"/>
      <c r="PHO4" s="66"/>
      <c r="PHP4" s="66"/>
      <c r="PHQ4" s="66"/>
      <c r="PHR4" s="66"/>
      <c r="PHS4" s="66"/>
      <c r="PHT4" s="66"/>
      <c r="PHU4" s="66"/>
      <c r="PHV4" s="66"/>
      <c r="PHW4" s="66"/>
      <c r="PHX4" s="66"/>
      <c r="PHY4" s="66"/>
      <c r="PHZ4" s="66"/>
      <c r="PIA4" s="66"/>
      <c r="PIB4" s="66"/>
      <c r="PIC4" s="66"/>
      <c r="PID4" s="66"/>
      <c r="PIE4" s="66"/>
      <c r="PIF4" s="66"/>
      <c r="PIG4" s="66"/>
      <c r="PIH4" s="66"/>
      <c r="PII4" s="66"/>
      <c r="PIJ4" s="66"/>
      <c r="PIK4" s="66"/>
      <c r="PIL4" s="66"/>
      <c r="PIM4" s="66"/>
      <c r="PIN4" s="66"/>
      <c r="PIO4" s="66"/>
      <c r="PIP4" s="66"/>
      <c r="PIQ4" s="66"/>
      <c r="PIR4" s="66"/>
      <c r="PIS4" s="66"/>
      <c r="PIT4" s="66"/>
      <c r="PIU4" s="66"/>
      <c r="PIV4" s="66"/>
      <c r="PIW4" s="66"/>
      <c r="PIX4" s="66"/>
      <c r="PIY4" s="66"/>
      <c r="PIZ4" s="66"/>
      <c r="PJA4" s="66"/>
      <c r="PJB4" s="66"/>
      <c r="PJC4" s="66"/>
      <c r="PJD4" s="66"/>
      <c r="PJE4" s="66"/>
      <c r="PJF4" s="66"/>
      <c r="PJG4" s="66"/>
      <c r="PJH4" s="66"/>
      <c r="PJI4" s="66"/>
      <c r="PJJ4" s="66"/>
      <c r="PJK4" s="66"/>
      <c r="PJL4" s="66"/>
      <c r="PJM4" s="66"/>
      <c r="PJN4" s="66"/>
      <c r="PJO4" s="66"/>
      <c r="PJP4" s="66"/>
      <c r="PJQ4" s="66"/>
      <c r="PJR4" s="66"/>
      <c r="PJS4" s="66"/>
      <c r="PJT4" s="66"/>
      <c r="PJU4" s="66"/>
      <c r="PJV4" s="66"/>
      <c r="PJW4" s="66"/>
      <c r="PJX4" s="66"/>
      <c r="PJY4" s="66"/>
      <c r="PJZ4" s="66"/>
      <c r="PKA4" s="66"/>
      <c r="PKB4" s="66"/>
      <c r="PKC4" s="66"/>
      <c r="PKD4" s="66"/>
      <c r="PKE4" s="66"/>
      <c r="PKF4" s="66"/>
      <c r="PKG4" s="66"/>
      <c r="PKH4" s="66"/>
      <c r="PKI4" s="66"/>
      <c r="PKJ4" s="66"/>
      <c r="PKK4" s="66"/>
      <c r="PKL4" s="66"/>
      <c r="PKM4" s="66"/>
      <c r="PKN4" s="66"/>
      <c r="PKO4" s="66"/>
      <c r="PKP4" s="66"/>
      <c r="PKQ4" s="66"/>
      <c r="PKR4" s="66"/>
      <c r="PKS4" s="66"/>
      <c r="PKT4" s="66"/>
      <c r="PKU4" s="66"/>
      <c r="PKV4" s="66"/>
      <c r="PKW4" s="66"/>
      <c r="PKX4" s="66"/>
      <c r="PKY4" s="66"/>
      <c r="PKZ4" s="66"/>
      <c r="PLA4" s="66"/>
      <c r="PLB4" s="66"/>
      <c r="PLC4" s="66"/>
      <c r="PLD4" s="66"/>
      <c r="PLE4" s="66"/>
      <c r="PLF4" s="66"/>
      <c r="PLG4" s="66"/>
      <c r="PLH4" s="66"/>
      <c r="PLI4" s="66"/>
      <c r="PLJ4" s="66"/>
      <c r="PLK4" s="66"/>
      <c r="PLL4" s="66"/>
      <c r="PLM4" s="66"/>
      <c r="PLN4" s="66"/>
      <c r="PLO4" s="66"/>
      <c r="PLP4" s="66"/>
      <c r="PLQ4" s="66"/>
      <c r="PLR4" s="66"/>
      <c r="PLS4" s="66"/>
      <c r="PLT4" s="66"/>
      <c r="PLU4" s="66"/>
      <c r="PLV4" s="66"/>
      <c r="PLW4" s="66"/>
      <c r="PLX4" s="66"/>
      <c r="PLY4" s="66"/>
      <c r="PLZ4" s="66"/>
      <c r="PMA4" s="66"/>
      <c r="PMB4" s="66"/>
      <c r="PMC4" s="66"/>
      <c r="PMD4" s="66"/>
      <c r="PME4" s="66"/>
      <c r="PMF4" s="66"/>
      <c r="PMG4" s="66"/>
      <c r="PMH4" s="66"/>
      <c r="PMI4" s="66"/>
      <c r="PMJ4" s="66"/>
      <c r="PMK4" s="66"/>
      <c r="PML4" s="66"/>
      <c r="PMM4" s="66"/>
      <c r="PMN4" s="66"/>
      <c r="PMO4" s="66"/>
      <c r="PMP4" s="66"/>
      <c r="PMQ4" s="66"/>
      <c r="PMR4" s="66"/>
      <c r="PMS4" s="66"/>
      <c r="PMT4" s="66"/>
      <c r="PMU4" s="66"/>
      <c r="PMV4" s="66"/>
      <c r="PMW4" s="66"/>
      <c r="PMX4" s="66"/>
      <c r="PMY4" s="66"/>
      <c r="PMZ4" s="66"/>
      <c r="PNA4" s="66"/>
      <c r="PNB4" s="66"/>
      <c r="PNC4" s="66"/>
      <c r="PND4" s="66"/>
      <c r="PNE4" s="66"/>
      <c r="PNF4" s="66"/>
      <c r="PNG4" s="66"/>
      <c r="PNH4" s="66"/>
      <c r="PNI4" s="66"/>
      <c r="PNJ4" s="66"/>
      <c r="PNK4" s="66"/>
      <c r="PNL4" s="66"/>
      <c r="PNM4" s="66"/>
      <c r="PNN4" s="66"/>
      <c r="PNO4" s="66"/>
      <c r="PNP4" s="66"/>
      <c r="PNQ4" s="66"/>
      <c r="PNR4" s="66"/>
      <c r="PNS4" s="66"/>
      <c r="PNT4" s="66"/>
      <c r="PNU4" s="66"/>
      <c r="PNV4" s="66"/>
      <c r="PNW4" s="66"/>
      <c r="PNX4" s="66"/>
      <c r="PNY4" s="66"/>
      <c r="PNZ4" s="66"/>
      <c r="POA4" s="66"/>
      <c r="POB4" s="66"/>
      <c r="POC4" s="66"/>
      <c r="POD4" s="66"/>
      <c r="POE4" s="66"/>
      <c r="POF4" s="66"/>
      <c r="POG4" s="66"/>
      <c r="POH4" s="66"/>
      <c r="POI4" s="66"/>
      <c r="POJ4" s="66"/>
      <c r="POK4" s="66"/>
      <c r="POL4" s="66"/>
      <c r="POM4" s="66"/>
      <c r="PON4" s="66"/>
      <c r="POO4" s="66"/>
      <c r="POP4" s="66"/>
      <c r="POQ4" s="66"/>
      <c r="POR4" s="66"/>
      <c r="POS4" s="66"/>
      <c r="POT4" s="66"/>
      <c r="POU4" s="66"/>
      <c r="POV4" s="66"/>
      <c r="POW4" s="66"/>
      <c r="POX4" s="66"/>
      <c r="POY4" s="66"/>
      <c r="POZ4" s="66"/>
      <c r="PPA4" s="66"/>
      <c r="PPB4" s="66"/>
      <c r="PPC4" s="66"/>
      <c r="PPD4" s="66"/>
      <c r="PPE4" s="66"/>
      <c r="PPF4" s="66"/>
      <c r="PPG4" s="66"/>
      <c r="PPH4" s="66"/>
      <c r="PPI4" s="66"/>
      <c r="PPJ4" s="66"/>
      <c r="PPK4" s="66"/>
      <c r="PPL4" s="66"/>
      <c r="PPM4" s="66"/>
      <c r="PPN4" s="66"/>
      <c r="PPO4" s="66"/>
      <c r="PPP4" s="66"/>
      <c r="PPQ4" s="66"/>
      <c r="PPR4" s="66"/>
      <c r="PPS4" s="66"/>
      <c r="PPT4" s="66"/>
      <c r="PPU4" s="66"/>
      <c r="PPV4" s="66"/>
      <c r="PPW4" s="66"/>
      <c r="PPX4" s="66"/>
      <c r="PPY4" s="66"/>
      <c r="PPZ4" s="66"/>
      <c r="PQA4" s="66"/>
      <c r="PQB4" s="66"/>
      <c r="PQC4" s="66"/>
      <c r="PQD4" s="66"/>
      <c r="PQE4" s="66"/>
      <c r="PQF4" s="66"/>
      <c r="PQG4" s="66"/>
      <c r="PQH4" s="66"/>
      <c r="PQI4" s="66"/>
      <c r="PQJ4" s="66"/>
      <c r="PQK4" s="66"/>
      <c r="PQL4" s="66"/>
      <c r="PQM4" s="66"/>
      <c r="PQN4" s="66"/>
      <c r="PQO4" s="66"/>
      <c r="PQP4" s="66"/>
      <c r="PQQ4" s="66"/>
      <c r="PQR4" s="66"/>
      <c r="PQS4" s="66"/>
      <c r="PQT4" s="66"/>
      <c r="PQU4" s="66"/>
      <c r="PQV4" s="66"/>
      <c r="PQW4" s="66"/>
      <c r="PQX4" s="66"/>
      <c r="PQY4" s="66"/>
      <c r="PQZ4" s="66"/>
      <c r="PRA4" s="66"/>
      <c r="PRB4" s="66"/>
      <c r="PRC4" s="66"/>
      <c r="PRD4" s="66"/>
      <c r="PRE4" s="66"/>
      <c r="PRF4" s="66"/>
      <c r="PRG4" s="66"/>
      <c r="PRH4" s="66"/>
      <c r="PRI4" s="66"/>
      <c r="PRJ4" s="66"/>
      <c r="PRK4" s="66"/>
      <c r="PRL4" s="66"/>
      <c r="PRM4" s="66"/>
      <c r="PRN4" s="66"/>
      <c r="PRO4" s="66"/>
      <c r="PRP4" s="66"/>
      <c r="PRQ4" s="66"/>
      <c r="PRR4" s="66"/>
      <c r="PRS4" s="66"/>
      <c r="PRT4" s="66"/>
      <c r="PRU4" s="66"/>
      <c r="PRV4" s="66"/>
      <c r="PRW4" s="66"/>
      <c r="PRX4" s="66"/>
      <c r="PRY4" s="66"/>
      <c r="PRZ4" s="66"/>
      <c r="PSA4" s="66"/>
      <c r="PSB4" s="66"/>
      <c r="PSC4" s="66"/>
      <c r="PSD4" s="66"/>
      <c r="PSE4" s="66"/>
      <c r="PSF4" s="66"/>
      <c r="PSG4" s="66"/>
      <c r="PSH4" s="66"/>
      <c r="PSI4" s="66"/>
      <c r="PSJ4" s="66"/>
      <c r="PSK4" s="66"/>
      <c r="PSL4" s="66"/>
      <c r="PSM4" s="66"/>
      <c r="PSN4" s="66"/>
      <c r="PSO4" s="66"/>
      <c r="PSP4" s="66"/>
      <c r="PSQ4" s="66"/>
      <c r="PSR4" s="66"/>
      <c r="PSS4" s="66"/>
      <c r="PST4" s="66"/>
      <c r="PSU4" s="66"/>
      <c r="PSV4" s="66"/>
      <c r="PSW4" s="66"/>
      <c r="PSX4" s="66"/>
      <c r="PSY4" s="66"/>
      <c r="PSZ4" s="66"/>
      <c r="PTA4" s="66"/>
      <c r="PTB4" s="66"/>
      <c r="PTC4" s="66"/>
      <c r="PTD4" s="66"/>
      <c r="PTE4" s="66"/>
      <c r="PTF4" s="66"/>
      <c r="PTG4" s="66"/>
      <c r="PTH4" s="66"/>
      <c r="PTI4" s="66"/>
      <c r="PTJ4" s="66"/>
      <c r="PTK4" s="66"/>
      <c r="PTL4" s="66"/>
      <c r="PTM4" s="66"/>
      <c r="PTN4" s="66"/>
      <c r="PTO4" s="66"/>
      <c r="PTP4" s="66"/>
      <c r="PTQ4" s="66"/>
      <c r="PTR4" s="66"/>
      <c r="PTS4" s="66"/>
      <c r="PTT4" s="66"/>
      <c r="PTU4" s="66"/>
      <c r="PTV4" s="66"/>
      <c r="PTW4" s="66"/>
      <c r="PTX4" s="66"/>
      <c r="PTY4" s="66"/>
      <c r="PTZ4" s="66"/>
      <c r="PUA4" s="66"/>
      <c r="PUB4" s="66"/>
      <c r="PUC4" s="66"/>
      <c r="PUD4" s="66"/>
      <c r="PUE4" s="66"/>
      <c r="PUF4" s="66"/>
      <c r="PUG4" s="66"/>
      <c r="PUH4" s="66"/>
      <c r="PUI4" s="66"/>
      <c r="PUJ4" s="66"/>
      <c r="PUK4" s="66"/>
      <c r="PUL4" s="66"/>
      <c r="PUM4" s="66"/>
      <c r="PUN4" s="66"/>
      <c r="PUO4" s="66"/>
      <c r="PUP4" s="66"/>
      <c r="PUQ4" s="66"/>
      <c r="PUR4" s="66"/>
      <c r="PUS4" s="66"/>
      <c r="PUT4" s="66"/>
      <c r="PUU4" s="66"/>
      <c r="PUV4" s="66"/>
      <c r="PUW4" s="66"/>
      <c r="PUX4" s="66"/>
      <c r="PUY4" s="66"/>
      <c r="PUZ4" s="66"/>
      <c r="PVA4" s="66"/>
      <c r="PVB4" s="66"/>
      <c r="PVC4" s="66"/>
      <c r="PVD4" s="66"/>
      <c r="PVE4" s="66"/>
      <c r="PVF4" s="66"/>
      <c r="PVG4" s="66"/>
      <c r="PVH4" s="66"/>
      <c r="PVI4" s="66"/>
      <c r="PVJ4" s="66"/>
      <c r="PVK4" s="66"/>
      <c r="PVL4" s="66"/>
      <c r="PVM4" s="66"/>
      <c r="PVN4" s="66"/>
      <c r="PVO4" s="66"/>
      <c r="PVP4" s="66"/>
      <c r="PVQ4" s="66"/>
      <c r="PVR4" s="66"/>
      <c r="PVS4" s="66"/>
      <c r="PVT4" s="66"/>
      <c r="PVU4" s="66"/>
      <c r="PVV4" s="66"/>
      <c r="PVW4" s="66"/>
      <c r="PVX4" s="66"/>
      <c r="PVY4" s="66"/>
      <c r="PVZ4" s="66"/>
      <c r="PWA4" s="66"/>
      <c r="PWB4" s="66"/>
      <c r="PWC4" s="66"/>
      <c r="PWD4" s="66"/>
      <c r="PWE4" s="66"/>
      <c r="PWF4" s="66"/>
      <c r="PWG4" s="66"/>
      <c r="PWH4" s="66"/>
      <c r="PWI4" s="66"/>
      <c r="PWJ4" s="66"/>
      <c r="PWK4" s="66"/>
      <c r="PWL4" s="66"/>
      <c r="PWM4" s="66"/>
      <c r="PWN4" s="66"/>
      <c r="PWO4" s="66"/>
      <c r="PWP4" s="66"/>
      <c r="PWQ4" s="66"/>
      <c r="PWR4" s="66"/>
      <c r="PWS4" s="66"/>
      <c r="PWT4" s="66"/>
      <c r="PWU4" s="66"/>
      <c r="PWV4" s="66"/>
      <c r="PWW4" s="66"/>
      <c r="PWX4" s="66"/>
      <c r="PWY4" s="66"/>
      <c r="PWZ4" s="66"/>
      <c r="PXA4" s="66"/>
      <c r="PXB4" s="66"/>
      <c r="PXC4" s="66"/>
      <c r="PXD4" s="66"/>
      <c r="PXE4" s="66"/>
      <c r="PXF4" s="66"/>
      <c r="PXG4" s="66"/>
      <c r="PXH4" s="66"/>
      <c r="PXI4" s="66"/>
      <c r="PXJ4" s="66"/>
      <c r="PXK4" s="66"/>
      <c r="PXL4" s="66"/>
      <c r="PXM4" s="66"/>
      <c r="PXN4" s="66"/>
      <c r="PXO4" s="66"/>
      <c r="PXP4" s="66"/>
      <c r="PXQ4" s="66"/>
      <c r="PXR4" s="66"/>
      <c r="PXS4" s="66"/>
      <c r="PXT4" s="66"/>
      <c r="PXU4" s="66"/>
      <c r="PXV4" s="66"/>
      <c r="PXW4" s="66"/>
      <c r="PXX4" s="66"/>
      <c r="PXY4" s="66"/>
      <c r="PXZ4" s="66"/>
      <c r="PYA4" s="66"/>
      <c r="PYB4" s="66"/>
      <c r="PYC4" s="66"/>
      <c r="PYD4" s="66"/>
      <c r="PYE4" s="66"/>
      <c r="PYF4" s="66"/>
      <c r="PYG4" s="66"/>
      <c r="PYH4" s="66"/>
      <c r="PYI4" s="66"/>
      <c r="PYJ4" s="66"/>
      <c r="PYK4" s="66"/>
      <c r="PYL4" s="66"/>
      <c r="PYM4" s="66"/>
      <c r="PYN4" s="66"/>
      <c r="PYO4" s="66"/>
      <c r="PYP4" s="66"/>
      <c r="PYQ4" s="66"/>
      <c r="PYR4" s="66"/>
      <c r="PYS4" s="66"/>
      <c r="PYT4" s="66"/>
      <c r="PYU4" s="66"/>
      <c r="PYV4" s="66"/>
      <c r="PYW4" s="66"/>
      <c r="PYX4" s="66"/>
      <c r="PYY4" s="66"/>
      <c r="PYZ4" s="66"/>
      <c r="PZA4" s="66"/>
      <c r="PZB4" s="66"/>
      <c r="PZC4" s="66"/>
      <c r="PZD4" s="66"/>
      <c r="PZE4" s="66"/>
      <c r="PZF4" s="66"/>
      <c r="PZG4" s="66"/>
      <c r="PZH4" s="66"/>
      <c r="PZI4" s="66"/>
      <c r="PZJ4" s="66"/>
      <c r="PZK4" s="66"/>
      <c r="PZL4" s="66"/>
      <c r="PZM4" s="66"/>
      <c r="PZN4" s="66"/>
      <c r="PZO4" s="66"/>
      <c r="PZP4" s="66"/>
      <c r="PZQ4" s="66"/>
      <c r="PZR4" s="66"/>
      <c r="PZS4" s="66"/>
      <c r="PZT4" s="66"/>
      <c r="PZU4" s="66"/>
      <c r="PZV4" s="66"/>
      <c r="PZW4" s="66"/>
      <c r="PZX4" s="66"/>
      <c r="PZY4" s="66"/>
      <c r="PZZ4" s="66"/>
      <c r="QAA4" s="66"/>
      <c r="QAB4" s="66"/>
      <c r="QAC4" s="66"/>
      <c r="QAD4" s="66"/>
      <c r="QAE4" s="66"/>
      <c r="QAF4" s="66"/>
      <c r="QAG4" s="66"/>
      <c r="QAH4" s="66"/>
      <c r="QAI4" s="66"/>
      <c r="QAJ4" s="66"/>
      <c r="QAK4" s="66"/>
      <c r="QAL4" s="66"/>
      <c r="QAM4" s="66"/>
      <c r="QAN4" s="66"/>
      <c r="QAO4" s="66"/>
      <c r="QAP4" s="66"/>
      <c r="QAQ4" s="66"/>
      <c r="QAR4" s="66"/>
      <c r="QAS4" s="66"/>
      <c r="QAT4" s="66"/>
      <c r="QAU4" s="66"/>
      <c r="QAV4" s="66"/>
      <c r="QAW4" s="66"/>
      <c r="QAX4" s="66"/>
      <c r="QAY4" s="66"/>
      <c r="QAZ4" s="66"/>
      <c r="QBA4" s="66"/>
      <c r="QBB4" s="66"/>
      <c r="QBC4" s="66"/>
      <c r="QBD4" s="66"/>
      <c r="QBE4" s="66"/>
      <c r="QBF4" s="66"/>
      <c r="QBG4" s="66"/>
      <c r="QBH4" s="66"/>
      <c r="QBI4" s="66"/>
      <c r="QBJ4" s="66"/>
      <c r="QBK4" s="66"/>
      <c r="QBL4" s="66"/>
      <c r="QBM4" s="66"/>
      <c r="QBN4" s="66"/>
      <c r="QBO4" s="66"/>
      <c r="QBP4" s="66"/>
      <c r="QBQ4" s="66"/>
      <c r="QBR4" s="66"/>
      <c r="QBS4" s="66"/>
      <c r="QBT4" s="66"/>
      <c r="QBU4" s="66"/>
      <c r="QBV4" s="66"/>
      <c r="QBW4" s="66"/>
      <c r="QBX4" s="66"/>
      <c r="QBY4" s="66"/>
      <c r="QBZ4" s="66"/>
      <c r="QCA4" s="66"/>
      <c r="QCB4" s="66"/>
      <c r="QCC4" s="66"/>
      <c r="QCD4" s="66"/>
      <c r="QCE4" s="66"/>
      <c r="QCF4" s="66"/>
      <c r="QCG4" s="66"/>
      <c r="QCH4" s="66"/>
      <c r="QCI4" s="66"/>
      <c r="QCJ4" s="66"/>
      <c r="QCK4" s="66"/>
      <c r="QCL4" s="66"/>
      <c r="QCM4" s="66"/>
      <c r="QCN4" s="66"/>
      <c r="QCO4" s="66"/>
      <c r="QCP4" s="66"/>
      <c r="QCQ4" s="66"/>
      <c r="QCR4" s="66"/>
      <c r="QCS4" s="66"/>
      <c r="QCT4" s="66"/>
      <c r="QCU4" s="66"/>
      <c r="QCV4" s="66"/>
      <c r="QCW4" s="66"/>
      <c r="QCX4" s="66"/>
      <c r="QCY4" s="66"/>
      <c r="QCZ4" s="66"/>
      <c r="QDA4" s="66"/>
      <c r="QDB4" s="66"/>
      <c r="QDC4" s="66"/>
      <c r="QDD4" s="66"/>
      <c r="QDE4" s="66"/>
      <c r="QDF4" s="66"/>
      <c r="QDG4" s="66"/>
      <c r="QDH4" s="66"/>
      <c r="QDI4" s="66"/>
      <c r="QDJ4" s="66"/>
      <c r="QDK4" s="66"/>
      <c r="QDL4" s="66"/>
      <c r="QDM4" s="66"/>
      <c r="QDN4" s="66"/>
      <c r="QDO4" s="66"/>
      <c r="QDP4" s="66"/>
      <c r="QDQ4" s="66"/>
      <c r="QDR4" s="66"/>
      <c r="QDS4" s="66"/>
      <c r="QDT4" s="66"/>
      <c r="QDU4" s="66"/>
      <c r="QDV4" s="66"/>
      <c r="QDW4" s="66"/>
      <c r="QDX4" s="66"/>
      <c r="QDY4" s="66"/>
      <c r="QDZ4" s="66"/>
      <c r="QEA4" s="66"/>
      <c r="QEB4" s="66"/>
      <c r="QEC4" s="66"/>
      <c r="QED4" s="66"/>
      <c r="QEE4" s="66"/>
      <c r="QEF4" s="66"/>
      <c r="QEG4" s="66"/>
      <c r="QEH4" s="66"/>
      <c r="QEI4" s="66"/>
      <c r="QEJ4" s="66"/>
      <c r="QEK4" s="66"/>
      <c r="QEL4" s="66"/>
      <c r="QEM4" s="66"/>
      <c r="QEN4" s="66"/>
      <c r="QEO4" s="66"/>
      <c r="QEP4" s="66"/>
      <c r="QEQ4" s="66"/>
      <c r="QER4" s="66"/>
      <c r="QES4" s="66"/>
      <c r="QET4" s="66"/>
      <c r="QEU4" s="66"/>
      <c r="QEV4" s="66"/>
      <c r="QEW4" s="66"/>
      <c r="QEX4" s="66"/>
      <c r="QEY4" s="66"/>
      <c r="QEZ4" s="66"/>
      <c r="QFA4" s="66"/>
      <c r="QFB4" s="66"/>
      <c r="QFC4" s="66"/>
      <c r="QFD4" s="66"/>
      <c r="QFE4" s="66"/>
      <c r="QFF4" s="66"/>
      <c r="QFG4" s="66"/>
      <c r="QFH4" s="66"/>
      <c r="QFI4" s="66"/>
      <c r="QFJ4" s="66"/>
      <c r="QFK4" s="66"/>
      <c r="QFL4" s="66"/>
      <c r="QFM4" s="66"/>
      <c r="QFN4" s="66"/>
      <c r="QFO4" s="66"/>
      <c r="QFP4" s="66"/>
      <c r="QFQ4" s="66"/>
      <c r="QFR4" s="66"/>
      <c r="QFS4" s="66"/>
      <c r="QFT4" s="66"/>
      <c r="QFU4" s="66"/>
      <c r="QFV4" s="66"/>
      <c r="QFW4" s="66"/>
      <c r="QFX4" s="66"/>
      <c r="QFY4" s="66"/>
      <c r="QFZ4" s="66"/>
      <c r="QGA4" s="66"/>
      <c r="QGB4" s="66"/>
      <c r="QGC4" s="66"/>
      <c r="QGD4" s="66"/>
      <c r="QGE4" s="66"/>
      <c r="QGF4" s="66"/>
      <c r="QGG4" s="66"/>
      <c r="QGH4" s="66"/>
      <c r="QGI4" s="66"/>
      <c r="QGJ4" s="66"/>
      <c r="QGK4" s="66"/>
      <c r="QGL4" s="66"/>
      <c r="QGM4" s="66"/>
      <c r="QGN4" s="66"/>
      <c r="QGO4" s="66"/>
      <c r="QGP4" s="66"/>
      <c r="QGQ4" s="66"/>
      <c r="QGR4" s="66"/>
      <c r="QGS4" s="66"/>
      <c r="QGT4" s="66"/>
      <c r="QGU4" s="66"/>
      <c r="QGV4" s="66"/>
      <c r="QGW4" s="66"/>
      <c r="QGX4" s="66"/>
      <c r="QGY4" s="66"/>
      <c r="QGZ4" s="66"/>
      <c r="QHA4" s="66"/>
      <c r="QHB4" s="66"/>
      <c r="QHC4" s="66"/>
      <c r="QHD4" s="66"/>
      <c r="QHE4" s="66"/>
      <c r="QHF4" s="66"/>
      <c r="QHG4" s="66"/>
      <c r="QHH4" s="66"/>
      <c r="QHI4" s="66"/>
      <c r="QHJ4" s="66"/>
      <c r="QHK4" s="66"/>
      <c r="QHL4" s="66"/>
      <c r="QHM4" s="66"/>
      <c r="QHN4" s="66"/>
      <c r="QHO4" s="66"/>
      <c r="QHP4" s="66"/>
      <c r="QHQ4" s="66"/>
      <c r="QHR4" s="66"/>
      <c r="QHS4" s="66"/>
      <c r="QHT4" s="66"/>
      <c r="QHU4" s="66"/>
      <c r="QHV4" s="66"/>
      <c r="QHW4" s="66"/>
      <c r="QHX4" s="66"/>
      <c r="QHY4" s="66"/>
      <c r="QHZ4" s="66"/>
      <c r="QIA4" s="66"/>
      <c r="QIB4" s="66"/>
      <c r="QIC4" s="66"/>
      <c r="QID4" s="66"/>
      <c r="QIE4" s="66"/>
      <c r="QIF4" s="66"/>
      <c r="QIG4" s="66"/>
      <c r="QIH4" s="66"/>
      <c r="QII4" s="66"/>
      <c r="QIJ4" s="66"/>
      <c r="QIK4" s="66"/>
      <c r="QIL4" s="66"/>
      <c r="QIM4" s="66"/>
      <c r="QIN4" s="66"/>
      <c r="QIO4" s="66"/>
      <c r="QIP4" s="66"/>
      <c r="QIQ4" s="66"/>
      <c r="QIR4" s="66"/>
      <c r="QIS4" s="66"/>
      <c r="QIT4" s="66"/>
      <c r="QIU4" s="66"/>
      <c r="QIV4" s="66"/>
      <c r="QIW4" s="66"/>
      <c r="QIX4" s="66"/>
      <c r="QIY4" s="66"/>
      <c r="QIZ4" s="66"/>
      <c r="QJA4" s="66"/>
      <c r="QJB4" s="66"/>
      <c r="QJC4" s="66"/>
      <c r="QJD4" s="66"/>
      <c r="QJE4" s="66"/>
      <c r="QJF4" s="66"/>
      <c r="QJG4" s="66"/>
      <c r="QJH4" s="66"/>
      <c r="QJI4" s="66"/>
      <c r="QJJ4" s="66"/>
      <c r="QJK4" s="66"/>
      <c r="QJL4" s="66"/>
      <c r="QJM4" s="66"/>
      <c r="QJN4" s="66"/>
      <c r="QJO4" s="66"/>
      <c r="QJP4" s="66"/>
      <c r="QJQ4" s="66"/>
      <c r="QJR4" s="66"/>
      <c r="QJS4" s="66"/>
      <c r="QJT4" s="66"/>
      <c r="QJU4" s="66"/>
      <c r="QJV4" s="66"/>
      <c r="QJW4" s="66"/>
      <c r="QJX4" s="66"/>
      <c r="QJY4" s="66"/>
      <c r="QJZ4" s="66"/>
      <c r="QKA4" s="66"/>
      <c r="QKB4" s="66"/>
      <c r="QKC4" s="66"/>
      <c r="QKD4" s="66"/>
      <c r="QKE4" s="66"/>
      <c r="QKF4" s="66"/>
      <c r="QKG4" s="66"/>
      <c r="QKH4" s="66"/>
      <c r="QKI4" s="66"/>
      <c r="QKJ4" s="66"/>
      <c r="QKK4" s="66"/>
      <c r="QKL4" s="66"/>
      <c r="QKM4" s="66"/>
      <c r="QKN4" s="66"/>
      <c r="QKO4" s="66"/>
      <c r="QKP4" s="66"/>
      <c r="QKQ4" s="66"/>
      <c r="QKR4" s="66"/>
      <c r="QKS4" s="66"/>
      <c r="QKT4" s="66"/>
      <c r="QKU4" s="66"/>
      <c r="QKV4" s="66"/>
      <c r="QKW4" s="66"/>
      <c r="QKX4" s="66"/>
      <c r="QKY4" s="66"/>
      <c r="QKZ4" s="66"/>
      <c r="QLA4" s="66"/>
      <c r="QLB4" s="66"/>
      <c r="QLC4" s="66"/>
      <c r="QLD4" s="66"/>
      <c r="QLE4" s="66"/>
      <c r="QLF4" s="66"/>
      <c r="QLG4" s="66"/>
      <c r="QLH4" s="66"/>
      <c r="QLI4" s="66"/>
      <c r="QLJ4" s="66"/>
      <c r="QLK4" s="66"/>
      <c r="QLL4" s="66"/>
      <c r="QLM4" s="66"/>
      <c r="QLN4" s="66"/>
      <c r="QLO4" s="66"/>
      <c r="QLP4" s="66"/>
      <c r="QLQ4" s="66"/>
      <c r="QLR4" s="66"/>
      <c r="QLS4" s="66"/>
      <c r="QLT4" s="66"/>
      <c r="QLU4" s="66"/>
      <c r="QLV4" s="66"/>
      <c r="QLW4" s="66"/>
      <c r="QLX4" s="66"/>
      <c r="QLY4" s="66"/>
      <c r="QLZ4" s="66"/>
      <c r="QMA4" s="66"/>
      <c r="QMB4" s="66"/>
      <c r="QMC4" s="66"/>
      <c r="QMD4" s="66"/>
      <c r="QME4" s="66"/>
      <c r="QMF4" s="66"/>
      <c r="QMG4" s="66"/>
      <c r="QMH4" s="66"/>
      <c r="QMI4" s="66"/>
      <c r="QMJ4" s="66"/>
      <c r="QMK4" s="66"/>
      <c r="QML4" s="66"/>
      <c r="QMM4" s="66"/>
      <c r="QMN4" s="66"/>
      <c r="QMO4" s="66"/>
      <c r="QMP4" s="66"/>
      <c r="QMQ4" s="66"/>
      <c r="QMR4" s="66"/>
      <c r="QMS4" s="66"/>
      <c r="QMT4" s="66"/>
      <c r="QMU4" s="66"/>
      <c r="QMV4" s="66"/>
      <c r="QMW4" s="66"/>
      <c r="QMX4" s="66"/>
      <c r="QMY4" s="66"/>
      <c r="QMZ4" s="66"/>
      <c r="QNA4" s="66"/>
      <c r="QNB4" s="66"/>
      <c r="QNC4" s="66"/>
      <c r="QND4" s="66"/>
      <c r="QNE4" s="66"/>
      <c r="QNF4" s="66"/>
      <c r="QNG4" s="66"/>
      <c r="QNH4" s="66"/>
      <c r="QNI4" s="66"/>
      <c r="QNJ4" s="66"/>
      <c r="QNK4" s="66"/>
      <c r="QNL4" s="66"/>
      <c r="QNM4" s="66"/>
      <c r="QNN4" s="66"/>
      <c r="QNO4" s="66"/>
      <c r="QNP4" s="66"/>
      <c r="QNQ4" s="66"/>
      <c r="QNR4" s="66"/>
      <c r="QNS4" s="66"/>
      <c r="QNT4" s="66"/>
      <c r="QNU4" s="66"/>
      <c r="QNV4" s="66"/>
      <c r="QNW4" s="66"/>
      <c r="QNX4" s="66"/>
      <c r="QNY4" s="66"/>
      <c r="QNZ4" s="66"/>
      <c r="QOA4" s="66"/>
      <c r="QOB4" s="66"/>
      <c r="QOC4" s="66"/>
      <c r="QOD4" s="66"/>
      <c r="QOE4" s="66"/>
      <c r="QOF4" s="66"/>
      <c r="QOG4" s="66"/>
      <c r="QOH4" s="66"/>
      <c r="QOI4" s="66"/>
      <c r="QOJ4" s="66"/>
      <c r="QOK4" s="66"/>
      <c r="QOL4" s="66"/>
      <c r="QOM4" s="66"/>
      <c r="QON4" s="66"/>
      <c r="QOO4" s="66"/>
      <c r="QOP4" s="66"/>
      <c r="QOQ4" s="66"/>
      <c r="QOR4" s="66"/>
      <c r="QOS4" s="66"/>
      <c r="QOT4" s="66"/>
      <c r="QOU4" s="66"/>
      <c r="QOV4" s="66"/>
      <c r="QOW4" s="66"/>
      <c r="QOX4" s="66"/>
      <c r="QOY4" s="66"/>
      <c r="QOZ4" s="66"/>
      <c r="QPA4" s="66"/>
      <c r="QPB4" s="66"/>
      <c r="QPC4" s="66"/>
      <c r="QPD4" s="66"/>
      <c r="QPE4" s="66"/>
      <c r="QPF4" s="66"/>
      <c r="QPG4" s="66"/>
      <c r="QPH4" s="66"/>
      <c r="QPI4" s="66"/>
      <c r="QPJ4" s="66"/>
      <c r="QPK4" s="66"/>
      <c r="QPL4" s="66"/>
      <c r="QPM4" s="66"/>
      <c r="QPN4" s="66"/>
      <c r="QPO4" s="66"/>
      <c r="QPP4" s="66"/>
      <c r="QPQ4" s="66"/>
      <c r="QPR4" s="66"/>
      <c r="QPS4" s="66"/>
      <c r="QPT4" s="66"/>
      <c r="QPU4" s="66"/>
      <c r="QPV4" s="66"/>
      <c r="QPW4" s="66"/>
      <c r="QPX4" s="66"/>
      <c r="QPY4" s="66"/>
      <c r="QPZ4" s="66"/>
      <c r="QQA4" s="66"/>
      <c r="QQB4" s="66"/>
      <c r="QQC4" s="66"/>
      <c r="QQD4" s="66"/>
      <c r="QQE4" s="66"/>
      <c r="QQF4" s="66"/>
      <c r="QQG4" s="66"/>
      <c r="QQH4" s="66"/>
      <c r="QQI4" s="66"/>
      <c r="QQJ4" s="66"/>
      <c r="QQK4" s="66"/>
      <c r="QQL4" s="66"/>
      <c r="QQM4" s="66"/>
      <c r="QQN4" s="66"/>
      <c r="QQO4" s="66"/>
      <c r="QQP4" s="66"/>
      <c r="QQQ4" s="66"/>
      <c r="QQR4" s="66"/>
      <c r="QQS4" s="66"/>
      <c r="QQT4" s="66"/>
      <c r="QQU4" s="66"/>
      <c r="QQV4" s="66"/>
      <c r="QQW4" s="66"/>
      <c r="QQX4" s="66"/>
      <c r="QQY4" s="66"/>
      <c r="QQZ4" s="66"/>
      <c r="QRA4" s="66"/>
      <c r="QRB4" s="66"/>
      <c r="QRC4" s="66"/>
      <c r="QRD4" s="66"/>
      <c r="QRE4" s="66"/>
      <c r="QRF4" s="66"/>
      <c r="QRG4" s="66"/>
      <c r="QRH4" s="66"/>
      <c r="QRI4" s="66"/>
      <c r="QRJ4" s="66"/>
      <c r="QRK4" s="66"/>
      <c r="QRL4" s="66"/>
      <c r="QRM4" s="66"/>
      <c r="QRN4" s="66"/>
      <c r="QRO4" s="66"/>
      <c r="QRP4" s="66"/>
      <c r="QRQ4" s="66"/>
      <c r="QRR4" s="66"/>
      <c r="QRS4" s="66"/>
      <c r="QRT4" s="66"/>
      <c r="QRU4" s="66"/>
      <c r="QRV4" s="66"/>
      <c r="QRW4" s="66"/>
      <c r="QRX4" s="66"/>
      <c r="QRY4" s="66"/>
      <c r="QRZ4" s="66"/>
      <c r="QSA4" s="66"/>
      <c r="QSB4" s="66"/>
      <c r="QSC4" s="66"/>
      <c r="QSD4" s="66"/>
      <c r="QSE4" s="66"/>
      <c r="QSF4" s="66"/>
      <c r="QSG4" s="66"/>
      <c r="QSH4" s="66"/>
      <c r="QSI4" s="66"/>
      <c r="QSJ4" s="66"/>
      <c r="QSK4" s="66"/>
      <c r="QSL4" s="66"/>
      <c r="QSM4" s="66"/>
      <c r="QSN4" s="66"/>
      <c r="QSO4" s="66"/>
      <c r="QSP4" s="66"/>
      <c r="QSQ4" s="66"/>
      <c r="QSR4" s="66"/>
      <c r="QSS4" s="66"/>
      <c r="QST4" s="66"/>
      <c r="QSU4" s="66"/>
      <c r="QSV4" s="66"/>
      <c r="QSW4" s="66"/>
      <c r="QSX4" s="66"/>
      <c r="QSY4" s="66"/>
      <c r="QSZ4" s="66"/>
      <c r="QTA4" s="66"/>
      <c r="QTB4" s="66"/>
      <c r="QTC4" s="66"/>
      <c r="QTD4" s="66"/>
      <c r="QTE4" s="66"/>
      <c r="QTF4" s="66"/>
      <c r="QTG4" s="66"/>
      <c r="QTH4" s="66"/>
      <c r="QTI4" s="66"/>
      <c r="QTJ4" s="66"/>
      <c r="QTK4" s="66"/>
      <c r="QTL4" s="66"/>
      <c r="QTM4" s="66"/>
      <c r="QTN4" s="66"/>
      <c r="QTO4" s="66"/>
      <c r="QTP4" s="66"/>
      <c r="QTQ4" s="66"/>
      <c r="QTR4" s="66"/>
      <c r="QTS4" s="66"/>
      <c r="QTT4" s="66"/>
      <c r="QTU4" s="66"/>
      <c r="QTV4" s="66"/>
      <c r="QTW4" s="66"/>
      <c r="QTX4" s="66"/>
      <c r="QTY4" s="66"/>
      <c r="QTZ4" s="66"/>
      <c r="QUA4" s="66"/>
      <c r="QUB4" s="66"/>
      <c r="QUC4" s="66"/>
      <c r="QUD4" s="66"/>
      <c r="QUE4" s="66"/>
      <c r="QUF4" s="66"/>
      <c r="QUG4" s="66"/>
      <c r="QUH4" s="66"/>
      <c r="QUI4" s="66"/>
      <c r="QUJ4" s="66"/>
      <c r="QUK4" s="66"/>
      <c r="QUL4" s="66"/>
      <c r="QUM4" s="66"/>
      <c r="QUN4" s="66"/>
      <c r="QUO4" s="66"/>
      <c r="QUP4" s="66"/>
      <c r="QUQ4" s="66"/>
      <c r="QUR4" s="66"/>
      <c r="QUS4" s="66"/>
      <c r="QUT4" s="66"/>
      <c r="QUU4" s="66"/>
      <c r="QUV4" s="66"/>
      <c r="QUW4" s="66"/>
      <c r="QUX4" s="66"/>
      <c r="QUY4" s="66"/>
      <c r="QUZ4" s="66"/>
      <c r="QVA4" s="66"/>
      <c r="QVB4" s="66"/>
      <c r="QVC4" s="66"/>
      <c r="QVD4" s="66"/>
      <c r="QVE4" s="66"/>
      <c r="QVF4" s="66"/>
      <c r="QVG4" s="66"/>
      <c r="QVH4" s="66"/>
      <c r="QVI4" s="66"/>
      <c r="QVJ4" s="66"/>
      <c r="QVK4" s="66"/>
      <c r="QVL4" s="66"/>
      <c r="QVM4" s="66"/>
      <c r="QVN4" s="66"/>
      <c r="QVO4" s="66"/>
      <c r="QVP4" s="66"/>
      <c r="QVQ4" s="66"/>
      <c r="QVR4" s="66"/>
      <c r="QVS4" s="66"/>
      <c r="QVT4" s="66"/>
      <c r="QVU4" s="66"/>
      <c r="QVV4" s="66"/>
      <c r="QVW4" s="66"/>
      <c r="QVX4" s="66"/>
      <c r="QVY4" s="66"/>
      <c r="QVZ4" s="66"/>
      <c r="QWA4" s="66"/>
      <c r="QWB4" s="66"/>
      <c r="QWC4" s="66"/>
      <c r="QWD4" s="66"/>
      <c r="QWE4" s="66"/>
      <c r="QWF4" s="66"/>
      <c r="QWG4" s="66"/>
      <c r="QWH4" s="66"/>
      <c r="QWI4" s="66"/>
      <c r="QWJ4" s="66"/>
      <c r="QWK4" s="66"/>
      <c r="QWL4" s="66"/>
      <c r="QWM4" s="66"/>
      <c r="QWN4" s="66"/>
      <c r="QWO4" s="66"/>
      <c r="QWP4" s="66"/>
      <c r="QWQ4" s="66"/>
      <c r="QWR4" s="66"/>
      <c r="QWS4" s="66"/>
      <c r="QWT4" s="66"/>
      <c r="QWU4" s="66"/>
      <c r="QWV4" s="66"/>
      <c r="QWW4" s="66"/>
      <c r="QWX4" s="66"/>
      <c r="QWY4" s="66"/>
      <c r="QWZ4" s="66"/>
      <c r="QXA4" s="66"/>
      <c r="QXB4" s="66"/>
      <c r="QXC4" s="66"/>
      <c r="QXD4" s="66"/>
      <c r="QXE4" s="66"/>
      <c r="QXF4" s="66"/>
      <c r="QXG4" s="66"/>
      <c r="QXH4" s="66"/>
      <c r="QXI4" s="66"/>
      <c r="QXJ4" s="66"/>
      <c r="QXK4" s="66"/>
      <c r="QXL4" s="66"/>
      <c r="QXM4" s="66"/>
      <c r="QXN4" s="66"/>
      <c r="QXO4" s="66"/>
      <c r="QXP4" s="66"/>
      <c r="QXQ4" s="66"/>
      <c r="QXR4" s="66"/>
      <c r="QXS4" s="66"/>
      <c r="QXT4" s="66"/>
      <c r="QXU4" s="66"/>
      <c r="QXV4" s="66"/>
      <c r="QXW4" s="66"/>
      <c r="QXX4" s="66"/>
      <c r="QXY4" s="66"/>
      <c r="QXZ4" s="66"/>
      <c r="QYA4" s="66"/>
      <c r="QYB4" s="66"/>
      <c r="QYC4" s="66"/>
      <c r="QYD4" s="66"/>
      <c r="QYE4" s="66"/>
      <c r="QYF4" s="66"/>
      <c r="QYG4" s="66"/>
      <c r="QYH4" s="66"/>
      <c r="QYI4" s="66"/>
      <c r="QYJ4" s="66"/>
      <c r="QYK4" s="66"/>
      <c r="QYL4" s="66"/>
      <c r="QYM4" s="66"/>
      <c r="QYN4" s="66"/>
      <c r="QYO4" s="66"/>
      <c r="QYP4" s="66"/>
      <c r="QYQ4" s="66"/>
      <c r="QYR4" s="66"/>
      <c r="QYS4" s="66"/>
      <c r="QYT4" s="66"/>
      <c r="QYU4" s="66"/>
      <c r="QYV4" s="66"/>
      <c r="QYW4" s="66"/>
      <c r="QYX4" s="66"/>
      <c r="QYY4" s="66"/>
      <c r="QYZ4" s="66"/>
      <c r="QZA4" s="66"/>
      <c r="QZB4" s="66"/>
      <c r="QZC4" s="66"/>
      <c r="QZD4" s="66"/>
      <c r="QZE4" s="66"/>
      <c r="QZF4" s="66"/>
      <c r="QZG4" s="66"/>
      <c r="QZH4" s="66"/>
      <c r="QZI4" s="66"/>
      <c r="QZJ4" s="66"/>
      <c r="QZK4" s="66"/>
      <c r="QZL4" s="66"/>
      <c r="QZM4" s="66"/>
      <c r="QZN4" s="66"/>
      <c r="QZO4" s="66"/>
      <c r="QZP4" s="66"/>
      <c r="QZQ4" s="66"/>
      <c r="QZR4" s="66"/>
      <c r="QZS4" s="66"/>
      <c r="QZT4" s="66"/>
      <c r="QZU4" s="66"/>
      <c r="QZV4" s="66"/>
      <c r="QZW4" s="66"/>
      <c r="QZX4" s="66"/>
      <c r="QZY4" s="66"/>
      <c r="QZZ4" s="66"/>
      <c r="RAA4" s="66"/>
      <c r="RAB4" s="66"/>
      <c r="RAC4" s="66"/>
      <c r="RAD4" s="66"/>
      <c r="RAE4" s="66"/>
      <c r="RAF4" s="66"/>
      <c r="RAG4" s="66"/>
      <c r="RAH4" s="66"/>
      <c r="RAI4" s="66"/>
      <c r="RAJ4" s="66"/>
      <c r="RAK4" s="66"/>
      <c r="RAL4" s="66"/>
      <c r="RAM4" s="66"/>
      <c r="RAN4" s="66"/>
      <c r="RAO4" s="66"/>
      <c r="RAP4" s="66"/>
      <c r="RAQ4" s="66"/>
      <c r="RAR4" s="66"/>
      <c r="RAS4" s="66"/>
      <c r="RAT4" s="66"/>
      <c r="RAU4" s="66"/>
      <c r="RAV4" s="66"/>
      <c r="RAW4" s="66"/>
      <c r="RAX4" s="66"/>
      <c r="RAY4" s="66"/>
      <c r="RAZ4" s="66"/>
      <c r="RBA4" s="66"/>
      <c r="RBB4" s="66"/>
      <c r="RBC4" s="66"/>
      <c r="RBD4" s="66"/>
      <c r="RBE4" s="66"/>
      <c r="RBF4" s="66"/>
      <c r="RBG4" s="66"/>
      <c r="RBH4" s="66"/>
      <c r="RBI4" s="66"/>
      <c r="RBJ4" s="66"/>
      <c r="RBK4" s="66"/>
      <c r="RBL4" s="66"/>
      <c r="RBM4" s="66"/>
      <c r="RBN4" s="66"/>
      <c r="RBO4" s="66"/>
      <c r="RBP4" s="66"/>
      <c r="RBQ4" s="66"/>
      <c r="RBR4" s="66"/>
      <c r="RBS4" s="66"/>
      <c r="RBT4" s="66"/>
      <c r="RBU4" s="66"/>
      <c r="RBV4" s="66"/>
      <c r="RBW4" s="66"/>
      <c r="RBX4" s="66"/>
      <c r="RBY4" s="66"/>
      <c r="RBZ4" s="66"/>
      <c r="RCA4" s="66"/>
      <c r="RCB4" s="66"/>
      <c r="RCC4" s="66"/>
      <c r="RCD4" s="66"/>
      <c r="RCE4" s="66"/>
      <c r="RCF4" s="66"/>
      <c r="RCG4" s="66"/>
      <c r="RCH4" s="66"/>
      <c r="RCI4" s="66"/>
      <c r="RCJ4" s="66"/>
      <c r="RCK4" s="66"/>
      <c r="RCL4" s="66"/>
      <c r="RCM4" s="66"/>
      <c r="RCN4" s="66"/>
      <c r="RCO4" s="66"/>
      <c r="RCP4" s="66"/>
      <c r="RCQ4" s="66"/>
      <c r="RCR4" s="66"/>
      <c r="RCS4" s="66"/>
      <c r="RCT4" s="66"/>
      <c r="RCU4" s="66"/>
      <c r="RCV4" s="66"/>
      <c r="RCW4" s="66"/>
      <c r="RCX4" s="66"/>
      <c r="RCY4" s="66"/>
      <c r="RCZ4" s="66"/>
      <c r="RDA4" s="66"/>
      <c r="RDB4" s="66"/>
      <c r="RDC4" s="66"/>
      <c r="RDD4" s="66"/>
      <c r="RDE4" s="66"/>
      <c r="RDF4" s="66"/>
      <c r="RDG4" s="66"/>
      <c r="RDH4" s="66"/>
      <c r="RDI4" s="66"/>
      <c r="RDJ4" s="66"/>
      <c r="RDK4" s="66"/>
      <c r="RDL4" s="66"/>
      <c r="RDM4" s="66"/>
      <c r="RDN4" s="66"/>
      <c r="RDO4" s="66"/>
      <c r="RDP4" s="66"/>
      <c r="RDQ4" s="66"/>
      <c r="RDR4" s="66"/>
      <c r="RDS4" s="66"/>
      <c r="RDT4" s="66"/>
      <c r="RDU4" s="66"/>
      <c r="RDV4" s="66"/>
      <c r="RDW4" s="66"/>
      <c r="RDX4" s="66"/>
      <c r="RDY4" s="66"/>
      <c r="RDZ4" s="66"/>
      <c r="REA4" s="66"/>
      <c r="REB4" s="66"/>
      <c r="REC4" s="66"/>
      <c r="RED4" s="66"/>
      <c r="REE4" s="66"/>
      <c r="REF4" s="66"/>
      <c r="REG4" s="66"/>
      <c r="REH4" s="66"/>
      <c r="REI4" s="66"/>
      <c r="REJ4" s="66"/>
      <c r="REK4" s="66"/>
      <c r="REL4" s="66"/>
      <c r="REM4" s="66"/>
      <c r="REN4" s="66"/>
      <c r="REO4" s="66"/>
      <c r="REP4" s="66"/>
      <c r="REQ4" s="66"/>
      <c r="RER4" s="66"/>
      <c r="RES4" s="66"/>
      <c r="RET4" s="66"/>
      <c r="REU4" s="66"/>
      <c r="REV4" s="66"/>
      <c r="REW4" s="66"/>
      <c r="REX4" s="66"/>
      <c r="REY4" s="66"/>
      <c r="REZ4" s="66"/>
      <c r="RFA4" s="66"/>
      <c r="RFB4" s="66"/>
      <c r="RFC4" s="66"/>
      <c r="RFD4" s="66"/>
      <c r="RFE4" s="66"/>
      <c r="RFF4" s="66"/>
      <c r="RFG4" s="66"/>
      <c r="RFH4" s="66"/>
      <c r="RFI4" s="66"/>
      <c r="RFJ4" s="66"/>
      <c r="RFK4" s="66"/>
      <c r="RFL4" s="66"/>
      <c r="RFM4" s="66"/>
      <c r="RFN4" s="66"/>
      <c r="RFO4" s="66"/>
      <c r="RFP4" s="66"/>
      <c r="RFQ4" s="66"/>
      <c r="RFR4" s="66"/>
      <c r="RFS4" s="66"/>
      <c r="RFT4" s="66"/>
      <c r="RFU4" s="66"/>
      <c r="RFV4" s="66"/>
      <c r="RFW4" s="66"/>
      <c r="RFX4" s="66"/>
      <c r="RFY4" s="66"/>
      <c r="RFZ4" s="66"/>
      <c r="RGA4" s="66"/>
      <c r="RGB4" s="66"/>
      <c r="RGC4" s="66"/>
      <c r="RGD4" s="66"/>
      <c r="RGE4" s="66"/>
      <c r="RGF4" s="66"/>
      <c r="RGG4" s="66"/>
      <c r="RGH4" s="66"/>
      <c r="RGI4" s="66"/>
      <c r="RGJ4" s="66"/>
      <c r="RGK4" s="66"/>
      <c r="RGL4" s="66"/>
      <c r="RGM4" s="66"/>
      <c r="RGN4" s="66"/>
      <c r="RGO4" s="66"/>
      <c r="RGP4" s="66"/>
      <c r="RGQ4" s="66"/>
      <c r="RGR4" s="66"/>
      <c r="RGS4" s="66"/>
      <c r="RGT4" s="66"/>
      <c r="RGU4" s="66"/>
      <c r="RGV4" s="66"/>
      <c r="RGW4" s="66"/>
      <c r="RGX4" s="66"/>
      <c r="RGY4" s="66"/>
      <c r="RGZ4" s="66"/>
      <c r="RHA4" s="66"/>
      <c r="RHB4" s="66"/>
      <c r="RHC4" s="66"/>
      <c r="RHD4" s="66"/>
      <c r="RHE4" s="66"/>
      <c r="RHF4" s="66"/>
      <c r="RHG4" s="66"/>
      <c r="RHH4" s="66"/>
      <c r="RHI4" s="66"/>
      <c r="RHJ4" s="66"/>
      <c r="RHK4" s="66"/>
      <c r="RHL4" s="66"/>
      <c r="RHM4" s="66"/>
      <c r="RHN4" s="66"/>
      <c r="RHO4" s="66"/>
      <c r="RHP4" s="66"/>
      <c r="RHQ4" s="66"/>
      <c r="RHR4" s="66"/>
      <c r="RHS4" s="66"/>
      <c r="RHT4" s="66"/>
      <c r="RHU4" s="66"/>
      <c r="RHV4" s="66"/>
      <c r="RHW4" s="66"/>
      <c r="RHX4" s="66"/>
      <c r="RHY4" s="66"/>
      <c r="RHZ4" s="66"/>
      <c r="RIA4" s="66"/>
      <c r="RIB4" s="66"/>
      <c r="RIC4" s="66"/>
      <c r="RID4" s="66"/>
      <c r="RIE4" s="66"/>
      <c r="RIF4" s="66"/>
      <c r="RIG4" s="66"/>
      <c r="RIH4" s="66"/>
      <c r="RII4" s="66"/>
      <c r="RIJ4" s="66"/>
      <c r="RIK4" s="66"/>
      <c r="RIL4" s="66"/>
      <c r="RIM4" s="66"/>
      <c r="RIN4" s="66"/>
      <c r="RIO4" s="66"/>
      <c r="RIP4" s="66"/>
      <c r="RIQ4" s="66"/>
      <c r="RIR4" s="66"/>
      <c r="RIS4" s="66"/>
      <c r="RIT4" s="66"/>
      <c r="RIU4" s="66"/>
      <c r="RIV4" s="66"/>
      <c r="RIW4" s="66"/>
      <c r="RIX4" s="66"/>
      <c r="RIY4" s="66"/>
      <c r="RIZ4" s="66"/>
      <c r="RJA4" s="66"/>
      <c r="RJB4" s="66"/>
      <c r="RJC4" s="66"/>
      <c r="RJD4" s="66"/>
      <c r="RJE4" s="66"/>
      <c r="RJF4" s="66"/>
      <c r="RJG4" s="66"/>
      <c r="RJH4" s="66"/>
      <c r="RJI4" s="66"/>
      <c r="RJJ4" s="66"/>
      <c r="RJK4" s="66"/>
      <c r="RJL4" s="66"/>
      <c r="RJM4" s="66"/>
      <c r="RJN4" s="66"/>
      <c r="RJO4" s="66"/>
      <c r="RJP4" s="66"/>
      <c r="RJQ4" s="66"/>
      <c r="RJR4" s="66"/>
      <c r="RJS4" s="66"/>
      <c r="RJT4" s="66"/>
      <c r="RJU4" s="66"/>
      <c r="RJV4" s="66"/>
      <c r="RJW4" s="66"/>
      <c r="RJX4" s="66"/>
      <c r="RJY4" s="66"/>
      <c r="RJZ4" s="66"/>
      <c r="RKA4" s="66"/>
      <c r="RKB4" s="66"/>
      <c r="RKC4" s="66"/>
      <c r="RKD4" s="66"/>
      <c r="RKE4" s="66"/>
      <c r="RKF4" s="66"/>
      <c r="RKG4" s="66"/>
      <c r="RKH4" s="66"/>
      <c r="RKI4" s="66"/>
      <c r="RKJ4" s="66"/>
      <c r="RKK4" s="66"/>
      <c r="RKL4" s="66"/>
      <c r="RKM4" s="66"/>
      <c r="RKN4" s="66"/>
      <c r="RKO4" s="66"/>
      <c r="RKP4" s="66"/>
      <c r="RKQ4" s="66"/>
      <c r="RKR4" s="66"/>
      <c r="RKS4" s="66"/>
      <c r="RKT4" s="66"/>
      <c r="RKU4" s="66"/>
      <c r="RKV4" s="66"/>
      <c r="RKW4" s="66"/>
      <c r="RKX4" s="66"/>
      <c r="RKY4" s="66"/>
      <c r="RKZ4" s="66"/>
      <c r="RLA4" s="66"/>
      <c r="RLB4" s="66"/>
      <c r="RLC4" s="66"/>
      <c r="RLD4" s="66"/>
      <c r="RLE4" s="66"/>
      <c r="RLF4" s="66"/>
      <c r="RLG4" s="66"/>
      <c r="RLH4" s="66"/>
      <c r="RLI4" s="66"/>
      <c r="RLJ4" s="66"/>
      <c r="RLK4" s="66"/>
      <c r="RLL4" s="66"/>
      <c r="RLM4" s="66"/>
      <c r="RLN4" s="66"/>
      <c r="RLO4" s="66"/>
      <c r="RLP4" s="66"/>
      <c r="RLQ4" s="66"/>
      <c r="RLR4" s="66"/>
      <c r="RLS4" s="66"/>
      <c r="RLT4" s="66"/>
      <c r="RLU4" s="66"/>
      <c r="RLV4" s="66"/>
      <c r="RLW4" s="66"/>
      <c r="RLX4" s="66"/>
      <c r="RLY4" s="66"/>
      <c r="RLZ4" s="66"/>
      <c r="RMA4" s="66"/>
      <c r="RMB4" s="66"/>
      <c r="RMC4" s="66"/>
      <c r="RMD4" s="66"/>
      <c r="RME4" s="66"/>
      <c r="RMF4" s="66"/>
      <c r="RMG4" s="66"/>
      <c r="RMH4" s="66"/>
      <c r="RMI4" s="66"/>
      <c r="RMJ4" s="66"/>
      <c r="RMK4" s="66"/>
      <c r="RML4" s="66"/>
      <c r="RMM4" s="66"/>
      <c r="RMN4" s="66"/>
      <c r="RMO4" s="66"/>
      <c r="RMP4" s="66"/>
      <c r="RMQ4" s="66"/>
      <c r="RMR4" s="66"/>
      <c r="RMS4" s="66"/>
      <c r="RMT4" s="66"/>
      <c r="RMU4" s="66"/>
      <c r="RMV4" s="66"/>
      <c r="RMW4" s="66"/>
      <c r="RMX4" s="66"/>
      <c r="RMY4" s="66"/>
      <c r="RMZ4" s="66"/>
      <c r="RNA4" s="66"/>
      <c r="RNB4" s="66"/>
      <c r="RNC4" s="66"/>
      <c r="RND4" s="66"/>
      <c r="RNE4" s="66"/>
      <c r="RNF4" s="66"/>
      <c r="RNG4" s="66"/>
      <c r="RNH4" s="66"/>
      <c r="RNI4" s="66"/>
      <c r="RNJ4" s="66"/>
      <c r="RNK4" s="66"/>
      <c r="RNL4" s="66"/>
      <c r="RNM4" s="66"/>
      <c r="RNN4" s="66"/>
      <c r="RNO4" s="66"/>
      <c r="RNP4" s="66"/>
      <c r="RNQ4" s="66"/>
      <c r="RNR4" s="66"/>
      <c r="RNS4" s="66"/>
      <c r="RNT4" s="66"/>
      <c r="RNU4" s="66"/>
      <c r="RNV4" s="66"/>
      <c r="RNW4" s="66"/>
      <c r="RNX4" s="66"/>
      <c r="RNY4" s="66"/>
      <c r="RNZ4" s="66"/>
      <c r="ROA4" s="66"/>
      <c r="ROB4" s="66"/>
      <c r="ROC4" s="66"/>
      <c r="ROD4" s="66"/>
      <c r="ROE4" s="66"/>
      <c r="ROF4" s="66"/>
      <c r="ROG4" s="66"/>
      <c r="ROH4" s="66"/>
      <c r="ROI4" s="66"/>
      <c r="ROJ4" s="66"/>
      <c r="ROK4" s="66"/>
      <c r="ROL4" s="66"/>
      <c r="ROM4" s="66"/>
      <c r="RON4" s="66"/>
      <c r="ROO4" s="66"/>
      <c r="ROP4" s="66"/>
      <c r="ROQ4" s="66"/>
      <c r="ROR4" s="66"/>
      <c r="ROS4" s="66"/>
      <c r="ROT4" s="66"/>
      <c r="ROU4" s="66"/>
      <c r="ROV4" s="66"/>
      <c r="ROW4" s="66"/>
      <c r="ROX4" s="66"/>
      <c r="ROY4" s="66"/>
      <c r="ROZ4" s="66"/>
      <c r="RPA4" s="66"/>
      <c r="RPB4" s="66"/>
      <c r="RPC4" s="66"/>
      <c r="RPD4" s="66"/>
      <c r="RPE4" s="66"/>
      <c r="RPF4" s="66"/>
      <c r="RPG4" s="66"/>
      <c r="RPH4" s="66"/>
      <c r="RPI4" s="66"/>
      <c r="RPJ4" s="66"/>
      <c r="RPK4" s="66"/>
      <c r="RPL4" s="66"/>
      <c r="RPM4" s="66"/>
      <c r="RPN4" s="66"/>
      <c r="RPO4" s="66"/>
      <c r="RPP4" s="66"/>
      <c r="RPQ4" s="66"/>
      <c r="RPR4" s="66"/>
      <c r="RPS4" s="66"/>
      <c r="RPT4" s="66"/>
      <c r="RPU4" s="66"/>
      <c r="RPV4" s="66"/>
      <c r="RPW4" s="66"/>
      <c r="RPX4" s="66"/>
      <c r="RPY4" s="66"/>
      <c r="RPZ4" s="66"/>
      <c r="RQA4" s="66"/>
      <c r="RQB4" s="66"/>
      <c r="RQC4" s="66"/>
      <c r="RQD4" s="66"/>
      <c r="RQE4" s="66"/>
      <c r="RQF4" s="66"/>
      <c r="RQG4" s="66"/>
      <c r="RQH4" s="66"/>
      <c r="RQI4" s="66"/>
      <c r="RQJ4" s="66"/>
      <c r="RQK4" s="66"/>
      <c r="RQL4" s="66"/>
      <c r="RQM4" s="66"/>
      <c r="RQN4" s="66"/>
      <c r="RQO4" s="66"/>
      <c r="RQP4" s="66"/>
      <c r="RQQ4" s="66"/>
      <c r="RQR4" s="66"/>
      <c r="RQS4" s="66"/>
      <c r="RQT4" s="66"/>
      <c r="RQU4" s="66"/>
      <c r="RQV4" s="66"/>
      <c r="RQW4" s="66"/>
      <c r="RQX4" s="66"/>
      <c r="RQY4" s="66"/>
      <c r="RQZ4" s="66"/>
      <c r="RRA4" s="66"/>
      <c r="RRB4" s="66"/>
      <c r="RRC4" s="66"/>
      <c r="RRD4" s="66"/>
      <c r="RRE4" s="66"/>
      <c r="RRF4" s="66"/>
      <c r="RRG4" s="66"/>
      <c r="RRH4" s="66"/>
      <c r="RRI4" s="66"/>
      <c r="RRJ4" s="66"/>
      <c r="RRK4" s="66"/>
      <c r="RRL4" s="66"/>
      <c r="RRM4" s="66"/>
      <c r="RRN4" s="66"/>
      <c r="RRO4" s="66"/>
      <c r="RRP4" s="66"/>
      <c r="RRQ4" s="66"/>
      <c r="RRR4" s="66"/>
      <c r="RRS4" s="66"/>
      <c r="RRT4" s="66"/>
      <c r="RRU4" s="66"/>
      <c r="RRV4" s="66"/>
      <c r="RRW4" s="66"/>
      <c r="RRX4" s="66"/>
      <c r="RRY4" s="66"/>
      <c r="RRZ4" s="66"/>
      <c r="RSA4" s="66"/>
      <c r="RSB4" s="66"/>
      <c r="RSC4" s="66"/>
      <c r="RSD4" s="66"/>
      <c r="RSE4" s="66"/>
      <c r="RSF4" s="66"/>
      <c r="RSG4" s="66"/>
      <c r="RSH4" s="66"/>
      <c r="RSI4" s="66"/>
      <c r="RSJ4" s="66"/>
      <c r="RSK4" s="66"/>
      <c r="RSL4" s="66"/>
      <c r="RSM4" s="66"/>
      <c r="RSN4" s="66"/>
      <c r="RSO4" s="66"/>
      <c r="RSP4" s="66"/>
      <c r="RSQ4" s="66"/>
      <c r="RSR4" s="66"/>
      <c r="RSS4" s="66"/>
      <c r="RST4" s="66"/>
      <c r="RSU4" s="66"/>
      <c r="RSV4" s="66"/>
      <c r="RSW4" s="66"/>
      <c r="RSX4" s="66"/>
      <c r="RSY4" s="66"/>
      <c r="RSZ4" s="66"/>
      <c r="RTA4" s="66"/>
      <c r="RTB4" s="66"/>
      <c r="RTC4" s="66"/>
      <c r="RTD4" s="66"/>
      <c r="RTE4" s="66"/>
      <c r="RTF4" s="66"/>
      <c r="RTG4" s="66"/>
      <c r="RTH4" s="66"/>
      <c r="RTI4" s="66"/>
      <c r="RTJ4" s="66"/>
      <c r="RTK4" s="66"/>
      <c r="RTL4" s="66"/>
      <c r="RTM4" s="66"/>
      <c r="RTN4" s="66"/>
      <c r="RTO4" s="66"/>
      <c r="RTP4" s="66"/>
      <c r="RTQ4" s="66"/>
      <c r="RTR4" s="66"/>
      <c r="RTS4" s="66"/>
      <c r="RTT4" s="66"/>
      <c r="RTU4" s="66"/>
      <c r="RTV4" s="66"/>
      <c r="RTW4" s="66"/>
      <c r="RTX4" s="66"/>
      <c r="RTY4" s="66"/>
      <c r="RTZ4" s="66"/>
      <c r="RUA4" s="66"/>
      <c r="RUB4" s="66"/>
      <c r="RUC4" s="66"/>
      <c r="RUD4" s="66"/>
      <c r="RUE4" s="66"/>
      <c r="RUF4" s="66"/>
      <c r="RUG4" s="66"/>
      <c r="RUH4" s="66"/>
      <c r="RUI4" s="66"/>
      <c r="RUJ4" s="66"/>
      <c r="RUK4" s="66"/>
      <c r="RUL4" s="66"/>
      <c r="RUM4" s="66"/>
      <c r="RUN4" s="66"/>
      <c r="RUO4" s="66"/>
      <c r="RUP4" s="66"/>
      <c r="RUQ4" s="66"/>
      <c r="RUR4" s="66"/>
      <c r="RUS4" s="66"/>
      <c r="RUT4" s="66"/>
      <c r="RUU4" s="66"/>
      <c r="RUV4" s="66"/>
      <c r="RUW4" s="66"/>
      <c r="RUX4" s="66"/>
      <c r="RUY4" s="66"/>
      <c r="RUZ4" s="66"/>
      <c r="RVA4" s="66"/>
      <c r="RVB4" s="66"/>
      <c r="RVC4" s="66"/>
      <c r="RVD4" s="66"/>
      <c r="RVE4" s="66"/>
      <c r="RVF4" s="66"/>
      <c r="RVG4" s="66"/>
      <c r="RVH4" s="66"/>
      <c r="RVI4" s="66"/>
      <c r="RVJ4" s="66"/>
      <c r="RVK4" s="66"/>
      <c r="RVL4" s="66"/>
      <c r="RVM4" s="66"/>
      <c r="RVN4" s="66"/>
      <c r="RVO4" s="66"/>
      <c r="RVP4" s="66"/>
      <c r="RVQ4" s="66"/>
      <c r="RVR4" s="66"/>
      <c r="RVS4" s="66"/>
      <c r="RVT4" s="66"/>
      <c r="RVU4" s="66"/>
      <c r="RVV4" s="66"/>
      <c r="RVW4" s="66"/>
      <c r="RVX4" s="66"/>
      <c r="RVY4" s="66"/>
      <c r="RVZ4" s="66"/>
      <c r="RWA4" s="66"/>
      <c r="RWB4" s="66"/>
      <c r="RWC4" s="66"/>
      <c r="RWD4" s="66"/>
      <c r="RWE4" s="66"/>
      <c r="RWF4" s="66"/>
      <c r="RWG4" s="66"/>
      <c r="RWH4" s="66"/>
      <c r="RWI4" s="66"/>
      <c r="RWJ4" s="66"/>
      <c r="RWK4" s="66"/>
      <c r="RWL4" s="66"/>
      <c r="RWM4" s="66"/>
      <c r="RWN4" s="66"/>
      <c r="RWO4" s="66"/>
      <c r="RWP4" s="66"/>
      <c r="RWQ4" s="66"/>
      <c r="RWR4" s="66"/>
      <c r="RWS4" s="66"/>
      <c r="RWT4" s="66"/>
      <c r="RWU4" s="66"/>
      <c r="RWV4" s="66"/>
      <c r="RWW4" s="66"/>
      <c r="RWX4" s="66"/>
      <c r="RWY4" s="66"/>
      <c r="RWZ4" s="66"/>
      <c r="RXA4" s="66"/>
      <c r="RXB4" s="66"/>
      <c r="RXC4" s="66"/>
      <c r="RXD4" s="66"/>
      <c r="RXE4" s="66"/>
      <c r="RXF4" s="66"/>
      <c r="RXG4" s="66"/>
      <c r="RXH4" s="66"/>
      <c r="RXI4" s="66"/>
      <c r="RXJ4" s="66"/>
      <c r="RXK4" s="66"/>
      <c r="RXL4" s="66"/>
      <c r="RXM4" s="66"/>
      <c r="RXN4" s="66"/>
      <c r="RXO4" s="66"/>
      <c r="RXP4" s="66"/>
      <c r="RXQ4" s="66"/>
      <c r="RXR4" s="66"/>
      <c r="RXS4" s="66"/>
      <c r="RXT4" s="66"/>
      <c r="RXU4" s="66"/>
      <c r="RXV4" s="66"/>
      <c r="RXW4" s="66"/>
      <c r="RXX4" s="66"/>
      <c r="RXY4" s="66"/>
      <c r="RXZ4" s="66"/>
      <c r="RYA4" s="66"/>
      <c r="RYB4" s="66"/>
      <c r="RYC4" s="66"/>
      <c r="RYD4" s="66"/>
      <c r="RYE4" s="66"/>
      <c r="RYF4" s="66"/>
      <c r="RYG4" s="66"/>
      <c r="RYH4" s="66"/>
      <c r="RYI4" s="66"/>
      <c r="RYJ4" s="66"/>
      <c r="RYK4" s="66"/>
      <c r="RYL4" s="66"/>
      <c r="RYM4" s="66"/>
      <c r="RYN4" s="66"/>
      <c r="RYO4" s="66"/>
      <c r="RYP4" s="66"/>
      <c r="RYQ4" s="66"/>
      <c r="RYR4" s="66"/>
      <c r="RYS4" s="66"/>
      <c r="RYT4" s="66"/>
      <c r="RYU4" s="66"/>
      <c r="RYV4" s="66"/>
      <c r="RYW4" s="66"/>
      <c r="RYX4" s="66"/>
      <c r="RYY4" s="66"/>
      <c r="RYZ4" s="66"/>
      <c r="RZA4" s="66"/>
      <c r="RZB4" s="66"/>
      <c r="RZC4" s="66"/>
      <c r="RZD4" s="66"/>
      <c r="RZE4" s="66"/>
      <c r="RZF4" s="66"/>
      <c r="RZG4" s="66"/>
      <c r="RZH4" s="66"/>
      <c r="RZI4" s="66"/>
      <c r="RZJ4" s="66"/>
      <c r="RZK4" s="66"/>
      <c r="RZL4" s="66"/>
      <c r="RZM4" s="66"/>
      <c r="RZN4" s="66"/>
      <c r="RZO4" s="66"/>
      <c r="RZP4" s="66"/>
      <c r="RZQ4" s="66"/>
      <c r="RZR4" s="66"/>
      <c r="RZS4" s="66"/>
      <c r="RZT4" s="66"/>
      <c r="RZU4" s="66"/>
      <c r="RZV4" s="66"/>
      <c r="RZW4" s="66"/>
      <c r="RZX4" s="66"/>
      <c r="RZY4" s="66"/>
      <c r="RZZ4" s="66"/>
      <c r="SAA4" s="66"/>
      <c r="SAB4" s="66"/>
      <c r="SAC4" s="66"/>
      <c r="SAD4" s="66"/>
      <c r="SAE4" s="66"/>
      <c r="SAF4" s="66"/>
      <c r="SAG4" s="66"/>
      <c r="SAH4" s="66"/>
      <c r="SAI4" s="66"/>
      <c r="SAJ4" s="66"/>
      <c r="SAK4" s="66"/>
      <c r="SAL4" s="66"/>
      <c r="SAM4" s="66"/>
      <c r="SAN4" s="66"/>
      <c r="SAO4" s="66"/>
      <c r="SAP4" s="66"/>
      <c r="SAQ4" s="66"/>
      <c r="SAR4" s="66"/>
      <c r="SAS4" s="66"/>
      <c r="SAT4" s="66"/>
      <c r="SAU4" s="66"/>
      <c r="SAV4" s="66"/>
      <c r="SAW4" s="66"/>
      <c r="SAX4" s="66"/>
      <c r="SAY4" s="66"/>
      <c r="SAZ4" s="66"/>
      <c r="SBA4" s="66"/>
      <c r="SBB4" s="66"/>
      <c r="SBC4" s="66"/>
      <c r="SBD4" s="66"/>
      <c r="SBE4" s="66"/>
      <c r="SBF4" s="66"/>
      <c r="SBG4" s="66"/>
      <c r="SBH4" s="66"/>
      <c r="SBI4" s="66"/>
      <c r="SBJ4" s="66"/>
      <c r="SBK4" s="66"/>
      <c r="SBL4" s="66"/>
      <c r="SBM4" s="66"/>
      <c r="SBN4" s="66"/>
      <c r="SBO4" s="66"/>
      <c r="SBP4" s="66"/>
      <c r="SBQ4" s="66"/>
      <c r="SBR4" s="66"/>
      <c r="SBS4" s="66"/>
      <c r="SBT4" s="66"/>
      <c r="SBU4" s="66"/>
      <c r="SBV4" s="66"/>
      <c r="SBW4" s="66"/>
      <c r="SBX4" s="66"/>
      <c r="SBY4" s="66"/>
      <c r="SBZ4" s="66"/>
      <c r="SCA4" s="66"/>
      <c r="SCB4" s="66"/>
      <c r="SCC4" s="66"/>
      <c r="SCD4" s="66"/>
      <c r="SCE4" s="66"/>
      <c r="SCF4" s="66"/>
      <c r="SCG4" s="66"/>
      <c r="SCH4" s="66"/>
      <c r="SCI4" s="66"/>
      <c r="SCJ4" s="66"/>
      <c r="SCK4" s="66"/>
      <c r="SCL4" s="66"/>
      <c r="SCM4" s="66"/>
      <c r="SCN4" s="66"/>
      <c r="SCO4" s="66"/>
      <c r="SCP4" s="66"/>
      <c r="SCQ4" s="66"/>
      <c r="SCR4" s="66"/>
      <c r="SCS4" s="66"/>
      <c r="SCT4" s="66"/>
      <c r="SCU4" s="66"/>
      <c r="SCV4" s="66"/>
      <c r="SCW4" s="66"/>
      <c r="SCX4" s="66"/>
      <c r="SCY4" s="66"/>
      <c r="SCZ4" s="66"/>
      <c r="SDA4" s="66"/>
      <c r="SDB4" s="66"/>
      <c r="SDC4" s="66"/>
      <c r="SDD4" s="66"/>
      <c r="SDE4" s="66"/>
      <c r="SDF4" s="66"/>
      <c r="SDG4" s="66"/>
      <c r="SDH4" s="66"/>
      <c r="SDI4" s="66"/>
      <c r="SDJ4" s="66"/>
      <c r="SDK4" s="66"/>
      <c r="SDL4" s="66"/>
      <c r="SDM4" s="66"/>
      <c r="SDN4" s="66"/>
      <c r="SDO4" s="66"/>
      <c r="SDP4" s="66"/>
      <c r="SDQ4" s="66"/>
      <c r="SDR4" s="66"/>
      <c r="SDS4" s="66"/>
      <c r="SDT4" s="66"/>
      <c r="SDU4" s="66"/>
      <c r="SDV4" s="66"/>
      <c r="SDW4" s="66"/>
      <c r="SDX4" s="66"/>
      <c r="SDY4" s="66"/>
      <c r="SDZ4" s="66"/>
      <c r="SEA4" s="66"/>
      <c r="SEB4" s="66"/>
      <c r="SEC4" s="66"/>
      <c r="SED4" s="66"/>
      <c r="SEE4" s="66"/>
      <c r="SEF4" s="66"/>
      <c r="SEG4" s="66"/>
      <c r="SEH4" s="66"/>
      <c r="SEI4" s="66"/>
      <c r="SEJ4" s="66"/>
      <c r="SEK4" s="66"/>
      <c r="SEL4" s="66"/>
      <c r="SEM4" s="66"/>
      <c r="SEN4" s="66"/>
      <c r="SEO4" s="66"/>
      <c r="SEP4" s="66"/>
      <c r="SEQ4" s="66"/>
      <c r="SER4" s="66"/>
      <c r="SES4" s="66"/>
      <c r="SET4" s="66"/>
      <c r="SEU4" s="66"/>
      <c r="SEV4" s="66"/>
      <c r="SEW4" s="66"/>
      <c r="SEX4" s="66"/>
      <c r="SEY4" s="66"/>
      <c r="SEZ4" s="66"/>
      <c r="SFA4" s="66"/>
      <c r="SFB4" s="66"/>
      <c r="SFC4" s="66"/>
      <c r="SFD4" s="66"/>
      <c r="SFE4" s="66"/>
      <c r="SFF4" s="66"/>
      <c r="SFG4" s="66"/>
      <c r="SFH4" s="66"/>
      <c r="SFI4" s="66"/>
      <c r="SFJ4" s="66"/>
      <c r="SFK4" s="66"/>
      <c r="SFL4" s="66"/>
      <c r="SFM4" s="66"/>
      <c r="SFN4" s="66"/>
      <c r="SFO4" s="66"/>
      <c r="SFP4" s="66"/>
      <c r="SFQ4" s="66"/>
      <c r="SFR4" s="66"/>
      <c r="SFS4" s="66"/>
      <c r="SFT4" s="66"/>
      <c r="SFU4" s="66"/>
      <c r="SFV4" s="66"/>
      <c r="SFW4" s="66"/>
      <c r="SFX4" s="66"/>
      <c r="SFY4" s="66"/>
      <c r="SFZ4" s="66"/>
      <c r="SGA4" s="66"/>
      <c r="SGB4" s="66"/>
      <c r="SGC4" s="66"/>
      <c r="SGD4" s="66"/>
      <c r="SGE4" s="66"/>
      <c r="SGF4" s="66"/>
      <c r="SGG4" s="66"/>
      <c r="SGH4" s="66"/>
      <c r="SGI4" s="66"/>
      <c r="SGJ4" s="66"/>
      <c r="SGK4" s="66"/>
      <c r="SGL4" s="66"/>
      <c r="SGM4" s="66"/>
      <c r="SGN4" s="66"/>
      <c r="SGO4" s="66"/>
      <c r="SGP4" s="66"/>
      <c r="SGQ4" s="66"/>
      <c r="SGR4" s="66"/>
      <c r="SGS4" s="66"/>
      <c r="SGT4" s="66"/>
      <c r="SGU4" s="66"/>
      <c r="SGV4" s="66"/>
      <c r="SGW4" s="66"/>
      <c r="SGX4" s="66"/>
      <c r="SGY4" s="66"/>
      <c r="SGZ4" s="66"/>
      <c r="SHA4" s="66"/>
      <c r="SHB4" s="66"/>
      <c r="SHC4" s="66"/>
      <c r="SHD4" s="66"/>
      <c r="SHE4" s="66"/>
      <c r="SHF4" s="66"/>
      <c r="SHG4" s="66"/>
      <c r="SHH4" s="66"/>
      <c r="SHI4" s="66"/>
      <c r="SHJ4" s="66"/>
      <c r="SHK4" s="66"/>
      <c r="SHL4" s="66"/>
      <c r="SHM4" s="66"/>
      <c r="SHN4" s="66"/>
      <c r="SHO4" s="66"/>
      <c r="SHP4" s="66"/>
      <c r="SHQ4" s="66"/>
      <c r="SHR4" s="66"/>
      <c r="SHS4" s="66"/>
      <c r="SHT4" s="66"/>
      <c r="SHU4" s="66"/>
      <c r="SHV4" s="66"/>
      <c r="SHW4" s="66"/>
      <c r="SHX4" s="66"/>
      <c r="SHY4" s="66"/>
      <c r="SHZ4" s="66"/>
      <c r="SIA4" s="66"/>
      <c r="SIB4" s="66"/>
      <c r="SIC4" s="66"/>
      <c r="SID4" s="66"/>
      <c r="SIE4" s="66"/>
      <c r="SIF4" s="66"/>
      <c r="SIG4" s="66"/>
      <c r="SIH4" s="66"/>
      <c r="SII4" s="66"/>
      <c r="SIJ4" s="66"/>
      <c r="SIK4" s="66"/>
      <c r="SIL4" s="66"/>
      <c r="SIM4" s="66"/>
      <c r="SIN4" s="66"/>
      <c r="SIO4" s="66"/>
      <c r="SIP4" s="66"/>
      <c r="SIQ4" s="66"/>
      <c r="SIR4" s="66"/>
      <c r="SIS4" s="66"/>
      <c r="SIT4" s="66"/>
      <c r="SIU4" s="66"/>
      <c r="SIV4" s="66"/>
      <c r="SIW4" s="66"/>
      <c r="SIX4" s="66"/>
      <c r="SIY4" s="66"/>
      <c r="SIZ4" s="66"/>
      <c r="SJA4" s="66"/>
      <c r="SJB4" s="66"/>
      <c r="SJC4" s="66"/>
      <c r="SJD4" s="66"/>
      <c r="SJE4" s="66"/>
      <c r="SJF4" s="66"/>
      <c r="SJG4" s="66"/>
      <c r="SJH4" s="66"/>
      <c r="SJI4" s="66"/>
      <c r="SJJ4" s="66"/>
      <c r="SJK4" s="66"/>
      <c r="SJL4" s="66"/>
      <c r="SJM4" s="66"/>
      <c r="SJN4" s="66"/>
      <c r="SJO4" s="66"/>
      <c r="SJP4" s="66"/>
      <c r="SJQ4" s="66"/>
      <c r="SJR4" s="66"/>
      <c r="SJS4" s="66"/>
      <c r="SJT4" s="66"/>
      <c r="SJU4" s="66"/>
      <c r="SJV4" s="66"/>
      <c r="SJW4" s="66"/>
      <c r="SJX4" s="66"/>
      <c r="SJY4" s="66"/>
      <c r="SJZ4" s="66"/>
      <c r="SKA4" s="66"/>
      <c r="SKB4" s="66"/>
      <c r="SKC4" s="66"/>
      <c r="SKD4" s="66"/>
      <c r="SKE4" s="66"/>
      <c r="SKF4" s="66"/>
      <c r="SKG4" s="66"/>
      <c r="SKH4" s="66"/>
      <c r="SKI4" s="66"/>
      <c r="SKJ4" s="66"/>
      <c r="SKK4" s="66"/>
      <c r="SKL4" s="66"/>
      <c r="SKM4" s="66"/>
      <c r="SKN4" s="66"/>
      <c r="SKO4" s="66"/>
      <c r="SKP4" s="66"/>
      <c r="SKQ4" s="66"/>
      <c r="SKR4" s="66"/>
      <c r="SKS4" s="66"/>
      <c r="SKT4" s="66"/>
      <c r="SKU4" s="66"/>
      <c r="SKV4" s="66"/>
      <c r="SKW4" s="66"/>
      <c r="SKX4" s="66"/>
      <c r="SKY4" s="66"/>
      <c r="SKZ4" s="66"/>
      <c r="SLA4" s="66"/>
      <c r="SLB4" s="66"/>
      <c r="SLC4" s="66"/>
      <c r="SLD4" s="66"/>
      <c r="SLE4" s="66"/>
      <c r="SLF4" s="66"/>
      <c r="SLG4" s="66"/>
      <c r="SLH4" s="66"/>
      <c r="SLI4" s="66"/>
      <c r="SLJ4" s="66"/>
      <c r="SLK4" s="66"/>
      <c r="SLL4" s="66"/>
      <c r="SLM4" s="66"/>
      <c r="SLN4" s="66"/>
      <c r="SLO4" s="66"/>
      <c r="SLP4" s="66"/>
      <c r="SLQ4" s="66"/>
      <c r="SLR4" s="66"/>
      <c r="SLS4" s="66"/>
      <c r="SLT4" s="66"/>
      <c r="SLU4" s="66"/>
      <c r="SLV4" s="66"/>
      <c r="SLW4" s="66"/>
      <c r="SLX4" s="66"/>
      <c r="SLY4" s="66"/>
      <c r="SLZ4" s="66"/>
      <c r="SMA4" s="66"/>
      <c r="SMB4" s="66"/>
      <c r="SMC4" s="66"/>
      <c r="SMD4" s="66"/>
      <c r="SME4" s="66"/>
      <c r="SMF4" s="66"/>
      <c r="SMG4" s="66"/>
      <c r="SMH4" s="66"/>
      <c r="SMI4" s="66"/>
      <c r="SMJ4" s="66"/>
      <c r="SMK4" s="66"/>
      <c r="SML4" s="66"/>
      <c r="SMM4" s="66"/>
      <c r="SMN4" s="66"/>
      <c r="SMO4" s="66"/>
      <c r="SMP4" s="66"/>
      <c r="SMQ4" s="66"/>
      <c r="SMR4" s="66"/>
      <c r="SMS4" s="66"/>
      <c r="SMT4" s="66"/>
      <c r="SMU4" s="66"/>
      <c r="SMV4" s="66"/>
      <c r="SMW4" s="66"/>
      <c r="SMX4" s="66"/>
      <c r="SMY4" s="66"/>
      <c r="SMZ4" s="66"/>
      <c r="SNA4" s="66"/>
      <c r="SNB4" s="66"/>
      <c r="SNC4" s="66"/>
      <c r="SND4" s="66"/>
      <c r="SNE4" s="66"/>
      <c r="SNF4" s="66"/>
      <c r="SNG4" s="66"/>
      <c r="SNH4" s="66"/>
      <c r="SNI4" s="66"/>
      <c r="SNJ4" s="66"/>
      <c r="SNK4" s="66"/>
      <c r="SNL4" s="66"/>
      <c r="SNM4" s="66"/>
      <c r="SNN4" s="66"/>
      <c r="SNO4" s="66"/>
      <c r="SNP4" s="66"/>
      <c r="SNQ4" s="66"/>
      <c r="SNR4" s="66"/>
      <c r="SNS4" s="66"/>
      <c r="SNT4" s="66"/>
      <c r="SNU4" s="66"/>
      <c r="SNV4" s="66"/>
      <c r="SNW4" s="66"/>
      <c r="SNX4" s="66"/>
      <c r="SNY4" s="66"/>
      <c r="SNZ4" s="66"/>
      <c r="SOA4" s="66"/>
      <c r="SOB4" s="66"/>
      <c r="SOC4" s="66"/>
      <c r="SOD4" s="66"/>
      <c r="SOE4" s="66"/>
      <c r="SOF4" s="66"/>
      <c r="SOG4" s="66"/>
      <c r="SOH4" s="66"/>
      <c r="SOI4" s="66"/>
      <c r="SOJ4" s="66"/>
      <c r="SOK4" s="66"/>
      <c r="SOL4" s="66"/>
      <c r="SOM4" s="66"/>
      <c r="SON4" s="66"/>
      <c r="SOO4" s="66"/>
      <c r="SOP4" s="66"/>
      <c r="SOQ4" s="66"/>
      <c r="SOR4" s="66"/>
      <c r="SOS4" s="66"/>
      <c r="SOT4" s="66"/>
      <c r="SOU4" s="66"/>
      <c r="SOV4" s="66"/>
      <c r="SOW4" s="66"/>
      <c r="SOX4" s="66"/>
      <c r="SOY4" s="66"/>
      <c r="SOZ4" s="66"/>
      <c r="SPA4" s="66"/>
      <c r="SPB4" s="66"/>
      <c r="SPC4" s="66"/>
      <c r="SPD4" s="66"/>
      <c r="SPE4" s="66"/>
      <c r="SPF4" s="66"/>
      <c r="SPG4" s="66"/>
      <c r="SPH4" s="66"/>
      <c r="SPI4" s="66"/>
      <c r="SPJ4" s="66"/>
      <c r="SPK4" s="66"/>
      <c r="SPL4" s="66"/>
      <c r="SPM4" s="66"/>
      <c r="SPN4" s="66"/>
      <c r="SPO4" s="66"/>
      <c r="SPP4" s="66"/>
      <c r="SPQ4" s="66"/>
      <c r="SPR4" s="66"/>
      <c r="SPS4" s="66"/>
      <c r="SPT4" s="66"/>
      <c r="SPU4" s="66"/>
      <c r="SPV4" s="66"/>
      <c r="SPW4" s="66"/>
      <c r="SPX4" s="66"/>
      <c r="SPY4" s="66"/>
      <c r="SPZ4" s="66"/>
      <c r="SQA4" s="66"/>
      <c r="SQB4" s="66"/>
      <c r="SQC4" s="66"/>
      <c r="SQD4" s="66"/>
      <c r="SQE4" s="66"/>
      <c r="SQF4" s="66"/>
      <c r="SQG4" s="66"/>
      <c r="SQH4" s="66"/>
      <c r="SQI4" s="66"/>
      <c r="SQJ4" s="66"/>
      <c r="SQK4" s="66"/>
      <c r="SQL4" s="66"/>
      <c r="SQM4" s="66"/>
      <c r="SQN4" s="66"/>
      <c r="SQO4" s="66"/>
      <c r="SQP4" s="66"/>
      <c r="SQQ4" s="66"/>
      <c r="SQR4" s="66"/>
      <c r="SQS4" s="66"/>
      <c r="SQT4" s="66"/>
      <c r="SQU4" s="66"/>
      <c r="SQV4" s="66"/>
      <c r="SQW4" s="66"/>
      <c r="SQX4" s="66"/>
      <c r="SQY4" s="66"/>
      <c r="SQZ4" s="66"/>
      <c r="SRA4" s="66"/>
      <c r="SRB4" s="66"/>
      <c r="SRC4" s="66"/>
      <c r="SRD4" s="66"/>
      <c r="SRE4" s="66"/>
      <c r="SRF4" s="66"/>
      <c r="SRG4" s="66"/>
      <c r="SRH4" s="66"/>
      <c r="SRI4" s="66"/>
      <c r="SRJ4" s="66"/>
      <c r="SRK4" s="66"/>
      <c r="SRL4" s="66"/>
      <c r="SRM4" s="66"/>
      <c r="SRN4" s="66"/>
      <c r="SRO4" s="66"/>
      <c r="SRP4" s="66"/>
      <c r="SRQ4" s="66"/>
      <c r="SRR4" s="66"/>
      <c r="SRS4" s="66"/>
      <c r="SRT4" s="66"/>
      <c r="SRU4" s="66"/>
      <c r="SRV4" s="66"/>
      <c r="SRW4" s="66"/>
      <c r="SRX4" s="66"/>
      <c r="SRY4" s="66"/>
      <c r="SRZ4" s="66"/>
      <c r="SSA4" s="66"/>
      <c r="SSB4" s="66"/>
      <c r="SSC4" s="66"/>
      <c r="SSD4" s="66"/>
      <c r="SSE4" s="66"/>
      <c r="SSF4" s="66"/>
      <c r="SSG4" s="66"/>
      <c r="SSH4" s="66"/>
      <c r="SSI4" s="66"/>
      <c r="SSJ4" s="66"/>
      <c r="SSK4" s="66"/>
      <c r="SSL4" s="66"/>
      <c r="SSM4" s="66"/>
      <c r="SSN4" s="66"/>
      <c r="SSO4" s="66"/>
      <c r="SSP4" s="66"/>
      <c r="SSQ4" s="66"/>
      <c r="SSR4" s="66"/>
      <c r="SSS4" s="66"/>
      <c r="SST4" s="66"/>
      <c r="SSU4" s="66"/>
      <c r="SSV4" s="66"/>
      <c r="SSW4" s="66"/>
      <c r="SSX4" s="66"/>
      <c r="SSY4" s="66"/>
      <c r="SSZ4" s="66"/>
      <c r="STA4" s="66"/>
      <c r="STB4" s="66"/>
      <c r="STC4" s="66"/>
      <c r="STD4" s="66"/>
      <c r="STE4" s="66"/>
      <c r="STF4" s="66"/>
      <c r="STG4" s="66"/>
      <c r="STH4" s="66"/>
      <c r="STI4" s="66"/>
      <c r="STJ4" s="66"/>
      <c r="STK4" s="66"/>
      <c r="STL4" s="66"/>
      <c r="STM4" s="66"/>
      <c r="STN4" s="66"/>
      <c r="STO4" s="66"/>
      <c r="STP4" s="66"/>
      <c r="STQ4" s="66"/>
      <c r="STR4" s="66"/>
      <c r="STS4" s="66"/>
      <c r="STT4" s="66"/>
      <c r="STU4" s="66"/>
      <c r="STV4" s="66"/>
      <c r="STW4" s="66"/>
      <c r="STX4" s="66"/>
      <c r="STY4" s="66"/>
      <c r="STZ4" s="66"/>
      <c r="SUA4" s="66"/>
      <c r="SUB4" s="66"/>
      <c r="SUC4" s="66"/>
      <c r="SUD4" s="66"/>
      <c r="SUE4" s="66"/>
      <c r="SUF4" s="66"/>
      <c r="SUG4" s="66"/>
      <c r="SUH4" s="66"/>
      <c r="SUI4" s="66"/>
      <c r="SUJ4" s="66"/>
      <c r="SUK4" s="66"/>
      <c r="SUL4" s="66"/>
      <c r="SUM4" s="66"/>
      <c r="SUN4" s="66"/>
      <c r="SUO4" s="66"/>
      <c r="SUP4" s="66"/>
      <c r="SUQ4" s="66"/>
      <c r="SUR4" s="66"/>
      <c r="SUS4" s="66"/>
      <c r="SUT4" s="66"/>
      <c r="SUU4" s="66"/>
      <c r="SUV4" s="66"/>
      <c r="SUW4" s="66"/>
      <c r="SUX4" s="66"/>
      <c r="SUY4" s="66"/>
      <c r="SUZ4" s="66"/>
      <c r="SVA4" s="66"/>
      <c r="SVB4" s="66"/>
      <c r="SVC4" s="66"/>
      <c r="SVD4" s="66"/>
      <c r="SVE4" s="66"/>
      <c r="SVF4" s="66"/>
      <c r="SVG4" s="66"/>
      <c r="SVH4" s="66"/>
      <c r="SVI4" s="66"/>
      <c r="SVJ4" s="66"/>
      <c r="SVK4" s="66"/>
      <c r="SVL4" s="66"/>
      <c r="SVM4" s="66"/>
      <c r="SVN4" s="66"/>
      <c r="SVO4" s="66"/>
      <c r="SVP4" s="66"/>
      <c r="SVQ4" s="66"/>
      <c r="SVR4" s="66"/>
      <c r="SVS4" s="66"/>
      <c r="SVT4" s="66"/>
      <c r="SVU4" s="66"/>
      <c r="SVV4" s="66"/>
      <c r="SVW4" s="66"/>
      <c r="SVX4" s="66"/>
      <c r="SVY4" s="66"/>
      <c r="SVZ4" s="66"/>
      <c r="SWA4" s="66"/>
      <c r="SWB4" s="66"/>
      <c r="SWC4" s="66"/>
      <c r="SWD4" s="66"/>
      <c r="SWE4" s="66"/>
      <c r="SWF4" s="66"/>
      <c r="SWG4" s="66"/>
      <c r="SWH4" s="66"/>
      <c r="SWI4" s="66"/>
      <c r="SWJ4" s="66"/>
      <c r="SWK4" s="66"/>
      <c r="SWL4" s="66"/>
      <c r="SWM4" s="66"/>
      <c r="SWN4" s="66"/>
      <c r="SWO4" s="66"/>
      <c r="SWP4" s="66"/>
      <c r="SWQ4" s="66"/>
      <c r="SWR4" s="66"/>
      <c r="SWS4" s="66"/>
      <c r="SWT4" s="66"/>
      <c r="SWU4" s="66"/>
      <c r="SWV4" s="66"/>
      <c r="SWW4" s="66"/>
      <c r="SWX4" s="66"/>
      <c r="SWY4" s="66"/>
      <c r="SWZ4" s="66"/>
      <c r="SXA4" s="66"/>
      <c r="SXB4" s="66"/>
      <c r="SXC4" s="66"/>
      <c r="SXD4" s="66"/>
      <c r="SXE4" s="66"/>
      <c r="SXF4" s="66"/>
      <c r="SXG4" s="66"/>
      <c r="SXH4" s="66"/>
      <c r="SXI4" s="66"/>
      <c r="SXJ4" s="66"/>
      <c r="SXK4" s="66"/>
      <c r="SXL4" s="66"/>
      <c r="SXM4" s="66"/>
      <c r="SXN4" s="66"/>
      <c r="SXO4" s="66"/>
      <c r="SXP4" s="66"/>
      <c r="SXQ4" s="66"/>
      <c r="SXR4" s="66"/>
      <c r="SXS4" s="66"/>
      <c r="SXT4" s="66"/>
      <c r="SXU4" s="66"/>
      <c r="SXV4" s="66"/>
      <c r="SXW4" s="66"/>
      <c r="SXX4" s="66"/>
      <c r="SXY4" s="66"/>
      <c r="SXZ4" s="66"/>
      <c r="SYA4" s="66"/>
      <c r="SYB4" s="66"/>
      <c r="SYC4" s="66"/>
      <c r="SYD4" s="66"/>
      <c r="SYE4" s="66"/>
      <c r="SYF4" s="66"/>
      <c r="SYG4" s="66"/>
      <c r="SYH4" s="66"/>
      <c r="SYI4" s="66"/>
      <c r="SYJ4" s="66"/>
      <c r="SYK4" s="66"/>
      <c r="SYL4" s="66"/>
      <c r="SYM4" s="66"/>
      <c r="SYN4" s="66"/>
      <c r="SYO4" s="66"/>
      <c r="SYP4" s="66"/>
      <c r="SYQ4" s="66"/>
      <c r="SYR4" s="66"/>
      <c r="SYS4" s="66"/>
      <c r="SYT4" s="66"/>
      <c r="SYU4" s="66"/>
      <c r="SYV4" s="66"/>
      <c r="SYW4" s="66"/>
      <c r="SYX4" s="66"/>
      <c r="SYY4" s="66"/>
      <c r="SYZ4" s="66"/>
      <c r="SZA4" s="66"/>
      <c r="SZB4" s="66"/>
      <c r="SZC4" s="66"/>
      <c r="SZD4" s="66"/>
      <c r="SZE4" s="66"/>
      <c r="SZF4" s="66"/>
      <c r="SZG4" s="66"/>
      <c r="SZH4" s="66"/>
      <c r="SZI4" s="66"/>
      <c r="SZJ4" s="66"/>
      <c r="SZK4" s="66"/>
      <c r="SZL4" s="66"/>
      <c r="SZM4" s="66"/>
      <c r="SZN4" s="66"/>
      <c r="SZO4" s="66"/>
      <c r="SZP4" s="66"/>
      <c r="SZQ4" s="66"/>
      <c r="SZR4" s="66"/>
      <c r="SZS4" s="66"/>
      <c r="SZT4" s="66"/>
      <c r="SZU4" s="66"/>
      <c r="SZV4" s="66"/>
      <c r="SZW4" s="66"/>
      <c r="SZX4" s="66"/>
      <c r="SZY4" s="66"/>
      <c r="SZZ4" s="66"/>
      <c r="TAA4" s="66"/>
      <c r="TAB4" s="66"/>
      <c r="TAC4" s="66"/>
      <c r="TAD4" s="66"/>
      <c r="TAE4" s="66"/>
      <c r="TAF4" s="66"/>
      <c r="TAG4" s="66"/>
      <c r="TAH4" s="66"/>
      <c r="TAI4" s="66"/>
      <c r="TAJ4" s="66"/>
      <c r="TAK4" s="66"/>
      <c r="TAL4" s="66"/>
      <c r="TAM4" s="66"/>
      <c r="TAN4" s="66"/>
      <c r="TAO4" s="66"/>
      <c r="TAP4" s="66"/>
      <c r="TAQ4" s="66"/>
      <c r="TAR4" s="66"/>
      <c r="TAS4" s="66"/>
      <c r="TAT4" s="66"/>
      <c r="TAU4" s="66"/>
      <c r="TAV4" s="66"/>
      <c r="TAW4" s="66"/>
      <c r="TAX4" s="66"/>
      <c r="TAY4" s="66"/>
      <c r="TAZ4" s="66"/>
      <c r="TBA4" s="66"/>
      <c r="TBB4" s="66"/>
      <c r="TBC4" s="66"/>
      <c r="TBD4" s="66"/>
      <c r="TBE4" s="66"/>
      <c r="TBF4" s="66"/>
      <c r="TBG4" s="66"/>
      <c r="TBH4" s="66"/>
      <c r="TBI4" s="66"/>
      <c r="TBJ4" s="66"/>
      <c r="TBK4" s="66"/>
      <c r="TBL4" s="66"/>
      <c r="TBM4" s="66"/>
      <c r="TBN4" s="66"/>
      <c r="TBO4" s="66"/>
      <c r="TBP4" s="66"/>
      <c r="TBQ4" s="66"/>
      <c r="TBR4" s="66"/>
      <c r="TBS4" s="66"/>
      <c r="TBT4" s="66"/>
      <c r="TBU4" s="66"/>
      <c r="TBV4" s="66"/>
      <c r="TBW4" s="66"/>
      <c r="TBX4" s="66"/>
      <c r="TBY4" s="66"/>
      <c r="TBZ4" s="66"/>
      <c r="TCA4" s="66"/>
      <c r="TCB4" s="66"/>
      <c r="TCC4" s="66"/>
      <c r="TCD4" s="66"/>
      <c r="TCE4" s="66"/>
      <c r="TCF4" s="66"/>
      <c r="TCG4" s="66"/>
      <c r="TCH4" s="66"/>
      <c r="TCI4" s="66"/>
      <c r="TCJ4" s="66"/>
      <c r="TCK4" s="66"/>
      <c r="TCL4" s="66"/>
      <c r="TCM4" s="66"/>
      <c r="TCN4" s="66"/>
      <c r="TCO4" s="66"/>
      <c r="TCP4" s="66"/>
      <c r="TCQ4" s="66"/>
      <c r="TCR4" s="66"/>
      <c r="TCS4" s="66"/>
      <c r="TCT4" s="66"/>
      <c r="TCU4" s="66"/>
      <c r="TCV4" s="66"/>
      <c r="TCW4" s="66"/>
      <c r="TCX4" s="66"/>
      <c r="TCY4" s="66"/>
      <c r="TCZ4" s="66"/>
      <c r="TDA4" s="66"/>
      <c r="TDB4" s="66"/>
      <c r="TDC4" s="66"/>
      <c r="TDD4" s="66"/>
      <c r="TDE4" s="66"/>
      <c r="TDF4" s="66"/>
      <c r="TDG4" s="66"/>
      <c r="TDH4" s="66"/>
      <c r="TDI4" s="66"/>
      <c r="TDJ4" s="66"/>
      <c r="TDK4" s="66"/>
      <c r="TDL4" s="66"/>
      <c r="TDM4" s="66"/>
      <c r="TDN4" s="66"/>
      <c r="TDO4" s="66"/>
      <c r="TDP4" s="66"/>
      <c r="TDQ4" s="66"/>
      <c r="TDR4" s="66"/>
      <c r="TDS4" s="66"/>
      <c r="TDT4" s="66"/>
      <c r="TDU4" s="66"/>
      <c r="TDV4" s="66"/>
      <c r="TDW4" s="66"/>
      <c r="TDX4" s="66"/>
      <c r="TDY4" s="66"/>
      <c r="TDZ4" s="66"/>
      <c r="TEA4" s="66"/>
      <c r="TEB4" s="66"/>
      <c r="TEC4" s="66"/>
      <c r="TED4" s="66"/>
      <c r="TEE4" s="66"/>
      <c r="TEF4" s="66"/>
      <c r="TEG4" s="66"/>
      <c r="TEH4" s="66"/>
      <c r="TEI4" s="66"/>
      <c r="TEJ4" s="66"/>
      <c r="TEK4" s="66"/>
      <c r="TEL4" s="66"/>
      <c r="TEM4" s="66"/>
      <c r="TEN4" s="66"/>
      <c r="TEO4" s="66"/>
      <c r="TEP4" s="66"/>
      <c r="TEQ4" s="66"/>
      <c r="TER4" s="66"/>
      <c r="TES4" s="66"/>
      <c r="TET4" s="66"/>
      <c r="TEU4" s="66"/>
      <c r="TEV4" s="66"/>
      <c r="TEW4" s="66"/>
      <c r="TEX4" s="66"/>
      <c r="TEY4" s="66"/>
      <c r="TEZ4" s="66"/>
      <c r="TFA4" s="66"/>
      <c r="TFB4" s="66"/>
      <c r="TFC4" s="66"/>
      <c r="TFD4" s="66"/>
      <c r="TFE4" s="66"/>
      <c r="TFF4" s="66"/>
      <c r="TFG4" s="66"/>
      <c r="TFH4" s="66"/>
      <c r="TFI4" s="66"/>
      <c r="TFJ4" s="66"/>
      <c r="TFK4" s="66"/>
      <c r="TFL4" s="66"/>
      <c r="TFM4" s="66"/>
      <c r="TFN4" s="66"/>
      <c r="TFO4" s="66"/>
      <c r="TFP4" s="66"/>
      <c r="TFQ4" s="66"/>
      <c r="TFR4" s="66"/>
      <c r="TFS4" s="66"/>
      <c r="TFT4" s="66"/>
      <c r="TFU4" s="66"/>
      <c r="TFV4" s="66"/>
      <c r="TFW4" s="66"/>
      <c r="TFX4" s="66"/>
      <c r="TFY4" s="66"/>
      <c r="TFZ4" s="66"/>
      <c r="TGA4" s="66"/>
      <c r="TGB4" s="66"/>
      <c r="TGC4" s="66"/>
      <c r="TGD4" s="66"/>
      <c r="TGE4" s="66"/>
      <c r="TGF4" s="66"/>
      <c r="TGG4" s="66"/>
      <c r="TGH4" s="66"/>
      <c r="TGI4" s="66"/>
      <c r="TGJ4" s="66"/>
      <c r="TGK4" s="66"/>
      <c r="TGL4" s="66"/>
      <c r="TGM4" s="66"/>
      <c r="TGN4" s="66"/>
      <c r="TGO4" s="66"/>
      <c r="TGP4" s="66"/>
      <c r="TGQ4" s="66"/>
      <c r="TGR4" s="66"/>
      <c r="TGS4" s="66"/>
      <c r="TGT4" s="66"/>
      <c r="TGU4" s="66"/>
      <c r="TGV4" s="66"/>
      <c r="TGW4" s="66"/>
      <c r="TGX4" s="66"/>
      <c r="TGY4" s="66"/>
      <c r="TGZ4" s="66"/>
      <c r="THA4" s="66"/>
      <c r="THB4" s="66"/>
      <c r="THC4" s="66"/>
      <c r="THD4" s="66"/>
      <c r="THE4" s="66"/>
      <c r="THF4" s="66"/>
      <c r="THG4" s="66"/>
      <c r="THH4" s="66"/>
      <c r="THI4" s="66"/>
      <c r="THJ4" s="66"/>
      <c r="THK4" s="66"/>
      <c r="THL4" s="66"/>
      <c r="THM4" s="66"/>
      <c r="THN4" s="66"/>
      <c r="THO4" s="66"/>
      <c r="THP4" s="66"/>
      <c r="THQ4" s="66"/>
      <c r="THR4" s="66"/>
      <c r="THS4" s="66"/>
      <c r="THT4" s="66"/>
      <c r="THU4" s="66"/>
      <c r="THV4" s="66"/>
      <c r="THW4" s="66"/>
      <c r="THX4" s="66"/>
      <c r="THY4" s="66"/>
      <c r="THZ4" s="66"/>
      <c r="TIA4" s="66"/>
      <c r="TIB4" s="66"/>
      <c r="TIC4" s="66"/>
      <c r="TID4" s="66"/>
      <c r="TIE4" s="66"/>
      <c r="TIF4" s="66"/>
      <c r="TIG4" s="66"/>
      <c r="TIH4" s="66"/>
      <c r="TII4" s="66"/>
      <c r="TIJ4" s="66"/>
      <c r="TIK4" s="66"/>
      <c r="TIL4" s="66"/>
      <c r="TIM4" s="66"/>
      <c r="TIN4" s="66"/>
      <c r="TIO4" s="66"/>
      <c r="TIP4" s="66"/>
      <c r="TIQ4" s="66"/>
      <c r="TIR4" s="66"/>
      <c r="TIS4" s="66"/>
      <c r="TIT4" s="66"/>
      <c r="TIU4" s="66"/>
      <c r="TIV4" s="66"/>
      <c r="TIW4" s="66"/>
      <c r="TIX4" s="66"/>
      <c r="TIY4" s="66"/>
      <c r="TIZ4" s="66"/>
      <c r="TJA4" s="66"/>
      <c r="TJB4" s="66"/>
      <c r="TJC4" s="66"/>
      <c r="TJD4" s="66"/>
      <c r="TJE4" s="66"/>
      <c r="TJF4" s="66"/>
      <c r="TJG4" s="66"/>
      <c r="TJH4" s="66"/>
      <c r="TJI4" s="66"/>
      <c r="TJJ4" s="66"/>
      <c r="TJK4" s="66"/>
      <c r="TJL4" s="66"/>
      <c r="TJM4" s="66"/>
      <c r="TJN4" s="66"/>
      <c r="TJO4" s="66"/>
      <c r="TJP4" s="66"/>
      <c r="TJQ4" s="66"/>
      <c r="TJR4" s="66"/>
      <c r="TJS4" s="66"/>
      <c r="TJT4" s="66"/>
      <c r="TJU4" s="66"/>
      <c r="TJV4" s="66"/>
      <c r="TJW4" s="66"/>
      <c r="TJX4" s="66"/>
      <c r="TJY4" s="66"/>
      <c r="TJZ4" s="66"/>
      <c r="TKA4" s="66"/>
      <c r="TKB4" s="66"/>
      <c r="TKC4" s="66"/>
      <c r="TKD4" s="66"/>
      <c r="TKE4" s="66"/>
      <c r="TKF4" s="66"/>
      <c r="TKG4" s="66"/>
      <c r="TKH4" s="66"/>
      <c r="TKI4" s="66"/>
      <c r="TKJ4" s="66"/>
      <c r="TKK4" s="66"/>
      <c r="TKL4" s="66"/>
      <c r="TKM4" s="66"/>
      <c r="TKN4" s="66"/>
      <c r="TKO4" s="66"/>
      <c r="TKP4" s="66"/>
      <c r="TKQ4" s="66"/>
      <c r="TKR4" s="66"/>
      <c r="TKS4" s="66"/>
      <c r="TKT4" s="66"/>
      <c r="TKU4" s="66"/>
      <c r="TKV4" s="66"/>
      <c r="TKW4" s="66"/>
      <c r="TKX4" s="66"/>
      <c r="TKY4" s="66"/>
      <c r="TKZ4" s="66"/>
      <c r="TLA4" s="66"/>
      <c r="TLB4" s="66"/>
      <c r="TLC4" s="66"/>
      <c r="TLD4" s="66"/>
      <c r="TLE4" s="66"/>
      <c r="TLF4" s="66"/>
      <c r="TLG4" s="66"/>
      <c r="TLH4" s="66"/>
      <c r="TLI4" s="66"/>
      <c r="TLJ4" s="66"/>
      <c r="TLK4" s="66"/>
      <c r="TLL4" s="66"/>
      <c r="TLM4" s="66"/>
      <c r="TLN4" s="66"/>
      <c r="TLO4" s="66"/>
      <c r="TLP4" s="66"/>
      <c r="TLQ4" s="66"/>
      <c r="TLR4" s="66"/>
      <c r="TLS4" s="66"/>
      <c r="TLT4" s="66"/>
      <c r="TLU4" s="66"/>
      <c r="TLV4" s="66"/>
      <c r="TLW4" s="66"/>
      <c r="TLX4" s="66"/>
      <c r="TLY4" s="66"/>
      <c r="TLZ4" s="66"/>
      <c r="TMA4" s="66"/>
      <c r="TMB4" s="66"/>
      <c r="TMC4" s="66"/>
      <c r="TMD4" s="66"/>
      <c r="TME4" s="66"/>
      <c r="TMF4" s="66"/>
      <c r="TMG4" s="66"/>
      <c r="TMH4" s="66"/>
      <c r="TMI4" s="66"/>
      <c r="TMJ4" s="66"/>
      <c r="TMK4" s="66"/>
      <c r="TML4" s="66"/>
      <c r="TMM4" s="66"/>
      <c r="TMN4" s="66"/>
      <c r="TMO4" s="66"/>
      <c r="TMP4" s="66"/>
      <c r="TMQ4" s="66"/>
      <c r="TMR4" s="66"/>
      <c r="TMS4" s="66"/>
      <c r="TMT4" s="66"/>
      <c r="TMU4" s="66"/>
      <c r="TMV4" s="66"/>
      <c r="TMW4" s="66"/>
      <c r="TMX4" s="66"/>
      <c r="TMY4" s="66"/>
      <c r="TMZ4" s="66"/>
      <c r="TNA4" s="66"/>
      <c r="TNB4" s="66"/>
      <c r="TNC4" s="66"/>
      <c r="TND4" s="66"/>
      <c r="TNE4" s="66"/>
      <c r="TNF4" s="66"/>
      <c r="TNG4" s="66"/>
      <c r="TNH4" s="66"/>
      <c r="TNI4" s="66"/>
      <c r="TNJ4" s="66"/>
      <c r="TNK4" s="66"/>
      <c r="TNL4" s="66"/>
      <c r="TNM4" s="66"/>
      <c r="TNN4" s="66"/>
      <c r="TNO4" s="66"/>
      <c r="TNP4" s="66"/>
      <c r="TNQ4" s="66"/>
      <c r="TNR4" s="66"/>
      <c r="TNS4" s="66"/>
      <c r="TNT4" s="66"/>
      <c r="TNU4" s="66"/>
      <c r="TNV4" s="66"/>
      <c r="TNW4" s="66"/>
      <c r="TNX4" s="66"/>
      <c r="TNY4" s="66"/>
      <c r="TNZ4" s="66"/>
      <c r="TOA4" s="66"/>
      <c r="TOB4" s="66"/>
      <c r="TOC4" s="66"/>
      <c r="TOD4" s="66"/>
      <c r="TOE4" s="66"/>
      <c r="TOF4" s="66"/>
      <c r="TOG4" s="66"/>
      <c r="TOH4" s="66"/>
      <c r="TOI4" s="66"/>
      <c r="TOJ4" s="66"/>
      <c r="TOK4" s="66"/>
      <c r="TOL4" s="66"/>
      <c r="TOM4" s="66"/>
      <c r="TON4" s="66"/>
      <c r="TOO4" s="66"/>
      <c r="TOP4" s="66"/>
      <c r="TOQ4" s="66"/>
      <c r="TOR4" s="66"/>
      <c r="TOS4" s="66"/>
      <c r="TOT4" s="66"/>
      <c r="TOU4" s="66"/>
      <c r="TOV4" s="66"/>
      <c r="TOW4" s="66"/>
      <c r="TOX4" s="66"/>
      <c r="TOY4" s="66"/>
      <c r="TOZ4" s="66"/>
      <c r="TPA4" s="66"/>
      <c r="TPB4" s="66"/>
      <c r="TPC4" s="66"/>
      <c r="TPD4" s="66"/>
      <c r="TPE4" s="66"/>
      <c r="TPF4" s="66"/>
      <c r="TPG4" s="66"/>
      <c r="TPH4" s="66"/>
      <c r="TPI4" s="66"/>
      <c r="TPJ4" s="66"/>
      <c r="TPK4" s="66"/>
      <c r="TPL4" s="66"/>
      <c r="TPM4" s="66"/>
      <c r="TPN4" s="66"/>
      <c r="TPO4" s="66"/>
      <c r="TPP4" s="66"/>
      <c r="TPQ4" s="66"/>
      <c r="TPR4" s="66"/>
      <c r="TPS4" s="66"/>
      <c r="TPT4" s="66"/>
      <c r="TPU4" s="66"/>
      <c r="TPV4" s="66"/>
      <c r="TPW4" s="66"/>
      <c r="TPX4" s="66"/>
      <c r="TPY4" s="66"/>
      <c r="TPZ4" s="66"/>
      <c r="TQA4" s="66"/>
      <c r="TQB4" s="66"/>
      <c r="TQC4" s="66"/>
      <c r="TQD4" s="66"/>
      <c r="TQE4" s="66"/>
      <c r="TQF4" s="66"/>
      <c r="TQG4" s="66"/>
      <c r="TQH4" s="66"/>
      <c r="TQI4" s="66"/>
      <c r="TQJ4" s="66"/>
      <c r="TQK4" s="66"/>
      <c r="TQL4" s="66"/>
      <c r="TQM4" s="66"/>
      <c r="TQN4" s="66"/>
      <c r="TQO4" s="66"/>
      <c r="TQP4" s="66"/>
      <c r="TQQ4" s="66"/>
      <c r="TQR4" s="66"/>
      <c r="TQS4" s="66"/>
      <c r="TQT4" s="66"/>
      <c r="TQU4" s="66"/>
      <c r="TQV4" s="66"/>
      <c r="TQW4" s="66"/>
      <c r="TQX4" s="66"/>
      <c r="TQY4" s="66"/>
      <c r="TQZ4" s="66"/>
      <c r="TRA4" s="66"/>
      <c r="TRB4" s="66"/>
      <c r="TRC4" s="66"/>
      <c r="TRD4" s="66"/>
      <c r="TRE4" s="66"/>
      <c r="TRF4" s="66"/>
      <c r="TRG4" s="66"/>
      <c r="TRH4" s="66"/>
      <c r="TRI4" s="66"/>
      <c r="TRJ4" s="66"/>
      <c r="TRK4" s="66"/>
      <c r="TRL4" s="66"/>
      <c r="TRM4" s="66"/>
      <c r="TRN4" s="66"/>
      <c r="TRO4" s="66"/>
      <c r="TRP4" s="66"/>
      <c r="TRQ4" s="66"/>
      <c r="TRR4" s="66"/>
      <c r="TRS4" s="66"/>
      <c r="TRT4" s="66"/>
      <c r="TRU4" s="66"/>
      <c r="TRV4" s="66"/>
      <c r="TRW4" s="66"/>
      <c r="TRX4" s="66"/>
      <c r="TRY4" s="66"/>
      <c r="TRZ4" s="66"/>
      <c r="TSA4" s="66"/>
      <c r="TSB4" s="66"/>
      <c r="TSC4" s="66"/>
      <c r="TSD4" s="66"/>
      <c r="TSE4" s="66"/>
      <c r="TSF4" s="66"/>
      <c r="TSG4" s="66"/>
      <c r="TSH4" s="66"/>
      <c r="TSI4" s="66"/>
      <c r="TSJ4" s="66"/>
      <c r="TSK4" s="66"/>
      <c r="TSL4" s="66"/>
      <c r="TSM4" s="66"/>
      <c r="TSN4" s="66"/>
      <c r="TSO4" s="66"/>
      <c r="TSP4" s="66"/>
      <c r="TSQ4" s="66"/>
      <c r="TSR4" s="66"/>
      <c r="TSS4" s="66"/>
      <c r="TST4" s="66"/>
      <c r="TSU4" s="66"/>
      <c r="TSV4" s="66"/>
      <c r="TSW4" s="66"/>
      <c r="TSX4" s="66"/>
      <c r="TSY4" s="66"/>
      <c r="TSZ4" s="66"/>
      <c r="TTA4" s="66"/>
      <c r="TTB4" s="66"/>
      <c r="TTC4" s="66"/>
      <c r="TTD4" s="66"/>
      <c r="TTE4" s="66"/>
      <c r="TTF4" s="66"/>
      <c r="TTG4" s="66"/>
      <c r="TTH4" s="66"/>
      <c r="TTI4" s="66"/>
      <c r="TTJ4" s="66"/>
      <c r="TTK4" s="66"/>
      <c r="TTL4" s="66"/>
      <c r="TTM4" s="66"/>
      <c r="TTN4" s="66"/>
      <c r="TTO4" s="66"/>
      <c r="TTP4" s="66"/>
      <c r="TTQ4" s="66"/>
      <c r="TTR4" s="66"/>
      <c r="TTS4" s="66"/>
      <c r="TTT4" s="66"/>
      <c r="TTU4" s="66"/>
      <c r="TTV4" s="66"/>
      <c r="TTW4" s="66"/>
      <c r="TTX4" s="66"/>
      <c r="TTY4" s="66"/>
      <c r="TTZ4" s="66"/>
      <c r="TUA4" s="66"/>
      <c r="TUB4" s="66"/>
      <c r="TUC4" s="66"/>
      <c r="TUD4" s="66"/>
      <c r="TUE4" s="66"/>
      <c r="TUF4" s="66"/>
      <c r="TUG4" s="66"/>
      <c r="TUH4" s="66"/>
      <c r="TUI4" s="66"/>
      <c r="TUJ4" s="66"/>
      <c r="TUK4" s="66"/>
      <c r="TUL4" s="66"/>
      <c r="TUM4" s="66"/>
      <c r="TUN4" s="66"/>
      <c r="TUO4" s="66"/>
      <c r="TUP4" s="66"/>
      <c r="TUQ4" s="66"/>
      <c r="TUR4" s="66"/>
      <c r="TUS4" s="66"/>
      <c r="TUT4" s="66"/>
      <c r="TUU4" s="66"/>
      <c r="TUV4" s="66"/>
      <c r="TUW4" s="66"/>
      <c r="TUX4" s="66"/>
      <c r="TUY4" s="66"/>
      <c r="TUZ4" s="66"/>
      <c r="TVA4" s="66"/>
      <c r="TVB4" s="66"/>
      <c r="TVC4" s="66"/>
      <c r="TVD4" s="66"/>
      <c r="TVE4" s="66"/>
      <c r="TVF4" s="66"/>
      <c r="TVG4" s="66"/>
      <c r="TVH4" s="66"/>
      <c r="TVI4" s="66"/>
      <c r="TVJ4" s="66"/>
      <c r="TVK4" s="66"/>
      <c r="TVL4" s="66"/>
      <c r="TVM4" s="66"/>
      <c r="TVN4" s="66"/>
      <c r="TVO4" s="66"/>
      <c r="TVP4" s="66"/>
      <c r="TVQ4" s="66"/>
      <c r="TVR4" s="66"/>
      <c r="TVS4" s="66"/>
      <c r="TVT4" s="66"/>
      <c r="TVU4" s="66"/>
      <c r="TVV4" s="66"/>
      <c r="TVW4" s="66"/>
      <c r="TVX4" s="66"/>
      <c r="TVY4" s="66"/>
      <c r="TVZ4" s="66"/>
      <c r="TWA4" s="66"/>
      <c r="TWB4" s="66"/>
      <c r="TWC4" s="66"/>
      <c r="TWD4" s="66"/>
      <c r="TWE4" s="66"/>
      <c r="TWF4" s="66"/>
      <c r="TWG4" s="66"/>
      <c r="TWH4" s="66"/>
      <c r="TWI4" s="66"/>
      <c r="TWJ4" s="66"/>
      <c r="TWK4" s="66"/>
      <c r="TWL4" s="66"/>
      <c r="TWM4" s="66"/>
      <c r="TWN4" s="66"/>
      <c r="TWO4" s="66"/>
      <c r="TWP4" s="66"/>
      <c r="TWQ4" s="66"/>
      <c r="TWR4" s="66"/>
      <c r="TWS4" s="66"/>
      <c r="TWT4" s="66"/>
      <c r="TWU4" s="66"/>
      <c r="TWV4" s="66"/>
      <c r="TWW4" s="66"/>
      <c r="TWX4" s="66"/>
      <c r="TWY4" s="66"/>
      <c r="TWZ4" s="66"/>
      <c r="TXA4" s="66"/>
      <c r="TXB4" s="66"/>
      <c r="TXC4" s="66"/>
      <c r="TXD4" s="66"/>
      <c r="TXE4" s="66"/>
      <c r="TXF4" s="66"/>
      <c r="TXG4" s="66"/>
      <c r="TXH4" s="66"/>
      <c r="TXI4" s="66"/>
      <c r="TXJ4" s="66"/>
      <c r="TXK4" s="66"/>
      <c r="TXL4" s="66"/>
      <c r="TXM4" s="66"/>
      <c r="TXN4" s="66"/>
      <c r="TXO4" s="66"/>
      <c r="TXP4" s="66"/>
      <c r="TXQ4" s="66"/>
      <c r="TXR4" s="66"/>
      <c r="TXS4" s="66"/>
      <c r="TXT4" s="66"/>
      <c r="TXU4" s="66"/>
      <c r="TXV4" s="66"/>
      <c r="TXW4" s="66"/>
      <c r="TXX4" s="66"/>
      <c r="TXY4" s="66"/>
      <c r="TXZ4" s="66"/>
      <c r="TYA4" s="66"/>
      <c r="TYB4" s="66"/>
      <c r="TYC4" s="66"/>
      <c r="TYD4" s="66"/>
      <c r="TYE4" s="66"/>
      <c r="TYF4" s="66"/>
      <c r="TYG4" s="66"/>
      <c r="TYH4" s="66"/>
      <c r="TYI4" s="66"/>
      <c r="TYJ4" s="66"/>
      <c r="TYK4" s="66"/>
      <c r="TYL4" s="66"/>
      <c r="TYM4" s="66"/>
      <c r="TYN4" s="66"/>
      <c r="TYO4" s="66"/>
      <c r="TYP4" s="66"/>
      <c r="TYQ4" s="66"/>
      <c r="TYR4" s="66"/>
      <c r="TYS4" s="66"/>
      <c r="TYT4" s="66"/>
      <c r="TYU4" s="66"/>
      <c r="TYV4" s="66"/>
      <c r="TYW4" s="66"/>
      <c r="TYX4" s="66"/>
      <c r="TYY4" s="66"/>
      <c r="TYZ4" s="66"/>
      <c r="TZA4" s="66"/>
      <c r="TZB4" s="66"/>
      <c r="TZC4" s="66"/>
      <c r="TZD4" s="66"/>
      <c r="TZE4" s="66"/>
      <c r="TZF4" s="66"/>
      <c r="TZG4" s="66"/>
      <c r="TZH4" s="66"/>
      <c r="TZI4" s="66"/>
      <c r="TZJ4" s="66"/>
      <c r="TZK4" s="66"/>
      <c r="TZL4" s="66"/>
      <c r="TZM4" s="66"/>
      <c r="TZN4" s="66"/>
      <c r="TZO4" s="66"/>
      <c r="TZP4" s="66"/>
      <c r="TZQ4" s="66"/>
      <c r="TZR4" s="66"/>
      <c r="TZS4" s="66"/>
      <c r="TZT4" s="66"/>
      <c r="TZU4" s="66"/>
      <c r="TZV4" s="66"/>
      <c r="TZW4" s="66"/>
      <c r="TZX4" s="66"/>
      <c r="TZY4" s="66"/>
      <c r="TZZ4" s="66"/>
      <c r="UAA4" s="66"/>
      <c r="UAB4" s="66"/>
      <c r="UAC4" s="66"/>
      <c r="UAD4" s="66"/>
      <c r="UAE4" s="66"/>
      <c r="UAF4" s="66"/>
      <c r="UAG4" s="66"/>
      <c r="UAH4" s="66"/>
      <c r="UAI4" s="66"/>
      <c r="UAJ4" s="66"/>
      <c r="UAK4" s="66"/>
      <c r="UAL4" s="66"/>
      <c r="UAM4" s="66"/>
      <c r="UAN4" s="66"/>
      <c r="UAO4" s="66"/>
      <c r="UAP4" s="66"/>
      <c r="UAQ4" s="66"/>
      <c r="UAR4" s="66"/>
      <c r="UAS4" s="66"/>
      <c r="UAT4" s="66"/>
      <c r="UAU4" s="66"/>
      <c r="UAV4" s="66"/>
      <c r="UAW4" s="66"/>
      <c r="UAX4" s="66"/>
      <c r="UAY4" s="66"/>
      <c r="UAZ4" s="66"/>
      <c r="UBA4" s="66"/>
      <c r="UBB4" s="66"/>
      <c r="UBC4" s="66"/>
      <c r="UBD4" s="66"/>
      <c r="UBE4" s="66"/>
      <c r="UBF4" s="66"/>
      <c r="UBG4" s="66"/>
      <c r="UBH4" s="66"/>
      <c r="UBI4" s="66"/>
      <c r="UBJ4" s="66"/>
      <c r="UBK4" s="66"/>
      <c r="UBL4" s="66"/>
      <c r="UBM4" s="66"/>
      <c r="UBN4" s="66"/>
      <c r="UBO4" s="66"/>
      <c r="UBP4" s="66"/>
      <c r="UBQ4" s="66"/>
      <c r="UBR4" s="66"/>
      <c r="UBS4" s="66"/>
      <c r="UBT4" s="66"/>
      <c r="UBU4" s="66"/>
      <c r="UBV4" s="66"/>
      <c r="UBW4" s="66"/>
      <c r="UBX4" s="66"/>
      <c r="UBY4" s="66"/>
      <c r="UBZ4" s="66"/>
      <c r="UCA4" s="66"/>
      <c r="UCB4" s="66"/>
      <c r="UCC4" s="66"/>
      <c r="UCD4" s="66"/>
      <c r="UCE4" s="66"/>
      <c r="UCF4" s="66"/>
      <c r="UCG4" s="66"/>
      <c r="UCH4" s="66"/>
      <c r="UCI4" s="66"/>
      <c r="UCJ4" s="66"/>
      <c r="UCK4" s="66"/>
      <c r="UCL4" s="66"/>
      <c r="UCM4" s="66"/>
      <c r="UCN4" s="66"/>
      <c r="UCO4" s="66"/>
      <c r="UCP4" s="66"/>
      <c r="UCQ4" s="66"/>
      <c r="UCR4" s="66"/>
      <c r="UCS4" s="66"/>
      <c r="UCT4" s="66"/>
      <c r="UCU4" s="66"/>
      <c r="UCV4" s="66"/>
      <c r="UCW4" s="66"/>
      <c r="UCX4" s="66"/>
      <c r="UCY4" s="66"/>
      <c r="UCZ4" s="66"/>
      <c r="UDA4" s="66"/>
      <c r="UDB4" s="66"/>
      <c r="UDC4" s="66"/>
      <c r="UDD4" s="66"/>
      <c r="UDE4" s="66"/>
      <c r="UDF4" s="66"/>
      <c r="UDG4" s="66"/>
      <c r="UDH4" s="66"/>
      <c r="UDI4" s="66"/>
      <c r="UDJ4" s="66"/>
      <c r="UDK4" s="66"/>
      <c r="UDL4" s="66"/>
      <c r="UDM4" s="66"/>
      <c r="UDN4" s="66"/>
      <c r="UDO4" s="66"/>
      <c r="UDP4" s="66"/>
      <c r="UDQ4" s="66"/>
      <c r="UDR4" s="66"/>
      <c r="UDS4" s="66"/>
      <c r="UDT4" s="66"/>
      <c r="UDU4" s="66"/>
      <c r="UDV4" s="66"/>
      <c r="UDW4" s="66"/>
      <c r="UDX4" s="66"/>
      <c r="UDY4" s="66"/>
      <c r="UDZ4" s="66"/>
      <c r="UEA4" s="66"/>
      <c r="UEB4" s="66"/>
      <c r="UEC4" s="66"/>
      <c r="UED4" s="66"/>
      <c r="UEE4" s="66"/>
      <c r="UEF4" s="66"/>
      <c r="UEG4" s="66"/>
      <c r="UEH4" s="66"/>
      <c r="UEI4" s="66"/>
      <c r="UEJ4" s="66"/>
      <c r="UEK4" s="66"/>
      <c r="UEL4" s="66"/>
      <c r="UEM4" s="66"/>
      <c r="UEN4" s="66"/>
      <c r="UEO4" s="66"/>
      <c r="UEP4" s="66"/>
      <c r="UEQ4" s="66"/>
      <c r="UER4" s="66"/>
      <c r="UES4" s="66"/>
      <c r="UET4" s="66"/>
      <c r="UEU4" s="66"/>
      <c r="UEV4" s="66"/>
      <c r="UEW4" s="66"/>
      <c r="UEX4" s="66"/>
      <c r="UEY4" s="66"/>
      <c r="UEZ4" s="66"/>
      <c r="UFA4" s="66"/>
      <c r="UFB4" s="66"/>
      <c r="UFC4" s="66"/>
      <c r="UFD4" s="66"/>
      <c r="UFE4" s="66"/>
      <c r="UFF4" s="66"/>
      <c r="UFG4" s="66"/>
      <c r="UFH4" s="66"/>
      <c r="UFI4" s="66"/>
      <c r="UFJ4" s="66"/>
      <c r="UFK4" s="66"/>
      <c r="UFL4" s="66"/>
      <c r="UFM4" s="66"/>
      <c r="UFN4" s="66"/>
      <c r="UFO4" s="66"/>
      <c r="UFP4" s="66"/>
      <c r="UFQ4" s="66"/>
      <c r="UFR4" s="66"/>
      <c r="UFS4" s="66"/>
      <c r="UFT4" s="66"/>
      <c r="UFU4" s="66"/>
      <c r="UFV4" s="66"/>
      <c r="UFW4" s="66"/>
      <c r="UFX4" s="66"/>
      <c r="UFY4" s="66"/>
      <c r="UFZ4" s="66"/>
      <c r="UGA4" s="66"/>
      <c r="UGB4" s="66"/>
      <c r="UGC4" s="66"/>
      <c r="UGD4" s="66"/>
      <c r="UGE4" s="66"/>
      <c r="UGF4" s="66"/>
      <c r="UGG4" s="66"/>
      <c r="UGH4" s="66"/>
      <c r="UGI4" s="66"/>
      <c r="UGJ4" s="66"/>
      <c r="UGK4" s="66"/>
      <c r="UGL4" s="66"/>
      <c r="UGM4" s="66"/>
      <c r="UGN4" s="66"/>
      <c r="UGO4" s="66"/>
      <c r="UGP4" s="66"/>
      <c r="UGQ4" s="66"/>
      <c r="UGR4" s="66"/>
      <c r="UGS4" s="66"/>
      <c r="UGT4" s="66"/>
      <c r="UGU4" s="66"/>
      <c r="UGV4" s="66"/>
      <c r="UGW4" s="66"/>
      <c r="UGX4" s="66"/>
      <c r="UGY4" s="66"/>
      <c r="UGZ4" s="66"/>
      <c r="UHA4" s="66"/>
      <c r="UHB4" s="66"/>
      <c r="UHC4" s="66"/>
      <c r="UHD4" s="66"/>
      <c r="UHE4" s="66"/>
      <c r="UHF4" s="66"/>
      <c r="UHG4" s="66"/>
      <c r="UHH4" s="66"/>
      <c r="UHI4" s="66"/>
      <c r="UHJ4" s="66"/>
      <c r="UHK4" s="66"/>
      <c r="UHL4" s="66"/>
      <c r="UHM4" s="66"/>
      <c r="UHN4" s="66"/>
      <c r="UHO4" s="66"/>
      <c r="UHP4" s="66"/>
      <c r="UHQ4" s="66"/>
      <c r="UHR4" s="66"/>
      <c r="UHS4" s="66"/>
      <c r="UHT4" s="66"/>
      <c r="UHU4" s="66"/>
      <c r="UHV4" s="66"/>
      <c r="UHW4" s="66"/>
      <c r="UHX4" s="66"/>
      <c r="UHY4" s="66"/>
      <c r="UHZ4" s="66"/>
      <c r="UIA4" s="66"/>
      <c r="UIB4" s="66"/>
      <c r="UIC4" s="66"/>
      <c r="UID4" s="66"/>
      <c r="UIE4" s="66"/>
      <c r="UIF4" s="66"/>
      <c r="UIG4" s="66"/>
      <c r="UIH4" s="66"/>
      <c r="UII4" s="66"/>
      <c r="UIJ4" s="66"/>
      <c r="UIK4" s="66"/>
      <c r="UIL4" s="66"/>
      <c r="UIM4" s="66"/>
      <c r="UIN4" s="66"/>
      <c r="UIO4" s="66"/>
      <c r="UIP4" s="66"/>
      <c r="UIQ4" s="66"/>
      <c r="UIR4" s="66"/>
      <c r="UIS4" s="66"/>
      <c r="UIT4" s="66"/>
      <c r="UIU4" s="66"/>
      <c r="UIV4" s="66"/>
      <c r="UIW4" s="66"/>
      <c r="UIX4" s="66"/>
      <c r="UIY4" s="66"/>
      <c r="UIZ4" s="66"/>
      <c r="UJA4" s="66"/>
      <c r="UJB4" s="66"/>
      <c r="UJC4" s="66"/>
      <c r="UJD4" s="66"/>
      <c r="UJE4" s="66"/>
      <c r="UJF4" s="66"/>
      <c r="UJG4" s="66"/>
      <c r="UJH4" s="66"/>
      <c r="UJI4" s="66"/>
      <c r="UJJ4" s="66"/>
      <c r="UJK4" s="66"/>
      <c r="UJL4" s="66"/>
      <c r="UJM4" s="66"/>
      <c r="UJN4" s="66"/>
      <c r="UJO4" s="66"/>
      <c r="UJP4" s="66"/>
      <c r="UJQ4" s="66"/>
      <c r="UJR4" s="66"/>
      <c r="UJS4" s="66"/>
      <c r="UJT4" s="66"/>
      <c r="UJU4" s="66"/>
      <c r="UJV4" s="66"/>
      <c r="UJW4" s="66"/>
      <c r="UJX4" s="66"/>
      <c r="UJY4" s="66"/>
      <c r="UJZ4" s="66"/>
      <c r="UKA4" s="66"/>
      <c r="UKB4" s="66"/>
      <c r="UKC4" s="66"/>
      <c r="UKD4" s="66"/>
      <c r="UKE4" s="66"/>
      <c r="UKF4" s="66"/>
      <c r="UKG4" s="66"/>
      <c r="UKH4" s="66"/>
      <c r="UKI4" s="66"/>
      <c r="UKJ4" s="66"/>
      <c r="UKK4" s="66"/>
      <c r="UKL4" s="66"/>
      <c r="UKM4" s="66"/>
      <c r="UKN4" s="66"/>
      <c r="UKO4" s="66"/>
      <c r="UKP4" s="66"/>
      <c r="UKQ4" s="66"/>
      <c r="UKR4" s="66"/>
      <c r="UKS4" s="66"/>
      <c r="UKT4" s="66"/>
      <c r="UKU4" s="66"/>
      <c r="UKV4" s="66"/>
      <c r="UKW4" s="66"/>
      <c r="UKX4" s="66"/>
      <c r="UKY4" s="66"/>
      <c r="UKZ4" s="66"/>
      <c r="ULA4" s="66"/>
      <c r="ULB4" s="66"/>
      <c r="ULC4" s="66"/>
      <c r="ULD4" s="66"/>
      <c r="ULE4" s="66"/>
      <c r="ULF4" s="66"/>
      <c r="ULG4" s="66"/>
      <c r="ULH4" s="66"/>
      <c r="ULI4" s="66"/>
      <c r="ULJ4" s="66"/>
      <c r="ULK4" s="66"/>
      <c r="ULL4" s="66"/>
      <c r="ULM4" s="66"/>
      <c r="ULN4" s="66"/>
      <c r="ULO4" s="66"/>
      <c r="ULP4" s="66"/>
      <c r="ULQ4" s="66"/>
      <c r="ULR4" s="66"/>
      <c r="ULS4" s="66"/>
      <c r="ULT4" s="66"/>
      <c r="ULU4" s="66"/>
      <c r="ULV4" s="66"/>
      <c r="ULW4" s="66"/>
      <c r="ULX4" s="66"/>
      <c r="ULY4" s="66"/>
      <c r="ULZ4" s="66"/>
      <c r="UMA4" s="66"/>
      <c r="UMB4" s="66"/>
      <c r="UMC4" s="66"/>
      <c r="UMD4" s="66"/>
      <c r="UME4" s="66"/>
      <c r="UMF4" s="66"/>
      <c r="UMG4" s="66"/>
      <c r="UMH4" s="66"/>
      <c r="UMI4" s="66"/>
      <c r="UMJ4" s="66"/>
      <c r="UMK4" s="66"/>
      <c r="UML4" s="66"/>
      <c r="UMM4" s="66"/>
      <c r="UMN4" s="66"/>
      <c r="UMO4" s="66"/>
      <c r="UMP4" s="66"/>
      <c r="UMQ4" s="66"/>
      <c r="UMR4" s="66"/>
      <c r="UMS4" s="66"/>
      <c r="UMT4" s="66"/>
      <c r="UMU4" s="66"/>
      <c r="UMV4" s="66"/>
      <c r="UMW4" s="66"/>
      <c r="UMX4" s="66"/>
      <c r="UMY4" s="66"/>
      <c r="UMZ4" s="66"/>
      <c r="UNA4" s="66"/>
      <c r="UNB4" s="66"/>
      <c r="UNC4" s="66"/>
      <c r="UND4" s="66"/>
      <c r="UNE4" s="66"/>
      <c r="UNF4" s="66"/>
      <c r="UNG4" s="66"/>
      <c r="UNH4" s="66"/>
      <c r="UNI4" s="66"/>
      <c r="UNJ4" s="66"/>
      <c r="UNK4" s="66"/>
      <c r="UNL4" s="66"/>
      <c r="UNM4" s="66"/>
      <c r="UNN4" s="66"/>
      <c r="UNO4" s="66"/>
      <c r="UNP4" s="66"/>
      <c r="UNQ4" s="66"/>
      <c r="UNR4" s="66"/>
      <c r="UNS4" s="66"/>
      <c r="UNT4" s="66"/>
      <c r="UNU4" s="66"/>
      <c r="UNV4" s="66"/>
      <c r="UNW4" s="66"/>
      <c r="UNX4" s="66"/>
      <c r="UNY4" s="66"/>
      <c r="UNZ4" s="66"/>
      <c r="UOA4" s="66"/>
      <c r="UOB4" s="66"/>
      <c r="UOC4" s="66"/>
      <c r="UOD4" s="66"/>
      <c r="UOE4" s="66"/>
      <c r="UOF4" s="66"/>
      <c r="UOG4" s="66"/>
      <c r="UOH4" s="66"/>
      <c r="UOI4" s="66"/>
      <c r="UOJ4" s="66"/>
      <c r="UOK4" s="66"/>
      <c r="UOL4" s="66"/>
      <c r="UOM4" s="66"/>
      <c r="UON4" s="66"/>
      <c r="UOO4" s="66"/>
      <c r="UOP4" s="66"/>
      <c r="UOQ4" s="66"/>
      <c r="UOR4" s="66"/>
      <c r="UOS4" s="66"/>
      <c r="UOT4" s="66"/>
      <c r="UOU4" s="66"/>
      <c r="UOV4" s="66"/>
      <c r="UOW4" s="66"/>
      <c r="UOX4" s="66"/>
      <c r="UOY4" s="66"/>
      <c r="UOZ4" s="66"/>
      <c r="UPA4" s="66"/>
      <c r="UPB4" s="66"/>
      <c r="UPC4" s="66"/>
      <c r="UPD4" s="66"/>
      <c r="UPE4" s="66"/>
      <c r="UPF4" s="66"/>
      <c r="UPG4" s="66"/>
      <c r="UPH4" s="66"/>
      <c r="UPI4" s="66"/>
      <c r="UPJ4" s="66"/>
      <c r="UPK4" s="66"/>
      <c r="UPL4" s="66"/>
      <c r="UPM4" s="66"/>
      <c r="UPN4" s="66"/>
      <c r="UPO4" s="66"/>
      <c r="UPP4" s="66"/>
      <c r="UPQ4" s="66"/>
      <c r="UPR4" s="66"/>
      <c r="UPS4" s="66"/>
      <c r="UPT4" s="66"/>
      <c r="UPU4" s="66"/>
      <c r="UPV4" s="66"/>
      <c r="UPW4" s="66"/>
      <c r="UPX4" s="66"/>
      <c r="UPY4" s="66"/>
      <c r="UPZ4" s="66"/>
      <c r="UQA4" s="66"/>
      <c r="UQB4" s="66"/>
      <c r="UQC4" s="66"/>
      <c r="UQD4" s="66"/>
      <c r="UQE4" s="66"/>
      <c r="UQF4" s="66"/>
      <c r="UQG4" s="66"/>
      <c r="UQH4" s="66"/>
      <c r="UQI4" s="66"/>
      <c r="UQJ4" s="66"/>
      <c r="UQK4" s="66"/>
      <c r="UQL4" s="66"/>
      <c r="UQM4" s="66"/>
      <c r="UQN4" s="66"/>
      <c r="UQO4" s="66"/>
      <c r="UQP4" s="66"/>
      <c r="UQQ4" s="66"/>
      <c r="UQR4" s="66"/>
      <c r="UQS4" s="66"/>
      <c r="UQT4" s="66"/>
      <c r="UQU4" s="66"/>
      <c r="UQV4" s="66"/>
      <c r="UQW4" s="66"/>
      <c r="UQX4" s="66"/>
      <c r="UQY4" s="66"/>
      <c r="UQZ4" s="66"/>
      <c r="URA4" s="66"/>
      <c r="URB4" s="66"/>
      <c r="URC4" s="66"/>
      <c r="URD4" s="66"/>
      <c r="URE4" s="66"/>
      <c r="URF4" s="66"/>
      <c r="URG4" s="66"/>
      <c r="URH4" s="66"/>
      <c r="URI4" s="66"/>
      <c r="URJ4" s="66"/>
      <c r="URK4" s="66"/>
      <c r="URL4" s="66"/>
      <c r="URM4" s="66"/>
      <c r="URN4" s="66"/>
      <c r="URO4" s="66"/>
      <c r="URP4" s="66"/>
      <c r="URQ4" s="66"/>
      <c r="URR4" s="66"/>
      <c r="URS4" s="66"/>
      <c r="URT4" s="66"/>
      <c r="URU4" s="66"/>
      <c r="URV4" s="66"/>
      <c r="URW4" s="66"/>
      <c r="URX4" s="66"/>
      <c r="URY4" s="66"/>
      <c r="URZ4" s="66"/>
      <c r="USA4" s="66"/>
      <c r="USB4" s="66"/>
      <c r="USC4" s="66"/>
      <c r="USD4" s="66"/>
      <c r="USE4" s="66"/>
      <c r="USF4" s="66"/>
      <c r="USG4" s="66"/>
      <c r="USH4" s="66"/>
      <c r="USI4" s="66"/>
      <c r="USJ4" s="66"/>
      <c r="USK4" s="66"/>
      <c r="USL4" s="66"/>
      <c r="USM4" s="66"/>
      <c r="USN4" s="66"/>
      <c r="USO4" s="66"/>
      <c r="USP4" s="66"/>
      <c r="USQ4" s="66"/>
      <c r="USR4" s="66"/>
      <c r="USS4" s="66"/>
      <c r="UST4" s="66"/>
      <c r="USU4" s="66"/>
      <c r="USV4" s="66"/>
      <c r="USW4" s="66"/>
      <c r="USX4" s="66"/>
      <c r="USY4" s="66"/>
      <c r="USZ4" s="66"/>
      <c r="UTA4" s="66"/>
      <c r="UTB4" s="66"/>
      <c r="UTC4" s="66"/>
      <c r="UTD4" s="66"/>
      <c r="UTE4" s="66"/>
      <c r="UTF4" s="66"/>
      <c r="UTG4" s="66"/>
      <c r="UTH4" s="66"/>
      <c r="UTI4" s="66"/>
      <c r="UTJ4" s="66"/>
      <c r="UTK4" s="66"/>
      <c r="UTL4" s="66"/>
      <c r="UTM4" s="66"/>
      <c r="UTN4" s="66"/>
      <c r="UTO4" s="66"/>
      <c r="UTP4" s="66"/>
      <c r="UTQ4" s="66"/>
      <c r="UTR4" s="66"/>
      <c r="UTS4" s="66"/>
      <c r="UTT4" s="66"/>
      <c r="UTU4" s="66"/>
      <c r="UTV4" s="66"/>
      <c r="UTW4" s="66"/>
      <c r="UTX4" s="66"/>
      <c r="UTY4" s="66"/>
      <c r="UTZ4" s="66"/>
      <c r="UUA4" s="66"/>
      <c r="UUB4" s="66"/>
      <c r="UUC4" s="66"/>
      <c r="UUD4" s="66"/>
      <c r="UUE4" s="66"/>
      <c r="UUF4" s="66"/>
      <c r="UUG4" s="66"/>
      <c r="UUH4" s="66"/>
      <c r="UUI4" s="66"/>
      <c r="UUJ4" s="66"/>
      <c r="UUK4" s="66"/>
      <c r="UUL4" s="66"/>
      <c r="UUM4" s="66"/>
      <c r="UUN4" s="66"/>
      <c r="UUO4" s="66"/>
      <c r="UUP4" s="66"/>
      <c r="UUQ4" s="66"/>
      <c r="UUR4" s="66"/>
      <c r="UUS4" s="66"/>
      <c r="UUT4" s="66"/>
      <c r="UUU4" s="66"/>
      <c r="UUV4" s="66"/>
      <c r="UUW4" s="66"/>
      <c r="UUX4" s="66"/>
      <c r="UUY4" s="66"/>
      <c r="UUZ4" s="66"/>
      <c r="UVA4" s="66"/>
      <c r="UVB4" s="66"/>
      <c r="UVC4" s="66"/>
      <c r="UVD4" s="66"/>
      <c r="UVE4" s="66"/>
      <c r="UVF4" s="66"/>
      <c r="UVG4" s="66"/>
      <c r="UVH4" s="66"/>
      <c r="UVI4" s="66"/>
      <c r="UVJ4" s="66"/>
      <c r="UVK4" s="66"/>
      <c r="UVL4" s="66"/>
      <c r="UVM4" s="66"/>
      <c r="UVN4" s="66"/>
      <c r="UVO4" s="66"/>
      <c r="UVP4" s="66"/>
      <c r="UVQ4" s="66"/>
      <c r="UVR4" s="66"/>
      <c r="UVS4" s="66"/>
      <c r="UVT4" s="66"/>
      <c r="UVU4" s="66"/>
      <c r="UVV4" s="66"/>
      <c r="UVW4" s="66"/>
      <c r="UVX4" s="66"/>
      <c r="UVY4" s="66"/>
      <c r="UVZ4" s="66"/>
      <c r="UWA4" s="66"/>
      <c r="UWB4" s="66"/>
      <c r="UWC4" s="66"/>
      <c r="UWD4" s="66"/>
      <c r="UWE4" s="66"/>
      <c r="UWF4" s="66"/>
      <c r="UWG4" s="66"/>
      <c r="UWH4" s="66"/>
      <c r="UWI4" s="66"/>
      <c r="UWJ4" s="66"/>
      <c r="UWK4" s="66"/>
      <c r="UWL4" s="66"/>
      <c r="UWM4" s="66"/>
      <c r="UWN4" s="66"/>
      <c r="UWO4" s="66"/>
      <c r="UWP4" s="66"/>
      <c r="UWQ4" s="66"/>
      <c r="UWR4" s="66"/>
      <c r="UWS4" s="66"/>
      <c r="UWT4" s="66"/>
      <c r="UWU4" s="66"/>
      <c r="UWV4" s="66"/>
      <c r="UWW4" s="66"/>
      <c r="UWX4" s="66"/>
      <c r="UWY4" s="66"/>
      <c r="UWZ4" s="66"/>
      <c r="UXA4" s="66"/>
      <c r="UXB4" s="66"/>
      <c r="UXC4" s="66"/>
      <c r="UXD4" s="66"/>
      <c r="UXE4" s="66"/>
      <c r="UXF4" s="66"/>
      <c r="UXG4" s="66"/>
      <c r="UXH4" s="66"/>
      <c r="UXI4" s="66"/>
      <c r="UXJ4" s="66"/>
      <c r="UXK4" s="66"/>
      <c r="UXL4" s="66"/>
      <c r="UXM4" s="66"/>
      <c r="UXN4" s="66"/>
      <c r="UXO4" s="66"/>
      <c r="UXP4" s="66"/>
      <c r="UXQ4" s="66"/>
      <c r="UXR4" s="66"/>
      <c r="UXS4" s="66"/>
      <c r="UXT4" s="66"/>
      <c r="UXU4" s="66"/>
      <c r="UXV4" s="66"/>
      <c r="UXW4" s="66"/>
      <c r="UXX4" s="66"/>
      <c r="UXY4" s="66"/>
      <c r="UXZ4" s="66"/>
      <c r="UYA4" s="66"/>
      <c r="UYB4" s="66"/>
      <c r="UYC4" s="66"/>
      <c r="UYD4" s="66"/>
      <c r="UYE4" s="66"/>
      <c r="UYF4" s="66"/>
      <c r="UYG4" s="66"/>
      <c r="UYH4" s="66"/>
      <c r="UYI4" s="66"/>
      <c r="UYJ4" s="66"/>
      <c r="UYK4" s="66"/>
      <c r="UYL4" s="66"/>
      <c r="UYM4" s="66"/>
      <c r="UYN4" s="66"/>
      <c r="UYO4" s="66"/>
      <c r="UYP4" s="66"/>
      <c r="UYQ4" s="66"/>
      <c r="UYR4" s="66"/>
      <c r="UYS4" s="66"/>
      <c r="UYT4" s="66"/>
      <c r="UYU4" s="66"/>
      <c r="UYV4" s="66"/>
      <c r="UYW4" s="66"/>
      <c r="UYX4" s="66"/>
      <c r="UYY4" s="66"/>
      <c r="UYZ4" s="66"/>
      <c r="UZA4" s="66"/>
      <c r="UZB4" s="66"/>
      <c r="UZC4" s="66"/>
      <c r="UZD4" s="66"/>
      <c r="UZE4" s="66"/>
      <c r="UZF4" s="66"/>
      <c r="UZG4" s="66"/>
      <c r="UZH4" s="66"/>
      <c r="UZI4" s="66"/>
      <c r="UZJ4" s="66"/>
      <c r="UZK4" s="66"/>
      <c r="UZL4" s="66"/>
      <c r="UZM4" s="66"/>
      <c r="UZN4" s="66"/>
      <c r="UZO4" s="66"/>
      <c r="UZP4" s="66"/>
      <c r="UZQ4" s="66"/>
      <c r="UZR4" s="66"/>
      <c r="UZS4" s="66"/>
      <c r="UZT4" s="66"/>
      <c r="UZU4" s="66"/>
      <c r="UZV4" s="66"/>
      <c r="UZW4" s="66"/>
      <c r="UZX4" s="66"/>
      <c r="UZY4" s="66"/>
      <c r="UZZ4" s="66"/>
      <c r="VAA4" s="66"/>
      <c r="VAB4" s="66"/>
      <c r="VAC4" s="66"/>
      <c r="VAD4" s="66"/>
      <c r="VAE4" s="66"/>
      <c r="VAF4" s="66"/>
      <c r="VAG4" s="66"/>
      <c r="VAH4" s="66"/>
      <c r="VAI4" s="66"/>
      <c r="VAJ4" s="66"/>
      <c r="VAK4" s="66"/>
      <c r="VAL4" s="66"/>
      <c r="VAM4" s="66"/>
      <c r="VAN4" s="66"/>
      <c r="VAO4" s="66"/>
      <c r="VAP4" s="66"/>
      <c r="VAQ4" s="66"/>
      <c r="VAR4" s="66"/>
      <c r="VAS4" s="66"/>
      <c r="VAT4" s="66"/>
      <c r="VAU4" s="66"/>
      <c r="VAV4" s="66"/>
      <c r="VAW4" s="66"/>
      <c r="VAX4" s="66"/>
      <c r="VAY4" s="66"/>
      <c r="VAZ4" s="66"/>
      <c r="VBA4" s="66"/>
      <c r="VBB4" s="66"/>
      <c r="VBC4" s="66"/>
      <c r="VBD4" s="66"/>
      <c r="VBE4" s="66"/>
      <c r="VBF4" s="66"/>
      <c r="VBG4" s="66"/>
      <c r="VBH4" s="66"/>
      <c r="VBI4" s="66"/>
      <c r="VBJ4" s="66"/>
      <c r="VBK4" s="66"/>
      <c r="VBL4" s="66"/>
      <c r="VBM4" s="66"/>
      <c r="VBN4" s="66"/>
      <c r="VBO4" s="66"/>
      <c r="VBP4" s="66"/>
      <c r="VBQ4" s="66"/>
      <c r="VBR4" s="66"/>
      <c r="VBS4" s="66"/>
      <c r="VBT4" s="66"/>
      <c r="VBU4" s="66"/>
      <c r="VBV4" s="66"/>
      <c r="VBW4" s="66"/>
      <c r="VBX4" s="66"/>
      <c r="VBY4" s="66"/>
      <c r="VBZ4" s="66"/>
      <c r="VCA4" s="66"/>
      <c r="VCB4" s="66"/>
      <c r="VCC4" s="66"/>
      <c r="VCD4" s="66"/>
      <c r="VCE4" s="66"/>
      <c r="VCF4" s="66"/>
      <c r="VCG4" s="66"/>
      <c r="VCH4" s="66"/>
      <c r="VCI4" s="66"/>
      <c r="VCJ4" s="66"/>
      <c r="VCK4" s="66"/>
      <c r="VCL4" s="66"/>
      <c r="VCM4" s="66"/>
      <c r="VCN4" s="66"/>
      <c r="VCO4" s="66"/>
      <c r="VCP4" s="66"/>
      <c r="VCQ4" s="66"/>
      <c r="VCR4" s="66"/>
      <c r="VCS4" s="66"/>
      <c r="VCT4" s="66"/>
      <c r="VCU4" s="66"/>
      <c r="VCV4" s="66"/>
      <c r="VCW4" s="66"/>
      <c r="VCX4" s="66"/>
      <c r="VCY4" s="66"/>
      <c r="VCZ4" s="66"/>
      <c r="VDA4" s="66"/>
      <c r="VDB4" s="66"/>
      <c r="VDC4" s="66"/>
      <c r="VDD4" s="66"/>
      <c r="VDE4" s="66"/>
      <c r="VDF4" s="66"/>
      <c r="VDG4" s="66"/>
      <c r="VDH4" s="66"/>
      <c r="VDI4" s="66"/>
      <c r="VDJ4" s="66"/>
      <c r="VDK4" s="66"/>
      <c r="VDL4" s="66"/>
      <c r="VDM4" s="66"/>
      <c r="VDN4" s="66"/>
      <c r="VDO4" s="66"/>
      <c r="VDP4" s="66"/>
      <c r="VDQ4" s="66"/>
      <c r="VDR4" s="66"/>
      <c r="VDS4" s="66"/>
      <c r="VDT4" s="66"/>
      <c r="VDU4" s="66"/>
      <c r="VDV4" s="66"/>
      <c r="VDW4" s="66"/>
      <c r="VDX4" s="66"/>
      <c r="VDY4" s="66"/>
      <c r="VDZ4" s="66"/>
      <c r="VEA4" s="66"/>
      <c r="VEB4" s="66"/>
      <c r="VEC4" s="66"/>
      <c r="VED4" s="66"/>
      <c r="VEE4" s="66"/>
      <c r="VEF4" s="66"/>
      <c r="VEG4" s="66"/>
      <c r="VEH4" s="66"/>
      <c r="VEI4" s="66"/>
      <c r="VEJ4" s="66"/>
      <c r="VEK4" s="66"/>
      <c r="VEL4" s="66"/>
      <c r="VEM4" s="66"/>
      <c r="VEN4" s="66"/>
      <c r="VEO4" s="66"/>
      <c r="VEP4" s="66"/>
      <c r="VEQ4" s="66"/>
      <c r="VER4" s="66"/>
      <c r="VES4" s="66"/>
      <c r="VET4" s="66"/>
      <c r="VEU4" s="66"/>
      <c r="VEV4" s="66"/>
      <c r="VEW4" s="66"/>
      <c r="VEX4" s="66"/>
      <c r="VEY4" s="66"/>
      <c r="VEZ4" s="66"/>
      <c r="VFA4" s="66"/>
      <c r="VFB4" s="66"/>
      <c r="VFC4" s="66"/>
      <c r="VFD4" s="66"/>
      <c r="VFE4" s="66"/>
      <c r="VFF4" s="66"/>
      <c r="VFG4" s="66"/>
      <c r="VFH4" s="66"/>
      <c r="VFI4" s="66"/>
      <c r="VFJ4" s="66"/>
      <c r="VFK4" s="66"/>
      <c r="VFL4" s="66"/>
      <c r="VFM4" s="66"/>
      <c r="VFN4" s="66"/>
      <c r="VFO4" s="66"/>
      <c r="VFP4" s="66"/>
      <c r="VFQ4" s="66"/>
      <c r="VFR4" s="66"/>
      <c r="VFS4" s="66"/>
      <c r="VFT4" s="66"/>
      <c r="VFU4" s="66"/>
      <c r="VFV4" s="66"/>
      <c r="VFW4" s="66"/>
      <c r="VFX4" s="66"/>
      <c r="VFY4" s="66"/>
      <c r="VFZ4" s="66"/>
      <c r="VGA4" s="66"/>
      <c r="VGB4" s="66"/>
      <c r="VGC4" s="66"/>
      <c r="VGD4" s="66"/>
      <c r="VGE4" s="66"/>
      <c r="VGF4" s="66"/>
      <c r="VGG4" s="66"/>
      <c r="VGH4" s="66"/>
      <c r="VGI4" s="66"/>
      <c r="VGJ4" s="66"/>
      <c r="VGK4" s="66"/>
      <c r="VGL4" s="66"/>
      <c r="VGM4" s="66"/>
      <c r="VGN4" s="66"/>
      <c r="VGO4" s="66"/>
      <c r="VGP4" s="66"/>
      <c r="VGQ4" s="66"/>
      <c r="VGR4" s="66"/>
      <c r="VGS4" s="66"/>
      <c r="VGT4" s="66"/>
      <c r="VGU4" s="66"/>
      <c r="VGV4" s="66"/>
      <c r="VGW4" s="66"/>
      <c r="VGX4" s="66"/>
      <c r="VGY4" s="66"/>
      <c r="VGZ4" s="66"/>
      <c r="VHA4" s="66"/>
      <c r="VHB4" s="66"/>
      <c r="VHC4" s="66"/>
      <c r="VHD4" s="66"/>
      <c r="VHE4" s="66"/>
      <c r="VHF4" s="66"/>
      <c r="VHG4" s="66"/>
      <c r="VHH4" s="66"/>
      <c r="VHI4" s="66"/>
      <c r="VHJ4" s="66"/>
      <c r="VHK4" s="66"/>
      <c r="VHL4" s="66"/>
      <c r="VHM4" s="66"/>
      <c r="VHN4" s="66"/>
      <c r="VHO4" s="66"/>
      <c r="VHP4" s="66"/>
      <c r="VHQ4" s="66"/>
      <c r="VHR4" s="66"/>
      <c r="VHS4" s="66"/>
      <c r="VHT4" s="66"/>
      <c r="VHU4" s="66"/>
      <c r="VHV4" s="66"/>
      <c r="VHW4" s="66"/>
      <c r="VHX4" s="66"/>
      <c r="VHY4" s="66"/>
      <c r="VHZ4" s="66"/>
      <c r="VIA4" s="66"/>
      <c r="VIB4" s="66"/>
      <c r="VIC4" s="66"/>
      <c r="VID4" s="66"/>
      <c r="VIE4" s="66"/>
      <c r="VIF4" s="66"/>
      <c r="VIG4" s="66"/>
      <c r="VIH4" s="66"/>
      <c r="VII4" s="66"/>
      <c r="VIJ4" s="66"/>
      <c r="VIK4" s="66"/>
      <c r="VIL4" s="66"/>
      <c r="VIM4" s="66"/>
      <c r="VIN4" s="66"/>
      <c r="VIO4" s="66"/>
      <c r="VIP4" s="66"/>
      <c r="VIQ4" s="66"/>
      <c r="VIR4" s="66"/>
      <c r="VIS4" s="66"/>
      <c r="VIT4" s="66"/>
      <c r="VIU4" s="66"/>
      <c r="VIV4" s="66"/>
      <c r="VIW4" s="66"/>
      <c r="VIX4" s="66"/>
      <c r="VIY4" s="66"/>
      <c r="VIZ4" s="66"/>
      <c r="VJA4" s="66"/>
      <c r="VJB4" s="66"/>
      <c r="VJC4" s="66"/>
      <c r="VJD4" s="66"/>
      <c r="VJE4" s="66"/>
      <c r="VJF4" s="66"/>
      <c r="VJG4" s="66"/>
      <c r="VJH4" s="66"/>
      <c r="VJI4" s="66"/>
      <c r="VJJ4" s="66"/>
      <c r="VJK4" s="66"/>
      <c r="VJL4" s="66"/>
      <c r="VJM4" s="66"/>
      <c r="VJN4" s="66"/>
      <c r="VJO4" s="66"/>
      <c r="VJP4" s="66"/>
      <c r="VJQ4" s="66"/>
      <c r="VJR4" s="66"/>
      <c r="VJS4" s="66"/>
      <c r="VJT4" s="66"/>
      <c r="VJU4" s="66"/>
      <c r="VJV4" s="66"/>
      <c r="VJW4" s="66"/>
      <c r="VJX4" s="66"/>
      <c r="VJY4" s="66"/>
      <c r="VJZ4" s="66"/>
      <c r="VKA4" s="66"/>
      <c r="VKB4" s="66"/>
      <c r="VKC4" s="66"/>
      <c r="VKD4" s="66"/>
      <c r="VKE4" s="66"/>
      <c r="VKF4" s="66"/>
      <c r="VKG4" s="66"/>
      <c r="VKH4" s="66"/>
      <c r="VKI4" s="66"/>
      <c r="VKJ4" s="66"/>
      <c r="VKK4" s="66"/>
      <c r="VKL4" s="66"/>
      <c r="VKM4" s="66"/>
      <c r="VKN4" s="66"/>
      <c r="VKO4" s="66"/>
      <c r="VKP4" s="66"/>
      <c r="VKQ4" s="66"/>
      <c r="VKR4" s="66"/>
      <c r="VKS4" s="66"/>
      <c r="VKT4" s="66"/>
      <c r="VKU4" s="66"/>
      <c r="VKV4" s="66"/>
      <c r="VKW4" s="66"/>
      <c r="VKX4" s="66"/>
      <c r="VKY4" s="66"/>
      <c r="VKZ4" s="66"/>
      <c r="VLA4" s="66"/>
      <c r="VLB4" s="66"/>
      <c r="VLC4" s="66"/>
      <c r="VLD4" s="66"/>
      <c r="VLE4" s="66"/>
      <c r="VLF4" s="66"/>
      <c r="VLG4" s="66"/>
      <c r="VLH4" s="66"/>
      <c r="VLI4" s="66"/>
      <c r="VLJ4" s="66"/>
      <c r="VLK4" s="66"/>
      <c r="VLL4" s="66"/>
      <c r="VLM4" s="66"/>
      <c r="VLN4" s="66"/>
      <c r="VLO4" s="66"/>
      <c r="VLP4" s="66"/>
      <c r="VLQ4" s="66"/>
      <c r="VLR4" s="66"/>
      <c r="VLS4" s="66"/>
      <c r="VLT4" s="66"/>
      <c r="VLU4" s="66"/>
      <c r="VLV4" s="66"/>
      <c r="VLW4" s="66"/>
      <c r="VLX4" s="66"/>
      <c r="VLY4" s="66"/>
      <c r="VLZ4" s="66"/>
      <c r="VMA4" s="66"/>
      <c r="VMB4" s="66"/>
      <c r="VMC4" s="66"/>
      <c r="VMD4" s="66"/>
      <c r="VME4" s="66"/>
      <c r="VMF4" s="66"/>
      <c r="VMG4" s="66"/>
      <c r="VMH4" s="66"/>
      <c r="VMI4" s="66"/>
      <c r="VMJ4" s="66"/>
      <c r="VMK4" s="66"/>
      <c r="VML4" s="66"/>
      <c r="VMM4" s="66"/>
      <c r="VMN4" s="66"/>
      <c r="VMO4" s="66"/>
      <c r="VMP4" s="66"/>
      <c r="VMQ4" s="66"/>
      <c r="VMR4" s="66"/>
      <c r="VMS4" s="66"/>
      <c r="VMT4" s="66"/>
      <c r="VMU4" s="66"/>
      <c r="VMV4" s="66"/>
      <c r="VMW4" s="66"/>
      <c r="VMX4" s="66"/>
      <c r="VMY4" s="66"/>
      <c r="VMZ4" s="66"/>
      <c r="VNA4" s="66"/>
      <c r="VNB4" s="66"/>
      <c r="VNC4" s="66"/>
      <c r="VND4" s="66"/>
      <c r="VNE4" s="66"/>
      <c r="VNF4" s="66"/>
      <c r="VNG4" s="66"/>
      <c r="VNH4" s="66"/>
      <c r="VNI4" s="66"/>
      <c r="VNJ4" s="66"/>
      <c r="VNK4" s="66"/>
      <c r="VNL4" s="66"/>
      <c r="VNM4" s="66"/>
      <c r="VNN4" s="66"/>
      <c r="VNO4" s="66"/>
      <c r="VNP4" s="66"/>
      <c r="VNQ4" s="66"/>
      <c r="VNR4" s="66"/>
      <c r="VNS4" s="66"/>
      <c r="VNT4" s="66"/>
      <c r="VNU4" s="66"/>
      <c r="VNV4" s="66"/>
      <c r="VNW4" s="66"/>
      <c r="VNX4" s="66"/>
      <c r="VNY4" s="66"/>
      <c r="VNZ4" s="66"/>
      <c r="VOA4" s="66"/>
      <c r="VOB4" s="66"/>
      <c r="VOC4" s="66"/>
      <c r="VOD4" s="66"/>
      <c r="VOE4" s="66"/>
      <c r="VOF4" s="66"/>
      <c r="VOG4" s="66"/>
      <c r="VOH4" s="66"/>
      <c r="VOI4" s="66"/>
      <c r="VOJ4" s="66"/>
      <c r="VOK4" s="66"/>
      <c r="VOL4" s="66"/>
      <c r="VOM4" s="66"/>
      <c r="VON4" s="66"/>
      <c r="VOO4" s="66"/>
      <c r="VOP4" s="66"/>
      <c r="VOQ4" s="66"/>
      <c r="VOR4" s="66"/>
      <c r="VOS4" s="66"/>
      <c r="VOT4" s="66"/>
      <c r="VOU4" s="66"/>
      <c r="VOV4" s="66"/>
      <c r="VOW4" s="66"/>
      <c r="VOX4" s="66"/>
      <c r="VOY4" s="66"/>
      <c r="VOZ4" s="66"/>
      <c r="VPA4" s="66"/>
      <c r="VPB4" s="66"/>
      <c r="VPC4" s="66"/>
      <c r="VPD4" s="66"/>
      <c r="VPE4" s="66"/>
      <c r="VPF4" s="66"/>
      <c r="VPG4" s="66"/>
      <c r="VPH4" s="66"/>
      <c r="VPI4" s="66"/>
      <c r="VPJ4" s="66"/>
      <c r="VPK4" s="66"/>
      <c r="VPL4" s="66"/>
      <c r="VPM4" s="66"/>
      <c r="VPN4" s="66"/>
      <c r="VPO4" s="66"/>
      <c r="VPP4" s="66"/>
      <c r="VPQ4" s="66"/>
      <c r="VPR4" s="66"/>
      <c r="VPS4" s="66"/>
      <c r="VPT4" s="66"/>
      <c r="VPU4" s="66"/>
      <c r="VPV4" s="66"/>
      <c r="VPW4" s="66"/>
      <c r="VPX4" s="66"/>
      <c r="VPY4" s="66"/>
      <c r="VPZ4" s="66"/>
      <c r="VQA4" s="66"/>
      <c r="VQB4" s="66"/>
      <c r="VQC4" s="66"/>
      <c r="VQD4" s="66"/>
      <c r="VQE4" s="66"/>
      <c r="VQF4" s="66"/>
      <c r="VQG4" s="66"/>
      <c r="VQH4" s="66"/>
      <c r="VQI4" s="66"/>
      <c r="VQJ4" s="66"/>
      <c r="VQK4" s="66"/>
      <c r="VQL4" s="66"/>
      <c r="VQM4" s="66"/>
      <c r="VQN4" s="66"/>
      <c r="VQO4" s="66"/>
      <c r="VQP4" s="66"/>
      <c r="VQQ4" s="66"/>
      <c r="VQR4" s="66"/>
      <c r="VQS4" s="66"/>
      <c r="VQT4" s="66"/>
      <c r="VQU4" s="66"/>
      <c r="VQV4" s="66"/>
      <c r="VQW4" s="66"/>
      <c r="VQX4" s="66"/>
      <c r="VQY4" s="66"/>
      <c r="VQZ4" s="66"/>
      <c r="VRA4" s="66"/>
      <c r="VRB4" s="66"/>
      <c r="VRC4" s="66"/>
      <c r="VRD4" s="66"/>
      <c r="VRE4" s="66"/>
      <c r="VRF4" s="66"/>
      <c r="VRG4" s="66"/>
      <c r="VRH4" s="66"/>
      <c r="VRI4" s="66"/>
      <c r="VRJ4" s="66"/>
      <c r="VRK4" s="66"/>
      <c r="VRL4" s="66"/>
      <c r="VRM4" s="66"/>
      <c r="VRN4" s="66"/>
      <c r="VRO4" s="66"/>
      <c r="VRP4" s="66"/>
      <c r="VRQ4" s="66"/>
      <c r="VRR4" s="66"/>
      <c r="VRS4" s="66"/>
      <c r="VRT4" s="66"/>
      <c r="VRU4" s="66"/>
      <c r="VRV4" s="66"/>
      <c r="VRW4" s="66"/>
      <c r="VRX4" s="66"/>
      <c r="VRY4" s="66"/>
      <c r="VRZ4" s="66"/>
      <c r="VSA4" s="66"/>
      <c r="VSB4" s="66"/>
      <c r="VSC4" s="66"/>
      <c r="VSD4" s="66"/>
      <c r="VSE4" s="66"/>
      <c r="VSF4" s="66"/>
      <c r="VSG4" s="66"/>
      <c r="VSH4" s="66"/>
      <c r="VSI4" s="66"/>
      <c r="VSJ4" s="66"/>
      <c r="VSK4" s="66"/>
      <c r="VSL4" s="66"/>
      <c r="VSM4" s="66"/>
      <c r="VSN4" s="66"/>
      <c r="VSO4" s="66"/>
      <c r="VSP4" s="66"/>
      <c r="VSQ4" s="66"/>
      <c r="VSR4" s="66"/>
      <c r="VSS4" s="66"/>
      <c r="VST4" s="66"/>
      <c r="VSU4" s="66"/>
      <c r="VSV4" s="66"/>
      <c r="VSW4" s="66"/>
      <c r="VSX4" s="66"/>
      <c r="VSY4" s="66"/>
      <c r="VSZ4" s="66"/>
      <c r="VTA4" s="66"/>
      <c r="VTB4" s="66"/>
      <c r="VTC4" s="66"/>
      <c r="VTD4" s="66"/>
      <c r="VTE4" s="66"/>
      <c r="VTF4" s="66"/>
      <c r="VTG4" s="66"/>
      <c r="VTH4" s="66"/>
      <c r="VTI4" s="66"/>
      <c r="VTJ4" s="66"/>
      <c r="VTK4" s="66"/>
      <c r="VTL4" s="66"/>
      <c r="VTM4" s="66"/>
      <c r="VTN4" s="66"/>
      <c r="VTO4" s="66"/>
      <c r="VTP4" s="66"/>
      <c r="VTQ4" s="66"/>
      <c r="VTR4" s="66"/>
      <c r="VTS4" s="66"/>
      <c r="VTT4" s="66"/>
      <c r="VTU4" s="66"/>
      <c r="VTV4" s="66"/>
      <c r="VTW4" s="66"/>
      <c r="VTX4" s="66"/>
      <c r="VTY4" s="66"/>
      <c r="VTZ4" s="66"/>
      <c r="VUA4" s="66"/>
      <c r="VUB4" s="66"/>
      <c r="VUC4" s="66"/>
      <c r="VUD4" s="66"/>
      <c r="VUE4" s="66"/>
      <c r="VUF4" s="66"/>
      <c r="VUG4" s="66"/>
      <c r="VUH4" s="66"/>
      <c r="VUI4" s="66"/>
      <c r="VUJ4" s="66"/>
      <c r="VUK4" s="66"/>
      <c r="VUL4" s="66"/>
      <c r="VUM4" s="66"/>
      <c r="VUN4" s="66"/>
      <c r="VUO4" s="66"/>
      <c r="VUP4" s="66"/>
      <c r="VUQ4" s="66"/>
      <c r="VUR4" s="66"/>
      <c r="VUS4" s="66"/>
      <c r="VUT4" s="66"/>
      <c r="VUU4" s="66"/>
      <c r="VUV4" s="66"/>
      <c r="VUW4" s="66"/>
      <c r="VUX4" s="66"/>
      <c r="VUY4" s="66"/>
      <c r="VUZ4" s="66"/>
      <c r="VVA4" s="66"/>
      <c r="VVB4" s="66"/>
      <c r="VVC4" s="66"/>
      <c r="VVD4" s="66"/>
      <c r="VVE4" s="66"/>
      <c r="VVF4" s="66"/>
      <c r="VVG4" s="66"/>
      <c r="VVH4" s="66"/>
      <c r="VVI4" s="66"/>
      <c r="VVJ4" s="66"/>
      <c r="VVK4" s="66"/>
      <c r="VVL4" s="66"/>
      <c r="VVM4" s="66"/>
      <c r="VVN4" s="66"/>
      <c r="VVO4" s="66"/>
      <c r="VVP4" s="66"/>
      <c r="VVQ4" s="66"/>
      <c r="VVR4" s="66"/>
      <c r="VVS4" s="66"/>
      <c r="VVT4" s="66"/>
      <c r="VVU4" s="66"/>
      <c r="VVV4" s="66"/>
      <c r="VVW4" s="66"/>
      <c r="VVX4" s="66"/>
      <c r="VVY4" s="66"/>
      <c r="VVZ4" s="66"/>
      <c r="VWA4" s="66"/>
      <c r="VWB4" s="66"/>
      <c r="VWC4" s="66"/>
      <c r="VWD4" s="66"/>
      <c r="VWE4" s="66"/>
      <c r="VWF4" s="66"/>
      <c r="VWG4" s="66"/>
      <c r="VWH4" s="66"/>
      <c r="VWI4" s="66"/>
      <c r="VWJ4" s="66"/>
      <c r="VWK4" s="66"/>
      <c r="VWL4" s="66"/>
      <c r="VWM4" s="66"/>
      <c r="VWN4" s="66"/>
      <c r="VWO4" s="66"/>
      <c r="VWP4" s="66"/>
      <c r="VWQ4" s="66"/>
      <c r="VWR4" s="66"/>
      <c r="VWS4" s="66"/>
      <c r="VWT4" s="66"/>
      <c r="VWU4" s="66"/>
      <c r="VWV4" s="66"/>
      <c r="VWW4" s="66"/>
      <c r="VWX4" s="66"/>
      <c r="VWY4" s="66"/>
      <c r="VWZ4" s="66"/>
      <c r="VXA4" s="66"/>
      <c r="VXB4" s="66"/>
      <c r="VXC4" s="66"/>
      <c r="VXD4" s="66"/>
      <c r="VXE4" s="66"/>
      <c r="VXF4" s="66"/>
      <c r="VXG4" s="66"/>
      <c r="VXH4" s="66"/>
      <c r="VXI4" s="66"/>
      <c r="VXJ4" s="66"/>
      <c r="VXK4" s="66"/>
      <c r="VXL4" s="66"/>
      <c r="VXM4" s="66"/>
      <c r="VXN4" s="66"/>
      <c r="VXO4" s="66"/>
      <c r="VXP4" s="66"/>
      <c r="VXQ4" s="66"/>
      <c r="VXR4" s="66"/>
      <c r="VXS4" s="66"/>
      <c r="VXT4" s="66"/>
      <c r="VXU4" s="66"/>
      <c r="VXV4" s="66"/>
      <c r="VXW4" s="66"/>
      <c r="VXX4" s="66"/>
      <c r="VXY4" s="66"/>
      <c r="VXZ4" s="66"/>
      <c r="VYA4" s="66"/>
      <c r="VYB4" s="66"/>
      <c r="VYC4" s="66"/>
      <c r="VYD4" s="66"/>
      <c r="VYE4" s="66"/>
      <c r="VYF4" s="66"/>
      <c r="VYG4" s="66"/>
      <c r="VYH4" s="66"/>
      <c r="VYI4" s="66"/>
      <c r="VYJ4" s="66"/>
      <c r="VYK4" s="66"/>
      <c r="VYL4" s="66"/>
      <c r="VYM4" s="66"/>
      <c r="VYN4" s="66"/>
      <c r="VYO4" s="66"/>
      <c r="VYP4" s="66"/>
      <c r="VYQ4" s="66"/>
      <c r="VYR4" s="66"/>
      <c r="VYS4" s="66"/>
      <c r="VYT4" s="66"/>
      <c r="VYU4" s="66"/>
      <c r="VYV4" s="66"/>
      <c r="VYW4" s="66"/>
      <c r="VYX4" s="66"/>
      <c r="VYY4" s="66"/>
      <c r="VYZ4" s="66"/>
      <c r="VZA4" s="66"/>
      <c r="VZB4" s="66"/>
      <c r="VZC4" s="66"/>
      <c r="VZD4" s="66"/>
      <c r="VZE4" s="66"/>
      <c r="VZF4" s="66"/>
      <c r="VZG4" s="66"/>
      <c r="VZH4" s="66"/>
      <c r="VZI4" s="66"/>
      <c r="VZJ4" s="66"/>
      <c r="VZK4" s="66"/>
      <c r="VZL4" s="66"/>
      <c r="VZM4" s="66"/>
      <c r="VZN4" s="66"/>
      <c r="VZO4" s="66"/>
      <c r="VZP4" s="66"/>
      <c r="VZQ4" s="66"/>
      <c r="VZR4" s="66"/>
      <c r="VZS4" s="66"/>
      <c r="VZT4" s="66"/>
      <c r="VZU4" s="66"/>
      <c r="VZV4" s="66"/>
      <c r="VZW4" s="66"/>
      <c r="VZX4" s="66"/>
      <c r="VZY4" s="66"/>
      <c r="VZZ4" s="66"/>
      <c r="WAA4" s="66"/>
      <c r="WAB4" s="66"/>
      <c r="WAC4" s="66"/>
      <c r="WAD4" s="66"/>
      <c r="WAE4" s="66"/>
      <c r="WAF4" s="66"/>
      <c r="WAG4" s="66"/>
      <c r="WAH4" s="66"/>
      <c r="WAI4" s="66"/>
      <c r="WAJ4" s="66"/>
      <c r="WAK4" s="66"/>
      <c r="WAL4" s="66"/>
      <c r="WAM4" s="66"/>
      <c r="WAN4" s="66"/>
      <c r="WAO4" s="66"/>
      <c r="WAP4" s="66"/>
      <c r="WAQ4" s="66"/>
      <c r="WAR4" s="66"/>
      <c r="WAS4" s="66"/>
      <c r="WAT4" s="66"/>
      <c r="WAU4" s="66"/>
      <c r="WAV4" s="66"/>
      <c r="WAW4" s="66"/>
      <c r="WAX4" s="66"/>
      <c r="WAY4" s="66"/>
      <c r="WAZ4" s="66"/>
      <c r="WBA4" s="66"/>
      <c r="WBB4" s="66"/>
      <c r="WBC4" s="66"/>
      <c r="WBD4" s="66"/>
      <c r="WBE4" s="66"/>
      <c r="WBF4" s="66"/>
      <c r="WBG4" s="66"/>
      <c r="WBH4" s="66"/>
      <c r="WBI4" s="66"/>
      <c r="WBJ4" s="66"/>
      <c r="WBK4" s="66"/>
      <c r="WBL4" s="66"/>
      <c r="WBM4" s="66"/>
      <c r="WBN4" s="66"/>
      <c r="WBO4" s="66"/>
      <c r="WBP4" s="66"/>
      <c r="WBQ4" s="66"/>
      <c r="WBR4" s="66"/>
      <c r="WBS4" s="66"/>
      <c r="WBT4" s="66"/>
      <c r="WBU4" s="66"/>
      <c r="WBV4" s="66"/>
      <c r="WBW4" s="66"/>
      <c r="WBX4" s="66"/>
      <c r="WBY4" s="66"/>
      <c r="WBZ4" s="66"/>
      <c r="WCA4" s="66"/>
      <c r="WCB4" s="66"/>
      <c r="WCC4" s="66"/>
      <c r="WCD4" s="66"/>
      <c r="WCE4" s="66"/>
      <c r="WCF4" s="66"/>
      <c r="WCG4" s="66"/>
      <c r="WCH4" s="66"/>
      <c r="WCI4" s="66"/>
      <c r="WCJ4" s="66"/>
      <c r="WCK4" s="66"/>
      <c r="WCL4" s="66"/>
      <c r="WCM4" s="66"/>
      <c r="WCN4" s="66"/>
      <c r="WCO4" s="66"/>
      <c r="WCP4" s="66"/>
      <c r="WCQ4" s="66"/>
      <c r="WCR4" s="66"/>
      <c r="WCS4" s="66"/>
      <c r="WCT4" s="66"/>
      <c r="WCU4" s="66"/>
      <c r="WCV4" s="66"/>
      <c r="WCW4" s="66"/>
      <c r="WCX4" s="66"/>
      <c r="WCY4" s="66"/>
      <c r="WCZ4" s="66"/>
      <c r="WDA4" s="66"/>
      <c r="WDB4" s="66"/>
      <c r="WDC4" s="66"/>
      <c r="WDD4" s="66"/>
      <c r="WDE4" s="66"/>
      <c r="WDF4" s="66"/>
      <c r="WDG4" s="66"/>
      <c r="WDH4" s="66"/>
      <c r="WDI4" s="66"/>
      <c r="WDJ4" s="66"/>
      <c r="WDK4" s="66"/>
      <c r="WDL4" s="66"/>
      <c r="WDM4" s="66"/>
      <c r="WDN4" s="66"/>
      <c r="WDO4" s="66"/>
      <c r="WDP4" s="66"/>
      <c r="WDQ4" s="66"/>
      <c r="WDR4" s="66"/>
      <c r="WDS4" s="66"/>
      <c r="WDT4" s="66"/>
      <c r="WDU4" s="66"/>
      <c r="WDV4" s="66"/>
      <c r="WDW4" s="66"/>
      <c r="WDX4" s="66"/>
      <c r="WDY4" s="66"/>
      <c r="WDZ4" s="66"/>
      <c r="WEA4" s="66"/>
      <c r="WEB4" s="66"/>
      <c r="WEC4" s="66"/>
      <c r="WED4" s="66"/>
      <c r="WEE4" s="66"/>
      <c r="WEF4" s="66"/>
      <c r="WEG4" s="66"/>
      <c r="WEH4" s="66"/>
      <c r="WEI4" s="66"/>
      <c r="WEJ4" s="66"/>
      <c r="WEK4" s="66"/>
      <c r="WEL4" s="66"/>
      <c r="WEM4" s="66"/>
      <c r="WEN4" s="66"/>
      <c r="WEO4" s="66"/>
      <c r="WEP4" s="66"/>
      <c r="WEQ4" s="66"/>
      <c r="WER4" s="66"/>
      <c r="WES4" s="66"/>
      <c r="WET4" s="66"/>
      <c r="WEU4" s="66"/>
      <c r="WEV4" s="66"/>
      <c r="WEW4" s="66"/>
      <c r="WEX4" s="66"/>
      <c r="WEY4" s="66"/>
      <c r="WEZ4" s="66"/>
      <c r="WFA4" s="66"/>
      <c r="WFB4" s="66"/>
      <c r="WFC4" s="66"/>
      <c r="WFD4" s="66"/>
      <c r="WFE4" s="66"/>
      <c r="WFF4" s="66"/>
      <c r="WFG4" s="66"/>
      <c r="WFH4" s="66"/>
      <c r="WFI4" s="66"/>
      <c r="WFJ4" s="66"/>
      <c r="WFK4" s="66"/>
      <c r="WFL4" s="66"/>
      <c r="WFM4" s="66"/>
      <c r="WFN4" s="66"/>
      <c r="WFO4" s="66"/>
      <c r="WFP4" s="66"/>
      <c r="WFQ4" s="66"/>
      <c r="WFR4" s="66"/>
      <c r="WFS4" s="66"/>
      <c r="WFT4" s="66"/>
      <c r="WFU4" s="66"/>
      <c r="WFV4" s="66"/>
      <c r="WFW4" s="66"/>
      <c r="WFX4" s="66"/>
      <c r="WFY4" s="66"/>
      <c r="WFZ4" s="66"/>
      <c r="WGA4" s="66"/>
      <c r="WGB4" s="66"/>
      <c r="WGC4" s="66"/>
      <c r="WGD4" s="66"/>
      <c r="WGE4" s="66"/>
      <c r="WGF4" s="66"/>
      <c r="WGG4" s="66"/>
      <c r="WGH4" s="66"/>
      <c r="WGI4" s="66"/>
      <c r="WGJ4" s="66"/>
      <c r="WGK4" s="66"/>
      <c r="WGL4" s="66"/>
      <c r="WGM4" s="66"/>
      <c r="WGN4" s="66"/>
      <c r="WGO4" s="66"/>
      <c r="WGP4" s="66"/>
      <c r="WGQ4" s="66"/>
      <c r="WGR4" s="66"/>
      <c r="WGS4" s="66"/>
      <c r="WGT4" s="66"/>
      <c r="WGU4" s="66"/>
      <c r="WGV4" s="66"/>
      <c r="WGW4" s="66"/>
      <c r="WGX4" s="66"/>
      <c r="WGY4" s="66"/>
      <c r="WGZ4" s="66"/>
      <c r="WHA4" s="66"/>
      <c r="WHB4" s="66"/>
      <c r="WHC4" s="66"/>
      <c r="WHD4" s="66"/>
      <c r="WHE4" s="66"/>
      <c r="WHF4" s="66"/>
      <c r="WHG4" s="66"/>
      <c r="WHH4" s="66"/>
      <c r="WHI4" s="66"/>
      <c r="WHJ4" s="66"/>
      <c r="WHK4" s="66"/>
      <c r="WHL4" s="66"/>
      <c r="WHM4" s="66"/>
      <c r="WHN4" s="66"/>
      <c r="WHO4" s="66"/>
      <c r="WHP4" s="66"/>
      <c r="WHQ4" s="66"/>
      <c r="WHR4" s="66"/>
      <c r="WHS4" s="66"/>
      <c r="WHT4" s="66"/>
      <c r="WHU4" s="66"/>
      <c r="WHV4" s="66"/>
      <c r="WHW4" s="66"/>
      <c r="WHX4" s="66"/>
      <c r="WHY4" s="66"/>
      <c r="WHZ4" s="66"/>
      <c r="WIA4" s="66"/>
      <c r="WIB4" s="66"/>
      <c r="WIC4" s="66"/>
      <c r="WID4" s="66"/>
      <c r="WIE4" s="66"/>
      <c r="WIF4" s="66"/>
      <c r="WIG4" s="66"/>
      <c r="WIH4" s="66"/>
      <c r="WII4" s="66"/>
      <c r="WIJ4" s="66"/>
      <c r="WIK4" s="66"/>
      <c r="WIL4" s="66"/>
      <c r="WIM4" s="66"/>
      <c r="WIN4" s="66"/>
      <c r="WIO4" s="66"/>
      <c r="WIP4" s="66"/>
      <c r="WIQ4" s="66"/>
      <c r="WIR4" s="66"/>
      <c r="WIS4" s="66"/>
      <c r="WIT4" s="66"/>
      <c r="WIU4" s="66"/>
      <c r="WIV4" s="66"/>
      <c r="WIW4" s="66"/>
      <c r="WIX4" s="66"/>
      <c r="WIY4" s="66"/>
      <c r="WIZ4" s="66"/>
      <c r="WJA4" s="66"/>
      <c r="WJB4" s="66"/>
      <c r="WJC4" s="66"/>
      <c r="WJD4" s="66"/>
      <c r="WJE4" s="66"/>
      <c r="WJF4" s="66"/>
      <c r="WJG4" s="66"/>
      <c r="WJH4" s="66"/>
      <c r="WJI4" s="66"/>
      <c r="WJJ4" s="66"/>
      <c r="WJK4" s="66"/>
      <c r="WJL4" s="66"/>
      <c r="WJM4" s="66"/>
      <c r="WJN4" s="66"/>
      <c r="WJO4" s="66"/>
      <c r="WJP4" s="66"/>
      <c r="WJQ4" s="66"/>
      <c r="WJR4" s="66"/>
      <c r="WJS4" s="66"/>
      <c r="WJT4" s="66"/>
      <c r="WJU4" s="66"/>
      <c r="WJV4" s="66"/>
      <c r="WJW4" s="66"/>
      <c r="WJX4" s="66"/>
      <c r="WJY4" s="66"/>
      <c r="WJZ4" s="66"/>
      <c r="WKA4" s="66"/>
      <c r="WKB4" s="66"/>
      <c r="WKC4" s="66"/>
      <c r="WKD4" s="66"/>
      <c r="WKE4" s="66"/>
      <c r="WKF4" s="66"/>
      <c r="WKG4" s="66"/>
      <c r="WKH4" s="66"/>
      <c r="WKI4" s="66"/>
      <c r="WKJ4" s="66"/>
      <c r="WKK4" s="66"/>
      <c r="WKL4" s="66"/>
      <c r="WKM4" s="66"/>
      <c r="WKN4" s="66"/>
      <c r="WKO4" s="66"/>
      <c r="WKP4" s="66"/>
      <c r="WKQ4" s="66"/>
      <c r="WKR4" s="66"/>
      <c r="WKS4" s="66"/>
      <c r="WKT4" s="66"/>
      <c r="WKU4" s="66"/>
      <c r="WKV4" s="66"/>
      <c r="WKW4" s="66"/>
      <c r="WKX4" s="66"/>
      <c r="WKY4" s="66"/>
      <c r="WKZ4" s="66"/>
      <c r="WLA4" s="66"/>
      <c r="WLB4" s="66"/>
      <c r="WLC4" s="66"/>
      <c r="WLD4" s="66"/>
      <c r="WLE4" s="66"/>
      <c r="WLF4" s="66"/>
      <c r="WLG4" s="66"/>
      <c r="WLH4" s="66"/>
      <c r="WLI4" s="66"/>
      <c r="WLJ4" s="66"/>
      <c r="WLK4" s="66"/>
      <c r="WLL4" s="66"/>
      <c r="WLM4" s="66"/>
      <c r="WLN4" s="66"/>
      <c r="WLO4" s="66"/>
      <c r="WLP4" s="66"/>
      <c r="WLQ4" s="66"/>
      <c r="WLR4" s="66"/>
      <c r="WLS4" s="66"/>
      <c r="WLT4" s="66"/>
      <c r="WLU4" s="66"/>
      <c r="WLV4" s="66"/>
      <c r="WLW4" s="66"/>
      <c r="WLX4" s="66"/>
      <c r="WLY4" s="66"/>
      <c r="WLZ4" s="66"/>
      <c r="WMA4" s="66"/>
      <c r="WMB4" s="66"/>
      <c r="WMC4" s="66"/>
      <c r="WMD4" s="66"/>
      <c r="WME4" s="66"/>
      <c r="WMF4" s="66"/>
      <c r="WMG4" s="66"/>
      <c r="WMH4" s="66"/>
      <c r="WMI4" s="66"/>
      <c r="WMJ4" s="66"/>
      <c r="WMK4" s="66"/>
      <c r="WML4" s="66"/>
      <c r="WMM4" s="66"/>
      <c r="WMN4" s="66"/>
      <c r="WMO4" s="66"/>
      <c r="WMP4" s="66"/>
      <c r="WMQ4" s="66"/>
      <c r="WMR4" s="66"/>
      <c r="WMS4" s="66"/>
      <c r="WMT4" s="66"/>
      <c r="WMU4" s="66"/>
      <c r="WMV4" s="66"/>
      <c r="WMW4" s="66"/>
      <c r="WMX4" s="66"/>
      <c r="WMY4" s="66"/>
      <c r="WMZ4" s="66"/>
      <c r="WNA4" s="66"/>
      <c r="WNB4" s="66"/>
      <c r="WNC4" s="66"/>
      <c r="WND4" s="66"/>
      <c r="WNE4" s="66"/>
      <c r="WNF4" s="66"/>
      <c r="WNG4" s="66"/>
      <c r="WNH4" s="66"/>
      <c r="WNI4" s="66"/>
      <c r="WNJ4" s="66"/>
      <c r="WNK4" s="66"/>
      <c r="WNL4" s="66"/>
      <c r="WNM4" s="66"/>
      <c r="WNN4" s="66"/>
      <c r="WNO4" s="66"/>
      <c r="WNP4" s="66"/>
      <c r="WNQ4" s="66"/>
      <c r="WNR4" s="66"/>
      <c r="WNS4" s="66"/>
      <c r="WNT4" s="66"/>
      <c r="WNU4" s="66"/>
      <c r="WNV4" s="66"/>
      <c r="WNW4" s="66"/>
      <c r="WNX4" s="66"/>
      <c r="WNY4" s="66"/>
      <c r="WNZ4" s="66"/>
      <c r="WOA4" s="66"/>
      <c r="WOB4" s="66"/>
      <c r="WOC4" s="66"/>
      <c r="WOD4" s="66"/>
      <c r="WOE4" s="66"/>
      <c r="WOF4" s="66"/>
      <c r="WOG4" s="66"/>
      <c r="WOH4" s="66"/>
      <c r="WOI4" s="66"/>
      <c r="WOJ4" s="66"/>
      <c r="WOK4" s="66"/>
      <c r="WOL4" s="66"/>
      <c r="WOM4" s="66"/>
      <c r="WON4" s="66"/>
      <c r="WOO4" s="66"/>
      <c r="WOP4" s="66"/>
      <c r="WOQ4" s="66"/>
      <c r="WOR4" s="66"/>
      <c r="WOS4" s="66"/>
      <c r="WOT4" s="66"/>
      <c r="WOU4" s="66"/>
      <c r="WOV4" s="66"/>
      <c r="WOW4" s="66"/>
      <c r="WOX4" s="66"/>
      <c r="WOY4" s="66"/>
      <c r="WOZ4" s="66"/>
      <c r="WPA4" s="66"/>
      <c r="WPB4" s="66"/>
      <c r="WPC4" s="66"/>
      <c r="WPD4" s="66"/>
      <c r="WPE4" s="66"/>
      <c r="WPF4" s="66"/>
      <c r="WPG4" s="66"/>
      <c r="WPH4" s="66"/>
      <c r="WPI4" s="66"/>
      <c r="WPJ4" s="66"/>
      <c r="WPK4" s="66"/>
      <c r="WPL4" s="66"/>
      <c r="WPM4" s="66"/>
      <c r="WPN4" s="66"/>
      <c r="WPO4" s="66"/>
      <c r="WPP4" s="66"/>
      <c r="WPQ4" s="66"/>
      <c r="WPR4" s="66"/>
      <c r="WPS4" s="66"/>
      <c r="WPT4" s="66"/>
      <c r="WPU4" s="66"/>
      <c r="WPV4" s="66"/>
      <c r="WPW4" s="66"/>
      <c r="WPX4" s="66"/>
      <c r="WPY4" s="66"/>
      <c r="WPZ4" s="66"/>
      <c r="WQA4" s="66"/>
      <c r="WQB4" s="66"/>
      <c r="WQC4" s="66"/>
      <c r="WQD4" s="66"/>
      <c r="WQE4" s="66"/>
      <c r="WQF4" s="66"/>
      <c r="WQG4" s="66"/>
      <c r="WQH4" s="66"/>
      <c r="WQI4" s="66"/>
      <c r="WQJ4" s="66"/>
      <c r="WQK4" s="66"/>
      <c r="WQL4" s="66"/>
      <c r="WQM4" s="66"/>
      <c r="WQN4" s="66"/>
      <c r="WQO4" s="66"/>
      <c r="WQP4" s="66"/>
      <c r="WQQ4" s="66"/>
      <c r="WQR4" s="66"/>
      <c r="WQS4" s="66"/>
      <c r="WQT4" s="66"/>
      <c r="WQU4" s="66"/>
      <c r="WQV4" s="66"/>
      <c r="WQW4" s="66"/>
      <c r="WQX4" s="66"/>
      <c r="WQY4" s="66"/>
      <c r="WQZ4" s="66"/>
      <c r="WRA4" s="66"/>
      <c r="WRB4" s="66"/>
      <c r="WRC4" s="66"/>
      <c r="WRD4" s="66"/>
      <c r="WRE4" s="66"/>
      <c r="WRF4" s="66"/>
      <c r="WRG4" s="66"/>
      <c r="WRH4" s="66"/>
      <c r="WRI4" s="66"/>
      <c r="WRJ4" s="66"/>
      <c r="WRK4" s="66"/>
      <c r="WRL4" s="66"/>
      <c r="WRM4" s="66"/>
      <c r="WRN4" s="66"/>
      <c r="WRO4" s="66"/>
      <c r="WRP4" s="66"/>
      <c r="WRQ4" s="66"/>
      <c r="WRR4" s="66"/>
      <c r="WRS4" s="66"/>
      <c r="WRT4" s="66"/>
      <c r="WRU4" s="66"/>
      <c r="WRV4" s="66"/>
      <c r="WRW4" s="66"/>
      <c r="WRX4" s="66"/>
      <c r="WRY4" s="66"/>
      <c r="WRZ4" s="66"/>
      <c r="WSA4" s="66"/>
      <c r="WSB4" s="66"/>
      <c r="WSC4" s="66"/>
      <c r="WSD4" s="66"/>
      <c r="WSE4" s="66"/>
      <c r="WSF4" s="66"/>
      <c r="WSG4" s="66"/>
      <c r="WSH4" s="66"/>
      <c r="WSI4" s="66"/>
      <c r="WSJ4" s="66"/>
      <c r="WSK4" s="66"/>
      <c r="WSL4" s="66"/>
      <c r="WSM4" s="66"/>
      <c r="WSN4" s="66"/>
      <c r="WSO4" s="66"/>
      <c r="WSP4" s="66"/>
      <c r="WSQ4" s="66"/>
      <c r="WSR4" s="66"/>
      <c r="WSS4" s="66"/>
      <c r="WST4" s="66"/>
      <c r="WSU4" s="66"/>
      <c r="WSV4" s="66"/>
      <c r="WSW4" s="66"/>
      <c r="WSX4" s="66"/>
      <c r="WSY4" s="66"/>
      <c r="WSZ4" s="66"/>
      <c r="WTA4" s="66"/>
      <c r="WTB4" s="66"/>
      <c r="WTC4" s="66"/>
      <c r="WTD4" s="66"/>
      <c r="WTE4" s="66"/>
      <c r="WTF4" s="66"/>
      <c r="WTG4" s="66"/>
      <c r="WTH4" s="66"/>
      <c r="WTI4" s="66"/>
      <c r="WTJ4" s="66"/>
      <c r="WTK4" s="66"/>
      <c r="WTL4" s="66"/>
      <c r="WTM4" s="66"/>
      <c r="WTN4" s="66"/>
      <c r="WTO4" s="66"/>
      <c r="WTP4" s="66"/>
      <c r="WTQ4" s="66"/>
      <c r="WTR4" s="66"/>
      <c r="WTS4" s="66"/>
      <c r="WTT4" s="66"/>
      <c r="WTU4" s="66"/>
      <c r="WTV4" s="66"/>
      <c r="WTW4" s="66"/>
      <c r="WTX4" s="66"/>
      <c r="WTY4" s="66"/>
      <c r="WTZ4" s="66"/>
      <c r="WUA4" s="66"/>
      <c r="WUB4" s="66"/>
      <c r="WUC4" s="66"/>
      <c r="WUD4" s="66"/>
      <c r="WUE4" s="66"/>
      <c r="WUF4" s="66"/>
      <c r="WUG4" s="66"/>
      <c r="WUH4" s="66"/>
      <c r="WUI4" s="66"/>
      <c r="WUJ4" s="66"/>
      <c r="WUK4" s="66"/>
      <c r="WUL4" s="66"/>
      <c r="WUM4" s="66"/>
      <c r="WUN4" s="66"/>
      <c r="WUO4" s="66"/>
      <c r="WUP4" s="66"/>
      <c r="WUQ4" s="66"/>
      <c r="WUR4" s="66"/>
      <c r="WUS4" s="66"/>
      <c r="WUT4" s="66"/>
      <c r="WUU4" s="66"/>
      <c r="WUV4" s="66"/>
      <c r="WUW4" s="66"/>
      <c r="WUX4" s="66"/>
      <c r="WUY4" s="66"/>
      <c r="WUZ4" s="66"/>
      <c r="WVA4" s="66"/>
      <c r="WVB4" s="66"/>
      <c r="WVC4" s="66"/>
      <c r="WVD4" s="66"/>
      <c r="WVE4" s="66"/>
      <c r="WVF4" s="66"/>
      <c r="WVG4" s="66"/>
      <c r="WVH4" s="66"/>
      <c r="WVI4" s="66"/>
      <c r="WVJ4" s="66"/>
      <c r="WVK4" s="66"/>
      <c r="WVL4" s="66"/>
      <c r="WVM4" s="66"/>
      <c r="WVN4" s="66"/>
      <c r="WVO4" s="66"/>
      <c r="WVP4" s="66"/>
      <c r="WVQ4" s="66"/>
      <c r="WVR4" s="66"/>
      <c r="WVS4" s="66"/>
      <c r="WVT4" s="66"/>
      <c r="WVU4" s="66"/>
      <c r="WVV4" s="66"/>
      <c r="WVW4" s="66"/>
      <c r="WVX4" s="66"/>
      <c r="WVY4" s="66"/>
      <c r="WVZ4" s="66"/>
      <c r="WWA4" s="66"/>
      <c r="WWB4" s="66"/>
      <c r="WWC4" s="66"/>
      <c r="WWD4" s="66"/>
      <c r="WWE4" s="66"/>
      <c r="WWF4" s="66"/>
      <c r="WWG4" s="66"/>
      <c r="WWH4" s="66"/>
      <c r="WWI4" s="66"/>
      <c r="WWJ4" s="66"/>
      <c r="WWK4" s="66"/>
      <c r="WWL4" s="66"/>
      <c r="WWM4" s="66"/>
      <c r="WWN4" s="66"/>
      <c r="WWO4" s="66"/>
      <c r="WWP4" s="66"/>
      <c r="WWQ4" s="66"/>
      <c r="WWR4" s="66"/>
      <c r="WWS4" s="66"/>
      <c r="WWT4" s="66"/>
      <c r="WWU4" s="66"/>
      <c r="WWV4" s="66"/>
      <c r="WWW4" s="66"/>
      <c r="WWX4" s="66"/>
      <c r="WWY4" s="66"/>
      <c r="WWZ4" s="66"/>
      <c r="WXA4" s="66"/>
      <c r="WXB4" s="66"/>
      <c r="WXC4" s="66"/>
      <c r="WXD4" s="66"/>
      <c r="WXE4" s="66"/>
      <c r="WXF4" s="66"/>
      <c r="WXG4" s="66"/>
      <c r="WXH4" s="66"/>
      <c r="WXI4" s="66"/>
      <c r="WXJ4" s="66"/>
      <c r="WXK4" s="66"/>
      <c r="WXL4" s="66"/>
      <c r="WXM4" s="66"/>
      <c r="WXN4" s="66"/>
      <c r="WXO4" s="66"/>
      <c r="WXP4" s="66"/>
      <c r="WXQ4" s="66"/>
      <c r="WXR4" s="66"/>
      <c r="WXS4" s="66"/>
      <c r="WXT4" s="66"/>
      <c r="WXU4" s="66"/>
      <c r="WXV4" s="66"/>
      <c r="WXW4" s="66"/>
      <c r="WXX4" s="66"/>
      <c r="WXY4" s="66"/>
      <c r="WXZ4" s="66"/>
      <c r="WYA4" s="66"/>
      <c r="WYB4" s="66"/>
      <c r="WYC4" s="66"/>
      <c r="WYD4" s="66"/>
      <c r="WYE4" s="66"/>
      <c r="WYF4" s="66"/>
      <c r="WYG4" s="66"/>
      <c r="WYH4" s="66"/>
      <c r="WYI4" s="66"/>
      <c r="WYJ4" s="66"/>
      <c r="WYK4" s="66"/>
      <c r="WYL4" s="66"/>
      <c r="WYM4" s="66"/>
      <c r="WYN4" s="66"/>
      <c r="WYO4" s="66"/>
      <c r="WYP4" s="66"/>
      <c r="WYQ4" s="66"/>
      <c r="WYR4" s="66"/>
      <c r="WYS4" s="66"/>
      <c r="WYT4" s="66"/>
      <c r="WYU4" s="66"/>
      <c r="WYV4" s="66"/>
      <c r="WYW4" s="66"/>
      <c r="WYX4" s="66"/>
      <c r="WYY4" s="66"/>
      <c r="WYZ4" s="66"/>
      <c r="WZA4" s="66"/>
      <c r="WZB4" s="66"/>
      <c r="WZC4" s="66"/>
      <c r="WZD4" s="66"/>
      <c r="WZE4" s="66"/>
      <c r="WZF4" s="66"/>
      <c r="WZG4" s="66"/>
      <c r="WZH4" s="66"/>
      <c r="WZI4" s="66"/>
      <c r="WZJ4" s="66"/>
      <c r="WZK4" s="66"/>
      <c r="WZL4" s="66"/>
      <c r="WZM4" s="66"/>
      <c r="WZN4" s="66"/>
      <c r="WZO4" s="66"/>
      <c r="WZP4" s="66"/>
      <c r="WZQ4" s="66"/>
      <c r="WZR4" s="66"/>
      <c r="WZS4" s="66"/>
      <c r="WZT4" s="66"/>
      <c r="WZU4" s="66"/>
      <c r="WZV4" s="66"/>
      <c r="WZW4" s="66"/>
      <c r="WZX4" s="66"/>
      <c r="WZY4" s="66"/>
      <c r="WZZ4" s="66"/>
      <c r="XAA4" s="66"/>
      <c r="XAB4" s="66"/>
      <c r="XAC4" s="66"/>
      <c r="XAD4" s="66"/>
      <c r="XAE4" s="66"/>
      <c r="XAF4" s="66"/>
      <c r="XAG4" s="66"/>
      <c r="XAH4" s="66"/>
      <c r="XAI4" s="66"/>
      <c r="XAJ4" s="66"/>
      <c r="XAK4" s="66"/>
      <c r="XAL4" s="66"/>
      <c r="XAM4" s="66"/>
      <c r="XAN4" s="66"/>
      <c r="XAO4" s="66"/>
      <c r="XAP4" s="66"/>
      <c r="XAQ4" s="66"/>
      <c r="XAR4" s="66"/>
      <c r="XAS4" s="66"/>
      <c r="XAT4" s="66"/>
      <c r="XAU4" s="66"/>
      <c r="XAV4" s="66"/>
      <c r="XAW4" s="66"/>
      <c r="XAX4" s="66"/>
      <c r="XAY4" s="66"/>
      <c r="XAZ4" s="66"/>
      <c r="XBA4" s="66"/>
      <c r="XBB4" s="66"/>
      <c r="XBC4" s="66"/>
      <c r="XBD4" s="66"/>
      <c r="XBE4" s="66"/>
      <c r="XBF4" s="66"/>
      <c r="XBG4" s="66"/>
      <c r="XBH4" s="66"/>
      <c r="XBI4" s="66"/>
      <c r="XBJ4" s="66"/>
      <c r="XBK4" s="66"/>
      <c r="XBL4" s="66"/>
      <c r="XBM4" s="66"/>
      <c r="XBN4" s="66"/>
      <c r="XBO4" s="66"/>
      <c r="XBP4" s="66"/>
      <c r="XBQ4" s="66"/>
      <c r="XBR4" s="66"/>
      <c r="XBS4" s="66"/>
      <c r="XBT4" s="66"/>
      <c r="XBU4" s="66"/>
      <c r="XBV4" s="66"/>
      <c r="XBW4" s="66"/>
      <c r="XBX4" s="66"/>
      <c r="XBY4" s="66"/>
      <c r="XBZ4" s="66"/>
      <c r="XCA4" s="66"/>
      <c r="XCB4" s="66"/>
      <c r="XCC4" s="66"/>
      <c r="XCD4" s="66"/>
      <c r="XCE4" s="66"/>
      <c r="XCF4" s="66"/>
      <c r="XCG4" s="66"/>
      <c r="XCH4" s="66"/>
      <c r="XCI4" s="66"/>
      <c r="XCJ4" s="66"/>
      <c r="XCK4" s="66"/>
      <c r="XCL4" s="66"/>
      <c r="XCM4" s="66"/>
      <c r="XCN4" s="66"/>
      <c r="XCO4" s="66"/>
      <c r="XCP4" s="66"/>
      <c r="XCQ4" s="66"/>
      <c r="XCR4" s="66"/>
      <c r="XCS4" s="66"/>
      <c r="XCT4" s="66"/>
      <c r="XCU4" s="66"/>
      <c r="XCV4" s="66"/>
      <c r="XCW4" s="66"/>
      <c r="XCX4" s="66"/>
      <c r="XCY4" s="66"/>
      <c r="XCZ4" s="66"/>
      <c r="XDA4" s="66"/>
      <c r="XDB4" s="66"/>
      <c r="XDC4" s="66"/>
      <c r="XDD4" s="66"/>
      <c r="XDE4" s="66"/>
      <c r="XDF4" s="66"/>
      <c r="XDG4" s="66"/>
      <c r="XDH4" s="66"/>
      <c r="XDI4" s="66"/>
      <c r="XDJ4" s="66"/>
      <c r="XDK4" s="66"/>
      <c r="XDL4" s="66"/>
      <c r="XDM4" s="66"/>
      <c r="XDN4" s="66"/>
      <c r="XDO4" s="66"/>
      <c r="XDP4" s="66"/>
      <c r="XDQ4" s="66"/>
      <c r="XDR4" s="66"/>
      <c r="XDS4" s="66"/>
      <c r="XDT4" s="66"/>
      <c r="XDU4" s="66"/>
      <c r="XDV4" s="66"/>
      <c r="XDW4" s="66"/>
      <c r="XDX4" s="66"/>
      <c r="XDY4" s="66"/>
      <c r="XDZ4" s="66"/>
      <c r="XEA4" s="66"/>
      <c r="XEB4" s="66"/>
      <c r="XEC4" s="66"/>
      <c r="XED4" s="66"/>
      <c r="XEE4" s="66"/>
      <c r="XEF4" s="66"/>
      <c r="XEG4" s="66"/>
      <c r="XEH4" s="66"/>
      <c r="XEI4" s="66"/>
      <c r="XEJ4" s="66"/>
      <c r="XEK4" s="66"/>
      <c r="XEL4" s="66"/>
      <c r="XEM4" s="66"/>
      <c r="XEN4" s="66"/>
      <c r="XEO4" s="66"/>
      <c r="XEP4" s="66"/>
      <c r="XEQ4" s="66"/>
      <c r="XER4" s="66"/>
      <c r="XES4" s="66"/>
      <c r="XET4" s="66"/>
      <c r="XEU4" s="66"/>
      <c r="XEV4" s="66"/>
      <c r="XEW4" s="66"/>
      <c r="XEX4" s="66"/>
      <c r="XEY4" s="66"/>
      <c r="XEZ4" s="66"/>
    </row>
    <row r="5" spans="1:16380">
      <c r="A5" s="173" t="s">
        <v>126</v>
      </c>
      <c r="B5" s="173"/>
      <c r="C5" s="173"/>
      <c r="D5" s="173"/>
      <c r="E5" s="173"/>
      <c r="F5" s="173"/>
      <c r="G5" s="173"/>
      <c r="H5" s="66"/>
      <c r="I5" s="66"/>
      <c r="J5" s="62" t="s">
        <v>164</v>
      </c>
      <c r="K5" s="62">
        <v>5</v>
      </c>
      <c r="L5" s="67"/>
      <c r="M5" s="62">
        <v>2015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66"/>
      <c r="OT5" s="66"/>
      <c r="OU5" s="66"/>
      <c r="OV5" s="66"/>
      <c r="OW5" s="66"/>
      <c r="OX5" s="66"/>
      <c r="OY5" s="66"/>
      <c r="OZ5" s="66"/>
      <c r="PA5" s="66"/>
      <c r="PB5" s="66"/>
      <c r="PC5" s="66"/>
      <c r="PD5" s="66"/>
      <c r="PE5" s="66"/>
      <c r="PF5" s="66"/>
      <c r="PG5" s="66"/>
      <c r="PH5" s="66"/>
      <c r="PI5" s="66"/>
      <c r="PJ5" s="66"/>
      <c r="PK5" s="66"/>
      <c r="PL5" s="66"/>
      <c r="PM5" s="66"/>
      <c r="PN5" s="66"/>
      <c r="PO5" s="66"/>
      <c r="PP5" s="66"/>
      <c r="PQ5" s="66"/>
      <c r="PR5" s="66"/>
      <c r="PS5" s="66"/>
      <c r="PT5" s="66"/>
      <c r="PU5" s="66"/>
      <c r="PV5" s="66"/>
      <c r="PW5" s="66"/>
      <c r="PX5" s="66"/>
      <c r="PY5" s="66"/>
      <c r="PZ5" s="66"/>
      <c r="QA5" s="66"/>
      <c r="QB5" s="66"/>
      <c r="QC5" s="66"/>
      <c r="QD5" s="66"/>
      <c r="QE5" s="66"/>
      <c r="QF5" s="66"/>
      <c r="QG5" s="66"/>
      <c r="QH5" s="66"/>
      <c r="QI5" s="66"/>
      <c r="QJ5" s="66"/>
      <c r="QK5" s="66"/>
      <c r="QL5" s="66"/>
      <c r="QM5" s="66"/>
      <c r="QN5" s="66"/>
      <c r="QO5" s="66"/>
      <c r="QP5" s="66"/>
      <c r="QQ5" s="66"/>
      <c r="QR5" s="66"/>
      <c r="QS5" s="66"/>
      <c r="QT5" s="66"/>
      <c r="QU5" s="66"/>
      <c r="QV5" s="66"/>
      <c r="QW5" s="66"/>
      <c r="QX5" s="66"/>
      <c r="QY5" s="66"/>
      <c r="QZ5" s="66"/>
      <c r="RA5" s="66"/>
      <c r="RB5" s="66"/>
      <c r="RC5" s="66"/>
      <c r="RD5" s="66"/>
      <c r="RE5" s="66"/>
      <c r="RF5" s="66"/>
      <c r="RG5" s="66"/>
      <c r="RH5" s="66"/>
      <c r="RI5" s="66"/>
      <c r="RJ5" s="66"/>
      <c r="RK5" s="66"/>
      <c r="RL5" s="66"/>
      <c r="RM5" s="66"/>
      <c r="RN5" s="66"/>
      <c r="RO5" s="66"/>
      <c r="RP5" s="66"/>
      <c r="RQ5" s="66"/>
      <c r="RR5" s="66"/>
      <c r="RS5" s="66"/>
      <c r="RT5" s="66"/>
      <c r="RU5" s="66"/>
      <c r="RV5" s="66"/>
      <c r="RW5" s="66"/>
      <c r="RX5" s="66"/>
      <c r="RY5" s="66"/>
      <c r="RZ5" s="66"/>
      <c r="SA5" s="66"/>
      <c r="SB5" s="66"/>
      <c r="SC5" s="66"/>
      <c r="SD5" s="66"/>
      <c r="SE5" s="66"/>
      <c r="SF5" s="66"/>
      <c r="SG5" s="66"/>
      <c r="SH5" s="66"/>
      <c r="SI5" s="66"/>
      <c r="SJ5" s="66"/>
      <c r="SK5" s="66"/>
      <c r="SL5" s="66"/>
      <c r="SM5" s="66"/>
      <c r="SN5" s="66"/>
      <c r="SO5" s="66"/>
      <c r="SP5" s="66"/>
      <c r="SQ5" s="66"/>
      <c r="SR5" s="66"/>
      <c r="SS5" s="66"/>
      <c r="ST5" s="66"/>
      <c r="SU5" s="66"/>
      <c r="SV5" s="66"/>
      <c r="SW5" s="66"/>
      <c r="SX5" s="66"/>
      <c r="SY5" s="66"/>
      <c r="SZ5" s="66"/>
      <c r="TA5" s="66"/>
      <c r="TB5" s="66"/>
      <c r="TC5" s="66"/>
      <c r="TD5" s="66"/>
      <c r="TE5" s="66"/>
      <c r="TF5" s="66"/>
      <c r="TG5" s="66"/>
      <c r="TH5" s="66"/>
      <c r="TI5" s="66"/>
      <c r="TJ5" s="66"/>
      <c r="TK5" s="66"/>
      <c r="TL5" s="66"/>
      <c r="TM5" s="66"/>
      <c r="TN5" s="66"/>
      <c r="TO5" s="66"/>
      <c r="TP5" s="66"/>
      <c r="TQ5" s="66"/>
      <c r="TR5" s="66"/>
      <c r="TS5" s="66"/>
      <c r="TT5" s="66"/>
      <c r="TU5" s="66"/>
      <c r="TV5" s="66"/>
      <c r="TW5" s="66"/>
      <c r="TX5" s="66"/>
      <c r="TY5" s="66"/>
      <c r="TZ5" s="66"/>
      <c r="UA5" s="66"/>
      <c r="UB5" s="66"/>
      <c r="UC5" s="66"/>
      <c r="UD5" s="66"/>
      <c r="UE5" s="66"/>
      <c r="UF5" s="66"/>
      <c r="UG5" s="66"/>
      <c r="UH5" s="66"/>
      <c r="UI5" s="66"/>
      <c r="UJ5" s="66"/>
      <c r="UK5" s="66"/>
      <c r="UL5" s="66"/>
      <c r="UM5" s="66"/>
      <c r="UN5" s="66"/>
      <c r="UO5" s="66"/>
      <c r="UP5" s="66"/>
      <c r="UQ5" s="66"/>
      <c r="UR5" s="66"/>
      <c r="US5" s="66"/>
      <c r="UT5" s="66"/>
      <c r="UU5" s="66"/>
      <c r="UV5" s="66"/>
      <c r="UW5" s="66"/>
      <c r="UX5" s="66"/>
      <c r="UY5" s="66"/>
      <c r="UZ5" s="66"/>
      <c r="VA5" s="66"/>
      <c r="VB5" s="66"/>
      <c r="VC5" s="66"/>
      <c r="VD5" s="66"/>
      <c r="VE5" s="66"/>
      <c r="VF5" s="66"/>
      <c r="VG5" s="66"/>
      <c r="VH5" s="66"/>
      <c r="VI5" s="66"/>
      <c r="VJ5" s="66"/>
      <c r="VK5" s="66"/>
      <c r="VL5" s="66"/>
      <c r="VM5" s="66"/>
      <c r="VN5" s="66"/>
      <c r="VO5" s="66"/>
      <c r="VP5" s="66"/>
      <c r="VQ5" s="66"/>
      <c r="VR5" s="66"/>
      <c r="VS5" s="66"/>
      <c r="VT5" s="66"/>
      <c r="VU5" s="66"/>
      <c r="VV5" s="66"/>
      <c r="VW5" s="66"/>
      <c r="VX5" s="66"/>
      <c r="VY5" s="66"/>
      <c r="VZ5" s="66"/>
      <c r="WA5" s="66"/>
      <c r="WB5" s="66"/>
      <c r="WC5" s="66"/>
      <c r="WD5" s="66"/>
      <c r="WE5" s="66"/>
      <c r="WF5" s="66"/>
      <c r="WG5" s="66"/>
      <c r="WH5" s="66"/>
      <c r="WI5" s="66"/>
      <c r="WJ5" s="66"/>
      <c r="WK5" s="66"/>
      <c r="WL5" s="66"/>
      <c r="WM5" s="66"/>
      <c r="WN5" s="66"/>
      <c r="WO5" s="66"/>
      <c r="WP5" s="66"/>
      <c r="WQ5" s="66"/>
      <c r="WR5" s="66"/>
      <c r="WS5" s="66"/>
      <c r="WT5" s="66"/>
      <c r="WU5" s="66"/>
      <c r="WV5" s="66"/>
      <c r="WW5" s="66"/>
      <c r="WX5" s="66"/>
      <c r="WY5" s="66"/>
      <c r="WZ5" s="66"/>
      <c r="XA5" s="66"/>
      <c r="XB5" s="66"/>
      <c r="XC5" s="66"/>
      <c r="XD5" s="66"/>
      <c r="XE5" s="66"/>
      <c r="XF5" s="66"/>
      <c r="XG5" s="66"/>
      <c r="XH5" s="66"/>
      <c r="XI5" s="66"/>
      <c r="XJ5" s="66"/>
      <c r="XK5" s="66"/>
      <c r="XL5" s="66"/>
      <c r="XM5" s="66"/>
      <c r="XN5" s="66"/>
      <c r="XO5" s="66"/>
      <c r="XP5" s="66"/>
      <c r="XQ5" s="66"/>
      <c r="XR5" s="66"/>
      <c r="XS5" s="66"/>
      <c r="XT5" s="66"/>
      <c r="XU5" s="66"/>
      <c r="XV5" s="66"/>
      <c r="XW5" s="66"/>
      <c r="XX5" s="66"/>
      <c r="XY5" s="66"/>
      <c r="XZ5" s="66"/>
      <c r="YA5" s="66"/>
      <c r="YB5" s="66"/>
      <c r="YC5" s="66"/>
      <c r="YD5" s="66"/>
      <c r="YE5" s="66"/>
      <c r="YF5" s="66"/>
      <c r="YG5" s="66"/>
      <c r="YH5" s="66"/>
      <c r="YI5" s="66"/>
      <c r="YJ5" s="66"/>
      <c r="YK5" s="66"/>
      <c r="YL5" s="66"/>
      <c r="YM5" s="66"/>
      <c r="YN5" s="66"/>
      <c r="YO5" s="66"/>
      <c r="YP5" s="66"/>
      <c r="YQ5" s="66"/>
      <c r="YR5" s="66"/>
      <c r="YS5" s="66"/>
      <c r="YT5" s="66"/>
      <c r="YU5" s="66"/>
      <c r="YV5" s="66"/>
      <c r="YW5" s="66"/>
      <c r="YX5" s="66"/>
      <c r="YY5" s="66"/>
      <c r="YZ5" s="66"/>
      <c r="ZA5" s="66"/>
      <c r="ZB5" s="66"/>
      <c r="ZC5" s="66"/>
      <c r="ZD5" s="66"/>
      <c r="ZE5" s="66"/>
      <c r="ZF5" s="66"/>
      <c r="ZG5" s="66"/>
      <c r="ZH5" s="66"/>
      <c r="ZI5" s="66"/>
      <c r="ZJ5" s="66"/>
      <c r="ZK5" s="66"/>
      <c r="ZL5" s="66"/>
      <c r="ZM5" s="66"/>
      <c r="ZN5" s="66"/>
      <c r="ZO5" s="66"/>
      <c r="ZP5" s="66"/>
      <c r="ZQ5" s="66"/>
      <c r="ZR5" s="66"/>
      <c r="ZS5" s="66"/>
      <c r="ZT5" s="66"/>
      <c r="ZU5" s="66"/>
      <c r="ZV5" s="66"/>
      <c r="ZW5" s="66"/>
      <c r="ZX5" s="66"/>
      <c r="ZY5" s="66"/>
      <c r="ZZ5" s="66"/>
      <c r="AAA5" s="66"/>
      <c r="AAB5" s="66"/>
      <c r="AAC5" s="66"/>
      <c r="AAD5" s="66"/>
      <c r="AAE5" s="66"/>
      <c r="AAF5" s="66"/>
      <c r="AAG5" s="66"/>
      <c r="AAH5" s="66"/>
      <c r="AAI5" s="66"/>
      <c r="AAJ5" s="66"/>
      <c r="AAK5" s="66"/>
      <c r="AAL5" s="66"/>
      <c r="AAM5" s="66"/>
      <c r="AAN5" s="66"/>
      <c r="AAO5" s="66"/>
      <c r="AAP5" s="66"/>
      <c r="AAQ5" s="66"/>
      <c r="AAR5" s="66"/>
      <c r="AAS5" s="66"/>
      <c r="AAT5" s="66"/>
      <c r="AAU5" s="66"/>
      <c r="AAV5" s="66"/>
      <c r="AAW5" s="66"/>
      <c r="AAX5" s="66"/>
      <c r="AAY5" s="66"/>
      <c r="AAZ5" s="66"/>
      <c r="ABA5" s="66"/>
      <c r="ABB5" s="66"/>
      <c r="ABC5" s="66"/>
      <c r="ABD5" s="66"/>
      <c r="ABE5" s="66"/>
      <c r="ABF5" s="66"/>
      <c r="ABG5" s="66"/>
      <c r="ABH5" s="66"/>
      <c r="ABI5" s="66"/>
      <c r="ABJ5" s="66"/>
      <c r="ABK5" s="66"/>
      <c r="ABL5" s="66"/>
      <c r="ABM5" s="66"/>
      <c r="ABN5" s="66"/>
      <c r="ABO5" s="66"/>
      <c r="ABP5" s="66"/>
      <c r="ABQ5" s="66"/>
      <c r="ABR5" s="66"/>
      <c r="ABS5" s="66"/>
      <c r="ABT5" s="66"/>
      <c r="ABU5" s="66"/>
      <c r="ABV5" s="66"/>
      <c r="ABW5" s="66"/>
      <c r="ABX5" s="66"/>
      <c r="ABY5" s="66"/>
      <c r="ABZ5" s="66"/>
      <c r="ACA5" s="66"/>
      <c r="ACB5" s="66"/>
      <c r="ACC5" s="66"/>
      <c r="ACD5" s="66"/>
      <c r="ACE5" s="66"/>
      <c r="ACF5" s="66"/>
      <c r="ACG5" s="66"/>
      <c r="ACH5" s="66"/>
      <c r="ACI5" s="66"/>
      <c r="ACJ5" s="66"/>
      <c r="ACK5" s="66"/>
      <c r="ACL5" s="66"/>
      <c r="ACM5" s="66"/>
      <c r="ACN5" s="66"/>
      <c r="ACO5" s="66"/>
      <c r="ACP5" s="66"/>
      <c r="ACQ5" s="66"/>
      <c r="ACR5" s="66"/>
      <c r="ACS5" s="66"/>
      <c r="ACT5" s="66"/>
      <c r="ACU5" s="66"/>
      <c r="ACV5" s="66"/>
      <c r="ACW5" s="66"/>
      <c r="ACX5" s="66"/>
      <c r="ACY5" s="66"/>
      <c r="ACZ5" s="66"/>
      <c r="ADA5" s="66"/>
      <c r="ADB5" s="66"/>
      <c r="ADC5" s="66"/>
      <c r="ADD5" s="66"/>
      <c r="ADE5" s="66"/>
      <c r="ADF5" s="66"/>
      <c r="ADG5" s="66"/>
      <c r="ADH5" s="66"/>
      <c r="ADI5" s="66"/>
      <c r="ADJ5" s="66"/>
      <c r="ADK5" s="66"/>
      <c r="ADL5" s="66"/>
      <c r="ADM5" s="66"/>
      <c r="ADN5" s="66"/>
      <c r="ADO5" s="66"/>
      <c r="ADP5" s="66"/>
      <c r="ADQ5" s="66"/>
      <c r="ADR5" s="66"/>
      <c r="ADS5" s="66"/>
      <c r="ADT5" s="66"/>
      <c r="ADU5" s="66"/>
      <c r="ADV5" s="66"/>
      <c r="ADW5" s="66"/>
      <c r="ADX5" s="66"/>
      <c r="ADY5" s="66"/>
      <c r="ADZ5" s="66"/>
      <c r="AEA5" s="66"/>
      <c r="AEB5" s="66"/>
      <c r="AEC5" s="66"/>
      <c r="AED5" s="66"/>
      <c r="AEE5" s="66"/>
      <c r="AEF5" s="66"/>
      <c r="AEG5" s="66"/>
      <c r="AEH5" s="66"/>
      <c r="AEI5" s="66"/>
      <c r="AEJ5" s="66"/>
      <c r="AEK5" s="66"/>
      <c r="AEL5" s="66"/>
      <c r="AEM5" s="66"/>
      <c r="AEN5" s="66"/>
      <c r="AEO5" s="66"/>
      <c r="AEP5" s="66"/>
      <c r="AEQ5" s="66"/>
      <c r="AER5" s="66"/>
      <c r="AES5" s="66"/>
      <c r="AET5" s="66"/>
      <c r="AEU5" s="66"/>
      <c r="AEV5" s="66"/>
      <c r="AEW5" s="66"/>
      <c r="AEX5" s="66"/>
      <c r="AEY5" s="66"/>
      <c r="AEZ5" s="66"/>
      <c r="AFA5" s="66"/>
      <c r="AFB5" s="66"/>
      <c r="AFC5" s="66"/>
      <c r="AFD5" s="66"/>
      <c r="AFE5" s="66"/>
      <c r="AFF5" s="66"/>
      <c r="AFG5" s="66"/>
      <c r="AFH5" s="66"/>
      <c r="AFI5" s="66"/>
      <c r="AFJ5" s="66"/>
      <c r="AFK5" s="66"/>
      <c r="AFL5" s="66"/>
      <c r="AFM5" s="66"/>
      <c r="AFN5" s="66"/>
      <c r="AFO5" s="66"/>
      <c r="AFP5" s="66"/>
      <c r="AFQ5" s="66"/>
      <c r="AFR5" s="66"/>
      <c r="AFS5" s="66"/>
      <c r="AFT5" s="66"/>
      <c r="AFU5" s="66"/>
      <c r="AFV5" s="66"/>
      <c r="AFW5" s="66"/>
      <c r="AFX5" s="66"/>
      <c r="AFY5" s="66"/>
      <c r="AFZ5" s="66"/>
      <c r="AGA5" s="66"/>
      <c r="AGB5" s="66"/>
      <c r="AGC5" s="66"/>
      <c r="AGD5" s="66"/>
      <c r="AGE5" s="66"/>
      <c r="AGF5" s="66"/>
      <c r="AGG5" s="66"/>
      <c r="AGH5" s="66"/>
      <c r="AGI5" s="66"/>
      <c r="AGJ5" s="66"/>
      <c r="AGK5" s="66"/>
      <c r="AGL5" s="66"/>
      <c r="AGM5" s="66"/>
      <c r="AGN5" s="66"/>
      <c r="AGO5" s="66"/>
      <c r="AGP5" s="66"/>
      <c r="AGQ5" s="66"/>
      <c r="AGR5" s="66"/>
      <c r="AGS5" s="66"/>
      <c r="AGT5" s="66"/>
      <c r="AGU5" s="66"/>
      <c r="AGV5" s="66"/>
      <c r="AGW5" s="66"/>
      <c r="AGX5" s="66"/>
      <c r="AGY5" s="66"/>
      <c r="AGZ5" s="66"/>
      <c r="AHA5" s="66"/>
      <c r="AHB5" s="66"/>
      <c r="AHC5" s="66"/>
      <c r="AHD5" s="66"/>
      <c r="AHE5" s="66"/>
      <c r="AHF5" s="66"/>
      <c r="AHG5" s="66"/>
      <c r="AHH5" s="66"/>
      <c r="AHI5" s="66"/>
      <c r="AHJ5" s="66"/>
      <c r="AHK5" s="66"/>
      <c r="AHL5" s="66"/>
      <c r="AHM5" s="66"/>
      <c r="AHN5" s="66"/>
      <c r="AHO5" s="66"/>
      <c r="AHP5" s="66"/>
      <c r="AHQ5" s="66"/>
      <c r="AHR5" s="66"/>
      <c r="AHS5" s="66"/>
      <c r="AHT5" s="66"/>
      <c r="AHU5" s="66"/>
      <c r="AHV5" s="66"/>
      <c r="AHW5" s="66"/>
      <c r="AHX5" s="66"/>
      <c r="AHY5" s="66"/>
      <c r="AHZ5" s="66"/>
      <c r="AIA5" s="66"/>
      <c r="AIB5" s="66"/>
      <c r="AIC5" s="66"/>
      <c r="AID5" s="66"/>
      <c r="AIE5" s="66"/>
      <c r="AIF5" s="66"/>
      <c r="AIG5" s="66"/>
      <c r="AIH5" s="66"/>
      <c r="AII5" s="66"/>
      <c r="AIJ5" s="66"/>
      <c r="AIK5" s="66"/>
      <c r="AIL5" s="66"/>
      <c r="AIM5" s="66"/>
      <c r="AIN5" s="66"/>
      <c r="AIO5" s="66"/>
      <c r="AIP5" s="66"/>
      <c r="AIQ5" s="66"/>
      <c r="AIR5" s="66"/>
      <c r="AIS5" s="66"/>
      <c r="AIT5" s="66"/>
      <c r="AIU5" s="66"/>
      <c r="AIV5" s="66"/>
      <c r="AIW5" s="66"/>
      <c r="AIX5" s="66"/>
      <c r="AIY5" s="66"/>
      <c r="AIZ5" s="66"/>
      <c r="AJA5" s="66"/>
      <c r="AJB5" s="66"/>
      <c r="AJC5" s="66"/>
      <c r="AJD5" s="66"/>
      <c r="AJE5" s="66"/>
      <c r="AJF5" s="66"/>
      <c r="AJG5" s="66"/>
      <c r="AJH5" s="66"/>
      <c r="AJI5" s="66"/>
      <c r="AJJ5" s="66"/>
      <c r="AJK5" s="66"/>
      <c r="AJL5" s="66"/>
      <c r="AJM5" s="66"/>
      <c r="AJN5" s="66"/>
      <c r="AJO5" s="66"/>
      <c r="AJP5" s="66"/>
      <c r="AJQ5" s="66"/>
      <c r="AJR5" s="66"/>
      <c r="AJS5" s="66"/>
      <c r="AJT5" s="66"/>
      <c r="AJU5" s="66"/>
      <c r="AJV5" s="66"/>
      <c r="AJW5" s="66"/>
      <c r="AJX5" s="66"/>
      <c r="AJY5" s="66"/>
      <c r="AJZ5" s="66"/>
      <c r="AKA5" s="66"/>
      <c r="AKB5" s="66"/>
      <c r="AKC5" s="66"/>
      <c r="AKD5" s="66"/>
      <c r="AKE5" s="66"/>
      <c r="AKF5" s="66"/>
      <c r="AKG5" s="66"/>
      <c r="AKH5" s="66"/>
      <c r="AKI5" s="66"/>
      <c r="AKJ5" s="66"/>
      <c r="AKK5" s="66"/>
      <c r="AKL5" s="66"/>
      <c r="AKM5" s="66"/>
      <c r="AKN5" s="66"/>
      <c r="AKO5" s="66"/>
      <c r="AKP5" s="66"/>
      <c r="AKQ5" s="66"/>
      <c r="AKR5" s="66"/>
      <c r="AKS5" s="66"/>
      <c r="AKT5" s="66"/>
      <c r="AKU5" s="66"/>
      <c r="AKV5" s="66"/>
      <c r="AKW5" s="66"/>
      <c r="AKX5" s="66"/>
      <c r="AKY5" s="66"/>
      <c r="AKZ5" s="66"/>
      <c r="ALA5" s="66"/>
      <c r="ALB5" s="66"/>
      <c r="ALC5" s="66"/>
      <c r="ALD5" s="66"/>
      <c r="ALE5" s="66"/>
      <c r="ALF5" s="66"/>
      <c r="ALG5" s="66"/>
      <c r="ALH5" s="66"/>
      <c r="ALI5" s="66"/>
      <c r="ALJ5" s="66"/>
      <c r="ALK5" s="66"/>
      <c r="ALL5" s="66"/>
      <c r="ALM5" s="66"/>
      <c r="ALN5" s="66"/>
      <c r="ALO5" s="66"/>
      <c r="ALP5" s="66"/>
      <c r="ALQ5" s="66"/>
      <c r="ALR5" s="66"/>
      <c r="ALS5" s="66"/>
      <c r="ALT5" s="66"/>
      <c r="ALU5" s="66"/>
      <c r="ALV5" s="66"/>
      <c r="ALW5" s="66"/>
      <c r="ALX5" s="66"/>
      <c r="ALY5" s="66"/>
      <c r="ALZ5" s="66"/>
      <c r="AMA5" s="66"/>
      <c r="AMB5" s="66"/>
      <c r="AMC5" s="66"/>
      <c r="AMD5" s="66"/>
      <c r="AME5" s="66"/>
      <c r="AMF5" s="66"/>
      <c r="AMG5" s="66"/>
      <c r="AMH5" s="66"/>
      <c r="AMI5" s="66"/>
      <c r="AMJ5" s="66"/>
      <c r="AMK5" s="66"/>
      <c r="AML5" s="66"/>
      <c r="AMM5" s="66"/>
      <c r="AMN5" s="66"/>
      <c r="AMO5" s="66"/>
      <c r="AMP5" s="66"/>
      <c r="AMQ5" s="66"/>
      <c r="AMR5" s="66"/>
      <c r="AMS5" s="66"/>
      <c r="AMT5" s="66"/>
      <c r="AMU5" s="66"/>
      <c r="AMV5" s="66"/>
      <c r="AMW5" s="66"/>
      <c r="AMX5" s="66"/>
      <c r="AMY5" s="66"/>
      <c r="AMZ5" s="66"/>
      <c r="ANA5" s="66"/>
      <c r="ANB5" s="66"/>
      <c r="ANC5" s="66"/>
      <c r="AND5" s="66"/>
      <c r="ANE5" s="66"/>
      <c r="ANF5" s="66"/>
      <c r="ANG5" s="66"/>
      <c r="ANH5" s="66"/>
      <c r="ANI5" s="66"/>
      <c r="ANJ5" s="66"/>
      <c r="ANK5" s="66"/>
      <c r="ANL5" s="66"/>
      <c r="ANM5" s="66"/>
      <c r="ANN5" s="66"/>
      <c r="ANO5" s="66"/>
      <c r="ANP5" s="66"/>
      <c r="ANQ5" s="66"/>
      <c r="ANR5" s="66"/>
      <c r="ANS5" s="66"/>
      <c r="ANT5" s="66"/>
      <c r="ANU5" s="66"/>
      <c r="ANV5" s="66"/>
      <c r="ANW5" s="66"/>
      <c r="ANX5" s="66"/>
      <c r="ANY5" s="66"/>
      <c r="ANZ5" s="66"/>
      <c r="AOA5" s="66"/>
      <c r="AOB5" s="66"/>
      <c r="AOC5" s="66"/>
      <c r="AOD5" s="66"/>
      <c r="AOE5" s="66"/>
      <c r="AOF5" s="66"/>
      <c r="AOG5" s="66"/>
      <c r="AOH5" s="66"/>
      <c r="AOI5" s="66"/>
      <c r="AOJ5" s="66"/>
      <c r="AOK5" s="66"/>
      <c r="AOL5" s="66"/>
      <c r="AOM5" s="66"/>
      <c r="AON5" s="66"/>
      <c r="AOO5" s="66"/>
      <c r="AOP5" s="66"/>
      <c r="AOQ5" s="66"/>
      <c r="AOR5" s="66"/>
      <c r="AOS5" s="66"/>
      <c r="AOT5" s="66"/>
      <c r="AOU5" s="66"/>
      <c r="AOV5" s="66"/>
      <c r="AOW5" s="66"/>
      <c r="AOX5" s="66"/>
      <c r="AOY5" s="66"/>
      <c r="AOZ5" s="66"/>
      <c r="APA5" s="66"/>
      <c r="APB5" s="66"/>
      <c r="APC5" s="66"/>
      <c r="APD5" s="66"/>
      <c r="APE5" s="66"/>
      <c r="APF5" s="66"/>
      <c r="APG5" s="66"/>
      <c r="APH5" s="66"/>
      <c r="API5" s="66"/>
      <c r="APJ5" s="66"/>
      <c r="APK5" s="66"/>
      <c r="APL5" s="66"/>
      <c r="APM5" s="66"/>
      <c r="APN5" s="66"/>
      <c r="APO5" s="66"/>
      <c r="APP5" s="66"/>
      <c r="APQ5" s="66"/>
      <c r="APR5" s="66"/>
      <c r="APS5" s="66"/>
      <c r="APT5" s="66"/>
      <c r="APU5" s="66"/>
      <c r="APV5" s="66"/>
      <c r="APW5" s="66"/>
      <c r="APX5" s="66"/>
      <c r="APY5" s="66"/>
      <c r="APZ5" s="66"/>
      <c r="AQA5" s="66"/>
      <c r="AQB5" s="66"/>
      <c r="AQC5" s="66"/>
      <c r="AQD5" s="66"/>
      <c r="AQE5" s="66"/>
      <c r="AQF5" s="66"/>
      <c r="AQG5" s="66"/>
      <c r="AQH5" s="66"/>
      <c r="AQI5" s="66"/>
      <c r="AQJ5" s="66"/>
      <c r="AQK5" s="66"/>
      <c r="AQL5" s="66"/>
      <c r="AQM5" s="66"/>
      <c r="AQN5" s="66"/>
      <c r="AQO5" s="66"/>
      <c r="AQP5" s="66"/>
      <c r="AQQ5" s="66"/>
      <c r="AQR5" s="66"/>
      <c r="AQS5" s="66"/>
      <c r="AQT5" s="66"/>
      <c r="AQU5" s="66"/>
      <c r="AQV5" s="66"/>
      <c r="AQW5" s="66"/>
      <c r="AQX5" s="66"/>
      <c r="AQY5" s="66"/>
      <c r="AQZ5" s="66"/>
      <c r="ARA5" s="66"/>
      <c r="ARB5" s="66"/>
      <c r="ARC5" s="66"/>
      <c r="ARD5" s="66"/>
      <c r="ARE5" s="66"/>
      <c r="ARF5" s="66"/>
      <c r="ARG5" s="66"/>
      <c r="ARH5" s="66"/>
      <c r="ARI5" s="66"/>
      <c r="ARJ5" s="66"/>
      <c r="ARK5" s="66"/>
      <c r="ARL5" s="66"/>
      <c r="ARM5" s="66"/>
      <c r="ARN5" s="66"/>
      <c r="ARO5" s="66"/>
      <c r="ARP5" s="66"/>
      <c r="ARQ5" s="66"/>
      <c r="ARR5" s="66"/>
      <c r="ARS5" s="66"/>
      <c r="ART5" s="66"/>
      <c r="ARU5" s="66"/>
      <c r="ARV5" s="66"/>
      <c r="ARW5" s="66"/>
      <c r="ARX5" s="66"/>
      <c r="ARY5" s="66"/>
      <c r="ARZ5" s="66"/>
      <c r="ASA5" s="66"/>
      <c r="ASB5" s="66"/>
      <c r="ASC5" s="66"/>
      <c r="ASD5" s="66"/>
      <c r="ASE5" s="66"/>
      <c r="ASF5" s="66"/>
      <c r="ASG5" s="66"/>
      <c r="ASH5" s="66"/>
      <c r="ASI5" s="66"/>
      <c r="ASJ5" s="66"/>
      <c r="ASK5" s="66"/>
      <c r="ASL5" s="66"/>
      <c r="ASM5" s="66"/>
      <c r="ASN5" s="66"/>
      <c r="ASO5" s="66"/>
      <c r="ASP5" s="66"/>
      <c r="ASQ5" s="66"/>
      <c r="ASR5" s="66"/>
      <c r="ASS5" s="66"/>
      <c r="AST5" s="66"/>
      <c r="ASU5" s="66"/>
      <c r="ASV5" s="66"/>
      <c r="ASW5" s="66"/>
      <c r="ASX5" s="66"/>
      <c r="ASY5" s="66"/>
      <c r="ASZ5" s="66"/>
      <c r="ATA5" s="66"/>
      <c r="ATB5" s="66"/>
      <c r="ATC5" s="66"/>
      <c r="ATD5" s="66"/>
      <c r="ATE5" s="66"/>
      <c r="ATF5" s="66"/>
      <c r="ATG5" s="66"/>
      <c r="ATH5" s="66"/>
      <c r="ATI5" s="66"/>
      <c r="ATJ5" s="66"/>
      <c r="ATK5" s="66"/>
      <c r="ATL5" s="66"/>
      <c r="ATM5" s="66"/>
      <c r="ATN5" s="66"/>
      <c r="ATO5" s="66"/>
      <c r="ATP5" s="66"/>
      <c r="ATQ5" s="66"/>
      <c r="ATR5" s="66"/>
      <c r="ATS5" s="66"/>
      <c r="ATT5" s="66"/>
      <c r="ATU5" s="66"/>
      <c r="ATV5" s="66"/>
      <c r="ATW5" s="66"/>
      <c r="ATX5" s="66"/>
      <c r="ATY5" s="66"/>
      <c r="ATZ5" s="66"/>
      <c r="AUA5" s="66"/>
      <c r="AUB5" s="66"/>
      <c r="AUC5" s="66"/>
      <c r="AUD5" s="66"/>
      <c r="AUE5" s="66"/>
      <c r="AUF5" s="66"/>
      <c r="AUG5" s="66"/>
      <c r="AUH5" s="66"/>
      <c r="AUI5" s="66"/>
      <c r="AUJ5" s="66"/>
      <c r="AUK5" s="66"/>
      <c r="AUL5" s="66"/>
      <c r="AUM5" s="66"/>
      <c r="AUN5" s="66"/>
      <c r="AUO5" s="66"/>
      <c r="AUP5" s="66"/>
      <c r="AUQ5" s="66"/>
      <c r="AUR5" s="66"/>
      <c r="AUS5" s="66"/>
      <c r="AUT5" s="66"/>
      <c r="AUU5" s="66"/>
      <c r="AUV5" s="66"/>
      <c r="AUW5" s="66"/>
      <c r="AUX5" s="66"/>
      <c r="AUY5" s="66"/>
      <c r="AUZ5" s="66"/>
      <c r="AVA5" s="66"/>
      <c r="AVB5" s="66"/>
      <c r="AVC5" s="66"/>
      <c r="AVD5" s="66"/>
      <c r="AVE5" s="66"/>
      <c r="AVF5" s="66"/>
      <c r="AVG5" s="66"/>
      <c r="AVH5" s="66"/>
      <c r="AVI5" s="66"/>
      <c r="AVJ5" s="66"/>
      <c r="AVK5" s="66"/>
      <c r="AVL5" s="66"/>
      <c r="AVM5" s="66"/>
      <c r="AVN5" s="66"/>
      <c r="AVO5" s="66"/>
      <c r="AVP5" s="66"/>
      <c r="AVQ5" s="66"/>
      <c r="AVR5" s="66"/>
      <c r="AVS5" s="66"/>
      <c r="AVT5" s="66"/>
      <c r="AVU5" s="66"/>
      <c r="AVV5" s="66"/>
      <c r="AVW5" s="66"/>
      <c r="AVX5" s="66"/>
      <c r="AVY5" s="66"/>
      <c r="AVZ5" s="66"/>
      <c r="AWA5" s="66"/>
      <c r="AWB5" s="66"/>
      <c r="AWC5" s="66"/>
      <c r="AWD5" s="66"/>
      <c r="AWE5" s="66"/>
      <c r="AWF5" s="66"/>
      <c r="AWG5" s="66"/>
      <c r="AWH5" s="66"/>
      <c r="AWI5" s="66"/>
      <c r="AWJ5" s="66"/>
      <c r="AWK5" s="66"/>
      <c r="AWL5" s="66"/>
      <c r="AWM5" s="66"/>
      <c r="AWN5" s="66"/>
      <c r="AWO5" s="66"/>
      <c r="AWP5" s="66"/>
      <c r="AWQ5" s="66"/>
      <c r="AWR5" s="66"/>
      <c r="AWS5" s="66"/>
      <c r="AWT5" s="66"/>
      <c r="AWU5" s="66"/>
      <c r="AWV5" s="66"/>
      <c r="AWW5" s="66"/>
      <c r="AWX5" s="66"/>
      <c r="AWY5" s="66"/>
      <c r="AWZ5" s="66"/>
      <c r="AXA5" s="66"/>
      <c r="AXB5" s="66"/>
      <c r="AXC5" s="66"/>
      <c r="AXD5" s="66"/>
      <c r="AXE5" s="66"/>
      <c r="AXF5" s="66"/>
      <c r="AXG5" s="66"/>
      <c r="AXH5" s="66"/>
      <c r="AXI5" s="66"/>
      <c r="AXJ5" s="66"/>
      <c r="AXK5" s="66"/>
      <c r="AXL5" s="66"/>
      <c r="AXM5" s="66"/>
      <c r="AXN5" s="66"/>
      <c r="AXO5" s="66"/>
      <c r="AXP5" s="66"/>
      <c r="AXQ5" s="66"/>
      <c r="AXR5" s="66"/>
      <c r="AXS5" s="66"/>
      <c r="AXT5" s="66"/>
      <c r="AXU5" s="66"/>
      <c r="AXV5" s="66"/>
      <c r="AXW5" s="66"/>
      <c r="AXX5" s="66"/>
      <c r="AXY5" s="66"/>
      <c r="AXZ5" s="66"/>
      <c r="AYA5" s="66"/>
      <c r="AYB5" s="66"/>
      <c r="AYC5" s="66"/>
      <c r="AYD5" s="66"/>
      <c r="AYE5" s="66"/>
      <c r="AYF5" s="66"/>
      <c r="AYG5" s="66"/>
      <c r="AYH5" s="66"/>
      <c r="AYI5" s="66"/>
      <c r="AYJ5" s="66"/>
      <c r="AYK5" s="66"/>
      <c r="AYL5" s="66"/>
      <c r="AYM5" s="66"/>
      <c r="AYN5" s="66"/>
      <c r="AYO5" s="66"/>
      <c r="AYP5" s="66"/>
      <c r="AYQ5" s="66"/>
      <c r="AYR5" s="66"/>
      <c r="AYS5" s="66"/>
      <c r="AYT5" s="66"/>
      <c r="AYU5" s="66"/>
      <c r="AYV5" s="66"/>
      <c r="AYW5" s="66"/>
      <c r="AYX5" s="66"/>
      <c r="AYY5" s="66"/>
      <c r="AYZ5" s="66"/>
      <c r="AZA5" s="66"/>
      <c r="AZB5" s="66"/>
      <c r="AZC5" s="66"/>
      <c r="AZD5" s="66"/>
      <c r="AZE5" s="66"/>
      <c r="AZF5" s="66"/>
      <c r="AZG5" s="66"/>
      <c r="AZH5" s="66"/>
      <c r="AZI5" s="66"/>
      <c r="AZJ5" s="66"/>
      <c r="AZK5" s="66"/>
      <c r="AZL5" s="66"/>
      <c r="AZM5" s="66"/>
      <c r="AZN5" s="66"/>
      <c r="AZO5" s="66"/>
      <c r="AZP5" s="66"/>
      <c r="AZQ5" s="66"/>
      <c r="AZR5" s="66"/>
      <c r="AZS5" s="66"/>
      <c r="AZT5" s="66"/>
      <c r="AZU5" s="66"/>
      <c r="AZV5" s="66"/>
      <c r="AZW5" s="66"/>
      <c r="AZX5" s="66"/>
      <c r="AZY5" s="66"/>
      <c r="AZZ5" s="66"/>
      <c r="BAA5" s="66"/>
      <c r="BAB5" s="66"/>
      <c r="BAC5" s="66"/>
      <c r="BAD5" s="66"/>
      <c r="BAE5" s="66"/>
      <c r="BAF5" s="66"/>
      <c r="BAG5" s="66"/>
      <c r="BAH5" s="66"/>
      <c r="BAI5" s="66"/>
      <c r="BAJ5" s="66"/>
      <c r="BAK5" s="66"/>
      <c r="BAL5" s="66"/>
      <c r="BAM5" s="66"/>
      <c r="BAN5" s="66"/>
      <c r="BAO5" s="66"/>
      <c r="BAP5" s="66"/>
      <c r="BAQ5" s="66"/>
      <c r="BAR5" s="66"/>
      <c r="BAS5" s="66"/>
      <c r="BAT5" s="66"/>
      <c r="BAU5" s="66"/>
      <c r="BAV5" s="66"/>
      <c r="BAW5" s="66"/>
      <c r="BAX5" s="66"/>
      <c r="BAY5" s="66"/>
      <c r="BAZ5" s="66"/>
      <c r="BBA5" s="66"/>
      <c r="BBB5" s="66"/>
      <c r="BBC5" s="66"/>
      <c r="BBD5" s="66"/>
      <c r="BBE5" s="66"/>
      <c r="BBF5" s="66"/>
      <c r="BBG5" s="66"/>
      <c r="BBH5" s="66"/>
      <c r="BBI5" s="66"/>
      <c r="BBJ5" s="66"/>
      <c r="BBK5" s="66"/>
      <c r="BBL5" s="66"/>
      <c r="BBM5" s="66"/>
      <c r="BBN5" s="66"/>
      <c r="BBO5" s="66"/>
      <c r="BBP5" s="66"/>
      <c r="BBQ5" s="66"/>
      <c r="BBR5" s="66"/>
      <c r="BBS5" s="66"/>
      <c r="BBT5" s="66"/>
      <c r="BBU5" s="66"/>
      <c r="BBV5" s="66"/>
      <c r="BBW5" s="66"/>
      <c r="BBX5" s="66"/>
      <c r="BBY5" s="66"/>
      <c r="BBZ5" s="66"/>
      <c r="BCA5" s="66"/>
      <c r="BCB5" s="66"/>
      <c r="BCC5" s="66"/>
      <c r="BCD5" s="66"/>
      <c r="BCE5" s="66"/>
      <c r="BCF5" s="66"/>
      <c r="BCG5" s="66"/>
      <c r="BCH5" s="66"/>
      <c r="BCI5" s="66"/>
      <c r="BCJ5" s="66"/>
      <c r="BCK5" s="66"/>
      <c r="BCL5" s="66"/>
      <c r="BCM5" s="66"/>
      <c r="BCN5" s="66"/>
      <c r="BCO5" s="66"/>
      <c r="BCP5" s="66"/>
      <c r="BCQ5" s="66"/>
      <c r="BCR5" s="66"/>
      <c r="BCS5" s="66"/>
      <c r="BCT5" s="66"/>
      <c r="BCU5" s="66"/>
      <c r="BCV5" s="66"/>
      <c r="BCW5" s="66"/>
      <c r="BCX5" s="66"/>
      <c r="BCY5" s="66"/>
      <c r="BCZ5" s="66"/>
      <c r="BDA5" s="66"/>
      <c r="BDB5" s="66"/>
      <c r="BDC5" s="66"/>
      <c r="BDD5" s="66"/>
      <c r="BDE5" s="66"/>
      <c r="BDF5" s="66"/>
      <c r="BDG5" s="66"/>
      <c r="BDH5" s="66"/>
      <c r="BDI5" s="66"/>
      <c r="BDJ5" s="66"/>
      <c r="BDK5" s="66"/>
      <c r="BDL5" s="66"/>
      <c r="BDM5" s="66"/>
      <c r="BDN5" s="66"/>
      <c r="BDO5" s="66"/>
      <c r="BDP5" s="66"/>
      <c r="BDQ5" s="66"/>
      <c r="BDR5" s="66"/>
      <c r="BDS5" s="66"/>
      <c r="BDT5" s="66"/>
      <c r="BDU5" s="66"/>
      <c r="BDV5" s="66"/>
      <c r="BDW5" s="66"/>
      <c r="BDX5" s="66"/>
      <c r="BDY5" s="66"/>
      <c r="BDZ5" s="66"/>
      <c r="BEA5" s="66"/>
      <c r="BEB5" s="66"/>
      <c r="BEC5" s="66"/>
      <c r="BED5" s="66"/>
      <c r="BEE5" s="66"/>
      <c r="BEF5" s="66"/>
      <c r="BEG5" s="66"/>
      <c r="BEH5" s="66"/>
      <c r="BEI5" s="66"/>
      <c r="BEJ5" s="66"/>
      <c r="BEK5" s="66"/>
      <c r="BEL5" s="66"/>
      <c r="BEM5" s="66"/>
      <c r="BEN5" s="66"/>
      <c r="BEO5" s="66"/>
      <c r="BEP5" s="66"/>
      <c r="BEQ5" s="66"/>
      <c r="BER5" s="66"/>
      <c r="BES5" s="66"/>
      <c r="BET5" s="66"/>
      <c r="BEU5" s="66"/>
      <c r="BEV5" s="66"/>
      <c r="BEW5" s="66"/>
      <c r="BEX5" s="66"/>
      <c r="BEY5" s="66"/>
      <c r="BEZ5" s="66"/>
      <c r="BFA5" s="66"/>
      <c r="BFB5" s="66"/>
      <c r="BFC5" s="66"/>
      <c r="BFD5" s="66"/>
      <c r="BFE5" s="66"/>
      <c r="BFF5" s="66"/>
      <c r="BFG5" s="66"/>
      <c r="BFH5" s="66"/>
      <c r="BFI5" s="66"/>
      <c r="BFJ5" s="66"/>
      <c r="BFK5" s="66"/>
      <c r="BFL5" s="66"/>
      <c r="BFM5" s="66"/>
      <c r="BFN5" s="66"/>
      <c r="BFO5" s="66"/>
      <c r="BFP5" s="66"/>
      <c r="BFQ5" s="66"/>
      <c r="BFR5" s="66"/>
      <c r="BFS5" s="66"/>
      <c r="BFT5" s="66"/>
      <c r="BFU5" s="66"/>
      <c r="BFV5" s="66"/>
      <c r="BFW5" s="66"/>
      <c r="BFX5" s="66"/>
      <c r="BFY5" s="66"/>
      <c r="BFZ5" s="66"/>
      <c r="BGA5" s="66"/>
      <c r="BGB5" s="66"/>
      <c r="BGC5" s="66"/>
      <c r="BGD5" s="66"/>
      <c r="BGE5" s="66"/>
      <c r="BGF5" s="66"/>
      <c r="BGG5" s="66"/>
      <c r="BGH5" s="66"/>
      <c r="BGI5" s="66"/>
      <c r="BGJ5" s="66"/>
      <c r="BGK5" s="66"/>
      <c r="BGL5" s="66"/>
      <c r="BGM5" s="66"/>
      <c r="BGN5" s="66"/>
      <c r="BGO5" s="66"/>
      <c r="BGP5" s="66"/>
      <c r="BGQ5" s="66"/>
      <c r="BGR5" s="66"/>
      <c r="BGS5" s="66"/>
      <c r="BGT5" s="66"/>
      <c r="BGU5" s="66"/>
      <c r="BGV5" s="66"/>
      <c r="BGW5" s="66"/>
      <c r="BGX5" s="66"/>
      <c r="BGY5" s="66"/>
      <c r="BGZ5" s="66"/>
      <c r="BHA5" s="66"/>
      <c r="BHB5" s="66"/>
      <c r="BHC5" s="66"/>
      <c r="BHD5" s="66"/>
      <c r="BHE5" s="66"/>
      <c r="BHF5" s="66"/>
      <c r="BHG5" s="66"/>
      <c r="BHH5" s="66"/>
      <c r="BHI5" s="66"/>
      <c r="BHJ5" s="66"/>
      <c r="BHK5" s="66"/>
      <c r="BHL5" s="66"/>
      <c r="BHM5" s="66"/>
      <c r="BHN5" s="66"/>
      <c r="BHO5" s="66"/>
      <c r="BHP5" s="66"/>
      <c r="BHQ5" s="66"/>
      <c r="BHR5" s="66"/>
      <c r="BHS5" s="66"/>
      <c r="BHT5" s="66"/>
      <c r="BHU5" s="66"/>
      <c r="BHV5" s="66"/>
      <c r="BHW5" s="66"/>
      <c r="BHX5" s="66"/>
      <c r="BHY5" s="66"/>
      <c r="BHZ5" s="66"/>
      <c r="BIA5" s="66"/>
      <c r="BIB5" s="66"/>
      <c r="BIC5" s="66"/>
      <c r="BID5" s="66"/>
      <c r="BIE5" s="66"/>
      <c r="BIF5" s="66"/>
      <c r="BIG5" s="66"/>
      <c r="BIH5" s="66"/>
      <c r="BII5" s="66"/>
      <c r="BIJ5" s="66"/>
      <c r="BIK5" s="66"/>
      <c r="BIL5" s="66"/>
      <c r="BIM5" s="66"/>
      <c r="BIN5" s="66"/>
      <c r="BIO5" s="66"/>
      <c r="BIP5" s="66"/>
      <c r="BIQ5" s="66"/>
      <c r="BIR5" s="66"/>
      <c r="BIS5" s="66"/>
      <c r="BIT5" s="66"/>
      <c r="BIU5" s="66"/>
      <c r="BIV5" s="66"/>
      <c r="BIW5" s="66"/>
      <c r="BIX5" s="66"/>
      <c r="BIY5" s="66"/>
      <c r="BIZ5" s="66"/>
      <c r="BJA5" s="66"/>
      <c r="BJB5" s="66"/>
      <c r="BJC5" s="66"/>
      <c r="BJD5" s="66"/>
      <c r="BJE5" s="66"/>
      <c r="BJF5" s="66"/>
      <c r="BJG5" s="66"/>
      <c r="BJH5" s="66"/>
      <c r="BJI5" s="66"/>
      <c r="BJJ5" s="66"/>
      <c r="BJK5" s="66"/>
      <c r="BJL5" s="66"/>
      <c r="BJM5" s="66"/>
      <c r="BJN5" s="66"/>
      <c r="BJO5" s="66"/>
      <c r="BJP5" s="66"/>
      <c r="BJQ5" s="66"/>
      <c r="BJR5" s="66"/>
      <c r="BJS5" s="66"/>
      <c r="BJT5" s="66"/>
      <c r="BJU5" s="66"/>
      <c r="BJV5" s="66"/>
      <c r="BJW5" s="66"/>
      <c r="BJX5" s="66"/>
      <c r="BJY5" s="66"/>
      <c r="BJZ5" s="66"/>
      <c r="BKA5" s="66"/>
      <c r="BKB5" s="66"/>
      <c r="BKC5" s="66"/>
      <c r="BKD5" s="66"/>
      <c r="BKE5" s="66"/>
      <c r="BKF5" s="66"/>
      <c r="BKG5" s="66"/>
      <c r="BKH5" s="66"/>
      <c r="BKI5" s="66"/>
      <c r="BKJ5" s="66"/>
      <c r="BKK5" s="66"/>
      <c r="BKL5" s="66"/>
      <c r="BKM5" s="66"/>
      <c r="BKN5" s="66"/>
      <c r="BKO5" s="66"/>
      <c r="BKP5" s="66"/>
      <c r="BKQ5" s="66"/>
      <c r="BKR5" s="66"/>
      <c r="BKS5" s="66"/>
      <c r="BKT5" s="66"/>
      <c r="BKU5" s="66"/>
      <c r="BKV5" s="66"/>
      <c r="BKW5" s="66"/>
      <c r="BKX5" s="66"/>
      <c r="BKY5" s="66"/>
      <c r="BKZ5" s="66"/>
      <c r="BLA5" s="66"/>
      <c r="BLB5" s="66"/>
      <c r="BLC5" s="66"/>
      <c r="BLD5" s="66"/>
      <c r="BLE5" s="66"/>
      <c r="BLF5" s="66"/>
      <c r="BLG5" s="66"/>
      <c r="BLH5" s="66"/>
      <c r="BLI5" s="66"/>
      <c r="BLJ5" s="66"/>
      <c r="BLK5" s="66"/>
      <c r="BLL5" s="66"/>
      <c r="BLM5" s="66"/>
      <c r="BLN5" s="66"/>
      <c r="BLO5" s="66"/>
      <c r="BLP5" s="66"/>
      <c r="BLQ5" s="66"/>
      <c r="BLR5" s="66"/>
      <c r="BLS5" s="66"/>
      <c r="BLT5" s="66"/>
      <c r="BLU5" s="66"/>
      <c r="BLV5" s="66"/>
      <c r="BLW5" s="66"/>
      <c r="BLX5" s="66"/>
      <c r="BLY5" s="66"/>
      <c r="BLZ5" s="66"/>
      <c r="BMA5" s="66"/>
      <c r="BMB5" s="66"/>
      <c r="BMC5" s="66"/>
      <c r="BMD5" s="66"/>
      <c r="BME5" s="66"/>
      <c r="BMF5" s="66"/>
      <c r="BMG5" s="66"/>
      <c r="BMH5" s="66"/>
      <c r="BMI5" s="66"/>
      <c r="BMJ5" s="66"/>
      <c r="BMK5" s="66"/>
      <c r="BML5" s="66"/>
      <c r="BMM5" s="66"/>
      <c r="BMN5" s="66"/>
      <c r="BMO5" s="66"/>
      <c r="BMP5" s="66"/>
      <c r="BMQ5" s="66"/>
      <c r="BMR5" s="66"/>
      <c r="BMS5" s="66"/>
      <c r="BMT5" s="66"/>
      <c r="BMU5" s="66"/>
      <c r="BMV5" s="66"/>
      <c r="BMW5" s="66"/>
      <c r="BMX5" s="66"/>
      <c r="BMY5" s="66"/>
      <c r="BMZ5" s="66"/>
      <c r="BNA5" s="66"/>
      <c r="BNB5" s="66"/>
      <c r="BNC5" s="66"/>
      <c r="BND5" s="66"/>
      <c r="BNE5" s="66"/>
      <c r="BNF5" s="66"/>
      <c r="BNG5" s="66"/>
      <c r="BNH5" s="66"/>
      <c r="BNI5" s="66"/>
      <c r="BNJ5" s="66"/>
      <c r="BNK5" s="66"/>
      <c r="BNL5" s="66"/>
      <c r="BNM5" s="66"/>
      <c r="BNN5" s="66"/>
      <c r="BNO5" s="66"/>
      <c r="BNP5" s="66"/>
      <c r="BNQ5" s="66"/>
      <c r="BNR5" s="66"/>
      <c r="BNS5" s="66"/>
      <c r="BNT5" s="66"/>
      <c r="BNU5" s="66"/>
      <c r="BNV5" s="66"/>
      <c r="BNW5" s="66"/>
      <c r="BNX5" s="66"/>
      <c r="BNY5" s="66"/>
      <c r="BNZ5" s="66"/>
      <c r="BOA5" s="66"/>
      <c r="BOB5" s="66"/>
      <c r="BOC5" s="66"/>
      <c r="BOD5" s="66"/>
      <c r="BOE5" s="66"/>
      <c r="BOF5" s="66"/>
      <c r="BOG5" s="66"/>
      <c r="BOH5" s="66"/>
      <c r="BOI5" s="66"/>
      <c r="BOJ5" s="66"/>
      <c r="BOK5" s="66"/>
      <c r="BOL5" s="66"/>
      <c r="BOM5" s="66"/>
      <c r="BON5" s="66"/>
      <c r="BOO5" s="66"/>
      <c r="BOP5" s="66"/>
      <c r="BOQ5" s="66"/>
      <c r="BOR5" s="66"/>
      <c r="BOS5" s="66"/>
      <c r="BOT5" s="66"/>
      <c r="BOU5" s="66"/>
      <c r="BOV5" s="66"/>
      <c r="BOW5" s="66"/>
      <c r="BOX5" s="66"/>
      <c r="BOY5" s="66"/>
      <c r="BOZ5" s="66"/>
      <c r="BPA5" s="66"/>
      <c r="BPB5" s="66"/>
      <c r="BPC5" s="66"/>
      <c r="BPD5" s="66"/>
      <c r="BPE5" s="66"/>
      <c r="BPF5" s="66"/>
      <c r="BPG5" s="66"/>
      <c r="BPH5" s="66"/>
      <c r="BPI5" s="66"/>
      <c r="BPJ5" s="66"/>
      <c r="BPK5" s="66"/>
      <c r="BPL5" s="66"/>
      <c r="BPM5" s="66"/>
      <c r="BPN5" s="66"/>
      <c r="BPO5" s="66"/>
      <c r="BPP5" s="66"/>
      <c r="BPQ5" s="66"/>
      <c r="BPR5" s="66"/>
      <c r="BPS5" s="66"/>
      <c r="BPT5" s="66"/>
      <c r="BPU5" s="66"/>
      <c r="BPV5" s="66"/>
      <c r="BPW5" s="66"/>
      <c r="BPX5" s="66"/>
      <c r="BPY5" s="66"/>
      <c r="BPZ5" s="66"/>
      <c r="BQA5" s="66"/>
      <c r="BQB5" s="66"/>
      <c r="BQC5" s="66"/>
      <c r="BQD5" s="66"/>
      <c r="BQE5" s="66"/>
      <c r="BQF5" s="66"/>
      <c r="BQG5" s="66"/>
      <c r="BQH5" s="66"/>
      <c r="BQI5" s="66"/>
      <c r="BQJ5" s="66"/>
      <c r="BQK5" s="66"/>
      <c r="BQL5" s="66"/>
      <c r="BQM5" s="66"/>
      <c r="BQN5" s="66"/>
      <c r="BQO5" s="66"/>
      <c r="BQP5" s="66"/>
      <c r="BQQ5" s="66"/>
      <c r="BQR5" s="66"/>
      <c r="BQS5" s="66"/>
      <c r="BQT5" s="66"/>
      <c r="BQU5" s="66"/>
      <c r="BQV5" s="66"/>
      <c r="BQW5" s="66"/>
      <c r="BQX5" s="66"/>
      <c r="BQY5" s="66"/>
      <c r="BQZ5" s="66"/>
      <c r="BRA5" s="66"/>
      <c r="BRB5" s="66"/>
      <c r="BRC5" s="66"/>
      <c r="BRD5" s="66"/>
      <c r="BRE5" s="66"/>
      <c r="BRF5" s="66"/>
      <c r="BRG5" s="66"/>
      <c r="BRH5" s="66"/>
      <c r="BRI5" s="66"/>
      <c r="BRJ5" s="66"/>
      <c r="BRK5" s="66"/>
      <c r="BRL5" s="66"/>
      <c r="BRM5" s="66"/>
      <c r="BRN5" s="66"/>
      <c r="BRO5" s="66"/>
      <c r="BRP5" s="66"/>
      <c r="BRQ5" s="66"/>
      <c r="BRR5" s="66"/>
      <c r="BRS5" s="66"/>
      <c r="BRT5" s="66"/>
      <c r="BRU5" s="66"/>
      <c r="BRV5" s="66"/>
      <c r="BRW5" s="66"/>
      <c r="BRX5" s="66"/>
      <c r="BRY5" s="66"/>
      <c r="BRZ5" s="66"/>
      <c r="BSA5" s="66"/>
      <c r="BSB5" s="66"/>
      <c r="BSC5" s="66"/>
      <c r="BSD5" s="66"/>
      <c r="BSE5" s="66"/>
      <c r="BSF5" s="66"/>
      <c r="BSG5" s="66"/>
      <c r="BSH5" s="66"/>
      <c r="BSI5" s="66"/>
      <c r="BSJ5" s="66"/>
      <c r="BSK5" s="66"/>
      <c r="BSL5" s="66"/>
      <c r="BSM5" s="66"/>
      <c r="BSN5" s="66"/>
      <c r="BSO5" s="66"/>
      <c r="BSP5" s="66"/>
      <c r="BSQ5" s="66"/>
      <c r="BSR5" s="66"/>
      <c r="BSS5" s="66"/>
      <c r="BST5" s="66"/>
      <c r="BSU5" s="66"/>
      <c r="BSV5" s="66"/>
      <c r="BSW5" s="66"/>
      <c r="BSX5" s="66"/>
      <c r="BSY5" s="66"/>
      <c r="BSZ5" s="66"/>
      <c r="BTA5" s="66"/>
      <c r="BTB5" s="66"/>
      <c r="BTC5" s="66"/>
      <c r="BTD5" s="66"/>
      <c r="BTE5" s="66"/>
      <c r="BTF5" s="66"/>
      <c r="BTG5" s="66"/>
      <c r="BTH5" s="66"/>
      <c r="BTI5" s="66"/>
      <c r="BTJ5" s="66"/>
      <c r="BTK5" s="66"/>
      <c r="BTL5" s="66"/>
      <c r="BTM5" s="66"/>
      <c r="BTN5" s="66"/>
      <c r="BTO5" s="66"/>
      <c r="BTP5" s="66"/>
      <c r="BTQ5" s="66"/>
      <c r="BTR5" s="66"/>
      <c r="BTS5" s="66"/>
      <c r="BTT5" s="66"/>
      <c r="BTU5" s="66"/>
      <c r="BTV5" s="66"/>
      <c r="BTW5" s="66"/>
      <c r="BTX5" s="66"/>
      <c r="BTY5" s="66"/>
      <c r="BTZ5" s="66"/>
      <c r="BUA5" s="66"/>
      <c r="BUB5" s="66"/>
      <c r="BUC5" s="66"/>
      <c r="BUD5" s="66"/>
      <c r="BUE5" s="66"/>
      <c r="BUF5" s="66"/>
      <c r="BUG5" s="66"/>
      <c r="BUH5" s="66"/>
      <c r="BUI5" s="66"/>
      <c r="BUJ5" s="66"/>
      <c r="BUK5" s="66"/>
      <c r="BUL5" s="66"/>
      <c r="BUM5" s="66"/>
      <c r="BUN5" s="66"/>
      <c r="BUO5" s="66"/>
      <c r="BUP5" s="66"/>
      <c r="BUQ5" s="66"/>
      <c r="BUR5" s="66"/>
      <c r="BUS5" s="66"/>
      <c r="BUT5" s="66"/>
      <c r="BUU5" s="66"/>
      <c r="BUV5" s="66"/>
      <c r="BUW5" s="66"/>
      <c r="BUX5" s="66"/>
      <c r="BUY5" s="66"/>
      <c r="BUZ5" s="66"/>
      <c r="BVA5" s="66"/>
      <c r="BVB5" s="66"/>
      <c r="BVC5" s="66"/>
      <c r="BVD5" s="66"/>
      <c r="BVE5" s="66"/>
      <c r="BVF5" s="66"/>
      <c r="BVG5" s="66"/>
      <c r="BVH5" s="66"/>
      <c r="BVI5" s="66"/>
      <c r="BVJ5" s="66"/>
      <c r="BVK5" s="66"/>
      <c r="BVL5" s="66"/>
      <c r="BVM5" s="66"/>
      <c r="BVN5" s="66"/>
      <c r="BVO5" s="66"/>
      <c r="BVP5" s="66"/>
      <c r="BVQ5" s="66"/>
      <c r="BVR5" s="66"/>
      <c r="BVS5" s="66"/>
      <c r="BVT5" s="66"/>
      <c r="BVU5" s="66"/>
      <c r="BVV5" s="66"/>
      <c r="BVW5" s="66"/>
      <c r="BVX5" s="66"/>
      <c r="BVY5" s="66"/>
      <c r="BVZ5" s="66"/>
      <c r="BWA5" s="66"/>
      <c r="BWB5" s="66"/>
      <c r="BWC5" s="66"/>
      <c r="BWD5" s="66"/>
      <c r="BWE5" s="66"/>
      <c r="BWF5" s="66"/>
      <c r="BWG5" s="66"/>
      <c r="BWH5" s="66"/>
      <c r="BWI5" s="66"/>
      <c r="BWJ5" s="66"/>
      <c r="BWK5" s="66"/>
      <c r="BWL5" s="66"/>
      <c r="BWM5" s="66"/>
      <c r="BWN5" s="66"/>
      <c r="BWO5" s="66"/>
      <c r="BWP5" s="66"/>
      <c r="BWQ5" s="66"/>
      <c r="BWR5" s="66"/>
      <c r="BWS5" s="66"/>
      <c r="BWT5" s="66"/>
      <c r="BWU5" s="66"/>
      <c r="BWV5" s="66"/>
      <c r="BWW5" s="66"/>
      <c r="BWX5" s="66"/>
      <c r="BWY5" s="66"/>
      <c r="BWZ5" s="66"/>
      <c r="BXA5" s="66"/>
      <c r="BXB5" s="66"/>
      <c r="BXC5" s="66"/>
      <c r="BXD5" s="66"/>
      <c r="BXE5" s="66"/>
      <c r="BXF5" s="66"/>
      <c r="BXG5" s="66"/>
      <c r="BXH5" s="66"/>
      <c r="BXI5" s="66"/>
      <c r="BXJ5" s="66"/>
      <c r="BXK5" s="66"/>
      <c r="BXL5" s="66"/>
      <c r="BXM5" s="66"/>
      <c r="BXN5" s="66"/>
      <c r="BXO5" s="66"/>
      <c r="BXP5" s="66"/>
      <c r="BXQ5" s="66"/>
      <c r="BXR5" s="66"/>
      <c r="BXS5" s="66"/>
      <c r="BXT5" s="66"/>
      <c r="BXU5" s="66"/>
      <c r="BXV5" s="66"/>
      <c r="BXW5" s="66"/>
      <c r="BXX5" s="66"/>
      <c r="BXY5" s="66"/>
      <c r="BXZ5" s="66"/>
      <c r="BYA5" s="66"/>
      <c r="BYB5" s="66"/>
      <c r="BYC5" s="66"/>
      <c r="BYD5" s="66"/>
      <c r="BYE5" s="66"/>
      <c r="BYF5" s="66"/>
      <c r="BYG5" s="66"/>
      <c r="BYH5" s="66"/>
      <c r="BYI5" s="66"/>
      <c r="BYJ5" s="66"/>
      <c r="BYK5" s="66"/>
      <c r="BYL5" s="66"/>
      <c r="BYM5" s="66"/>
      <c r="BYN5" s="66"/>
      <c r="BYO5" s="66"/>
      <c r="BYP5" s="66"/>
      <c r="BYQ5" s="66"/>
      <c r="BYR5" s="66"/>
      <c r="BYS5" s="66"/>
      <c r="BYT5" s="66"/>
      <c r="BYU5" s="66"/>
      <c r="BYV5" s="66"/>
      <c r="BYW5" s="66"/>
      <c r="BYX5" s="66"/>
      <c r="BYY5" s="66"/>
      <c r="BYZ5" s="66"/>
      <c r="BZA5" s="66"/>
      <c r="BZB5" s="66"/>
      <c r="BZC5" s="66"/>
      <c r="BZD5" s="66"/>
      <c r="BZE5" s="66"/>
      <c r="BZF5" s="66"/>
      <c r="BZG5" s="66"/>
      <c r="BZH5" s="66"/>
      <c r="BZI5" s="66"/>
      <c r="BZJ5" s="66"/>
      <c r="BZK5" s="66"/>
      <c r="BZL5" s="66"/>
      <c r="BZM5" s="66"/>
      <c r="BZN5" s="66"/>
      <c r="BZO5" s="66"/>
      <c r="BZP5" s="66"/>
      <c r="BZQ5" s="66"/>
      <c r="BZR5" s="66"/>
      <c r="BZS5" s="66"/>
      <c r="BZT5" s="66"/>
      <c r="BZU5" s="66"/>
      <c r="BZV5" s="66"/>
      <c r="BZW5" s="66"/>
      <c r="BZX5" s="66"/>
      <c r="BZY5" s="66"/>
      <c r="BZZ5" s="66"/>
      <c r="CAA5" s="66"/>
      <c r="CAB5" s="66"/>
      <c r="CAC5" s="66"/>
      <c r="CAD5" s="66"/>
      <c r="CAE5" s="66"/>
      <c r="CAF5" s="66"/>
      <c r="CAG5" s="66"/>
      <c r="CAH5" s="66"/>
      <c r="CAI5" s="66"/>
      <c r="CAJ5" s="66"/>
      <c r="CAK5" s="66"/>
      <c r="CAL5" s="66"/>
      <c r="CAM5" s="66"/>
      <c r="CAN5" s="66"/>
      <c r="CAO5" s="66"/>
      <c r="CAP5" s="66"/>
      <c r="CAQ5" s="66"/>
      <c r="CAR5" s="66"/>
      <c r="CAS5" s="66"/>
      <c r="CAT5" s="66"/>
      <c r="CAU5" s="66"/>
      <c r="CAV5" s="66"/>
      <c r="CAW5" s="66"/>
      <c r="CAX5" s="66"/>
      <c r="CAY5" s="66"/>
      <c r="CAZ5" s="66"/>
      <c r="CBA5" s="66"/>
      <c r="CBB5" s="66"/>
      <c r="CBC5" s="66"/>
      <c r="CBD5" s="66"/>
      <c r="CBE5" s="66"/>
      <c r="CBF5" s="66"/>
      <c r="CBG5" s="66"/>
      <c r="CBH5" s="66"/>
      <c r="CBI5" s="66"/>
      <c r="CBJ5" s="66"/>
      <c r="CBK5" s="66"/>
      <c r="CBL5" s="66"/>
      <c r="CBM5" s="66"/>
      <c r="CBN5" s="66"/>
      <c r="CBO5" s="66"/>
      <c r="CBP5" s="66"/>
      <c r="CBQ5" s="66"/>
      <c r="CBR5" s="66"/>
      <c r="CBS5" s="66"/>
      <c r="CBT5" s="66"/>
      <c r="CBU5" s="66"/>
      <c r="CBV5" s="66"/>
      <c r="CBW5" s="66"/>
      <c r="CBX5" s="66"/>
      <c r="CBY5" s="66"/>
      <c r="CBZ5" s="66"/>
      <c r="CCA5" s="66"/>
      <c r="CCB5" s="66"/>
      <c r="CCC5" s="66"/>
      <c r="CCD5" s="66"/>
      <c r="CCE5" s="66"/>
      <c r="CCF5" s="66"/>
      <c r="CCG5" s="66"/>
      <c r="CCH5" s="66"/>
      <c r="CCI5" s="66"/>
      <c r="CCJ5" s="66"/>
      <c r="CCK5" s="66"/>
      <c r="CCL5" s="66"/>
      <c r="CCM5" s="66"/>
      <c r="CCN5" s="66"/>
      <c r="CCO5" s="66"/>
      <c r="CCP5" s="66"/>
      <c r="CCQ5" s="66"/>
      <c r="CCR5" s="66"/>
      <c r="CCS5" s="66"/>
      <c r="CCT5" s="66"/>
      <c r="CCU5" s="66"/>
      <c r="CCV5" s="66"/>
      <c r="CCW5" s="66"/>
      <c r="CCX5" s="66"/>
      <c r="CCY5" s="66"/>
      <c r="CCZ5" s="66"/>
      <c r="CDA5" s="66"/>
      <c r="CDB5" s="66"/>
      <c r="CDC5" s="66"/>
      <c r="CDD5" s="66"/>
      <c r="CDE5" s="66"/>
      <c r="CDF5" s="66"/>
      <c r="CDG5" s="66"/>
      <c r="CDH5" s="66"/>
      <c r="CDI5" s="66"/>
      <c r="CDJ5" s="66"/>
      <c r="CDK5" s="66"/>
      <c r="CDL5" s="66"/>
      <c r="CDM5" s="66"/>
      <c r="CDN5" s="66"/>
      <c r="CDO5" s="66"/>
      <c r="CDP5" s="66"/>
      <c r="CDQ5" s="66"/>
      <c r="CDR5" s="66"/>
      <c r="CDS5" s="66"/>
      <c r="CDT5" s="66"/>
      <c r="CDU5" s="66"/>
      <c r="CDV5" s="66"/>
      <c r="CDW5" s="66"/>
      <c r="CDX5" s="66"/>
      <c r="CDY5" s="66"/>
      <c r="CDZ5" s="66"/>
      <c r="CEA5" s="66"/>
      <c r="CEB5" s="66"/>
      <c r="CEC5" s="66"/>
      <c r="CED5" s="66"/>
      <c r="CEE5" s="66"/>
      <c r="CEF5" s="66"/>
      <c r="CEG5" s="66"/>
      <c r="CEH5" s="66"/>
      <c r="CEI5" s="66"/>
      <c r="CEJ5" s="66"/>
      <c r="CEK5" s="66"/>
      <c r="CEL5" s="66"/>
      <c r="CEM5" s="66"/>
      <c r="CEN5" s="66"/>
      <c r="CEO5" s="66"/>
      <c r="CEP5" s="66"/>
      <c r="CEQ5" s="66"/>
      <c r="CER5" s="66"/>
      <c r="CES5" s="66"/>
      <c r="CET5" s="66"/>
      <c r="CEU5" s="66"/>
      <c r="CEV5" s="66"/>
      <c r="CEW5" s="66"/>
      <c r="CEX5" s="66"/>
      <c r="CEY5" s="66"/>
      <c r="CEZ5" s="66"/>
      <c r="CFA5" s="66"/>
      <c r="CFB5" s="66"/>
      <c r="CFC5" s="66"/>
      <c r="CFD5" s="66"/>
      <c r="CFE5" s="66"/>
      <c r="CFF5" s="66"/>
      <c r="CFG5" s="66"/>
      <c r="CFH5" s="66"/>
      <c r="CFI5" s="66"/>
      <c r="CFJ5" s="66"/>
      <c r="CFK5" s="66"/>
      <c r="CFL5" s="66"/>
      <c r="CFM5" s="66"/>
      <c r="CFN5" s="66"/>
      <c r="CFO5" s="66"/>
      <c r="CFP5" s="66"/>
      <c r="CFQ5" s="66"/>
      <c r="CFR5" s="66"/>
      <c r="CFS5" s="66"/>
      <c r="CFT5" s="66"/>
      <c r="CFU5" s="66"/>
      <c r="CFV5" s="66"/>
      <c r="CFW5" s="66"/>
      <c r="CFX5" s="66"/>
      <c r="CFY5" s="66"/>
      <c r="CFZ5" s="66"/>
      <c r="CGA5" s="66"/>
      <c r="CGB5" s="66"/>
      <c r="CGC5" s="66"/>
      <c r="CGD5" s="66"/>
      <c r="CGE5" s="66"/>
      <c r="CGF5" s="66"/>
      <c r="CGG5" s="66"/>
      <c r="CGH5" s="66"/>
      <c r="CGI5" s="66"/>
      <c r="CGJ5" s="66"/>
      <c r="CGK5" s="66"/>
      <c r="CGL5" s="66"/>
      <c r="CGM5" s="66"/>
      <c r="CGN5" s="66"/>
      <c r="CGO5" s="66"/>
      <c r="CGP5" s="66"/>
      <c r="CGQ5" s="66"/>
      <c r="CGR5" s="66"/>
      <c r="CGS5" s="66"/>
      <c r="CGT5" s="66"/>
      <c r="CGU5" s="66"/>
      <c r="CGV5" s="66"/>
      <c r="CGW5" s="66"/>
      <c r="CGX5" s="66"/>
      <c r="CGY5" s="66"/>
      <c r="CGZ5" s="66"/>
      <c r="CHA5" s="66"/>
      <c r="CHB5" s="66"/>
      <c r="CHC5" s="66"/>
      <c r="CHD5" s="66"/>
      <c r="CHE5" s="66"/>
      <c r="CHF5" s="66"/>
      <c r="CHG5" s="66"/>
      <c r="CHH5" s="66"/>
      <c r="CHI5" s="66"/>
      <c r="CHJ5" s="66"/>
      <c r="CHK5" s="66"/>
      <c r="CHL5" s="66"/>
      <c r="CHM5" s="66"/>
      <c r="CHN5" s="66"/>
      <c r="CHO5" s="66"/>
      <c r="CHP5" s="66"/>
      <c r="CHQ5" s="66"/>
      <c r="CHR5" s="66"/>
      <c r="CHS5" s="66"/>
      <c r="CHT5" s="66"/>
      <c r="CHU5" s="66"/>
      <c r="CHV5" s="66"/>
      <c r="CHW5" s="66"/>
      <c r="CHX5" s="66"/>
      <c r="CHY5" s="66"/>
      <c r="CHZ5" s="66"/>
      <c r="CIA5" s="66"/>
      <c r="CIB5" s="66"/>
      <c r="CIC5" s="66"/>
      <c r="CID5" s="66"/>
      <c r="CIE5" s="66"/>
      <c r="CIF5" s="66"/>
      <c r="CIG5" s="66"/>
      <c r="CIH5" s="66"/>
      <c r="CII5" s="66"/>
      <c r="CIJ5" s="66"/>
      <c r="CIK5" s="66"/>
      <c r="CIL5" s="66"/>
      <c r="CIM5" s="66"/>
      <c r="CIN5" s="66"/>
      <c r="CIO5" s="66"/>
      <c r="CIP5" s="66"/>
      <c r="CIQ5" s="66"/>
      <c r="CIR5" s="66"/>
      <c r="CIS5" s="66"/>
      <c r="CIT5" s="66"/>
      <c r="CIU5" s="66"/>
      <c r="CIV5" s="66"/>
      <c r="CIW5" s="66"/>
      <c r="CIX5" s="66"/>
      <c r="CIY5" s="66"/>
      <c r="CIZ5" s="66"/>
      <c r="CJA5" s="66"/>
      <c r="CJB5" s="66"/>
      <c r="CJC5" s="66"/>
      <c r="CJD5" s="66"/>
      <c r="CJE5" s="66"/>
      <c r="CJF5" s="66"/>
      <c r="CJG5" s="66"/>
      <c r="CJH5" s="66"/>
      <c r="CJI5" s="66"/>
      <c r="CJJ5" s="66"/>
      <c r="CJK5" s="66"/>
      <c r="CJL5" s="66"/>
      <c r="CJM5" s="66"/>
      <c r="CJN5" s="66"/>
      <c r="CJO5" s="66"/>
      <c r="CJP5" s="66"/>
      <c r="CJQ5" s="66"/>
      <c r="CJR5" s="66"/>
      <c r="CJS5" s="66"/>
      <c r="CJT5" s="66"/>
      <c r="CJU5" s="66"/>
      <c r="CJV5" s="66"/>
      <c r="CJW5" s="66"/>
      <c r="CJX5" s="66"/>
      <c r="CJY5" s="66"/>
      <c r="CJZ5" s="66"/>
      <c r="CKA5" s="66"/>
      <c r="CKB5" s="66"/>
      <c r="CKC5" s="66"/>
      <c r="CKD5" s="66"/>
      <c r="CKE5" s="66"/>
      <c r="CKF5" s="66"/>
      <c r="CKG5" s="66"/>
      <c r="CKH5" s="66"/>
      <c r="CKI5" s="66"/>
      <c r="CKJ5" s="66"/>
      <c r="CKK5" s="66"/>
      <c r="CKL5" s="66"/>
      <c r="CKM5" s="66"/>
      <c r="CKN5" s="66"/>
      <c r="CKO5" s="66"/>
      <c r="CKP5" s="66"/>
      <c r="CKQ5" s="66"/>
      <c r="CKR5" s="66"/>
      <c r="CKS5" s="66"/>
      <c r="CKT5" s="66"/>
      <c r="CKU5" s="66"/>
      <c r="CKV5" s="66"/>
      <c r="CKW5" s="66"/>
      <c r="CKX5" s="66"/>
      <c r="CKY5" s="66"/>
      <c r="CKZ5" s="66"/>
      <c r="CLA5" s="66"/>
      <c r="CLB5" s="66"/>
      <c r="CLC5" s="66"/>
      <c r="CLD5" s="66"/>
      <c r="CLE5" s="66"/>
      <c r="CLF5" s="66"/>
      <c r="CLG5" s="66"/>
      <c r="CLH5" s="66"/>
      <c r="CLI5" s="66"/>
      <c r="CLJ5" s="66"/>
      <c r="CLK5" s="66"/>
      <c r="CLL5" s="66"/>
      <c r="CLM5" s="66"/>
      <c r="CLN5" s="66"/>
      <c r="CLO5" s="66"/>
      <c r="CLP5" s="66"/>
      <c r="CLQ5" s="66"/>
      <c r="CLR5" s="66"/>
      <c r="CLS5" s="66"/>
      <c r="CLT5" s="66"/>
      <c r="CLU5" s="66"/>
      <c r="CLV5" s="66"/>
      <c r="CLW5" s="66"/>
      <c r="CLX5" s="66"/>
      <c r="CLY5" s="66"/>
      <c r="CLZ5" s="66"/>
      <c r="CMA5" s="66"/>
      <c r="CMB5" s="66"/>
      <c r="CMC5" s="66"/>
      <c r="CMD5" s="66"/>
      <c r="CME5" s="66"/>
      <c r="CMF5" s="66"/>
      <c r="CMG5" s="66"/>
      <c r="CMH5" s="66"/>
      <c r="CMI5" s="66"/>
      <c r="CMJ5" s="66"/>
      <c r="CMK5" s="66"/>
      <c r="CML5" s="66"/>
      <c r="CMM5" s="66"/>
      <c r="CMN5" s="66"/>
      <c r="CMO5" s="66"/>
      <c r="CMP5" s="66"/>
      <c r="CMQ5" s="66"/>
      <c r="CMR5" s="66"/>
      <c r="CMS5" s="66"/>
      <c r="CMT5" s="66"/>
      <c r="CMU5" s="66"/>
      <c r="CMV5" s="66"/>
      <c r="CMW5" s="66"/>
      <c r="CMX5" s="66"/>
      <c r="CMY5" s="66"/>
      <c r="CMZ5" s="66"/>
      <c r="CNA5" s="66"/>
      <c r="CNB5" s="66"/>
      <c r="CNC5" s="66"/>
      <c r="CND5" s="66"/>
      <c r="CNE5" s="66"/>
      <c r="CNF5" s="66"/>
      <c r="CNG5" s="66"/>
      <c r="CNH5" s="66"/>
      <c r="CNI5" s="66"/>
      <c r="CNJ5" s="66"/>
      <c r="CNK5" s="66"/>
      <c r="CNL5" s="66"/>
      <c r="CNM5" s="66"/>
      <c r="CNN5" s="66"/>
      <c r="CNO5" s="66"/>
      <c r="CNP5" s="66"/>
      <c r="CNQ5" s="66"/>
      <c r="CNR5" s="66"/>
      <c r="CNS5" s="66"/>
      <c r="CNT5" s="66"/>
      <c r="CNU5" s="66"/>
      <c r="CNV5" s="66"/>
      <c r="CNW5" s="66"/>
      <c r="CNX5" s="66"/>
      <c r="CNY5" s="66"/>
      <c r="CNZ5" s="66"/>
      <c r="COA5" s="66"/>
      <c r="COB5" s="66"/>
      <c r="COC5" s="66"/>
      <c r="COD5" s="66"/>
      <c r="COE5" s="66"/>
      <c r="COF5" s="66"/>
      <c r="COG5" s="66"/>
      <c r="COH5" s="66"/>
      <c r="COI5" s="66"/>
      <c r="COJ5" s="66"/>
      <c r="COK5" s="66"/>
      <c r="COL5" s="66"/>
      <c r="COM5" s="66"/>
      <c r="CON5" s="66"/>
      <c r="COO5" s="66"/>
      <c r="COP5" s="66"/>
      <c r="COQ5" s="66"/>
      <c r="COR5" s="66"/>
      <c r="COS5" s="66"/>
      <c r="COT5" s="66"/>
      <c r="COU5" s="66"/>
      <c r="COV5" s="66"/>
      <c r="COW5" s="66"/>
      <c r="COX5" s="66"/>
      <c r="COY5" s="66"/>
      <c r="COZ5" s="66"/>
      <c r="CPA5" s="66"/>
      <c r="CPB5" s="66"/>
      <c r="CPC5" s="66"/>
      <c r="CPD5" s="66"/>
      <c r="CPE5" s="66"/>
      <c r="CPF5" s="66"/>
      <c r="CPG5" s="66"/>
      <c r="CPH5" s="66"/>
      <c r="CPI5" s="66"/>
      <c r="CPJ5" s="66"/>
      <c r="CPK5" s="66"/>
      <c r="CPL5" s="66"/>
      <c r="CPM5" s="66"/>
      <c r="CPN5" s="66"/>
      <c r="CPO5" s="66"/>
      <c r="CPP5" s="66"/>
      <c r="CPQ5" s="66"/>
      <c r="CPR5" s="66"/>
      <c r="CPS5" s="66"/>
      <c r="CPT5" s="66"/>
      <c r="CPU5" s="66"/>
      <c r="CPV5" s="66"/>
      <c r="CPW5" s="66"/>
      <c r="CPX5" s="66"/>
      <c r="CPY5" s="66"/>
      <c r="CPZ5" s="66"/>
      <c r="CQA5" s="66"/>
      <c r="CQB5" s="66"/>
      <c r="CQC5" s="66"/>
      <c r="CQD5" s="66"/>
      <c r="CQE5" s="66"/>
      <c r="CQF5" s="66"/>
      <c r="CQG5" s="66"/>
      <c r="CQH5" s="66"/>
      <c r="CQI5" s="66"/>
      <c r="CQJ5" s="66"/>
      <c r="CQK5" s="66"/>
      <c r="CQL5" s="66"/>
      <c r="CQM5" s="66"/>
      <c r="CQN5" s="66"/>
      <c r="CQO5" s="66"/>
      <c r="CQP5" s="66"/>
      <c r="CQQ5" s="66"/>
      <c r="CQR5" s="66"/>
      <c r="CQS5" s="66"/>
      <c r="CQT5" s="66"/>
      <c r="CQU5" s="66"/>
      <c r="CQV5" s="66"/>
      <c r="CQW5" s="66"/>
      <c r="CQX5" s="66"/>
      <c r="CQY5" s="66"/>
      <c r="CQZ5" s="66"/>
      <c r="CRA5" s="66"/>
      <c r="CRB5" s="66"/>
      <c r="CRC5" s="66"/>
      <c r="CRD5" s="66"/>
      <c r="CRE5" s="66"/>
      <c r="CRF5" s="66"/>
      <c r="CRG5" s="66"/>
      <c r="CRH5" s="66"/>
      <c r="CRI5" s="66"/>
      <c r="CRJ5" s="66"/>
      <c r="CRK5" s="66"/>
      <c r="CRL5" s="66"/>
      <c r="CRM5" s="66"/>
      <c r="CRN5" s="66"/>
      <c r="CRO5" s="66"/>
      <c r="CRP5" s="66"/>
      <c r="CRQ5" s="66"/>
      <c r="CRR5" s="66"/>
      <c r="CRS5" s="66"/>
      <c r="CRT5" s="66"/>
      <c r="CRU5" s="66"/>
      <c r="CRV5" s="66"/>
      <c r="CRW5" s="66"/>
      <c r="CRX5" s="66"/>
      <c r="CRY5" s="66"/>
      <c r="CRZ5" s="66"/>
      <c r="CSA5" s="66"/>
      <c r="CSB5" s="66"/>
      <c r="CSC5" s="66"/>
      <c r="CSD5" s="66"/>
      <c r="CSE5" s="66"/>
      <c r="CSF5" s="66"/>
      <c r="CSG5" s="66"/>
      <c r="CSH5" s="66"/>
      <c r="CSI5" s="66"/>
      <c r="CSJ5" s="66"/>
      <c r="CSK5" s="66"/>
      <c r="CSL5" s="66"/>
      <c r="CSM5" s="66"/>
      <c r="CSN5" s="66"/>
      <c r="CSO5" s="66"/>
      <c r="CSP5" s="66"/>
      <c r="CSQ5" s="66"/>
      <c r="CSR5" s="66"/>
      <c r="CSS5" s="66"/>
      <c r="CST5" s="66"/>
      <c r="CSU5" s="66"/>
      <c r="CSV5" s="66"/>
      <c r="CSW5" s="66"/>
      <c r="CSX5" s="66"/>
      <c r="CSY5" s="66"/>
      <c r="CSZ5" s="66"/>
      <c r="CTA5" s="66"/>
      <c r="CTB5" s="66"/>
      <c r="CTC5" s="66"/>
      <c r="CTD5" s="66"/>
      <c r="CTE5" s="66"/>
      <c r="CTF5" s="66"/>
      <c r="CTG5" s="66"/>
      <c r="CTH5" s="66"/>
      <c r="CTI5" s="66"/>
      <c r="CTJ5" s="66"/>
      <c r="CTK5" s="66"/>
      <c r="CTL5" s="66"/>
      <c r="CTM5" s="66"/>
      <c r="CTN5" s="66"/>
      <c r="CTO5" s="66"/>
      <c r="CTP5" s="66"/>
      <c r="CTQ5" s="66"/>
      <c r="CTR5" s="66"/>
      <c r="CTS5" s="66"/>
      <c r="CTT5" s="66"/>
      <c r="CTU5" s="66"/>
      <c r="CTV5" s="66"/>
      <c r="CTW5" s="66"/>
      <c r="CTX5" s="66"/>
      <c r="CTY5" s="66"/>
      <c r="CTZ5" s="66"/>
      <c r="CUA5" s="66"/>
      <c r="CUB5" s="66"/>
      <c r="CUC5" s="66"/>
      <c r="CUD5" s="66"/>
      <c r="CUE5" s="66"/>
      <c r="CUF5" s="66"/>
      <c r="CUG5" s="66"/>
      <c r="CUH5" s="66"/>
      <c r="CUI5" s="66"/>
      <c r="CUJ5" s="66"/>
      <c r="CUK5" s="66"/>
      <c r="CUL5" s="66"/>
      <c r="CUM5" s="66"/>
      <c r="CUN5" s="66"/>
      <c r="CUO5" s="66"/>
      <c r="CUP5" s="66"/>
      <c r="CUQ5" s="66"/>
      <c r="CUR5" s="66"/>
      <c r="CUS5" s="66"/>
      <c r="CUT5" s="66"/>
      <c r="CUU5" s="66"/>
      <c r="CUV5" s="66"/>
      <c r="CUW5" s="66"/>
      <c r="CUX5" s="66"/>
      <c r="CUY5" s="66"/>
      <c r="CUZ5" s="66"/>
      <c r="CVA5" s="66"/>
      <c r="CVB5" s="66"/>
      <c r="CVC5" s="66"/>
      <c r="CVD5" s="66"/>
      <c r="CVE5" s="66"/>
      <c r="CVF5" s="66"/>
      <c r="CVG5" s="66"/>
      <c r="CVH5" s="66"/>
      <c r="CVI5" s="66"/>
      <c r="CVJ5" s="66"/>
      <c r="CVK5" s="66"/>
      <c r="CVL5" s="66"/>
      <c r="CVM5" s="66"/>
      <c r="CVN5" s="66"/>
      <c r="CVO5" s="66"/>
      <c r="CVP5" s="66"/>
      <c r="CVQ5" s="66"/>
      <c r="CVR5" s="66"/>
      <c r="CVS5" s="66"/>
      <c r="CVT5" s="66"/>
      <c r="CVU5" s="66"/>
      <c r="CVV5" s="66"/>
      <c r="CVW5" s="66"/>
      <c r="CVX5" s="66"/>
      <c r="CVY5" s="66"/>
      <c r="CVZ5" s="66"/>
      <c r="CWA5" s="66"/>
      <c r="CWB5" s="66"/>
      <c r="CWC5" s="66"/>
      <c r="CWD5" s="66"/>
      <c r="CWE5" s="66"/>
      <c r="CWF5" s="66"/>
      <c r="CWG5" s="66"/>
      <c r="CWH5" s="66"/>
      <c r="CWI5" s="66"/>
      <c r="CWJ5" s="66"/>
      <c r="CWK5" s="66"/>
      <c r="CWL5" s="66"/>
      <c r="CWM5" s="66"/>
      <c r="CWN5" s="66"/>
      <c r="CWO5" s="66"/>
      <c r="CWP5" s="66"/>
      <c r="CWQ5" s="66"/>
      <c r="CWR5" s="66"/>
      <c r="CWS5" s="66"/>
      <c r="CWT5" s="66"/>
      <c r="CWU5" s="66"/>
      <c r="CWV5" s="66"/>
      <c r="CWW5" s="66"/>
      <c r="CWX5" s="66"/>
      <c r="CWY5" s="66"/>
      <c r="CWZ5" s="66"/>
      <c r="CXA5" s="66"/>
      <c r="CXB5" s="66"/>
      <c r="CXC5" s="66"/>
      <c r="CXD5" s="66"/>
      <c r="CXE5" s="66"/>
      <c r="CXF5" s="66"/>
      <c r="CXG5" s="66"/>
      <c r="CXH5" s="66"/>
      <c r="CXI5" s="66"/>
      <c r="CXJ5" s="66"/>
      <c r="CXK5" s="66"/>
      <c r="CXL5" s="66"/>
      <c r="CXM5" s="66"/>
      <c r="CXN5" s="66"/>
      <c r="CXO5" s="66"/>
      <c r="CXP5" s="66"/>
      <c r="CXQ5" s="66"/>
      <c r="CXR5" s="66"/>
      <c r="CXS5" s="66"/>
      <c r="CXT5" s="66"/>
      <c r="CXU5" s="66"/>
      <c r="CXV5" s="66"/>
      <c r="CXW5" s="66"/>
      <c r="CXX5" s="66"/>
      <c r="CXY5" s="66"/>
      <c r="CXZ5" s="66"/>
      <c r="CYA5" s="66"/>
      <c r="CYB5" s="66"/>
      <c r="CYC5" s="66"/>
      <c r="CYD5" s="66"/>
      <c r="CYE5" s="66"/>
      <c r="CYF5" s="66"/>
      <c r="CYG5" s="66"/>
      <c r="CYH5" s="66"/>
      <c r="CYI5" s="66"/>
      <c r="CYJ5" s="66"/>
      <c r="CYK5" s="66"/>
      <c r="CYL5" s="66"/>
      <c r="CYM5" s="66"/>
      <c r="CYN5" s="66"/>
      <c r="CYO5" s="66"/>
      <c r="CYP5" s="66"/>
      <c r="CYQ5" s="66"/>
      <c r="CYR5" s="66"/>
      <c r="CYS5" s="66"/>
      <c r="CYT5" s="66"/>
      <c r="CYU5" s="66"/>
      <c r="CYV5" s="66"/>
      <c r="CYW5" s="66"/>
      <c r="CYX5" s="66"/>
      <c r="CYY5" s="66"/>
      <c r="CYZ5" s="66"/>
      <c r="CZA5" s="66"/>
      <c r="CZB5" s="66"/>
      <c r="CZC5" s="66"/>
      <c r="CZD5" s="66"/>
      <c r="CZE5" s="66"/>
      <c r="CZF5" s="66"/>
      <c r="CZG5" s="66"/>
      <c r="CZH5" s="66"/>
      <c r="CZI5" s="66"/>
      <c r="CZJ5" s="66"/>
      <c r="CZK5" s="66"/>
      <c r="CZL5" s="66"/>
      <c r="CZM5" s="66"/>
      <c r="CZN5" s="66"/>
      <c r="CZO5" s="66"/>
      <c r="CZP5" s="66"/>
      <c r="CZQ5" s="66"/>
      <c r="CZR5" s="66"/>
      <c r="CZS5" s="66"/>
      <c r="CZT5" s="66"/>
      <c r="CZU5" s="66"/>
      <c r="CZV5" s="66"/>
      <c r="CZW5" s="66"/>
      <c r="CZX5" s="66"/>
      <c r="CZY5" s="66"/>
      <c r="CZZ5" s="66"/>
      <c r="DAA5" s="66"/>
      <c r="DAB5" s="66"/>
      <c r="DAC5" s="66"/>
      <c r="DAD5" s="66"/>
      <c r="DAE5" s="66"/>
      <c r="DAF5" s="66"/>
      <c r="DAG5" s="66"/>
      <c r="DAH5" s="66"/>
      <c r="DAI5" s="66"/>
      <c r="DAJ5" s="66"/>
      <c r="DAK5" s="66"/>
      <c r="DAL5" s="66"/>
      <c r="DAM5" s="66"/>
      <c r="DAN5" s="66"/>
      <c r="DAO5" s="66"/>
      <c r="DAP5" s="66"/>
      <c r="DAQ5" s="66"/>
      <c r="DAR5" s="66"/>
      <c r="DAS5" s="66"/>
      <c r="DAT5" s="66"/>
      <c r="DAU5" s="66"/>
      <c r="DAV5" s="66"/>
      <c r="DAW5" s="66"/>
      <c r="DAX5" s="66"/>
      <c r="DAY5" s="66"/>
      <c r="DAZ5" s="66"/>
      <c r="DBA5" s="66"/>
      <c r="DBB5" s="66"/>
      <c r="DBC5" s="66"/>
      <c r="DBD5" s="66"/>
      <c r="DBE5" s="66"/>
      <c r="DBF5" s="66"/>
      <c r="DBG5" s="66"/>
      <c r="DBH5" s="66"/>
      <c r="DBI5" s="66"/>
      <c r="DBJ5" s="66"/>
      <c r="DBK5" s="66"/>
      <c r="DBL5" s="66"/>
      <c r="DBM5" s="66"/>
      <c r="DBN5" s="66"/>
      <c r="DBO5" s="66"/>
      <c r="DBP5" s="66"/>
      <c r="DBQ5" s="66"/>
      <c r="DBR5" s="66"/>
      <c r="DBS5" s="66"/>
      <c r="DBT5" s="66"/>
      <c r="DBU5" s="66"/>
      <c r="DBV5" s="66"/>
      <c r="DBW5" s="66"/>
      <c r="DBX5" s="66"/>
      <c r="DBY5" s="66"/>
      <c r="DBZ5" s="66"/>
      <c r="DCA5" s="66"/>
      <c r="DCB5" s="66"/>
      <c r="DCC5" s="66"/>
      <c r="DCD5" s="66"/>
      <c r="DCE5" s="66"/>
      <c r="DCF5" s="66"/>
      <c r="DCG5" s="66"/>
      <c r="DCH5" s="66"/>
      <c r="DCI5" s="66"/>
      <c r="DCJ5" s="66"/>
      <c r="DCK5" s="66"/>
      <c r="DCL5" s="66"/>
      <c r="DCM5" s="66"/>
      <c r="DCN5" s="66"/>
      <c r="DCO5" s="66"/>
      <c r="DCP5" s="66"/>
      <c r="DCQ5" s="66"/>
      <c r="DCR5" s="66"/>
      <c r="DCS5" s="66"/>
      <c r="DCT5" s="66"/>
      <c r="DCU5" s="66"/>
      <c r="DCV5" s="66"/>
      <c r="DCW5" s="66"/>
      <c r="DCX5" s="66"/>
      <c r="DCY5" s="66"/>
      <c r="DCZ5" s="66"/>
      <c r="DDA5" s="66"/>
      <c r="DDB5" s="66"/>
      <c r="DDC5" s="66"/>
      <c r="DDD5" s="66"/>
      <c r="DDE5" s="66"/>
      <c r="DDF5" s="66"/>
      <c r="DDG5" s="66"/>
      <c r="DDH5" s="66"/>
      <c r="DDI5" s="66"/>
      <c r="DDJ5" s="66"/>
      <c r="DDK5" s="66"/>
      <c r="DDL5" s="66"/>
      <c r="DDM5" s="66"/>
      <c r="DDN5" s="66"/>
      <c r="DDO5" s="66"/>
      <c r="DDP5" s="66"/>
      <c r="DDQ5" s="66"/>
      <c r="DDR5" s="66"/>
      <c r="DDS5" s="66"/>
      <c r="DDT5" s="66"/>
      <c r="DDU5" s="66"/>
      <c r="DDV5" s="66"/>
      <c r="DDW5" s="66"/>
      <c r="DDX5" s="66"/>
      <c r="DDY5" s="66"/>
      <c r="DDZ5" s="66"/>
      <c r="DEA5" s="66"/>
      <c r="DEB5" s="66"/>
      <c r="DEC5" s="66"/>
      <c r="DED5" s="66"/>
      <c r="DEE5" s="66"/>
      <c r="DEF5" s="66"/>
      <c r="DEG5" s="66"/>
      <c r="DEH5" s="66"/>
      <c r="DEI5" s="66"/>
      <c r="DEJ5" s="66"/>
      <c r="DEK5" s="66"/>
      <c r="DEL5" s="66"/>
      <c r="DEM5" s="66"/>
      <c r="DEN5" s="66"/>
      <c r="DEO5" s="66"/>
      <c r="DEP5" s="66"/>
      <c r="DEQ5" s="66"/>
      <c r="DER5" s="66"/>
      <c r="DES5" s="66"/>
      <c r="DET5" s="66"/>
      <c r="DEU5" s="66"/>
      <c r="DEV5" s="66"/>
      <c r="DEW5" s="66"/>
      <c r="DEX5" s="66"/>
      <c r="DEY5" s="66"/>
      <c r="DEZ5" s="66"/>
      <c r="DFA5" s="66"/>
      <c r="DFB5" s="66"/>
      <c r="DFC5" s="66"/>
      <c r="DFD5" s="66"/>
      <c r="DFE5" s="66"/>
      <c r="DFF5" s="66"/>
      <c r="DFG5" s="66"/>
      <c r="DFH5" s="66"/>
      <c r="DFI5" s="66"/>
      <c r="DFJ5" s="66"/>
      <c r="DFK5" s="66"/>
      <c r="DFL5" s="66"/>
      <c r="DFM5" s="66"/>
      <c r="DFN5" s="66"/>
      <c r="DFO5" s="66"/>
      <c r="DFP5" s="66"/>
      <c r="DFQ5" s="66"/>
      <c r="DFR5" s="66"/>
      <c r="DFS5" s="66"/>
      <c r="DFT5" s="66"/>
      <c r="DFU5" s="66"/>
      <c r="DFV5" s="66"/>
      <c r="DFW5" s="66"/>
      <c r="DFX5" s="66"/>
      <c r="DFY5" s="66"/>
      <c r="DFZ5" s="66"/>
      <c r="DGA5" s="66"/>
      <c r="DGB5" s="66"/>
      <c r="DGC5" s="66"/>
      <c r="DGD5" s="66"/>
      <c r="DGE5" s="66"/>
      <c r="DGF5" s="66"/>
      <c r="DGG5" s="66"/>
      <c r="DGH5" s="66"/>
      <c r="DGI5" s="66"/>
      <c r="DGJ5" s="66"/>
      <c r="DGK5" s="66"/>
      <c r="DGL5" s="66"/>
      <c r="DGM5" s="66"/>
      <c r="DGN5" s="66"/>
      <c r="DGO5" s="66"/>
      <c r="DGP5" s="66"/>
      <c r="DGQ5" s="66"/>
      <c r="DGR5" s="66"/>
      <c r="DGS5" s="66"/>
      <c r="DGT5" s="66"/>
      <c r="DGU5" s="66"/>
      <c r="DGV5" s="66"/>
      <c r="DGW5" s="66"/>
      <c r="DGX5" s="66"/>
      <c r="DGY5" s="66"/>
      <c r="DGZ5" s="66"/>
      <c r="DHA5" s="66"/>
      <c r="DHB5" s="66"/>
      <c r="DHC5" s="66"/>
      <c r="DHD5" s="66"/>
      <c r="DHE5" s="66"/>
      <c r="DHF5" s="66"/>
      <c r="DHG5" s="66"/>
      <c r="DHH5" s="66"/>
      <c r="DHI5" s="66"/>
      <c r="DHJ5" s="66"/>
      <c r="DHK5" s="66"/>
      <c r="DHL5" s="66"/>
      <c r="DHM5" s="66"/>
      <c r="DHN5" s="66"/>
      <c r="DHO5" s="66"/>
      <c r="DHP5" s="66"/>
      <c r="DHQ5" s="66"/>
      <c r="DHR5" s="66"/>
      <c r="DHS5" s="66"/>
      <c r="DHT5" s="66"/>
      <c r="DHU5" s="66"/>
      <c r="DHV5" s="66"/>
      <c r="DHW5" s="66"/>
      <c r="DHX5" s="66"/>
      <c r="DHY5" s="66"/>
      <c r="DHZ5" s="66"/>
      <c r="DIA5" s="66"/>
      <c r="DIB5" s="66"/>
      <c r="DIC5" s="66"/>
      <c r="DID5" s="66"/>
      <c r="DIE5" s="66"/>
      <c r="DIF5" s="66"/>
      <c r="DIG5" s="66"/>
      <c r="DIH5" s="66"/>
      <c r="DII5" s="66"/>
      <c r="DIJ5" s="66"/>
      <c r="DIK5" s="66"/>
      <c r="DIL5" s="66"/>
      <c r="DIM5" s="66"/>
      <c r="DIN5" s="66"/>
      <c r="DIO5" s="66"/>
      <c r="DIP5" s="66"/>
      <c r="DIQ5" s="66"/>
      <c r="DIR5" s="66"/>
      <c r="DIS5" s="66"/>
      <c r="DIT5" s="66"/>
      <c r="DIU5" s="66"/>
      <c r="DIV5" s="66"/>
      <c r="DIW5" s="66"/>
      <c r="DIX5" s="66"/>
      <c r="DIY5" s="66"/>
      <c r="DIZ5" s="66"/>
      <c r="DJA5" s="66"/>
      <c r="DJB5" s="66"/>
      <c r="DJC5" s="66"/>
      <c r="DJD5" s="66"/>
      <c r="DJE5" s="66"/>
      <c r="DJF5" s="66"/>
      <c r="DJG5" s="66"/>
      <c r="DJH5" s="66"/>
      <c r="DJI5" s="66"/>
      <c r="DJJ5" s="66"/>
      <c r="DJK5" s="66"/>
      <c r="DJL5" s="66"/>
      <c r="DJM5" s="66"/>
      <c r="DJN5" s="66"/>
      <c r="DJO5" s="66"/>
      <c r="DJP5" s="66"/>
      <c r="DJQ5" s="66"/>
      <c r="DJR5" s="66"/>
      <c r="DJS5" s="66"/>
      <c r="DJT5" s="66"/>
      <c r="DJU5" s="66"/>
      <c r="DJV5" s="66"/>
      <c r="DJW5" s="66"/>
      <c r="DJX5" s="66"/>
      <c r="DJY5" s="66"/>
      <c r="DJZ5" s="66"/>
      <c r="DKA5" s="66"/>
      <c r="DKB5" s="66"/>
      <c r="DKC5" s="66"/>
      <c r="DKD5" s="66"/>
      <c r="DKE5" s="66"/>
      <c r="DKF5" s="66"/>
      <c r="DKG5" s="66"/>
      <c r="DKH5" s="66"/>
      <c r="DKI5" s="66"/>
      <c r="DKJ5" s="66"/>
      <c r="DKK5" s="66"/>
      <c r="DKL5" s="66"/>
      <c r="DKM5" s="66"/>
      <c r="DKN5" s="66"/>
      <c r="DKO5" s="66"/>
      <c r="DKP5" s="66"/>
      <c r="DKQ5" s="66"/>
      <c r="DKR5" s="66"/>
      <c r="DKS5" s="66"/>
      <c r="DKT5" s="66"/>
      <c r="DKU5" s="66"/>
      <c r="DKV5" s="66"/>
      <c r="DKW5" s="66"/>
      <c r="DKX5" s="66"/>
      <c r="DKY5" s="66"/>
      <c r="DKZ5" s="66"/>
      <c r="DLA5" s="66"/>
      <c r="DLB5" s="66"/>
      <c r="DLC5" s="66"/>
      <c r="DLD5" s="66"/>
      <c r="DLE5" s="66"/>
      <c r="DLF5" s="66"/>
      <c r="DLG5" s="66"/>
      <c r="DLH5" s="66"/>
      <c r="DLI5" s="66"/>
      <c r="DLJ5" s="66"/>
      <c r="DLK5" s="66"/>
      <c r="DLL5" s="66"/>
      <c r="DLM5" s="66"/>
      <c r="DLN5" s="66"/>
      <c r="DLO5" s="66"/>
      <c r="DLP5" s="66"/>
      <c r="DLQ5" s="66"/>
      <c r="DLR5" s="66"/>
      <c r="DLS5" s="66"/>
      <c r="DLT5" s="66"/>
      <c r="DLU5" s="66"/>
      <c r="DLV5" s="66"/>
      <c r="DLW5" s="66"/>
      <c r="DLX5" s="66"/>
      <c r="DLY5" s="66"/>
      <c r="DLZ5" s="66"/>
      <c r="DMA5" s="66"/>
      <c r="DMB5" s="66"/>
      <c r="DMC5" s="66"/>
      <c r="DMD5" s="66"/>
      <c r="DME5" s="66"/>
      <c r="DMF5" s="66"/>
      <c r="DMG5" s="66"/>
      <c r="DMH5" s="66"/>
      <c r="DMI5" s="66"/>
      <c r="DMJ5" s="66"/>
      <c r="DMK5" s="66"/>
      <c r="DML5" s="66"/>
      <c r="DMM5" s="66"/>
      <c r="DMN5" s="66"/>
      <c r="DMO5" s="66"/>
      <c r="DMP5" s="66"/>
      <c r="DMQ5" s="66"/>
      <c r="DMR5" s="66"/>
      <c r="DMS5" s="66"/>
      <c r="DMT5" s="66"/>
      <c r="DMU5" s="66"/>
      <c r="DMV5" s="66"/>
      <c r="DMW5" s="66"/>
      <c r="DMX5" s="66"/>
      <c r="DMY5" s="66"/>
      <c r="DMZ5" s="66"/>
      <c r="DNA5" s="66"/>
      <c r="DNB5" s="66"/>
      <c r="DNC5" s="66"/>
      <c r="DND5" s="66"/>
      <c r="DNE5" s="66"/>
      <c r="DNF5" s="66"/>
      <c r="DNG5" s="66"/>
      <c r="DNH5" s="66"/>
      <c r="DNI5" s="66"/>
      <c r="DNJ5" s="66"/>
      <c r="DNK5" s="66"/>
      <c r="DNL5" s="66"/>
      <c r="DNM5" s="66"/>
      <c r="DNN5" s="66"/>
      <c r="DNO5" s="66"/>
      <c r="DNP5" s="66"/>
      <c r="DNQ5" s="66"/>
      <c r="DNR5" s="66"/>
      <c r="DNS5" s="66"/>
      <c r="DNT5" s="66"/>
      <c r="DNU5" s="66"/>
      <c r="DNV5" s="66"/>
      <c r="DNW5" s="66"/>
      <c r="DNX5" s="66"/>
      <c r="DNY5" s="66"/>
      <c r="DNZ5" s="66"/>
      <c r="DOA5" s="66"/>
      <c r="DOB5" s="66"/>
      <c r="DOC5" s="66"/>
      <c r="DOD5" s="66"/>
      <c r="DOE5" s="66"/>
      <c r="DOF5" s="66"/>
      <c r="DOG5" s="66"/>
      <c r="DOH5" s="66"/>
      <c r="DOI5" s="66"/>
      <c r="DOJ5" s="66"/>
      <c r="DOK5" s="66"/>
      <c r="DOL5" s="66"/>
      <c r="DOM5" s="66"/>
      <c r="DON5" s="66"/>
      <c r="DOO5" s="66"/>
      <c r="DOP5" s="66"/>
      <c r="DOQ5" s="66"/>
      <c r="DOR5" s="66"/>
      <c r="DOS5" s="66"/>
      <c r="DOT5" s="66"/>
      <c r="DOU5" s="66"/>
      <c r="DOV5" s="66"/>
      <c r="DOW5" s="66"/>
      <c r="DOX5" s="66"/>
      <c r="DOY5" s="66"/>
      <c r="DOZ5" s="66"/>
      <c r="DPA5" s="66"/>
      <c r="DPB5" s="66"/>
      <c r="DPC5" s="66"/>
      <c r="DPD5" s="66"/>
      <c r="DPE5" s="66"/>
      <c r="DPF5" s="66"/>
      <c r="DPG5" s="66"/>
      <c r="DPH5" s="66"/>
      <c r="DPI5" s="66"/>
      <c r="DPJ5" s="66"/>
      <c r="DPK5" s="66"/>
      <c r="DPL5" s="66"/>
      <c r="DPM5" s="66"/>
      <c r="DPN5" s="66"/>
      <c r="DPO5" s="66"/>
      <c r="DPP5" s="66"/>
      <c r="DPQ5" s="66"/>
      <c r="DPR5" s="66"/>
      <c r="DPS5" s="66"/>
      <c r="DPT5" s="66"/>
      <c r="DPU5" s="66"/>
      <c r="DPV5" s="66"/>
      <c r="DPW5" s="66"/>
      <c r="DPX5" s="66"/>
      <c r="DPY5" s="66"/>
      <c r="DPZ5" s="66"/>
      <c r="DQA5" s="66"/>
      <c r="DQB5" s="66"/>
      <c r="DQC5" s="66"/>
      <c r="DQD5" s="66"/>
      <c r="DQE5" s="66"/>
      <c r="DQF5" s="66"/>
      <c r="DQG5" s="66"/>
      <c r="DQH5" s="66"/>
      <c r="DQI5" s="66"/>
      <c r="DQJ5" s="66"/>
      <c r="DQK5" s="66"/>
      <c r="DQL5" s="66"/>
      <c r="DQM5" s="66"/>
      <c r="DQN5" s="66"/>
      <c r="DQO5" s="66"/>
      <c r="DQP5" s="66"/>
      <c r="DQQ5" s="66"/>
      <c r="DQR5" s="66"/>
      <c r="DQS5" s="66"/>
      <c r="DQT5" s="66"/>
      <c r="DQU5" s="66"/>
      <c r="DQV5" s="66"/>
      <c r="DQW5" s="66"/>
      <c r="DQX5" s="66"/>
      <c r="DQY5" s="66"/>
      <c r="DQZ5" s="66"/>
      <c r="DRA5" s="66"/>
      <c r="DRB5" s="66"/>
      <c r="DRC5" s="66"/>
      <c r="DRD5" s="66"/>
      <c r="DRE5" s="66"/>
      <c r="DRF5" s="66"/>
      <c r="DRG5" s="66"/>
      <c r="DRH5" s="66"/>
      <c r="DRI5" s="66"/>
      <c r="DRJ5" s="66"/>
      <c r="DRK5" s="66"/>
      <c r="DRL5" s="66"/>
      <c r="DRM5" s="66"/>
      <c r="DRN5" s="66"/>
      <c r="DRO5" s="66"/>
      <c r="DRP5" s="66"/>
      <c r="DRQ5" s="66"/>
      <c r="DRR5" s="66"/>
      <c r="DRS5" s="66"/>
      <c r="DRT5" s="66"/>
      <c r="DRU5" s="66"/>
      <c r="DRV5" s="66"/>
      <c r="DRW5" s="66"/>
      <c r="DRX5" s="66"/>
      <c r="DRY5" s="66"/>
      <c r="DRZ5" s="66"/>
      <c r="DSA5" s="66"/>
      <c r="DSB5" s="66"/>
      <c r="DSC5" s="66"/>
      <c r="DSD5" s="66"/>
      <c r="DSE5" s="66"/>
      <c r="DSF5" s="66"/>
      <c r="DSG5" s="66"/>
      <c r="DSH5" s="66"/>
      <c r="DSI5" s="66"/>
      <c r="DSJ5" s="66"/>
      <c r="DSK5" s="66"/>
      <c r="DSL5" s="66"/>
      <c r="DSM5" s="66"/>
      <c r="DSN5" s="66"/>
      <c r="DSO5" s="66"/>
      <c r="DSP5" s="66"/>
      <c r="DSQ5" s="66"/>
      <c r="DSR5" s="66"/>
      <c r="DSS5" s="66"/>
      <c r="DST5" s="66"/>
      <c r="DSU5" s="66"/>
      <c r="DSV5" s="66"/>
      <c r="DSW5" s="66"/>
      <c r="DSX5" s="66"/>
      <c r="DSY5" s="66"/>
      <c r="DSZ5" s="66"/>
      <c r="DTA5" s="66"/>
      <c r="DTB5" s="66"/>
      <c r="DTC5" s="66"/>
      <c r="DTD5" s="66"/>
      <c r="DTE5" s="66"/>
      <c r="DTF5" s="66"/>
      <c r="DTG5" s="66"/>
      <c r="DTH5" s="66"/>
      <c r="DTI5" s="66"/>
      <c r="DTJ5" s="66"/>
      <c r="DTK5" s="66"/>
      <c r="DTL5" s="66"/>
      <c r="DTM5" s="66"/>
      <c r="DTN5" s="66"/>
      <c r="DTO5" s="66"/>
      <c r="DTP5" s="66"/>
      <c r="DTQ5" s="66"/>
      <c r="DTR5" s="66"/>
      <c r="DTS5" s="66"/>
      <c r="DTT5" s="66"/>
      <c r="DTU5" s="66"/>
      <c r="DTV5" s="66"/>
      <c r="DTW5" s="66"/>
      <c r="DTX5" s="66"/>
      <c r="DTY5" s="66"/>
      <c r="DTZ5" s="66"/>
      <c r="DUA5" s="66"/>
      <c r="DUB5" s="66"/>
      <c r="DUC5" s="66"/>
      <c r="DUD5" s="66"/>
      <c r="DUE5" s="66"/>
      <c r="DUF5" s="66"/>
      <c r="DUG5" s="66"/>
      <c r="DUH5" s="66"/>
      <c r="DUI5" s="66"/>
      <c r="DUJ5" s="66"/>
      <c r="DUK5" s="66"/>
      <c r="DUL5" s="66"/>
      <c r="DUM5" s="66"/>
      <c r="DUN5" s="66"/>
      <c r="DUO5" s="66"/>
      <c r="DUP5" s="66"/>
      <c r="DUQ5" s="66"/>
      <c r="DUR5" s="66"/>
      <c r="DUS5" s="66"/>
      <c r="DUT5" s="66"/>
      <c r="DUU5" s="66"/>
      <c r="DUV5" s="66"/>
      <c r="DUW5" s="66"/>
      <c r="DUX5" s="66"/>
      <c r="DUY5" s="66"/>
      <c r="DUZ5" s="66"/>
      <c r="DVA5" s="66"/>
      <c r="DVB5" s="66"/>
      <c r="DVC5" s="66"/>
      <c r="DVD5" s="66"/>
      <c r="DVE5" s="66"/>
      <c r="DVF5" s="66"/>
      <c r="DVG5" s="66"/>
      <c r="DVH5" s="66"/>
      <c r="DVI5" s="66"/>
      <c r="DVJ5" s="66"/>
      <c r="DVK5" s="66"/>
      <c r="DVL5" s="66"/>
      <c r="DVM5" s="66"/>
      <c r="DVN5" s="66"/>
      <c r="DVO5" s="66"/>
      <c r="DVP5" s="66"/>
      <c r="DVQ5" s="66"/>
      <c r="DVR5" s="66"/>
      <c r="DVS5" s="66"/>
      <c r="DVT5" s="66"/>
      <c r="DVU5" s="66"/>
      <c r="DVV5" s="66"/>
      <c r="DVW5" s="66"/>
      <c r="DVX5" s="66"/>
      <c r="DVY5" s="66"/>
      <c r="DVZ5" s="66"/>
      <c r="DWA5" s="66"/>
      <c r="DWB5" s="66"/>
      <c r="DWC5" s="66"/>
      <c r="DWD5" s="66"/>
      <c r="DWE5" s="66"/>
      <c r="DWF5" s="66"/>
      <c r="DWG5" s="66"/>
      <c r="DWH5" s="66"/>
      <c r="DWI5" s="66"/>
      <c r="DWJ5" s="66"/>
      <c r="DWK5" s="66"/>
      <c r="DWL5" s="66"/>
      <c r="DWM5" s="66"/>
      <c r="DWN5" s="66"/>
      <c r="DWO5" s="66"/>
      <c r="DWP5" s="66"/>
      <c r="DWQ5" s="66"/>
      <c r="DWR5" s="66"/>
      <c r="DWS5" s="66"/>
      <c r="DWT5" s="66"/>
      <c r="DWU5" s="66"/>
      <c r="DWV5" s="66"/>
      <c r="DWW5" s="66"/>
      <c r="DWX5" s="66"/>
      <c r="DWY5" s="66"/>
      <c r="DWZ5" s="66"/>
      <c r="DXA5" s="66"/>
      <c r="DXB5" s="66"/>
      <c r="DXC5" s="66"/>
      <c r="DXD5" s="66"/>
      <c r="DXE5" s="66"/>
      <c r="DXF5" s="66"/>
      <c r="DXG5" s="66"/>
      <c r="DXH5" s="66"/>
      <c r="DXI5" s="66"/>
      <c r="DXJ5" s="66"/>
      <c r="DXK5" s="66"/>
      <c r="DXL5" s="66"/>
      <c r="DXM5" s="66"/>
      <c r="DXN5" s="66"/>
      <c r="DXO5" s="66"/>
      <c r="DXP5" s="66"/>
      <c r="DXQ5" s="66"/>
      <c r="DXR5" s="66"/>
      <c r="DXS5" s="66"/>
      <c r="DXT5" s="66"/>
      <c r="DXU5" s="66"/>
      <c r="DXV5" s="66"/>
      <c r="DXW5" s="66"/>
      <c r="DXX5" s="66"/>
      <c r="DXY5" s="66"/>
      <c r="DXZ5" s="66"/>
      <c r="DYA5" s="66"/>
      <c r="DYB5" s="66"/>
      <c r="DYC5" s="66"/>
      <c r="DYD5" s="66"/>
      <c r="DYE5" s="66"/>
      <c r="DYF5" s="66"/>
      <c r="DYG5" s="66"/>
      <c r="DYH5" s="66"/>
      <c r="DYI5" s="66"/>
      <c r="DYJ5" s="66"/>
      <c r="DYK5" s="66"/>
      <c r="DYL5" s="66"/>
      <c r="DYM5" s="66"/>
      <c r="DYN5" s="66"/>
      <c r="DYO5" s="66"/>
      <c r="DYP5" s="66"/>
      <c r="DYQ5" s="66"/>
      <c r="DYR5" s="66"/>
      <c r="DYS5" s="66"/>
      <c r="DYT5" s="66"/>
      <c r="DYU5" s="66"/>
      <c r="DYV5" s="66"/>
      <c r="DYW5" s="66"/>
      <c r="DYX5" s="66"/>
      <c r="DYY5" s="66"/>
      <c r="DYZ5" s="66"/>
      <c r="DZA5" s="66"/>
      <c r="DZB5" s="66"/>
      <c r="DZC5" s="66"/>
      <c r="DZD5" s="66"/>
      <c r="DZE5" s="66"/>
      <c r="DZF5" s="66"/>
      <c r="DZG5" s="66"/>
      <c r="DZH5" s="66"/>
      <c r="DZI5" s="66"/>
      <c r="DZJ5" s="66"/>
      <c r="DZK5" s="66"/>
      <c r="DZL5" s="66"/>
      <c r="DZM5" s="66"/>
      <c r="DZN5" s="66"/>
      <c r="DZO5" s="66"/>
      <c r="DZP5" s="66"/>
      <c r="DZQ5" s="66"/>
      <c r="DZR5" s="66"/>
      <c r="DZS5" s="66"/>
      <c r="DZT5" s="66"/>
      <c r="DZU5" s="66"/>
      <c r="DZV5" s="66"/>
      <c r="DZW5" s="66"/>
      <c r="DZX5" s="66"/>
      <c r="DZY5" s="66"/>
      <c r="DZZ5" s="66"/>
      <c r="EAA5" s="66"/>
      <c r="EAB5" s="66"/>
      <c r="EAC5" s="66"/>
      <c r="EAD5" s="66"/>
      <c r="EAE5" s="66"/>
      <c r="EAF5" s="66"/>
      <c r="EAG5" s="66"/>
      <c r="EAH5" s="66"/>
      <c r="EAI5" s="66"/>
      <c r="EAJ5" s="66"/>
      <c r="EAK5" s="66"/>
      <c r="EAL5" s="66"/>
      <c r="EAM5" s="66"/>
      <c r="EAN5" s="66"/>
      <c r="EAO5" s="66"/>
      <c r="EAP5" s="66"/>
      <c r="EAQ5" s="66"/>
      <c r="EAR5" s="66"/>
      <c r="EAS5" s="66"/>
      <c r="EAT5" s="66"/>
      <c r="EAU5" s="66"/>
      <c r="EAV5" s="66"/>
      <c r="EAW5" s="66"/>
      <c r="EAX5" s="66"/>
      <c r="EAY5" s="66"/>
      <c r="EAZ5" s="66"/>
      <c r="EBA5" s="66"/>
      <c r="EBB5" s="66"/>
      <c r="EBC5" s="66"/>
      <c r="EBD5" s="66"/>
      <c r="EBE5" s="66"/>
      <c r="EBF5" s="66"/>
      <c r="EBG5" s="66"/>
      <c r="EBH5" s="66"/>
      <c r="EBI5" s="66"/>
      <c r="EBJ5" s="66"/>
      <c r="EBK5" s="66"/>
      <c r="EBL5" s="66"/>
      <c r="EBM5" s="66"/>
      <c r="EBN5" s="66"/>
      <c r="EBO5" s="66"/>
      <c r="EBP5" s="66"/>
      <c r="EBQ5" s="66"/>
      <c r="EBR5" s="66"/>
      <c r="EBS5" s="66"/>
      <c r="EBT5" s="66"/>
      <c r="EBU5" s="66"/>
      <c r="EBV5" s="66"/>
      <c r="EBW5" s="66"/>
      <c r="EBX5" s="66"/>
      <c r="EBY5" s="66"/>
      <c r="EBZ5" s="66"/>
      <c r="ECA5" s="66"/>
      <c r="ECB5" s="66"/>
      <c r="ECC5" s="66"/>
      <c r="ECD5" s="66"/>
      <c r="ECE5" s="66"/>
      <c r="ECF5" s="66"/>
      <c r="ECG5" s="66"/>
      <c r="ECH5" s="66"/>
      <c r="ECI5" s="66"/>
      <c r="ECJ5" s="66"/>
      <c r="ECK5" s="66"/>
      <c r="ECL5" s="66"/>
      <c r="ECM5" s="66"/>
      <c r="ECN5" s="66"/>
      <c r="ECO5" s="66"/>
      <c r="ECP5" s="66"/>
      <c r="ECQ5" s="66"/>
      <c r="ECR5" s="66"/>
      <c r="ECS5" s="66"/>
      <c r="ECT5" s="66"/>
      <c r="ECU5" s="66"/>
      <c r="ECV5" s="66"/>
      <c r="ECW5" s="66"/>
      <c r="ECX5" s="66"/>
      <c r="ECY5" s="66"/>
      <c r="ECZ5" s="66"/>
      <c r="EDA5" s="66"/>
      <c r="EDB5" s="66"/>
      <c r="EDC5" s="66"/>
      <c r="EDD5" s="66"/>
      <c r="EDE5" s="66"/>
      <c r="EDF5" s="66"/>
      <c r="EDG5" s="66"/>
      <c r="EDH5" s="66"/>
      <c r="EDI5" s="66"/>
      <c r="EDJ5" s="66"/>
      <c r="EDK5" s="66"/>
      <c r="EDL5" s="66"/>
      <c r="EDM5" s="66"/>
      <c r="EDN5" s="66"/>
      <c r="EDO5" s="66"/>
      <c r="EDP5" s="66"/>
      <c r="EDQ5" s="66"/>
      <c r="EDR5" s="66"/>
      <c r="EDS5" s="66"/>
      <c r="EDT5" s="66"/>
      <c r="EDU5" s="66"/>
      <c r="EDV5" s="66"/>
      <c r="EDW5" s="66"/>
      <c r="EDX5" s="66"/>
      <c r="EDY5" s="66"/>
      <c r="EDZ5" s="66"/>
      <c r="EEA5" s="66"/>
      <c r="EEB5" s="66"/>
      <c r="EEC5" s="66"/>
      <c r="EED5" s="66"/>
      <c r="EEE5" s="66"/>
      <c r="EEF5" s="66"/>
      <c r="EEG5" s="66"/>
      <c r="EEH5" s="66"/>
      <c r="EEI5" s="66"/>
      <c r="EEJ5" s="66"/>
      <c r="EEK5" s="66"/>
      <c r="EEL5" s="66"/>
      <c r="EEM5" s="66"/>
      <c r="EEN5" s="66"/>
      <c r="EEO5" s="66"/>
      <c r="EEP5" s="66"/>
      <c r="EEQ5" s="66"/>
      <c r="EER5" s="66"/>
      <c r="EES5" s="66"/>
      <c r="EET5" s="66"/>
      <c r="EEU5" s="66"/>
      <c r="EEV5" s="66"/>
      <c r="EEW5" s="66"/>
      <c r="EEX5" s="66"/>
      <c r="EEY5" s="66"/>
      <c r="EEZ5" s="66"/>
      <c r="EFA5" s="66"/>
      <c r="EFB5" s="66"/>
      <c r="EFC5" s="66"/>
      <c r="EFD5" s="66"/>
      <c r="EFE5" s="66"/>
      <c r="EFF5" s="66"/>
      <c r="EFG5" s="66"/>
      <c r="EFH5" s="66"/>
      <c r="EFI5" s="66"/>
      <c r="EFJ5" s="66"/>
      <c r="EFK5" s="66"/>
      <c r="EFL5" s="66"/>
      <c r="EFM5" s="66"/>
      <c r="EFN5" s="66"/>
      <c r="EFO5" s="66"/>
      <c r="EFP5" s="66"/>
      <c r="EFQ5" s="66"/>
      <c r="EFR5" s="66"/>
      <c r="EFS5" s="66"/>
      <c r="EFT5" s="66"/>
      <c r="EFU5" s="66"/>
      <c r="EFV5" s="66"/>
      <c r="EFW5" s="66"/>
      <c r="EFX5" s="66"/>
      <c r="EFY5" s="66"/>
      <c r="EFZ5" s="66"/>
      <c r="EGA5" s="66"/>
      <c r="EGB5" s="66"/>
      <c r="EGC5" s="66"/>
      <c r="EGD5" s="66"/>
      <c r="EGE5" s="66"/>
      <c r="EGF5" s="66"/>
      <c r="EGG5" s="66"/>
      <c r="EGH5" s="66"/>
      <c r="EGI5" s="66"/>
      <c r="EGJ5" s="66"/>
      <c r="EGK5" s="66"/>
      <c r="EGL5" s="66"/>
      <c r="EGM5" s="66"/>
      <c r="EGN5" s="66"/>
      <c r="EGO5" s="66"/>
      <c r="EGP5" s="66"/>
      <c r="EGQ5" s="66"/>
      <c r="EGR5" s="66"/>
      <c r="EGS5" s="66"/>
      <c r="EGT5" s="66"/>
      <c r="EGU5" s="66"/>
      <c r="EGV5" s="66"/>
      <c r="EGW5" s="66"/>
      <c r="EGX5" s="66"/>
      <c r="EGY5" s="66"/>
      <c r="EGZ5" s="66"/>
      <c r="EHA5" s="66"/>
      <c r="EHB5" s="66"/>
      <c r="EHC5" s="66"/>
      <c r="EHD5" s="66"/>
      <c r="EHE5" s="66"/>
      <c r="EHF5" s="66"/>
      <c r="EHG5" s="66"/>
      <c r="EHH5" s="66"/>
      <c r="EHI5" s="66"/>
      <c r="EHJ5" s="66"/>
      <c r="EHK5" s="66"/>
      <c r="EHL5" s="66"/>
      <c r="EHM5" s="66"/>
      <c r="EHN5" s="66"/>
      <c r="EHO5" s="66"/>
      <c r="EHP5" s="66"/>
      <c r="EHQ5" s="66"/>
      <c r="EHR5" s="66"/>
      <c r="EHS5" s="66"/>
      <c r="EHT5" s="66"/>
      <c r="EHU5" s="66"/>
      <c r="EHV5" s="66"/>
      <c r="EHW5" s="66"/>
      <c r="EHX5" s="66"/>
      <c r="EHY5" s="66"/>
      <c r="EHZ5" s="66"/>
      <c r="EIA5" s="66"/>
      <c r="EIB5" s="66"/>
      <c r="EIC5" s="66"/>
      <c r="EID5" s="66"/>
      <c r="EIE5" s="66"/>
      <c r="EIF5" s="66"/>
      <c r="EIG5" s="66"/>
      <c r="EIH5" s="66"/>
      <c r="EII5" s="66"/>
      <c r="EIJ5" s="66"/>
      <c r="EIK5" s="66"/>
      <c r="EIL5" s="66"/>
      <c r="EIM5" s="66"/>
      <c r="EIN5" s="66"/>
      <c r="EIO5" s="66"/>
      <c r="EIP5" s="66"/>
      <c r="EIQ5" s="66"/>
      <c r="EIR5" s="66"/>
      <c r="EIS5" s="66"/>
      <c r="EIT5" s="66"/>
      <c r="EIU5" s="66"/>
      <c r="EIV5" s="66"/>
      <c r="EIW5" s="66"/>
      <c r="EIX5" s="66"/>
      <c r="EIY5" s="66"/>
      <c r="EIZ5" s="66"/>
      <c r="EJA5" s="66"/>
      <c r="EJB5" s="66"/>
      <c r="EJC5" s="66"/>
      <c r="EJD5" s="66"/>
      <c r="EJE5" s="66"/>
      <c r="EJF5" s="66"/>
      <c r="EJG5" s="66"/>
      <c r="EJH5" s="66"/>
      <c r="EJI5" s="66"/>
      <c r="EJJ5" s="66"/>
      <c r="EJK5" s="66"/>
      <c r="EJL5" s="66"/>
      <c r="EJM5" s="66"/>
      <c r="EJN5" s="66"/>
      <c r="EJO5" s="66"/>
      <c r="EJP5" s="66"/>
      <c r="EJQ5" s="66"/>
      <c r="EJR5" s="66"/>
      <c r="EJS5" s="66"/>
      <c r="EJT5" s="66"/>
      <c r="EJU5" s="66"/>
      <c r="EJV5" s="66"/>
      <c r="EJW5" s="66"/>
      <c r="EJX5" s="66"/>
      <c r="EJY5" s="66"/>
      <c r="EJZ5" s="66"/>
      <c r="EKA5" s="66"/>
      <c r="EKB5" s="66"/>
      <c r="EKC5" s="66"/>
      <c r="EKD5" s="66"/>
      <c r="EKE5" s="66"/>
      <c r="EKF5" s="66"/>
      <c r="EKG5" s="66"/>
      <c r="EKH5" s="66"/>
      <c r="EKI5" s="66"/>
      <c r="EKJ5" s="66"/>
      <c r="EKK5" s="66"/>
      <c r="EKL5" s="66"/>
      <c r="EKM5" s="66"/>
      <c r="EKN5" s="66"/>
      <c r="EKO5" s="66"/>
      <c r="EKP5" s="66"/>
      <c r="EKQ5" s="66"/>
      <c r="EKR5" s="66"/>
      <c r="EKS5" s="66"/>
      <c r="EKT5" s="66"/>
      <c r="EKU5" s="66"/>
      <c r="EKV5" s="66"/>
      <c r="EKW5" s="66"/>
      <c r="EKX5" s="66"/>
      <c r="EKY5" s="66"/>
      <c r="EKZ5" s="66"/>
      <c r="ELA5" s="66"/>
      <c r="ELB5" s="66"/>
      <c r="ELC5" s="66"/>
      <c r="ELD5" s="66"/>
      <c r="ELE5" s="66"/>
      <c r="ELF5" s="66"/>
      <c r="ELG5" s="66"/>
      <c r="ELH5" s="66"/>
      <c r="ELI5" s="66"/>
      <c r="ELJ5" s="66"/>
      <c r="ELK5" s="66"/>
      <c r="ELL5" s="66"/>
      <c r="ELM5" s="66"/>
      <c r="ELN5" s="66"/>
      <c r="ELO5" s="66"/>
      <c r="ELP5" s="66"/>
      <c r="ELQ5" s="66"/>
      <c r="ELR5" s="66"/>
      <c r="ELS5" s="66"/>
      <c r="ELT5" s="66"/>
      <c r="ELU5" s="66"/>
      <c r="ELV5" s="66"/>
      <c r="ELW5" s="66"/>
      <c r="ELX5" s="66"/>
      <c r="ELY5" s="66"/>
      <c r="ELZ5" s="66"/>
      <c r="EMA5" s="66"/>
      <c r="EMB5" s="66"/>
      <c r="EMC5" s="66"/>
      <c r="EMD5" s="66"/>
      <c r="EME5" s="66"/>
      <c r="EMF5" s="66"/>
      <c r="EMG5" s="66"/>
      <c r="EMH5" s="66"/>
      <c r="EMI5" s="66"/>
      <c r="EMJ5" s="66"/>
      <c r="EMK5" s="66"/>
      <c r="EML5" s="66"/>
      <c r="EMM5" s="66"/>
      <c r="EMN5" s="66"/>
      <c r="EMO5" s="66"/>
      <c r="EMP5" s="66"/>
      <c r="EMQ5" s="66"/>
      <c r="EMR5" s="66"/>
      <c r="EMS5" s="66"/>
      <c r="EMT5" s="66"/>
      <c r="EMU5" s="66"/>
      <c r="EMV5" s="66"/>
      <c r="EMW5" s="66"/>
      <c r="EMX5" s="66"/>
      <c r="EMY5" s="66"/>
      <c r="EMZ5" s="66"/>
      <c r="ENA5" s="66"/>
      <c r="ENB5" s="66"/>
      <c r="ENC5" s="66"/>
      <c r="END5" s="66"/>
      <c r="ENE5" s="66"/>
      <c r="ENF5" s="66"/>
      <c r="ENG5" s="66"/>
      <c r="ENH5" s="66"/>
      <c r="ENI5" s="66"/>
      <c r="ENJ5" s="66"/>
      <c r="ENK5" s="66"/>
      <c r="ENL5" s="66"/>
      <c r="ENM5" s="66"/>
      <c r="ENN5" s="66"/>
      <c r="ENO5" s="66"/>
      <c r="ENP5" s="66"/>
      <c r="ENQ5" s="66"/>
      <c r="ENR5" s="66"/>
      <c r="ENS5" s="66"/>
      <c r="ENT5" s="66"/>
      <c r="ENU5" s="66"/>
      <c r="ENV5" s="66"/>
      <c r="ENW5" s="66"/>
      <c r="ENX5" s="66"/>
      <c r="ENY5" s="66"/>
      <c r="ENZ5" s="66"/>
      <c r="EOA5" s="66"/>
      <c r="EOB5" s="66"/>
      <c r="EOC5" s="66"/>
      <c r="EOD5" s="66"/>
      <c r="EOE5" s="66"/>
      <c r="EOF5" s="66"/>
      <c r="EOG5" s="66"/>
      <c r="EOH5" s="66"/>
      <c r="EOI5" s="66"/>
      <c r="EOJ5" s="66"/>
      <c r="EOK5" s="66"/>
      <c r="EOL5" s="66"/>
      <c r="EOM5" s="66"/>
      <c r="EON5" s="66"/>
      <c r="EOO5" s="66"/>
      <c r="EOP5" s="66"/>
      <c r="EOQ5" s="66"/>
      <c r="EOR5" s="66"/>
      <c r="EOS5" s="66"/>
      <c r="EOT5" s="66"/>
      <c r="EOU5" s="66"/>
      <c r="EOV5" s="66"/>
      <c r="EOW5" s="66"/>
      <c r="EOX5" s="66"/>
      <c r="EOY5" s="66"/>
      <c r="EOZ5" s="66"/>
      <c r="EPA5" s="66"/>
      <c r="EPB5" s="66"/>
      <c r="EPC5" s="66"/>
      <c r="EPD5" s="66"/>
      <c r="EPE5" s="66"/>
      <c r="EPF5" s="66"/>
      <c r="EPG5" s="66"/>
      <c r="EPH5" s="66"/>
      <c r="EPI5" s="66"/>
      <c r="EPJ5" s="66"/>
      <c r="EPK5" s="66"/>
      <c r="EPL5" s="66"/>
      <c r="EPM5" s="66"/>
      <c r="EPN5" s="66"/>
      <c r="EPO5" s="66"/>
      <c r="EPP5" s="66"/>
      <c r="EPQ5" s="66"/>
      <c r="EPR5" s="66"/>
      <c r="EPS5" s="66"/>
      <c r="EPT5" s="66"/>
      <c r="EPU5" s="66"/>
      <c r="EPV5" s="66"/>
      <c r="EPW5" s="66"/>
      <c r="EPX5" s="66"/>
      <c r="EPY5" s="66"/>
      <c r="EPZ5" s="66"/>
      <c r="EQA5" s="66"/>
      <c r="EQB5" s="66"/>
      <c r="EQC5" s="66"/>
      <c r="EQD5" s="66"/>
      <c r="EQE5" s="66"/>
      <c r="EQF5" s="66"/>
      <c r="EQG5" s="66"/>
      <c r="EQH5" s="66"/>
      <c r="EQI5" s="66"/>
      <c r="EQJ5" s="66"/>
      <c r="EQK5" s="66"/>
      <c r="EQL5" s="66"/>
      <c r="EQM5" s="66"/>
      <c r="EQN5" s="66"/>
      <c r="EQO5" s="66"/>
      <c r="EQP5" s="66"/>
      <c r="EQQ5" s="66"/>
      <c r="EQR5" s="66"/>
      <c r="EQS5" s="66"/>
      <c r="EQT5" s="66"/>
      <c r="EQU5" s="66"/>
      <c r="EQV5" s="66"/>
      <c r="EQW5" s="66"/>
      <c r="EQX5" s="66"/>
      <c r="EQY5" s="66"/>
      <c r="EQZ5" s="66"/>
      <c r="ERA5" s="66"/>
      <c r="ERB5" s="66"/>
      <c r="ERC5" s="66"/>
      <c r="ERD5" s="66"/>
      <c r="ERE5" s="66"/>
      <c r="ERF5" s="66"/>
      <c r="ERG5" s="66"/>
      <c r="ERH5" s="66"/>
      <c r="ERI5" s="66"/>
      <c r="ERJ5" s="66"/>
      <c r="ERK5" s="66"/>
      <c r="ERL5" s="66"/>
      <c r="ERM5" s="66"/>
      <c r="ERN5" s="66"/>
      <c r="ERO5" s="66"/>
      <c r="ERP5" s="66"/>
      <c r="ERQ5" s="66"/>
      <c r="ERR5" s="66"/>
      <c r="ERS5" s="66"/>
      <c r="ERT5" s="66"/>
      <c r="ERU5" s="66"/>
      <c r="ERV5" s="66"/>
      <c r="ERW5" s="66"/>
      <c r="ERX5" s="66"/>
      <c r="ERY5" s="66"/>
      <c r="ERZ5" s="66"/>
      <c r="ESA5" s="66"/>
      <c r="ESB5" s="66"/>
      <c r="ESC5" s="66"/>
      <c r="ESD5" s="66"/>
      <c r="ESE5" s="66"/>
      <c r="ESF5" s="66"/>
      <c r="ESG5" s="66"/>
      <c r="ESH5" s="66"/>
      <c r="ESI5" s="66"/>
      <c r="ESJ5" s="66"/>
      <c r="ESK5" s="66"/>
      <c r="ESL5" s="66"/>
      <c r="ESM5" s="66"/>
      <c r="ESN5" s="66"/>
      <c r="ESO5" s="66"/>
      <c r="ESP5" s="66"/>
      <c r="ESQ5" s="66"/>
      <c r="ESR5" s="66"/>
      <c r="ESS5" s="66"/>
      <c r="EST5" s="66"/>
      <c r="ESU5" s="66"/>
      <c r="ESV5" s="66"/>
      <c r="ESW5" s="66"/>
      <c r="ESX5" s="66"/>
      <c r="ESY5" s="66"/>
      <c r="ESZ5" s="66"/>
      <c r="ETA5" s="66"/>
      <c r="ETB5" s="66"/>
      <c r="ETC5" s="66"/>
      <c r="ETD5" s="66"/>
      <c r="ETE5" s="66"/>
      <c r="ETF5" s="66"/>
      <c r="ETG5" s="66"/>
      <c r="ETH5" s="66"/>
      <c r="ETI5" s="66"/>
      <c r="ETJ5" s="66"/>
      <c r="ETK5" s="66"/>
      <c r="ETL5" s="66"/>
      <c r="ETM5" s="66"/>
      <c r="ETN5" s="66"/>
      <c r="ETO5" s="66"/>
      <c r="ETP5" s="66"/>
      <c r="ETQ5" s="66"/>
      <c r="ETR5" s="66"/>
      <c r="ETS5" s="66"/>
      <c r="ETT5" s="66"/>
      <c r="ETU5" s="66"/>
      <c r="ETV5" s="66"/>
      <c r="ETW5" s="66"/>
      <c r="ETX5" s="66"/>
      <c r="ETY5" s="66"/>
      <c r="ETZ5" s="66"/>
      <c r="EUA5" s="66"/>
      <c r="EUB5" s="66"/>
      <c r="EUC5" s="66"/>
      <c r="EUD5" s="66"/>
      <c r="EUE5" s="66"/>
      <c r="EUF5" s="66"/>
      <c r="EUG5" s="66"/>
      <c r="EUH5" s="66"/>
      <c r="EUI5" s="66"/>
      <c r="EUJ5" s="66"/>
      <c r="EUK5" s="66"/>
      <c r="EUL5" s="66"/>
      <c r="EUM5" s="66"/>
      <c r="EUN5" s="66"/>
      <c r="EUO5" s="66"/>
      <c r="EUP5" s="66"/>
      <c r="EUQ5" s="66"/>
      <c r="EUR5" s="66"/>
      <c r="EUS5" s="66"/>
      <c r="EUT5" s="66"/>
      <c r="EUU5" s="66"/>
      <c r="EUV5" s="66"/>
      <c r="EUW5" s="66"/>
      <c r="EUX5" s="66"/>
      <c r="EUY5" s="66"/>
      <c r="EUZ5" s="66"/>
      <c r="EVA5" s="66"/>
      <c r="EVB5" s="66"/>
      <c r="EVC5" s="66"/>
      <c r="EVD5" s="66"/>
      <c r="EVE5" s="66"/>
      <c r="EVF5" s="66"/>
      <c r="EVG5" s="66"/>
      <c r="EVH5" s="66"/>
      <c r="EVI5" s="66"/>
      <c r="EVJ5" s="66"/>
      <c r="EVK5" s="66"/>
      <c r="EVL5" s="66"/>
      <c r="EVM5" s="66"/>
      <c r="EVN5" s="66"/>
      <c r="EVO5" s="66"/>
      <c r="EVP5" s="66"/>
      <c r="EVQ5" s="66"/>
      <c r="EVR5" s="66"/>
      <c r="EVS5" s="66"/>
      <c r="EVT5" s="66"/>
      <c r="EVU5" s="66"/>
      <c r="EVV5" s="66"/>
      <c r="EVW5" s="66"/>
      <c r="EVX5" s="66"/>
      <c r="EVY5" s="66"/>
      <c r="EVZ5" s="66"/>
      <c r="EWA5" s="66"/>
      <c r="EWB5" s="66"/>
      <c r="EWC5" s="66"/>
      <c r="EWD5" s="66"/>
      <c r="EWE5" s="66"/>
      <c r="EWF5" s="66"/>
      <c r="EWG5" s="66"/>
      <c r="EWH5" s="66"/>
      <c r="EWI5" s="66"/>
      <c r="EWJ5" s="66"/>
      <c r="EWK5" s="66"/>
      <c r="EWL5" s="66"/>
      <c r="EWM5" s="66"/>
      <c r="EWN5" s="66"/>
      <c r="EWO5" s="66"/>
      <c r="EWP5" s="66"/>
      <c r="EWQ5" s="66"/>
      <c r="EWR5" s="66"/>
      <c r="EWS5" s="66"/>
      <c r="EWT5" s="66"/>
      <c r="EWU5" s="66"/>
      <c r="EWV5" s="66"/>
      <c r="EWW5" s="66"/>
      <c r="EWX5" s="66"/>
      <c r="EWY5" s="66"/>
      <c r="EWZ5" s="66"/>
      <c r="EXA5" s="66"/>
      <c r="EXB5" s="66"/>
      <c r="EXC5" s="66"/>
      <c r="EXD5" s="66"/>
      <c r="EXE5" s="66"/>
      <c r="EXF5" s="66"/>
      <c r="EXG5" s="66"/>
      <c r="EXH5" s="66"/>
      <c r="EXI5" s="66"/>
      <c r="EXJ5" s="66"/>
      <c r="EXK5" s="66"/>
      <c r="EXL5" s="66"/>
      <c r="EXM5" s="66"/>
      <c r="EXN5" s="66"/>
      <c r="EXO5" s="66"/>
      <c r="EXP5" s="66"/>
      <c r="EXQ5" s="66"/>
      <c r="EXR5" s="66"/>
      <c r="EXS5" s="66"/>
      <c r="EXT5" s="66"/>
      <c r="EXU5" s="66"/>
      <c r="EXV5" s="66"/>
      <c r="EXW5" s="66"/>
      <c r="EXX5" s="66"/>
      <c r="EXY5" s="66"/>
      <c r="EXZ5" s="66"/>
      <c r="EYA5" s="66"/>
      <c r="EYB5" s="66"/>
      <c r="EYC5" s="66"/>
      <c r="EYD5" s="66"/>
      <c r="EYE5" s="66"/>
      <c r="EYF5" s="66"/>
      <c r="EYG5" s="66"/>
      <c r="EYH5" s="66"/>
      <c r="EYI5" s="66"/>
      <c r="EYJ5" s="66"/>
      <c r="EYK5" s="66"/>
      <c r="EYL5" s="66"/>
      <c r="EYM5" s="66"/>
      <c r="EYN5" s="66"/>
      <c r="EYO5" s="66"/>
      <c r="EYP5" s="66"/>
      <c r="EYQ5" s="66"/>
      <c r="EYR5" s="66"/>
      <c r="EYS5" s="66"/>
      <c r="EYT5" s="66"/>
      <c r="EYU5" s="66"/>
      <c r="EYV5" s="66"/>
      <c r="EYW5" s="66"/>
      <c r="EYX5" s="66"/>
      <c r="EYY5" s="66"/>
      <c r="EYZ5" s="66"/>
      <c r="EZA5" s="66"/>
      <c r="EZB5" s="66"/>
      <c r="EZC5" s="66"/>
      <c r="EZD5" s="66"/>
      <c r="EZE5" s="66"/>
      <c r="EZF5" s="66"/>
      <c r="EZG5" s="66"/>
      <c r="EZH5" s="66"/>
      <c r="EZI5" s="66"/>
      <c r="EZJ5" s="66"/>
      <c r="EZK5" s="66"/>
      <c r="EZL5" s="66"/>
      <c r="EZM5" s="66"/>
      <c r="EZN5" s="66"/>
      <c r="EZO5" s="66"/>
      <c r="EZP5" s="66"/>
      <c r="EZQ5" s="66"/>
      <c r="EZR5" s="66"/>
      <c r="EZS5" s="66"/>
      <c r="EZT5" s="66"/>
      <c r="EZU5" s="66"/>
      <c r="EZV5" s="66"/>
      <c r="EZW5" s="66"/>
      <c r="EZX5" s="66"/>
      <c r="EZY5" s="66"/>
      <c r="EZZ5" s="66"/>
      <c r="FAA5" s="66"/>
      <c r="FAB5" s="66"/>
      <c r="FAC5" s="66"/>
      <c r="FAD5" s="66"/>
      <c r="FAE5" s="66"/>
      <c r="FAF5" s="66"/>
      <c r="FAG5" s="66"/>
      <c r="FAH5" s="66"/>
      <c r="FAI5" s="66"/>
      <c r="FAJ5" s="66"/>
      <c r="FAK5" s="66"/>
      <c r="FAL5" s="66"/>
      <c r="FAM5" s="66"/>
      <c r="FAN5" s="66"/>
      <c r="FAO5" s="66"/>
      <c r="FAP5" s="66"/>
      <c r="FAQ5" s="66"/>
      <c r="FAR5" s="66"/>
      <c r="FAS5" s="66"/>
      <c r="FAT5" s="66"/>
      <c r="FAU5" s="66"/>
      <c r="FAV5" s="66"/>
      <c r="FAW5" s="66"/>
      <c r="FAX5" s="66"/>
      <c r="FAY5" s="66"/>
      <c r="FAZ5" s="66"/>
      <c r="FBA5" s="66"/>
      <c r="FBB5" s="66"/>
      <c r="FBC5" s="66"/>
      <c r="FBD5" s="66"/>
      <c r="FBE5" s="66"/>
      <c r="FBF5" s="66"/>
      <c r="FBG5" s="66"/>
      <c r="FBH5" s="66"/>
      <c r="FBI5" s="66"/>
      <c r="FBJ5" s="66"/>
      <c r="FBK5" s="66"/>
      <c r="FBL5" s="66"/>
      <c r="FBM5" s="66"/>
      <c r="FBN5" s="66"/>
      <c r="FBO5" s="66"/>
      <c r="FBP5" s="66"/>
      <c r="FBQ5" s="66"/>
      <c r="FBR5" s="66"/>
      <c r="FBS5" s="66"/>
      <c r="FBT5" s="66"/>
      <c r="FBU5" s="66"/>
      <c r="FBV5" s="66"/>
      <c r="FBW5" s="66"/>
      <c r="FBX5" s="66"/>
      <c r="FBY5" s="66"/>
      <c r="FBZ5" s="66"/>
      <c r="FCA5" s="66"/>
      <c r="FCB5" s="66"/>
      <c r="FCC5" s="66"/>
      <c r="FCD5" s="66"/>
      <c r="FCE5" s="66"/>
      <c r="FCF5" s="66"/>
      <c r="FCG5" s="66"/>
      <c r="FCH5" s="66"/>
      <c r="FCI5" s="66"/>
      <c r="FCJ5" s="66"/>
      <c r="FCK5" s="66"/>
      <c r="FCL5" s="66"/>
      <c r="FCM5" s="66"/>
      <c r="FCN5" s="66"/>
      <c r="FCO5" s="66"/>
      <c r="FCP5" s="66"/>
      <c r="FCQ5" s="66"/>
      <c r="FCR5" s="66"/>
      <c r="FCS5" s="66"/>
      <c r="FCT5" s="66"/>
      <c r="FCU5" s="66"/>
      <c r="FCV5" s="66"/>
      <c r="FCW5" s="66"/>
      <c r="FCX5" s="66"/>
      <c r="FCY5" s="66"/>
      <c r="FCZ5" s="66"/>
      <c r="FDA5" s="66"/>
      <c r="FDB5" s="66"/>
      <c r="FDC5" s="66"/>
      <c r="FDD5" s="66"/>
      <c r="FDE5" s="66"/>
      <c r="FDF5" s="66"/>
      <c r="FDG5" s="66"/>
      <c r="FDH5" s="66"/>
      <c r="FDI5" s="66"/>
      <c r="FDJ5" s="66"/>
      <c r="FDK5" s="66"/>
      <c r="FDL5" s="66"/>
      <c r="FDM5" s="66"/>
      <c r="FDN5" s="66"/>
      <c r="FDO5" s="66"/>
      <c r="FDP5" s="66"/>
      <c r="FDQ5" s="66"/>
      <c r="FDR5" s="66"/>
      <c r="FDS5" s="66"/>
      <c r="FDT5" s="66"/>
      <c r="FDU5" s="66"/>
      <c r="FDV5" s="66"/>
      <c r="FDW5" s="66"/>
      <c r="FDX5" s="66"/>
      <c r="FDY5" s="66"/>
      <c r="FDZ5" s="66"/>
      <c r="FEA5" s="66"/>
      <c r="FEB5" s="66"/>
      <c r="FEC5" s="66"/>
      <c r="FED5" s="66"/>
      <c r="FEE5" s="66"/>
      <c r="FEF5" s="66"/>
      <c r="FEG5" s="66"/>
      <c r="FEH5" s="66"/>
      <c r="FEI5" s="66"/>
      <c r="FEJ5" s="66"/>
      <c r="FEK5" s="66"/>
      <c r="FEL5" s="66"/>
      <c r="FEM5" s="66"/>
      <c r="FEN5" s="66"/>
      <c r="FEO5" s="66"/>
      <c r="FEP5" s="66"/>
      <c r="FEQ5" s="66"/>
      <c r="FER5" s="66"/>
      <c r="FES5" s="66"/>
      <c r="FET5" s="66"/>
      <c r="FEU5" s="66"/>
      <c r="FEV5" s="66"/>
      <c r="FEW5" s="66"/>
      <c r="FEX5" s="66"/>
      <c r="FEY5" s="66"/>
      <c r="FEZ5" s="66"/>
      <c r="FFA5" s="66"/>
      <c r="FFB5" s="66"/>
      <c r="FFC5" s="66"/>
      <c r="FFD5" s="66"/>
      <c r="FFE5" s="66"/>
      <c r="FFF5" s="66"/>
      <c r="FFG5" s="66"/>
      <c r="FFH5" s="66"/>
      <c r="FFI5" s="66"/>
      <c r="FFJ5" s="66"/>
      <c r="FFK5" s="66"/>
      <c r="FFL5" s="66"/>
      <c r="FFM5" s="66"/>
      <c r="FFN5" s="66"/>
      <c r="FFO5" s="66"/>
      <c r="FFP5" s="66"/>
      <c r="FFQ5" s="66"/>
      <c r="FFR5" s="66"/>
      <c r="FFS5" s="66"/>
      <c r="FFT5" s="66"/>
      <c r="FFU5" s="66"/>
      <c r="FFV5" s="66"/>
      <c r="FFW5" s="66"/>
      <c r="FFX5" s="66"/>
      <c r="FFY5" s="66"/>
      <c r="FFZ5" s="66"/>
      <c r="FGA5" s="66"/>
      <c r="FGB5" s="66"/>
      <c r="FGC5" s="66"/>
      <c r="FGD5" s="66"/>
      <c r="FGE5" s="66"/>
      <c r="FGF5" s="66"/>
      <c r="FGG5" s="66"/>
      <c r="FGH5" s="66"/>
      <c r="FGI5" s="66"/>
      <c r="FGJ5" s="66"/>
      <c r="FGK5" s="66"/>
      <c r="FGL5" s="66"/>
      <c r="FGM5" s="66"/>
      <c r="FGN5" s="66"/>
      <c r="FGO5" s="66"/>
      <c r="FGP5" s="66"/>
      <c r="FGQ5" s="66"/>
      <c r="FGR5" s="66"/>
      <c r="FGS5" s="66"/>
      <c r="FGT5" s="66"/>
      <c r="FGU5" s="66"/>
      <c r="FGV5" s="66"/>
      <c r="FGW5" s="66"/>
      <c r="FGX5" s="66"/>
      <c r="FGY5" s="66"/>
      <c r="FGZ5" s="66"/>
      <c r="FHA5" s="66"/>
      <c r="FHB5" s="66"/>
      <c r="FHC5" s="66"/>
      <c r="FHD5" s="66"/>
      <c r="FHE5" s="66"/>
      <c r="FHF5" s="66"/>
      <c r="FHG5" s="66"/>
      <c r="FHH5" s="66"/>
      <c r="FHI5" s="66"/>
      <c r="FHJ5" s="66"/>
      <c r="FHK5" s="66"/>
      <c r="FHL5" s="66"/>
      <c r="FHM5" s="66"/>
      <c r="FHN5" s="66"/>
      <c r="FHO5" s="66"/>
      <c r="FHP5" s="66"/>
      <c r="FHQ5" s="66"/>
      <c r="FHR5" s="66"/>
      <c r="FHS5" s="66"/>
      <c r="FHT5" s="66"/>
      <c r="FHU5" s="66"/>
      <c r="FHV5" s="66"/>
      <c r="FHW5" s="66"/>
      <c r="FHX5" s="66"/>
      <c r="FHY5" s="66"/>
      <c r="FHZ5" s="66"/>
      <c r="FIA5" s="66"/>
      <c r="FIB5" s="66"/>
      <c r="FIC5" s="66"/>
      <c r="FID5" s="66"/>
      <c r="FIE5" s="66"/>
      <c r="FIF5" s="66"/>
      <c r="FIG5" s="66"/>
      <c r="FIH5" s="66"/>
      <c r="FII5" s="66"/>
      <c r="FIJ5" s="66"/>
      <c r="FIK5" s="66"/>
      <c r="FIL5" s="66"/>
      <c r="FIM5" s="66"/>
      <c r="FIN5" s="66"/>
      <c r="FIO5" s="66"/>
      <c r="FIP5" s="66"/>
      <c r="FIQ5" s="66"/>
      <c r="FIR5" s="66"/>
      <c r="FIS5" s="66"/>
      <c r="FIT5" s="66"/>
      <c r="FIU5" s="66"/>
      <c r="FIV5" s="66"/>
      <c r="FIW5" s="66"/>
      <c r="FIX5" s="66"/>
      <c r="FIY5" s="66"/>
      <c r="FIZ5" s="66"/>
      <c r="FJA5" s="66"/>
      <c r="FJB5" s="66"/>
      <c r="FJC5" s="66"/>
      <c r="FJD5" s="66"/>
      <c r="FJE5" s="66"/>
      <c r="FJF5" s="66"/>
      <c r="FJG5" s="66"/>
      <c r="FJH5" s="66"/>
      <c r="FJI5" s="66"/>
      <c r="FJJ5" s="66"/>
      <c r="FJK5" s="66"/>
      <c r="FJL5" s="66"/>
      <c r="FJM5" s="66"/>
      <c r="FJN5" s="66"/>
      <c r="FJO5" s="66"/>
      <c r="FJP5" s="66"/>
      <c r="FJQ5" s="66"/>
      <c r="FJR5" s="66"/>
      <c r="FJS5" s="66"/>
      <c r="FJT5" s="66"/>
      <c r="FJU5" s="66"/>
      <c r="FJV5" s="66"/>
      <c r="FJW5" s="66"/>
      <c r="FJX5" s="66"/>
      <c r="FJY5" s="66"/>
      <c r="FJZ5" s="66"/>
      <c r="FKA5" s="66"/>
      <c r="FKB5" s="66"/>
      <c r="FKC5" s="66"/>
      <c r="FKD5" s="66"/>
      <c r="FKE5" s="66"/>
      <c r="FKF5" s="66"/>
      <c r="FKG5" s="66"/>
      <c r="FKH5" s="66"/>
      <c r="FKI5" s="66"/>
      <c r="FKJ5" s="66"/>
      <c r="FKK5" s="66"/>
      <c r="FKL5" s="66"/>
      <c r="FKM5" s="66"/>
      <c r="FKN5" s="66"/>
      <c r="FKO5" s="66"/>
      <c r="FKP5" s="66"/>
      <c r="FKQ5" s="66"/>
      <c r="FKR5" s="66"/>
      <c r="FKS5" s="66"/>
      <c r="FKT5" s="66"/>
      <c r="FKU5" s="66"/>
      <c r="FKV5" s="66"/>
      <c r="FKW5" s="66"/>
      <c r="FKX5" s="66"/>
      <c r="FKY5" s="66"/>
      <c r="FKZ5" s="66"/>
      <c r="FLA5" s="66"/>
      <c r="FLB5" s="66"/>
      <c r="FLC5" s="66"/>
      <c r="FLD5" s="66"/>
      <c r="FLE5" s="66"/>
      <c r="FLF5" s="66"/>
      <c r="FLG5" s="66"/>
      <c r="FLH5" s="66"/>
      <c r="FLI5" s="66"/>
      <c r="FLJ5" s="66"/>
      <c r="FLK5" s="66"/>
      <c r="FLL5" s="66"/>
      <c r="FLM5" s="66"/>
      <c r="FLN5" s="66"/>
      <c r="FLO5" s="66"/>
      <c r="FLP5" s="66"/>
      <c r="FLQ5" s="66"/>
      <c r="FLR5" s="66"/>
      <c r="FLS5" s="66"/>
      <c r="FLT5" s="66"/>
      <c r="FLU5" s="66"/>
      <c r="FLV5" s="66"/>
      <c r="FLW5" s="66"/>
      <c r="FLX5" s="66"/>
      <c r="FLY5" s="66"/>
      <c r="FLZ5" s="66"/>
      <c r="FMA5" s="66"/>
      <c r="FMB5" s="66"/>
      <c r="FMC5" s="66"/>
      <c r="FMD5" s="66"/>
      <c r="FME5" s="66"/>
      <c r="FMF5" s="66"/>
      <c r="FMG5" s="66"/>
      <c r="FMH5" s="66"/>
      <c r="FMI5" s="66"/>
      <c r="FMJ5" s="66"/>
      <c r="FMK5" s="66"/>
      <c r="FML5" s="66"/>
      <c r="FMM5" s="66"/>
      <c r="FMN5" s="66"/>
      <c r="FMO5" s="66"/>
      <c r="FMP5" s="66"/>
      <c r="FMQ5" s="66"/>
      <c r="FMR5" s="66"/>
      <c r="FMS5" s="66"/>
      <c r="FMT5" s="66"/>
      <c r="FMU5" s="66"/>
      <c r="FMV5" s="66"/>
      <c r="FMW5" s="66"/>
      <c r="FMX5" s="66"/>
      <c r="FMY5" s="66"/>
      <c r="FMZ5" s="66"/>
      <c r="FNA5" s="66"/>
      <c r="FNB5" s="66"/>
      <c r="FNC5" s="66"/>
      <c r="FND5" s="66"/>
      <c r="FNE5" s="66"/>
      <c r="FNF5" s="66"/>
      <c r="FNG5" s="66"/>
      <c r="FNH5" s="66"/>
      <c r="FNI5" s="66"/>
      <c r="FNJ5" s="66"/>
      <c r="FNK5" s="66"/>
      <c r="FNL5" s="66"/>
      <c r="FNM5" s="66"/>
      <c r="FNN5" s="66"/>
      <c r="FNO5" s="66"/>
      <c r="FNP5" s="66"/>
      <c r="FNQ5" s="66"/>
      <c r="FNR5" s="66"/>
      <c r="FNS5" s="66"/>
      <c r="FNT5" s="66"/>
      <c r="FNU5" s="66"/>
      <c r="FNV5" s="66"/>
      <c r="FNW5" s="66"/>
      <c r="FNX5" s="66"/>
      <c r="FNY5" s="66"/>
      <c r="FNZ5" s="66"/>
      <c r="FOA5" s="66"/>
      <c r="FOB5" s="66"/>
      <c r="FOC5" s="66"/>
      <c r="FOD5" s="66"/>
      <c r="FOE5" s="66"/>
      <c r="FOF5" s="66"/>
      <c r="FOG5" s="66"/>
      <c r="FOH5" s="66"/>
      <c r="FOI5" s="66"/>
      <c r="FOJ5" s="66"/>
      <c r="FOK5" s="66"/>
      <c r="FOL5" s="66"/>
      <c r="FOM5" s="66"/>
      <c r="FON5" s="66"/>
      <c r="FOO5" s="66"/>
      <c r="FOP5" s="66"/>
      <c r="FOQ5" s="66"/>
      <c r="FOR5" s="66"/>
      <c r="FOS5" s="66"/>
      <c r="FOT5" s="66"/>
      <c r="FOU5" s="66"/>
      <c r="FOV5" s="66"/>
      <c r="FOW5" s="66"/>
      <c r="FOX5" s="66"/>
      <c r="FOY5" s="66"/>
      <c r="FOZ5" s="66"/>
      <c r="FPA5" s="66"/>
      <c r="FPB5" s="66"/>
      <c r="FPC5" s="66"/>
      <c r="FPD5" s="66"/>
      <c r="FPE5" s="66"/>
      <c r="FPF5" s="66"/>
      <c r="FPG5" s="66"/>
      <c r="FPH5" s="66"/>
      <c r="FPI5" s="66"/>
      <c r="FPJ5" s="66"/>
      <c r="FPK5" s="66"/>
      <c r="FPL5" s="66"/>
      <c r="FPM5" s="66"/>
      <c r="FPN5" s="66"/>
      <c r="FPO5" s="66"/>
      <c r="FPP5" s="66"/>
      <c r="FPQ5" s="66"/>
      <c r="FPR5" s="66"/>
      <c r="FPS5" s="66"/>
      <c r="FPT5" s="66"/>
      <c r="FPU5" s="66"/>
      <c r="FPV5" s="66"/>
      <c r="FPW5" s="66"/>
      <c r="FPX5" s="66"/>
      <c r="FPY5" s="66"/>
      <c r="FPZ5" s="66"/>
      <c r="FQA5" s="66"/>
      <c r="FQB5" s="66"/>
      <c r="FQC5" s="66"/>
      <c r="FQD5" s="66"/>
      <c r="FQE5" s="66"/>
      <c r="FQF5" s="66"/>
      <c r="FQG5" s="66"/>
      <c r="FQH5" s="66"/>
      <c r="FQI5" s="66"/>
      <c r="FQJ5" s="66"/>
      <c r="FQK5" s="66"/>
      <c r="FQL5" s="66"/>
      <c r="FQM5" s="66"/>
      <c r="FQN5" s="66"/>
      <c r="FQO5" s="66"/>
      <c r="FQP5" s="66"/>
      <c r="FQQ5" s="66"/>
      <c r="FQR5" s="66"/>
      <c r="FQS5" s="66"/>
      <c r="FQT5" s="66"/>
      <c r="FQU5" s="66"/>
      <c r="FQV5" s="66"/>
      <c r="FQW5" s="66"/>
      <c r="FQX5" s="66"/>
      <c r="FQY5" s="66"/>
      <c r="FQZ5" s="66"/>
      <c r="FRA5" s="66"/>
      <c r="FRB5" s="66"/>
      <c r="FRC5" s="66"/>
      <c r="FRD5" s="66"/>
      <c r="FRE5" s="66"/>
      <c r="FRF5" s="66"/>
      <c r="FRG5" s="66"/>
      <c r="FRH5" s="66"/>
      <c r="FRI5" s="66"/>
      <c r="FRJ5" s="66"/>
      <c r="FRK5" s="66"/>
      <c r="FRL5" s="66"/>
      <c r="FRM5" s="66"/>
      <c r="FRN5" s="66"/>
      <c r="FRO5" s="66"/>
      <c r="FRP5" s="66"/>
      <c r="FRQ5" s="66"/>
      <c r="FRR5" s="66"/>
      <c r="FRS5" s="66"/>
      <c r="FRT5" s="66"/>
      <c r="FRU5" s="66"/>
      <c r="FRV5" s="66"/>
      <c r="FRW5" s="66"/>
      <c r="FRX5" s="66"/>
      <c r="FRY5" s="66"/>
      <c r="FRZ5" s="66"/>
      <c r="FSA5" s="66"/>
      <c r="FSB5" s="66"/>
      <c r="FSC5" s="66"/>
      <c r="FSD5" s="66"/>
      <c r="FSE5" s="66"/>
      <c r="FSF5" s="66"/>
      <c r="FSG5" s="66"/>
      <c r="FSH5" s="66"/>
      <c r="FSI5" s="66"/>
      <c r="FSJ5" s="66"/>
      <c r="FSK5" s="66"/>
      <c r="FSL5" s="66"/>
      <c r="FSM5" s="66"/>
      <c r="FSN5" s="66"/>
      <c r="FSO5" s="66"/>
      <c r="FSP5" s="66"/>
      <c r="FSQ5" s="66"/>
      <c r="FSR5" s="66"/>
      <c r="FSS5" s="66"/>
      <c r="FST5" s="66"/>
      <c r="FSU5" s="66"/>
      <c r="FSV5" s="66"/>
      <c r="FSW5" s="66"/>
      <c r="FSX5" s="66"/>
      <c r="FSY5" s="66"/>
      <c r="FSZ5" s="66"/>
      <c r="FTA5" s="66"/>
      <c r="FTB5" s="66"/>
      <c r="FTC5" s="66"/>
      <c r="FTD5" s="66"/>
      <c r="FTE5" s="66"/>
      <c r="FTF5" s="66"/>
      <c r="FTG5" s="66"/>
      <c r="FTH5" s="66"/>
      <c r="FTI5" s="66"/>
      <c r="FTJ5" s="66"/>
      <c r="FTK5" s="66"/>
      <c r="FTL5" s="66"/>
      <c r="FTM5" s="66"/>
      <c r="FTN5" s="66"/>
      <c r="FTO5" s="66"/>
      <c r="FTP5" s="66"/>
      <c r="FTQ5" s="66"/>
      <c r="FTR5" s="66"/>
      <c r="FTS5" s="66"/>
      <c r="FTT5" s="66"/>
      <c r="FTU5" s="66"/>
      <c r="FTV5" s="66"/>
      <c r="FTW5" s="66"/>
      <c r="FTX5" s="66"/>
      <c r="FTY5" s="66"/>
      <c r="FTZ5" s="66"/>
      <c r="FUA5" s="66"/>
      <c r="FUB5" s="66"/>
      <c r="FUC5" s="66"/>
      <c r="FUD5" s="66"/>
      <c r="FUE5" s="66"/>
      <c r="FUF5" s="66"/>
      <c r="FUG5" s="66"/>
      <c r="FUH5" s="66"/>
      <c r="FUI5" s="66"/>
      <c r="FUJ5" s="66"/>
      <c r="FUK5" s="66"/>
      <c r="FUL5" s="66"/>
      <c r="FUM5" s="66"/>
      <c r="FUN5" s="66"/>
      <c r="FUO5" s="66"/>
      <c r="FUP5" s="66"/>
      <c r="FUQ5" s="66"/>
      <c r="FUR5" s="66"/>
      <c r="FUS5" s="66"/>
      <c r="FUT5" s="66"/>
      <c r="FUU5" s="66"/>
      <c r="FUV5" s="66"/>
      <c r="FUW5" s="66"/>
      <c r="FUX5" s="66"/>
      <c r="FUY5" s="66"/>
      <c r="FUZ5" s="66"/>
      <c r="FVA5" s="66"/>
      <c r="FVB5" s="66"/>
      <c r="FVC5" s="66"/>
      <c r="FVD5" s="66"/>
      <c r="FVE5" s="66"/>
      <c r="FVF5" s="66"/>
      <c r="FVG5" s="66"/>
      <c r="FVH5" s="66"/>
      <c r="FVI5" s="66"/>
      <c r="FVJ5" s="66"/>
      <c r="FVK5" s="66"/>
      <c r="FVL5" s="66"/>
      <c r="FVM5" s="66"/>
      <c r="FVN5" s="66"/>
      <c r="FVO5" s="66"/>
      <c r="FVP5" s="66"/>
      <c r="FVQ5" s="66"/>
      <c r="FVR5" s="66"/>
      <c r="FVS5" s="66"/>
      <c r="FVT5" s="66"/>
      <c r="FVU5" s="66"/>
      <c r="FVV5" s="66"/>
      <c r="FVW5" s="66"/>
      <c r="FVX5" s="66"/>
      <c r="FVY5" s="66"/>
      <c r="FVZ5" s="66"/>
      <c r="FWA5" s="66"/>
      <c r="FWB5" s="66"/>
      <c r="FWC5" s="66"/>
      <c r="FWD5" s="66"/>
      <c r="FWE5" s="66"/>
      <c r="FWF5" s="66"/>
      <c r="FWG5" s="66"/>
      <c r="FWH5" s="66"/>
      <c r="FWI5" s="66"/>
      <c r="FWJ5" s="66"/>
      <c r="FWK5" s="66"/>
      <c r="FWL5" s="66"/>
      <c r="FWM5" s="66"/>
      <c r="FWN5" s="66"/>
      <c r="FWO5" s="66"/>
      <c r="FWP5" s="66"/>
      <c r="FWQ5" s="66"/>
      <c r="FWR5" s="66"/>
      <c r="FWS5" s="66"/>
      <c r="FWT5" s="66"/>
      <c r="FWU5" s="66"/>
      <c r="FWV5" s="66"/>
      <c r="FWW5" s="66"/>
      <c r="FWX5" s="66"/>
      <c r="FWY5" s="66"/>
      <c r="FWZ5" s="66"/>
      <c r="FXA5" s="66"/>
      <c r="FXB5" s="66"/>
      <c r="FXC5" s="66"/>
      <c r="FXD5" s="66"/>
      <c r="FXE5" s="66"/>
      <c r="FXF5" s="66"/>
      <c r="FXG5" s="66"/>
      <c r="FXH5" s="66"/>
      <c r="FXI5" s="66"/>
      <c r="FXJ5" s="66"/>
      <c r="FXK5" s="66"/>
      <c r="FXL5" s="66"/>
      <c r="FXM5" s="66"/>
      <c r="FXN5" s="66"/>
      <c r="FXO5" s="66"/>
      <c r="FXP5" s="66"/>
      <c r="FXQ5" s="66"/>
      <c r="FXR5" s="66"/>
      <c r="FXS5" s="66"/>
      <c r="FXT5" s="66"/>
      <c r="FXU5" s="66"/>
      <c r="FXV5" s="66"/>
      <c r="FXW5" s="66"/>
      <c r="FXX5" s="66"/>
      <c r="FXY5" s="66"/>
      <c r="FXZ5" s="66"/>
      <c r="FYA5" s="66"/>
      <c r="FYB5" s="66"/>
      <c r="FYC5" s="66"/>
      <c r="FYD5" s="66"/>
      <c r="FYE5" s="66"/>
      <c r="FYF5" s="66"/>
      <c r="FYG5" s="66"/>
      <c r="FYH5" s="66"/>
      <c r="FYI5" s="66"/>
      <c r="FYJ5" s="66"/>
      <c r="FYK5" s="66"/>
      <c r="FYL5" s="66"/>
      <c r="FYM5" s="66"/>
      <c r="FYN5" s="66"/>
      <c r="FYO5" s="66"/>
      <c r="FYP5" s="66"/>
      <c r="FYQ5" s="66"/>
      <c r="FYR5" s="66"/>
      <c r="FYS5" s="66"/>
      <c r="FYT5" s="66"/>
      <c r="FYU5" s="66"/>
      <c r="FYV5" s="66"/>
      <c r="FYW5" s="66"/>
      <c r="FYX5" s="66"/>
      <c r="FYY5" s="66"/>
      <c r="FYZ5" s="66"/>
      <c r="FZA5" s="66"/>
      <c r="FZB5" s="66"/>
      <c r="FZC5" s="66"/>
      <c r="FZD5" s="66"/>
      <c r="FZE5" s="66"/>
      <c r="FZF5" s="66"/>
      <c r="FZG5" s="66"/>
      <c r="FZH5" s="66"/>
      <c r="FZI5" s="66"/>
      <c r="FZJ5" s="66"/>
      <c r="FZK5" s="66"/>
      <c r="FZL5" s="66"/>
      <c r="FZM5" s="66"/>
      <c r="FZN5" s="66"/>
      <c r="FZO5" s="66"/>
      <c r="FZP5" s="66"/>
      <c r="FZQ5" s="66"/>
      <c r="FZR5" s="66"/>
      <c r="FZS5" s="66"/>
      <c r="FZT5" s="66"/>
      <c r="FZU5" s="66"/>
      <c r="FZV5" s="66"/>
      <c r="FZW5" s="66"/>
      <c r="FZX5" s="66"/>
      <c r="FZY5" s="66"/>
      <c r="FZZ5" s="66"/>
      <c r="GAA5" s="66"/>
      <c r="GAB5" s="66"/>
      <c r="GAC5" s="66"/>
      <c r="GAD5" s="66"/>
      <c r="GAE5" s="66"/>
      <c r="GAF5" s="66"/>
      <c r="GAG5" s="66"/>
      <c r="GAH5" s="66"/>
      <c r="GAI5" s="66"/>
      <c r="GAJ5" s="66"/>
      <c r="GAK5" s="66"/>
      <c r="GAL5" s="66"/>
      <c r="GAM5" s="66"/>
      <c r="GAN5" s="66"/>
      <c r="GAO5" s="66"/>
      <c r="GAP5" s="66"/>
      <c r="GAQ5" s="66"/>
      <c r="GAR5" s="66"/>
      <c r="GAS5" s="66"/>
      <c r="GAT5" s="66"/>
      <c r="GAU5" s="66"/>
      <c r="GAV5" s="66"/>
      <c r="GAW5" s="66"/>
      <c r="GAX5" s="66"/>
      <c r="GAY5" s="66"/>
      <c r="GAZ5" s="66"/>
      <c r="GBA5" s="66"/>
      <c r="GBB5" s="66"/>
      <c r="GBC5" s="66"/>
      <c r="GBD5" s="66"/>
      <c r="GBE5" s="66"/>
      <c r="GBF5" s="66"/>
      <c r="GBG5" s="66"/>
      <c r="GBH5" s="66"/>
      <c r="GBI5" s="66"/>
      <c r="GBJ5" s="66"/>
      <c r="GBK5" s="66"/>
      <c r="GBL5" s="66"/>
      <c r="GBM5" s="66"/>
      <c r="GBN5" s="66"/>
      <c r="GBO5" s="66"/>
      <c r="GBP5" s="66"/>
      <c r="GBQ5" s="66"/>
      <c r="GBR5" s="66"/>
      <c r="GBS5" s="66"/>
      <c r="GBT5" s="66"/>
      <c r="GBU5" s="66"/>
      <c r="GBV5" s="66"/>
      <c r="GBW5" s="66"/>
      <c r="GBX5" s="66"/>
      <c r="GBY5" s="66"/>
      <c r="GBZ5" s="66"/>
      <c r="GCA5" s="66"/>
      <c r="GCB5" s="66"/>
      <c r="GCC5" s="66"/>
      <c r="GCD5" s="66"/>
      <c r="GCE5" s="66"/>
      <c r="GCF5" s="66"/>
      <c r="GCG5" s="66"/>
      <c r="GCH5" s="66"/>
      <c r="GCI5" s="66"/>
      <c r="GCJ5" s="66"/>
      <c r="GCK5" s="66"/>
      <c r="GCL5" s="66"/>
      <c r="GCM5" s="66"/>
      <c r="GCN5" s="66"/>
      <c r="GCO5" s="66"/>
      <c r="GCP5" s="66"/>
      <c r="GCQ5" s="66"/>
      <c r="GCR5" s="66"/>
      <c r="GCS5" s="66"/>
      <c r="GCT5" s="66"/>
      <c r="GCU5" s="66"/>
      <c r="GCV5" s="66"/>
      <c r="GCW5" s="66"/>
      <c r="GCX5" s="66"/>
      <c r="GCY5" s="66"/>
      <c r="GCZ5" s="66"/>
      <c r="GDA5" s="66"/>
      <c r="GDB5" s="66"/>
      <c r="GDC5" s="66"/>
      <c r="GDD5" s="66"/>
      <c r="GDE5" s="66"/>
      <c r="GDF5" s="66"/>
      <c r="GDG5" s="66"/>
      <c r="GDH5" s="66"/>
      <c r="GDI5" s="66"/>
      <c r="GDJ5" s="66"/>
      <c r="GDK5" s="66"/>
      <c r="GDL5" s="66"/>
      <c r="GDM5" s="66"/>
      <c r="GDN5" s="66"/>
      <c r="GDO5" s="66"/>
      <c r="GDP5" s="66"/>
      <c r="GDQ5" s="66"/>
      <c r="GDR5" s="66"/>
      <c r="GDS5" s="66"/>
      <c r="GDT5" s="66"/>
      <c r="GDU5" s="66"/>
      <c r="GDV5" s="66"/>
      <c r="GDW5" s="66"/>
      <c r="GDX5" s="66"/>
      <c r="GDY5" s="66"/>
      <c r="GDZ5" s="66"/>
      <c r="GEA5" s="66"/>
      <c r="GEB5" s="66"/>
      <c r="GEC5" s="66"/>
      <c r="GED5" s="66"/>
      <c r="GEE5" s="66"/>
      <c r="GEF5" s="66"/>
      <c r="GEG5" s="66"/>
      <c r="GEH5" s="66"/>
      <c r="GEI5" s="66"/>
      <c r="GEJ5" s="66"/>
      <c r="GEK5" s="66"/>
      <c r="GEL5" s="66"/>
      <c r="GEM5" s="66"/>
      <c r="GEN5" s="66"/>
      <c r="GEO5" s="66"/>
      <c r="GEP5" s="66"/>
      <c r="GEQ5" s="66"/>
      <c r="GER5" s="66"/>
      <c r="GES5" s="66"/>
      <c r="GET5" s="66"/>
      <c r="GEU5" s="66"/>
      <c r="GEV5" s="66"/>
      <c r="GEW5" s="66"/>
      <c r="GEX5" s="66"/>
      <c r="GEY5" s="66"/>
      <c r="GEZ5" s="66"/>
      <c r="GFA5" s="66"/>
      <c r="GFB5" s="66"/>
      <c r="GFC5" s="66"/>
      <c r="GFD5" s="66"/>
      <c r="GFE5" s="66"/>
      <c r="GFF5" s="66"/>
      <c r="GFG5" s="66"/>
      <c r="GFH5" s="66"/>
      <c r="GFI5" s="66"/>
      <c r="GFJ5" s="66"/>
      <c r="GFK5" s="66"/>
      <c r="GFL5" s="66"/>
      <c r="GFM5" s="66"/>
      <c r="GFN5" s="66"/>
      <c r="GFO5" s="66"/>
      <c r="GFP5" s="66"/>
      <c r="GFQ5" s="66"/>
      <c r="GFR5" s="66"/>
      <c r="GFS5" s="66"/>
      <c r="GFT5" s="66"/>
      <c r="GFU5" s="66"/>
      <c r="GFV5" s="66"/>
      <c r="GFW5" s="66"/>
      <c r="GFX5" s="66"/>
      <c r="GFY5" s="66"/>
      <c r="GFZ5" s="66"/>
      <c r="GGA5" s="66"/>
      <c r="GGB5" s="66"/>
      <c r="GGC5" s="66"/>
      <c r="GGD5" s="66"/>
      <c r="GGE5" s="66"/>
      <c r="GGF5" s="66"/>
      <c r="GGG5" s="66"/>
      <c r="GGH5" s="66"/>
      <c r="GGI5" s="66"/>
      <c r="GGJ5" s="66"/>
      <c r="GGK5" s="66"/>
      <c r="GGL5" s="66"/>
      <c r="GGM5" s="66"/>
      <c r="GGN5" s="66"/>
      <c r="GGO5" s="66"/>
      <c r="GGP5" s="66"/>
      <c r="GGQ5" s="66"/>
      <c r="GGR5" s="66"/>
      <c r="GGS5" s="66"/>
      <c r="GGT5" s="66"/>
      <c r="GGU5" s="66"/>
      <c r="GGV5" s="66"/>
      <c r="GGW5" s="66"/>
      <c r="GGX5" s="66"/>
      <c r="GGY5" s="66"/>
      <c r="GGZ5" s="66"/>
      <c r="GHA5" s="66"/>
      <c r="GHB5" s="66"/>
      <c r="GHC5" s="66"/>
      <c r="GHD5" s="66"/>
      <c r="GHE5" s="66"/>
      <c r="GHF5" s="66"/>
      <c r="GHG5" s="66"/>
      <c r="GHH5" s="66"/>
      <c r="GHI5" s="66"/>
      <c r="GHJ5" s="66"/>
      <c r="GHK5" s="66"/>
      <c r="GHL5" s="66"/>
      <c r="GHM5" s="66"/>
      <c r="GHN5" s="66"/>
      <c r="GHO5" s="66"/>
      <c r="GHP5" s="66"/>
      <c r="GHQ5" s="66"/>
      <c r="GHR5" s="66"/>
      <c r="GHS5" s="66"/>
      <c r="GHT5" s="66"/>
      <c r="GHU5" s="66"/>
      <c r="GHV5" s="66"/>
      <c r="GHW5" s="66"/>
      <c r="GHX5" s="66"/>
      <c r="GHY5" s="66"/>
      <c r="GHZ5" s="66"/>
      <c r="GIA5" s="66"/>
      <c r="GIB5" s="66"/>
      <c r="GIC5" s="66"/>
      <c r="GID5" s="66"/>
      <c r="GIE5" s="66"/>
      <c r="GIF5" s="66"/>
      <c r="GIG5" s="66"/>
      <c r="GIH5" s="66"/>
      <c r="GII5" s="66"/>
      <c r="GIJ5" s="66"/>
      <c r="GIK5" s="66"/>
      <c r="GIL5" s="66"/>
      <c r="GIM5" s="66"/>
      <c r="GIN5" s="66"/>
      <c r="GIO5" s="66"/>
      <c r="GIP5" s="66"/>
      <c r="GIQ5" s="66"/>
      <c r="GIR5" s="66"/>
      <c r="GIS5" s="66"/>
      <c r="GIT5" s="66"/>
      <c r="GIU5" s="66"/>
      <c r="GIV5" s="66"/>
      <c r="GIW5" s="66"/>
      <c r="GIX5" s="66"/>
      <c r="GIY5" s="66"/>
      <c r="GIZ5" s="66"/>
      <c r="GJA5" s="66"/>
      <c r="GJB5" s="66"/>
      <c r="GJC5" s="66"/>
      <c r="GJD5" s="66"/>
      <c r="GJE5" s="66"/>
      <c r="GJF5" s="66"/>
      <c r="GJG5" s="66"/>
      <c r="GJH5" s="66"/>
      <c r="GJI5" s="66"/>
      <c r="GJJ5" s="66"/>
      <c r="GJK5" s="66"/>
      <c r="GJL5" s="66"/>
      <c r="GJM5" s="66"/>
      <c r="GJN5" s="66"/>
      <c r="GJO5" s="66"/>
      <c r="GJP5" s="66"/>
      <c r="GJQ5" s="66"/>
      <c r="GJR5" s="66"/>
      <c r="GJS5" s="66"/>
      <c r="GJT5" s="66"/>
      <c r="GJU5" s="66"/>
      <c r="GJV5" s="66"/>
      <c r="GJW5" s="66"/>
      <c r="GJX5" s="66"/>
      <c r="GJY5" s="66"/>
      <c r="GJZ5" s="66"/>
      <c r="GKA5" s="66"/>
      <c r="GKB5" s="66"/>
      <c r="GKC5" s="66"/>
      <c r="GKD5" s="66"/>
      <c r="GKE5" s="66"/>
      <c r="GKF5" s="66"/>
      <c r="GKG5" s="66"/>
      <c r="GKH5" s="66"/>
      <c r="GKI5" s="66"/>
      <c r="GKJ5" s="66"/>
      <c r="GKK5" s="66"/>
      <c r="GKL5" s="66"/>
      <c r="GKM5" s="66"/>
      <c r="GKN5" s="66"/>
      <c r="GKO5" s="66"/>
      <c r="GKP5" s="66"/>
      <c r="GKQ5" s="66"/>
      <c r="GKR5" s="66"/>
      <c r="GKS5" s="66"/>
      <c r="GKT5" s="66"/>
      <c r="GKU5" s="66"/>
      <c r="GKV5" s="66"/>
      <c r="GKW5" s="66"/>
      <c r="GKX5" s="66"/>
      <c r="GKY5" s="66"/>
      <c r="GKZ5" s="66"/>
      <c r="GLA5" s="66"/>
      <c r="GLB5" s="66"/>
      <c r="GLC5" s="66"/>
      <c r="GLD5" s="66"/>
      <c r="GLE5" s="66"/>
      <c r="GLF5" s="66"/>
      <c r="GLG5" s="66"/>
      <c r="GLH5" s="66"/>
      <c r="GLI5" s="66"/>
      <c r="GLJ5" s="66"/>
      <c r="GLK5" s="66"/>
      <c r="GLL5" s="66"/>
      <c r="GLM5" s="66"/>
      <c r="GLN5" s="66"/>
      <c r="GLO5" s="66"/>
      <c r="GLP5" s="66"/>
      <c r="GLQ5" s="66"/>
      <c r="GLR5" s="66"/>
      <c r="GLS5" s="66"/>
      <c r="GLT5" s="66"/>
      <c r="GLU5" s="66"/>
      <c r="GLV5" s="66"/>
      <c r="GLW5" s="66"/>
      <c r="GLX5" s="66"/>
      <c r="GLY5" s="66"/>
      <c r="GLZ5" s="66"/>
      <c r="GMA5" s="66"/>
      <c r="GMB5" s="66"/>
      <c r="GMC5" s="66"/>
      <c r="GMD5" s="66"/>
      <c r="GME5" s="66"/>
      <c r="GMF5" s="66"/>
      <c r="GMG5" s="66"/>
      <c r="GMH5" s="66"/>
      <c r="GMI5" s="66"/>
      <c r="GMJ5" s="66"/>
      <c r="GMK5" s="66"/>
      <c r="GML5" s="66"/>
      <c r="GMM5" s="66"/>
      <c r="GMN5" s="66"/>
      <c r="GMO5" s="66"/>
      <c r="GMP5" s="66"/>
      <c r="GMQ5" s="66"/>
      <c r="GMR5" s="66"/>
      <c r="GMS5" s="66"/>
      <c r="GMT5" s="66"/>
      <c r="GMU5" s="66"/>
      <c r="GMV5" s="66"/>
      <c r="GMW5" s="66"/>
      <c r="GMX5" s="66"/>
      <c r="GMY5" s="66"/>
      <c r="GMZ5" s="66"/>
      <c r="GNA5" s="66"/>
      <c r="GNB5" s="66"/>
      <c r="GNC5" s="66"/>
      <c r="GND5" s="66"/>
      <c r="GNE5" s="66"/>
      <c r="GNF5" s="66"/>
      <c r="GNG5" s="66"/>
      <c r="GNH5" s="66"/>
      <c r="GNI5" s="66"/>
      <c r="GNJ5" s="66"/>
      <c r="GNK5" s="66"/>
      <c r="GNL5" s="66"/>
      <c r="GNM5" s="66"/>
      <c r="GNN5" s="66"/>
      <c r="GNO5" s="66"/>
      <c r="GNP5" s="66"/>
      <c r="GNQ5" s="66"/>
      <c r="GNR5" s="66"/>
      <c r="GNS5" s="66"/>
      <c r="GNT5" s="66"/>
      <c r="GNU5" s="66"/>
      <c r="GNV5" s="66"/>
      <c r="GNW5" s="66"/>
      <c r="GNX5" s="66"/>
      <c r="GNY5" s="66"/>
      <c r="GNZ5" s="66"/>
      <c r="GOA5" s="66"/>
      <c r="GOB5" s="66"/>
      <c r="GOC5" s="66"/>
      <c r="GOD5" s="66"/>
      <c r="GOE5" s="66"/>
      <c r="GOF5" s="66"/>
      <c r="GOG5" s="66"/>
      <c r="GOH5" s="66"/>
      <c r="GOI5" s="66"/>
      <c r="GOJ5" s="66"/>
      <c r="GOK5" s="66"/>
      <c r="GOL5" s="66"/>
      <c r="GOM5" s="66"/>
      <c r="GON5" s="66"/>
      <c r="GOO5" s="66"/>
      <c r="GOP5" s="66"/>
      <c r="GOQ5" s="66"/>
      <c r="GOR5" s="66"/>
      <c r="GOS5" s="66"/>
      <c r="GOT5" s="66"/>
      <c r="GOU5" s="66"/>
      <c r="GOV5" s="66"/>
      <c r="GOW5" s="66"/>
      <c r="GOX5" s="66"/>
      <c r="GOY5" s="66"/>
      <c r="GOZ5" s="66"/>
      <c r="GPA5" s="66"/>
      <c r="GPB5" s="66"/>
      <c r="GPC5" s="66"/>
      <c r="GPD5" s="66"/>
      <c r="GPE5" s="66"/>
      <c r="GPF5" s="66"/>
      <c r="GPG5" s="66"/>
      <c r="GPH5" s="66"/>
      <c r="GPI5" s="66"/>
      <c r="GPJ5" s="66"/>
      <c r="GPK5" s="66"/>
      <c r="GPL5" s="66"/>
      <c r="GPM5" s="66"/>
      <c r="GPN5" s="66"/>
      <c r="GPO5" s="66"/>
      <c r="GPP5" s="66"/>
      <c r="GPQ5" s="66"/>
      <c r="GPR5" s="66"/>
      <c r="GPS5" s="66"/>
      <c r="GPT5" s="66"/>
      <c r="GPU5" s="66"/>
      <c r="GPV5" s="66"/>
      <c r="GPW5" s="66"/>
      <c r="GPX5" s="66"/>
      <c r="GPY5" s="66"/>
      <c r="GPZ5" s="66"/>
      <c r="GQA5" s="66"/>
      <c r="GQB5" s="66"/>
      <c r="GQC5" s="66"/>
      <c r="GQD5" s="66"/>
      <c r="GQE5" s="66"/>
      <c r="GQF5" s="66"/>
      <c r="GQG5" s="66"/>
      <c r="GQH5" s="66"/>
      <c r="GQI5" s="66"/>
      <c r="GQJ5" s="66"/>
      <c r="GQK5" s="66"/>
      <c r="GQL5" s="66"/>
      <c r="GQM5" s="66"/>
      <c r="GQN5" s="66"/>
      <c r="GQO5" s="66"/>
      <c r="GQP5" s="66"/>
      <c r="GQQ5" s="66"/>
      <c r="GQR5" s="66"/>
      <c r="GQS5" s="66"/>
      <c r="GQT5" s="66"/>
      <c r="GQU5" s="66"/>
      <c r="GQV5" s="66"/>
      <c r="GQW5" s="66"/>
      <c r="GQX5" s="66"/>
      <c r="GQY5" s="66"/>
      <c r="GQZ5" s="66"/>
      <c r="GRA5" s="66"/>
      <c r="GRB5" s="66"/>
      <c r="GRC5" s="66"/>
      <c r="GRD5" s="66"/>
      <c r="GRE5" s="66"/>
      <c r="GRF5" s="66"/>
      <c r="GRG5" s="66"/>
      <c r="GRH5" s="66"/>
      <c r="GRI5" s="66"/>
      <c r="GRJ5" s="66"/>
      <c r="GRK5" s="66"/>
      <c r="GRL5" s="66"/>
      <c r="GRM5" s="66"/>
      <c r="GRN5" s="66"/>
      <c r="GRO5" s="66"/>
      <c r="GRP5" s="66"/>
      <c r="GRQ5" s="66"/>
      <c r="GRR5" s="66"/>
      <c r="GRS5" s="66"/>
      <c r="GRT5" s="66"/>
      <c r="GRU5" s="66"/>
      <c r="GRV5" s="66"/>
      <c r="GRW5" s="66"/>
      <c r="GRX5" s="66"/>
      <c r="GRY5" s="66"/>
      <c r="GRZ5" s="66"/>
      <c r="GSA5" s="66"/>
      <c r="GSB5" s="66"/>
      <c r="GSC5" s="66"/>
      <c r="GSD5" s="66"/>
      <c r="GSE5" s="66"/>
      <c r="GSF5" s="66"/>
      <c r="GSG5" s="66"/>
      <c r="GSH5" s="66"/>
      <c r="GSI5" s="66"/>
      <c r="GSJ5" s="66"/>
      <c r="GSK5" s="66"/>
      <c r="GSL5" s="66"/>
      <c r="GSM5" s="66"/>
      <c r="GSN5" s="66"/>
      <c r="GSO5" s="66"/>
      <c r="GSP5" s="66"/>
      <c r="GSQ5" s="66"/>
      <c r="GSR5" s="66"/>
      <c r="GSS5" s="66"/>
      <c r="GST5" s="66"/>
      <c r="GSU5" s="66"/>
      <c r="GSV5" s="66"/>
      <c r="GSW5" s="66"/>
      <c r="GSX5" s="66"/>
      <c r="GSY5" s="66"/>
      <c r="GSZ5" s="66"/>
      <c r="GTA5" s="66"/>
      <c r="GTB5" s="66"/>
      <c r="GTC5" s="66"/>
      <c r="GTD5" s="66"/>
      <c r="GTE5" s="66"/>
      <c r="GTF5" s="66"/>
      <c r="GTG5" s="66"/>
      <c r="GTH5" s="66"/>
      <c r="GTI5" s="66"/>
      <c r="GTJ5" s="66"/>
      <c r="GTK5" s="66"/>
      <c r="GTL5" s="66"/>
      <c r="GTM5" s="66"/>
      <c r="GTN5" s="66"/>
      <c r="GTO5" s="66"/>
      <c r="GTP5" s="66"/>
      <c r="GTQ5" s="66"/>
      <c r="GTR5" s="66"/>
      <c r="GTS5" s="66"/>
      <c r="GTT5" s="66"/>
      <c r="GTU5" s="66"/>
      <c r="GTV5" s="66"/>
      <c r="GTW5" s="66"/>
      <c r="GTX5" s="66"/>
      <c r="GTY5" s="66"/>
      <c r="GTZ5" s="66"/>
      <c r="GUA5" s="66"/>
      <c r="GUB5" s="66"/>
      <c r="GUC5" s="66"/>
      <c r="GUD5" s="66"/>
      <c r="GUE5" s="66"/>
      <c r="GUF5" s="66"/>
      <c r="GUG5" s="66"/>
      <c r="GUH5" s="66"/>
      <c r="GUI5" s="66"/>
      <c r="GUJ5" s="66"/>
      <c r="GUK5" s="66"/>
      <c r="GUL5" s="66"/>
      <c r="GUM5" s="66"/>
      <c r="GUN5" s="66"/>
      <c r="GUO5" s="66"/>
      <c r="GUP5" s="66"/>
      <c r="GUQ5" s="66"/>
      <c r="GUR5" s="66"/>
      <c r="GUS5" s="66"/>
      <c r="GUT5" s="66"/>
      <c r="GUU5" s="66"/>
      <c r="GUV5" s="66"/>
      <c r="GUW5" s="66"/>
      <c r="GUX5" s="66"/>
      <c r="GUY5" s="66"/>
      <c r="GUZ5" s="66"/>
      <c r="GVA5" s="66"/>
      <c r="GVB5" s="66"/>
      <c r="GVC5" s="66"/>
      <c r="GVD5" s="66"/>
      <c r="GVE5" s="66"/>
      <c r="GVF5" s="66"/>
      <c r="GVG5" s="66"/>
      <c r="GVH5" s="66"/>
      <c r="GVI5" s="66"/>
      <c r="GVJ5" s="66"/>
      <c r="GVK5" s="66"/>
      <c r="GVL5" s="66"/>
      <c r="GVM5" s="66"/>
      <c r="GVN5" s="66"/>
      <c r="GVO5" s="66"/>
      <c r="GVP5" s="66"/>
      <c r="GVQ5" s="66"/>
      <c r="GVR5" s="66"/>
      <c r="GVS5" s="66"/>
      <c r="GVT5" s="66"/>
      <c r="GVU5" s="66"/>
      <c r="GVV5" s="66"/>
      <c r="GVW5" s="66"/>
      <c r="GVX5" s="66"/>
      <c r="GVY5" s="66"/>
      <c r="GVZ5" s="66"/>
      <c r="GWA5" s="66"/>
      <c r="GWB5" s="66"/>
      <c r="GWC5" s="66"/>
      <c r="GWD5" s="66"/>
      <c r="GWE5" s="66"/>
      <c r="GWF5" s="66"/>
      <c r="GWG5" s="66"/>
      <c r="GWH5" s="66"/>
      <c r="GWI5" s="66"/>
      <c r="GWJ5" s="66"/>
      <c r="GWK5" s="66"/>
      <c r="GWL5" s="66"/>
      <c r="GWM5" s="66"/>
      <c r="GWN5" s="66"/>
      <c r="GWO5" s="66"/>
      <c r="GWP5" s="66"/>
      <c r="GWQ5" s="66"/>
      <c r="GWR5" s="66"/>
      <c r="GWS5" s="66"/>
      <c r="GWT5" s="66"/>
      <c r="GWU5" s="66"/>
      <c r="GWV5" s="66"/>
      <c r="GWW5" s="66"/>
      <c r="GWX5" s="66"/>
      <c r="GWY5" s="66"/>
      <c r="GWZ5" s="66"/>
      <c r="GXA5" s="66"/>
      <c r="GXB5" s="66"/>
      <c r="GXC5" s="66"/>
      <c r="GXD5" s="66"/>
      <c r="GXE5" s="66"/>
      <c r="GXF5" s="66"/>
      <c r="GXG5" s="66"/>
      <c r="GXH5" s="66"/>
      <c r="GXI5" s="66"/>
      <c r="GXJ5" s="66"/>
      <c r="GXK5" s="66"/>
      <c r="GXL5" s="66"/>
      <c r="GXM5" s="66"/>
      <c r="GXN5" s="66"/>
      <c r="GXO5" s="66"/>
      <c r="GXP5" s="66"/>
      <c r="GXQ5" s="66"/>
      <c r="GXR5" s="66"/>
      <c r="GXS5" s="66"/>
      <c r="GXT5" s="66"/>
      <c r="GXU5" s="66"/>
      <c r="GXV5" s="66"/>
      <c r="GXW5" s="66"/>
      <c r="GXX5" s="66"/>
      <c r="GXY5" s="66"/>
      <c r="GXZ5" s="66"/>
      <c r="GYA5" s="66"/>
      <c r="GYB5" s="66"/>
      <c r="GYC5" s="66"/>
      <c r="GYD5" s="66"/>
      <c r="GYE5" s="66"/>
      <c r="GYF5" s="66"/>
      <c r="GYG5" s="66"/>
      <c r="GYH5" s="66"/>
      <c r="GYI5" s="66"/>
      <c r="GYJ5" s="66"/>
      <c r="GYK5" s="66"/>
      <c r="GYL5" s="66"/>
      <c r="GYM5" s="66"/>
      <c r="GYN5" s="66"/>
      <c r="GYO5" s="66"/>
      <c r="GYP5" s="66"/>
      <c r="GYQ5" s="66"/>
      <c r="GYR5" s="66"/>
      <c r="GYS5" s="66"/>
      <c r="GYT5" s="66"/>
      <c r="GYU5" s="66"/>
      <c r="GYV5" s="66"/>
      <c r="GYW5" s="66"/>
      <c r="GYX5" s="66"/>
      <c r="GYY5" s="66"/>
      <c r="GYZ5" s="66"/>
      <c r="GZA5" s="66"/>
      <c r="GZB5" s="66"/>
      <c r="GZC5" s="66"/>
      <c r="GZD5" s="66"/>
      <c r="GZE5" s="66"/>
      <c r="GZF5" s="66"/>
      <c r="GZG5" s="66"/>
      <c r="GZH5" s="66"/>
      <c r="GZI5" s="66"/>
      <c r="GZJ5" s="66"/>
      <c r="GZK5" s="66"/>
      <c r="GZL5" s="66"/>
      <c r="GZM5" s="66"/>
      <c r="GZN5" s="66"/>
      <c r="GZO5" s="66"/>
      <c r="GZP5" s="66"/>
      <c r="GZQ5" s="66"/>
      <c r="GZR5" s="66"/>
      <c r="GZS5" s="66"/>
      <c r="GZT5" s="66"/>
      <c r="GZU5" s="66"/>
      <c r="GZV5" s="66"/>
      <c r="GZW5" s="66"/>
      <c r="GZX5" s="66"/>
      <c r="GZY5" s="66"/>
      <c r="GZZ5" s="66"/>
      <c r="HAA5" s="66"/>
      <c r="HAB5" s="66"/>
      <c r="HAC5" s="66"/>
      <c r="HAD5" s="66"/>
      <c r="HAE5" s="66"/>
      <c r="HAF5" s="66"/>
      <c r="HAG5" s="66"/>
      <c r="HAH5" s="66"/>
      <c r="HAI5" s="66"/>
      <c r="HAJ5" s="66"/>
      <c r="HAK5" s="66"/>
      <c r="HAL5" s="66"/>
      <c r="HAM5" s="66"/>
      <c r="HAN5" s="66"/>
      <c r="HAO5" s="66"/>
      <c r="HAP5" s="66"/>
      <c r="HAQ5" s="66"/>
      <c r="HAR5" s="66"/>
      <c r="HAS5" s="66"/>
      <c r="HAT5" s="66"/>
      <c r="HAU5" s="66"/>
      <c r="HAV5" s="66"/>
      <c r="HAW5" s="66"/>
      <c r="HAX5" s="66"/>
      <c r="HAY5" s="66"/>
      <c r="HAZ5" s="66"/>
      <c r="HBA5" s="66"/>
      <c r="HBB5" s="66"/>
      <c r="HBC5" s="66"/>
      <c r="HBD5" s="66"/>
      <c r="HBE5" s="66"/>
      <c r="HBF5" s="66"/>
      <c r="HBG5" s="66"/>
      <c r="HBH5" s="66"/>
      <c r="HBI5" s="66"/>
      <c r="HBJ5" s="66"/>
      <c r="HBK5" s="66"/>
      <c r="HBL5" s="66"/>
      <c r="HBM5" s="66"/>
      <c r="HBN5" s="66"/>
      <c r="HBO5" s="66"/>
      <c r="HBP5" s="66"/>
      <c r="HBQ5" s="66"/>
      <c r="HBR5" s="66"/>
      <c r="HBS5" s="66"/>
      <c r="HBT5" s="66"/>
      <c r="HBU5" s="66"/>
      <c r="HBV5" s="66"/>
      <c r="HBW5" s="66"/>
      <c r="HBX5" s="66"/>
      <c r="HBY5" s="66"/>
      <c r="HBZ5" s="66"/>
      <c r="HCA5" s="66"/>
      <c r="HCB5" s="66"/>
      <c r="HCC5" s="66"/>
      <c r="HCD5" s="66"/>
      <c r="HCE5" s="66"/>
      <c r="HCF5" s="66"/>
      <c r="HCG5" s="66"/>
      <c r="HCH5" s="66"/>
      <c r="HCI5" s="66"/>
      <c r="HCJ5" s="66"/>
      <c r="HCK5" s="66"/>
      <c r="HCL5" s="66"/>
      <c r="HCM5" s="66"/>
      <c r="HCN5" s="66"/>
      <c r="HCO5" s="66"/>
      <c r="HCP5" s="66"/>
      <c r="HCQ5" s="66"/>
      <c r="HCR5" s="66"/>
      <c r="HCS5" s="66"/>
      <c r="HCT5" s="66"/>
      <c r="HCU5" s="66"/>
      <c r="HCV5" s="66"/>
      <c r="HCW5" s="66"/>
      <c r="HCX5" s="66"/>
      <c r="HCY5" s="66"/>
      <c r="HCZ5" s="66"/>
      <c r="HDA5" s="66"/>
      <c r="HDB5" s="66"/>
      <c r="HDC5" s="66"/>
      <c r="HDD5" s="66"/>
      <c r="HDE5" s="66"/>
      <c r="HDF5" s="66"/>
      <c r="HDG5" s="66"/>
      <c r="HDH5" s="66"/>
      <c r="HDI5" s="66"/>
      <c r="HDJ5" s="66"/>
      <c r="HDK5" s="66"/>
      <c r="HDL5" s="66"/>
      <c r="HDM5" s="66"/>
      <c r="HDN5" s="66"/>
      <c r="HDO5" s="66"/>
      <c r="HDP5" s="66"/>
      <c r="HDQ5" s="66"/>
      <c r="HDR5" s="66"/>
      <c r="HDS5" s="66"/>
      <c r="HDT5" s="66"/>
      <c r="HDU5" s="66"/>
      <c r="HDV5" s="66"/>
      <c r="HDW5" s="66"/>
      <c r="HDX5" s="66"/>
      <c r="HDY5" s="66"/>
      <c r="HDZ5" s="66"/>
      <c r="HEA5" s="66"/>
      <c r="HEB5" s="66"/>
      <c r="HEC5" s="66"/>
      <c r="HED5" s="66"/>
      <c r="HEE5" s="66"/>
      <c r="HEF5" s="66"/>
      <c r="HEG5" s="66"/>
      <c r="HEH5" s="66"/>
      <c r="HEI5" s="66"/>
      <c r="HEJ5" s="66"/>
      <c r="HEK5" s="66"/>
      <c r="HEL5" s="66"/>
      <c r="HEM5" s="66"/>
      <c r="HEN5" s="66"/>
      <c r="HEO5" s="66"/>
      <c r="HEP5" s="66"/>
      <c r="HEQ5" s="66"/>
      <c r="HER5" s="66"/>
      <c r="HES5" s="66"/>
      <c r="HET5" s="66"/>
      <c r="HEU5" s="66"/>
      <c r="HEV5" s="66"/>
      <c r="HEW5" s="66"/>
      <c r="HEX5" s="66"/>
      <c r="HEY5" s="66"/>
      <c r="HEZ5" s="66"/>
      <c r="HFA5" s="66"/>
      <c r="HFB5" s="66"/>
      <c r="HFC5" s="66"/>
      <c r="HFD5" s="66"/>
      <c r="HFE5" s="66"/>
      <c r="HFF5" s="66"/>
      <c r="HFG5" s="66"/>
      <c r="HFH5" s="66"/>
      <c r="HFI5" s="66"/>
      <c r="HFJ5" s="66"/>
      <c r="HFK5" s="66"/>
      <c r="HFL5" s="66"/>
      <c r="HFM5" s="66"/>
      <c r="HFN5" s="66"/>
      <c r="HFO5" s="66"/>
      <c r="HFP5" s="66"/>
      <c r="HFQ5" s="66"/>
      <c r="HFR5" s="66"/>
      <c r="HFS5" s="66"/>
      <c r="HFT5" s="66"/>
      <c r="HFU5" s="66"/>
      <c r="HFV5" s="66"/>
      <c r="HFW5" s="66"/>
      <c r="HFX5" s="66"/>
      <c r="HFY5" s="66"/>
      <c r="HFZ5" s="66"/>
      <c r="HGA5" s="66"/>
      <c r="HGB5" s="66"/>
      <c r="HGC5" s="66"/>
      <c r="HGD5" s="66"/>
      <c r="HGE5" s="66"/>
      <c r="HGF5" s="66"/>
      <c r="HGG5" s="66"/>
      <c r="HGH5" s="66"/>
      <c r="HGI5" s="66"/>
      <c r="HGJ5" s="66"/>
      <c r="HGK5" s="66"/>
      <c r="HGL5" s="66"/>
      <c r="HGM5" s="66"/>
      <c r="HGN5" s="66"/>
      <c r="HGO5" s="66"/>
      <c r="HGP5" s="66"/>
      <c r="HGQ5" s="66"/>
      <c r="HGR5" s="66"/>
      <c r="HGS5" s="66"/>
      <c r="HGT5" s="66"/>
      <c r="HGU5" s="66"/>
      <c r="HGV5" s="66"/>
      <c r="HGW5" s="66"/>
      <c r="HGX5" s="66"/>
      <c r="HGY5" s="66"/>
      <c r="HGZ5" s="66"/>
      <c r="HHA5" s="66"/>
      <c r="HHB5" s="66"/>
      <c r="HHC5" s="66"/>
      <c r="HHD5" s="66"/>
      <c r="HHE5" s="66"/>
      <c r="HHF5" s="66"/>
      <c r="HHG5" s="66"/>
      <c r="HHH5" s="66"/>
      <c r="HHI5" s="66"/>
      <c r="HHJ5" s="66"/>
      <c r="HHK5" s="66"/>
      <c r="HHL5" s="66"/>
      <c r="HHM5" s="66"/>
      <c r="HHN5" s="66"/>
      <c r="HHO5" s="66"/>
      <c r="HHP5" s="66"/>
      <c r="HHQ5" s="66"/>
      <c r="HHR5" s="66"/>
      <c r="HHS5" s="66"/>
      <c r="HHT5" s="66"/>
      <c r="HHU5" s="66"/>
      <c r="HHV5" s="66"/>
      <c r="HHW5" s="66"/>
      <c r="HHX5" s="66"/>
      <c r="HHY5" s="66"/>
      <c r="HHZ5" s="66"/>
      <c r="HIA5" s="66"/>
      <c r="HIB5" s="66"/>
      <c r="HIC5" s="66"/>
      <c r="HID5" s="66"/>
      <c r="HIE5" s="66"/>
      <c r="HIF5" s="66"/>
      <c r="HIG5" s="66"/>
      <c r="HIH5" s="66"/>
      <c r="HII5" s="66"/>
      <c r="HIJ5" s="66"/>
      <c r="HIK5" s="66"/>
      <c r="HIL5" s="66"/>
      <c r="HIM5" s="66"/>
      <c r="HIN5" s="66"/>
      <c r="HIO5" s="66"/>
      <c r="HIP5" s="66"/>
      <c r="HIQ5" s="66"/>
      <c r="HIR5" s="66"/>
      <c r="HIS5" s="66"/>
      <c r="HIT5" s="66"/>
      <c r="HIU5" s="66"/>
      <c r="HIV5" s="66"/>
      <c r="HIW5" s="66"/>
      <c r="HIX5" s="66"/>
      <c r="HIY5" s="66"/>
      <c r="HIZ5" s="66"/>
      <c r="HJA5" s="66"/>
      <c r="HJB5" s="66"/>
      <c r="HJC5" s="66"/>
      <c r="HJD5" s="66"/>
      <c r="HJE5" s="66"/>
      <c r="HJF5" s="66"/>
      <c r="HJG5" s="66"/>
      <c r="HJH5" s="66"/>
      <c r="HJI5" s="66"/>
      <c r="HJJ5" s="66"/>
      <c r="HJK5" s="66"/>
      <c r="HJL5" s="66"/>
      <c r="HJM5" s="66"/>
      <c r="HJN5" s="66"/>
      <c r="HJO5" s="66"/>
      <c r="HJP5" s="66"/>
      <c r="HJQ5" s="66"/>
      <c r="HJR5" s="66"/>
      <c r="HJS5" s="66"/>
      <c r="HJT5" s="66"/>
      <c r="HJU5" s="66"/>
      <c r="HJV5" s="66"/>
      <c r="HJW5" s="66"/>
      <c r="HJX5" s="66"/>
      <c r="HJY5" s="66"/>
      <c r="HJZ5" s="66"/>
      <c r="HKA5" s="66"/>
      <c r="HKB5" s="66"/>
      <c r="HKC5" s="66"/>
      <c r="HKD5" s="66"/>
      <c r="HKE5" s="66"/>
      <c r="HKF5" s="66"/>
      <c r="HKG5" s="66"/>
      <c r="HKH5" s="66"/>
      <c r="HKI5" s="66"/>
      <c r="HKJ5" s="66"/>
      <c r="HKK5" s="66"/>
      <c r="HKL5" s="66"/>
      <c r="HKM5" s="66"/>
      <c r="HKN5" s="66"/>
      <c r="HKO5" s="66"/>
      <c r="HKP5" s="66"/>
      <c r="HKQ5" s="66"/>
      <c r="HKR5" s="66"/>
      <c r="HKS5" s="66"/>
      <c r="HKT5" s="66"/>
      <c r="HKU5" s="66"/>
      <c r="HKV5" s="66"/>
      <c r="HKW5" s="66"/>
      <c r="HKX5" s="66"/>
      <c r="HKY5" s="66"/>
      <c r="HKZ5" s="66"/>
      <c r="HLA5" s="66"/>
      <c r="HLB5" s="66"/>
      <c r="HLC5" s="66"/>
      <c r="HLD5" s="66"/>
      <c r="HLE5" s="66"/>
      <c r="HLF5" s="66"/>
      <c r="HLG5" s="66"/>
      <c r="HLH5" s="66"/>
      <c r="HLI5" s="66"/>
      <c r="HLJ5" s="66"/>
      <c r="HLK5" s="66"/>
      <c r="HLL5" s="66"/>
      <c r="HLM5" s="66"/>
      <c r="HLN5" s="66"/>
      <c r="HLO5" s="66"/>
      <c r="HLP5" s="66"/>
      <c r="HLQ5" s="66"/>
      <c r="HLR5" s="66"/>
      <c r="HLS5" s="66"/>
      <c r="HLT5" s="66"/>
      <c r="HLU5" s="66"/>
      <c r="HLV5" s="66"/>
      <c r="HLW5" s="66"/>
      <c r="HLX5" s="66"/>
      <c r="HLY5" s="66"/>
      <c r="HLZ5" s="66"/>
      <c r="HMA5" s="66"/>
      <c r="HMB5" s="66"/>
      <c r="HMC5" s="66"/>
      <c r="HMD5" s="66"/>
      <c r="HME5" s="66"/>
      <c r="HMF5" s="66"/>
      <c r="HMG5" s="66"/>
      <c r="HMH5" s="66"/>
      <c r="HMI5" s="66"/>
      <c r="HMJ5" s="66"/>
      <c r="HMK5" s="66"/>
      <c r="HML5" s="66"/>
      <c r="HMM5" s="66"/>
      <c r="HMN5" s="66"/>
      <c r="HMO5" s="66"/>
      <c r="HMP5" s="66"/>
      <c r="HMQ5" s="66"/>
      <c r="HMR5" s="66"/>
      <c r="HMS5" s="66"/>
      <c r="HMT5" s="66"/>
      <c r="HMU5" s="66"/>
      <c r="HMV5" s="66"/>
      <c r="HMW5" s="66"/>
      <c r="HMX5" s="66"/>
      <c r="HMY5" s="66"/>
      <c r="HMZ5" s="66"/>
      <c r="HNA5" s="66"/>
      <c r="HNB5" s="66"/>
      <c r="HNC5" s="66"/>
      <c r="HND5" s="66"/>
      <c r="HNE5" s="66"/>
      <c r="HNF5" s="66"/>
      <c r="HNG5" s="66"/>
      <c r="HNH5" s="66"/>
      <c r="HNI5" s="66"/>
      <c r="HNJ5" s="66"/>
      <c r="HNK5" s="66"/>
      <c r="HNL5" s="66"/>
      <c r="HNM5" s="66"/>
      <c r="HNN5" s="66"/>
      <c r="HNO5" s="66"/>
      <c r="HNP5" s="66"/>
      <c r="HNQ5" s="66"/>
      <c r="HNR5" s="66"/>
      <c r="HNS5" s="66"/>
      <c r="HNT5" s="66"/>
      <c r="HNU5" s="66"/>
      <c r="HNV5" s="66"/>
      <c r="HNW5" s="66"/>
      <c r="HNX5" s="66"/>
      <c r="HNY5" s="66"/>
      <c r="HNZ5" s="66"/>
      <c r="HOA5" s="66"/>
      <c r="HOB5" s="66"/>
      <c r="HOC5" s="66"/>
      <c r="HOD5" s="66"/>
      <c r="HOE5" s="66"/>
      <c r="HOF5" s="66"/>
      <c r="HOG5" s="66"/>
      <c r="HOH5" s="66"/>
      <c r="HOI5" s="66"/>
      <c r="HOJ5" s="66"/>
      <c r="HOK5" s="66"/>
      <c r="HOL5" s="66"/>
      <c r="HOM5" s="66"/>
      <c r="HON5" s="66"/>
      <c r="HOO5" s="66"/>
      <c r="HOP5" s="66"/>
      <c r="HOQ5" s="66"/>
      <c r="HOR5" s="66"/>
      <c r="HOS5" s="66"/>
      <c r="HOT5" s="66"/>
      <c r="HOU5" s="66"/>
      <c r="HOV5" s="66"/>
      <c r="HOW5" s="66"/>
      <c r="HOX5" s="66"/>
      <c r="HOY5" s="66"/>
      <c r="HOZ5" s="66"/>
      <c r="HPA5" s="66"/>
      <c r="HPB5" s="66"/>
      <c r="HPC5" s="66"/>
      <c r="HPD5" s="66"/>
      <c r="HPE5" s="66"/>
      <c r="HPF5" s="66"/>
      <c r="HPG5" s="66"/>
      <c r="HPH5" s="66"/>
      <c r="HPI5" s="66"/>
      <c r="HPJ5" s="66"/>
      <c r="HPK5" s="66"/>
      <c r="HPL5" s="66"/>
      <c r="HPM5" s="66"/>
      <c r="HPN5" s="66"/>
      <c r="HPO5" s="66"/>
      <c r="HPP5" s="66"/>
      <c r="HPQ5" s="66"/>
      <c r="HPR5" s="66"/>
      <c r="HPS5" s="66"/>
      <c r="HPT5" s="66"/>
      <c r="HPU5" s="66"/>
      <c r="HPV5" s="66"/>
      <c r="HPW5" s="66"/>
      <c r="HPX5" s="66"/>
      <c r="HPY5" s="66"/>
      <c r="HPZ5" s="66"/>
      <c r="HQA5" s="66"/>
      <c r="HQB5" s="66"/>
      <c r="HQC5" s="66"/>
      <c r="HQD5" s="66"/>
      <c r="HQE5" s="66"/>
      <c r="HQF5" s="66"/>
      <c r="HQG5" s="66"/>
      <c r="HQH5" s="66"/>
      <c r="HQI5" s="66"/>
      <c r="HQJ5" s="66"/>
      <c r="HQK5" s="66"/>
      <c r="HQL5" s="66"/>
      <c r="HQM5" s="66"/>
      <c r="HQN5" s="66"/>
      <c r="HQO5" s="66"/>
      <c r="HQP5" s="66"/>
      <c r="HQQ5" s="66"/>
      <c r="HQR5" s="66"/>
      <c r="HQS5" s="66"/>
      <c r="HQT5" s="66"/>
      <c r="HQU5" s="66"/>
      <c r="HQV5" s="66"/>
      <c r="HQW5" s="66"/>
      <c r="HQX5" s="66"/>
      <c r="HQY5" s="66"/>
      <c r="HQZ5" s="66"/>
      <c r="HRA5" s="66"/>
      <c r="HRB5" s="66"/>
      <c r="HRC5" s="66"/>
      <c r="HRD5" s="66"/>
      <c r="HRE5" s="66"/>
      <c r="HRF5" s="66"/>
      <c r="HRG5" s="66"/>
      <c r="HRH5" s="66"/>
      <c r="HRI5" s="66"/>
      <c r="HRJ5" s="66"/>
      <c r="HRK5" s="66"/>
      <c r="HRL5" s="66"/>
      <c r="HRM5" s="66"/>
      <c r="HRN5" s="66"/>
      <c r="HRO5" s="66"/>
      <c r="HRP5" s="66"/>
      <c r="HRQ5" s="66"/>
      <c r="HRR5" s="66"/>
      <c r="HRS5" s="66"/>
      <c r="HRT5" s="66"/>
      <c r="HRU5" s="66"/>
      <c r="HRV5" s="66"/>
      <c r="HRW5" s="66"/>
      <c r="HRX5" s="66"/>
      <c r="HRY5" s="66"/>
      <c r="HRZ5" s="66"/>
      <c r="HSA5" s="66"/>
      <c r="HSB5" s="66"/>
      <c r="HSC5" s="66"/>
      <c r="HSD5" s="66"/>
      <c r="HSE5" s="66"/>
      <c r="HSF5" s="66"/>
      <c r="HSG5" s="66"/>
      <c r="HSH5" s="66"/>
      <c r="HSI5" s="66"/>
      <c r="HSJ5" s="66"/>
      <c r="HSK5" s="66"/>
      <c r="HSL5" s="66"/>
      <c r="HSM5" s="66"/>
      <c r="HSN5" s="66"/>
      <c r="HSO5" s="66"/>
      <c r="HSP5" s="66"/>
      <c r="HSQ5" s="66"/>
      <c r="HSR5" s="66"/>
      <c r="HSS5" s="66"/>
      <c r="HST5" s="66"/>
      <c r="HSU5" s="66"/>
      <c r="HSV5" s="66"/>
      <c r="HSW5" s="66"/>
      <c r="HSX5" s="66"/>
      <c r="HSY5" s="66"/>
      <c r="HSZ5" s="66"/>
      <c r="HTA5" s="66"/>
      <c r="HTB5" s="66"/>
      <c r="HTC5" s="66"/>
      <c r="HTD5" s="66"/>
      <c r="HTE5" s="66"/>
      <c r="HTF5" s="66"/>
      <c r="HTG5" s="66"/>
      <c r="HTH5" s="66"/>
      <c r="HTI5" s="66"/>
      <c r="HTJ5" s="66"/>
      <c r="HTK5" s="66"/>
      <c r="HTL5" s="66"/>
      <c r="HTM5" s="66"/>
      <c r="HTN5" s="66"/>
      <c r="HTO5" s="66"/>
      <c r="HTP5" s="66"/>
      <c r="HTQ5" s="66"/>
      <c r="HTR5" s="66"/>
      <c r="HTS5" s="66"/>
      <c r="HTT5" s="66"/>
      <c r="HTU5" s="66"/>
      <c r="HTV5" s="66"/>
      <c r="HTW5" s="66"/>
      <c r="HTX5" s="66"/>
      <c r="HTY5" s="66"/>
      <c r="HTZ5" s="66"/>
      <c r="HUA5" s="66"/>
      <c r="HUB5" s="66"/>
      <c r="HUC5" s="66"/>
      <c r="HUD5" s="66"/>
      <c r="HUE5" s="66"/>
      <c r="HUF5" s="66"/>
      <c r="HUG5" s="66"/>
      <c r="HUH5" s="66"/>
      <c r="HUI5" s="66"/>
      <c r="HUJ5" s="66"/>
      <c r="HUK5" s="66"/>
      <c r="HUL5" s="66"/>
      <c r="HUM5" s="66"/>
      <c r="HUN5" s="66"/>
      <c r="HUO5" s="66"/>
      <c r="HUP5" s="66"/>
      <c r="HUQ5" s="66"/>
      <c r="HUR5" s="66"/>
      <c r="HUS5" s="66"/>
      <c r="HUT5" s="66"/>
      <c r="HUU5" s="66"/>
      <c r="HUV5" s="66"/>
      <c r="HUW5" s="66"/>
      <c r="HUX5" s="66"/>
      <c r="HUY5" s="66"/>
      <c r="HUZ5" s="66"/>
      <c r="HVA5" s="66"/>
      <c r="HVB5" s="66"/>
      <c r="HVC5" s="66"/>
      <c r="HVD5" s="66"/>
      <c r="HVE5" s="66"/>
      <c r="HVF5" s="66"/>
      <c r="HVG5" s="66"/>
      <c r="HVH5" s="66"/>
      <c r="HVI5" s="66"/>
      <c r="HVJ5" s="66"/>
      <c r="HVK5" s="66"/>
      <c r="HVL5" s="66"/>
      <c r="HVM5" s="66"/>
      <c r="HVN5" s="66"/>
      <c r="HVO5" s="66"/>
      <c r="HVP5" s="66"/>
      <c r="HVQ5" s="66"/>
      <c r="HVR5" s="66"/>
      <c r="HVS5" s="66"/>
      <c r="HVT5" s="66"/>
      <c r="HVU5" s="66"/>
      <c r="HVV5" s="66"/>
      <c r="HVW5" s="66"/>
      <c r="HVX5" s="66"/>
      <c r="HVY5" s="66"/>
      <c r="HVZ5" s="66"/>
      <c r="HWA5" s="66"/>
      <c r="HWB5" s="66"/>
      <c r="HWC5" s="66"/>
      <c r="HWD5" s="66"/>
      <c r="HWE5" s="66"/>
      <c r="HWF5" s="66"/>
      <c r="HWG5" s="66"/>
      <c r="HWH5" s="66"/>
      <c r="HWI5" s="66"/>
      <c r="HWJ5" s="66"/>
      <c r="HWK5" s="66"/>
      <c r="HWL5" s="66"/>
      <c r="HWM5" s="66"/>
      <c r="HWN5" s="66"/>
      <c r="HWO5" s="66"/>
      <c r="HWP5" s="66"/>
      <c r="HWQ5" s="66"/>
      <c r="HWR5" s="66"/>
      <c r="HWS5" s="66"/>
      <c r="HWT5" s="66"/>
      <c r="HWU5" s="66"/>
      <c r="HWV5" s="66"/>
      <c r="HWW5" s="66"/>
      <c r="HWX5" s="66"/>
      <c r="HWY5" s="66"/>
      <c r="HWZ5" s="66"/>
      <c r="HXA5" s="66"/>
      <c r="HXB5" s="66"/>
      <c r="HXC5" s="66"/>
      <c r="HXD5" s="66"/>
      <c r="HXE5" s="66"/>
      <c r="HXF5" s="66"/>
      <c r="HXG5" s="66"/>
      <c r="HXH5" s="66"/>
      <c r="HXI5" s="66"/>
      <c r="HXJ5" s="66"/>
      <c r="HXK5" s="66"/>
      <c r="HXL5" s="66"/>
      <c r="HXM5" s="66"/>
      <c r="HXN5" s="66"/>
      <c r="HXO5" s="66"/>
      <c r="HXP5" s="66"/>
      <c r="HXQ5" s="66"/>
      <c r="HXR5" s="66"/>
      <c r="HXS5" s="66"/>
      <c r="HXT5" s="66"/>
      <c r="HXU5" s="66"/>
      <c r="HXV5" s="66"/>
      <c r="HXW5" s="66"/>
      <c r="HXX5" s="66"/>
      <c r="HXY5" s="66"/>
      <c r="HXZ5" s="66"/>
      <c r="HYA5" s="66"/>
      <c r="HYB5" s="66"/>
      <c r="HYC5" s="66"/>
      <c r="HYD5" s="66"/>
      <c r="HYE5" s="66"/>
      <c r="HYF5" s="66"/>
      <c r="HYG5" s="66"/>
      <c r="HYH5" s="66"/>
      <c r="HYI5" s="66"/>
      <c r="HYJ5" s="66"/>
      <c r="HYK5" s="66"/>
      <c r="HYL5" s="66"/>
      <c r="HYM5" s="66"/>
      <c r="HYN5" s="66"/>
      <c r="HYO5" s="66"/>
      <c r="HYP5" s="66"/>
      <c r="HYQ5" s="66"/>
      <c r="HYR5" s="66"/>
      <c r="HYS5" s="66"/>
      <c r="HYT5" s="66"/>
      <c r="HYU5" s="66"/>
      <c r="HYV5" s="66"/>
      <c r="HYW5" s="66"/>
      <c r="HYX5" s="66"/>
      <c r="HYY5" s="66"/>
      <c r="HYZ5" s="66"/>
      <c r="HZA5" s="66"/>
      <c r="HZB5" s="66"/>
      <c r="HZC5" s="66"/>
      <c r="HZD5" s="66"/>
      <c r="HZE5" s="66"/>
      <c r="HZF5" s="66"/>
      <c r="HZG5" s="66"/>
      <c r="HZH5" s="66"/>
      <c r="HZI5" s="66"/>
      <c r="HZJ5" s="66"/>
      <c r="HZK5" s="66"/>
      <c r="HZL5" s="66"/>
      <c r="HZM5" s="66"/>
      <c r="HZN5" s="66"/>
      <c r="HZO5" s="66"/>
      <c r="HZP5" s="66"/>
      <c r="HZQ5" s="66"/>
      <c r="HZR5" s="66"/>
      <c r="HZS5" s="66"/>
      <c r="HZT5" s="66"/>
      <c r="HZU5" s="66"/>
      <c r="HZV5" s="66"/>
      <c r="HZW5" s="66"/>
      <c r="HZX5" s="66"/>
      <c r="HZY5" s="66"/>
      <c r="HZZ5" s="66"/>
      <c r="IAA5" s="66"/>
      <c r="IAB5" s="66"/>
      <c r="IAC5" s="66"/>
      <c r="IAD5" s="66"/>
      <c r="IAE5" s="66"/>
      <c r="IAF5" s="66"/>
      <c r="IAG5" s="66"/>
      <c r="IAH5" s="66"/>
      <c r="IAI5" s="66"/>
      <c r="IAJ5" s="66"/>
      <c r="IAK5" s="66"/>
      <c r="IAL5" s="66"/>
      <c r="IAM5" s="66"/>
      <c r="IAN5" s="66"/>
      <c r="IAO5" s="66"/>
      <c r="IAP5" s="66"/>
      <c r="IAQ5" s="66"/>
      <c r="IAR5" s="66"/>
      <c r="IAS5" s="66"/>
      <c r="IAT5" s="66"/>
      <c r="IAU5" s="66"/>
      <c r="IAV5" s="66"/>
      <c r="IAW5" s="66"/>
      <c r="IAX5" s="66"/>
      <c r="IAY5" s="66"/>
      <c r="IAZ5" s="66"/>
      <c r="IBA5" s="66"/>
      <c r="IBB5" s="66"/>
      <c r="IBC5" s="66"/>
      <c r="IBD5" s="66"/>
      <c r="IBE5" s="66"/>
      <c r="IBF5" s="66"/>
      <c r="IBG5" s="66"/>
      <c r="IBH5" s="66"/>
      <c r="IBI5" s="66"/>
      <c r="IBJ5" s="66"/>
      <c r="IBK5" s="66"/>
      <c r="IBL5" s="66"/>
      <c r="IBM5" s="66"/>
      <c r="IBN5" s="66"/>
      <c r="IBO5" s="66"/>
      <c r="IBP5" s="66"/>
      <c r="IBQ5" s="66"/>
      <c r="IBR5" s="66"/>
      <c r="IBS5" s="66"/>
      <c r="IBT5" s="66"/>
      <c r="IBU5" s="66"/>
      <c r="IBV5" s="66"/>
      <c r="IBW5" s="66"/>
      <c r="IBX5" s="66"/>
      <c r="IBY5" s="66"/>
      <c r="IBZ5" s="66"/>
      <c r="ICA5" s="66"/>
      <c r="ICB5" s="66"/>
      <c r="ICC5" s="66"/>
      <c r="ICD5" s="66"/>
      <c r="ICE5" s="66"/>
      <c r="ICF5" s="66"/>
      <c r="ICG5" s="66"/>
      <c r="ICH5" s="66"/>
      <c r="ICI5" s="66"/>
      <c r="ICJ5" s="66"/>
      <c r="ICK5" s="66"/>
      <c r="ICL5" s="66"/>
      <c r="ICM5" s="66"/>
      <c r="ICN5" s="66"/>
      <c r="ICO5" s="66"/>
      <c r="ICP5" s="66"/>
      <c r="ICQ5" s="66"/>
      <c r="ICR5" s="66"/>
      <c r="ICS5" s="66"/>
      <c r="ICT5" s="66"/>
      <c r="ICU5" s="66"/>
      <c r="ICV5" s="66"/>
      <c r="ICW5" s="66"/>
      <c r="ICX5" s="66"/>
      <c r="ICY5" s="66"/>
      <c r="ICZ5" s="66"/>
      <c r="IDA5" s="66"/>
      <c r="IDB5" s="66"/>
      <c r="IDC5" s="66"/>
      <c r="IDD5" s="66"/>
      <c r="IDE5" s="66"/>
      <c r="IDF5" s="66"/>
      <c r="IDG5" s="66"/>
      <c r="IDH5" s="66"/>
      <c r="IDI5" s="66"/>
      <c r="IDJ5" s="66"/>
      <c r="IDK5" s="66"/>
      <c r="IDL5" s="66"/>
      <c r="IDM5" s="66"/>
      <c r="IDN5" s="66"/>
      <c r="IDO5" s="66"/>
      <c r="IDP5" s="66"/>
      <c r="IDQ5" s="66"/>
      <c r="IDR5" s="66"/>
      <c r="IDS5" s="66"/>
      <c r="IDT5" s="66"/>
      <c r="IDU5" s="66"/>
      <c r="IDV5" s="66"/>
      <c r="IDW5" s="66"/>
      <c r="IDX5" s="66"/>
      <c r="IDY5" s="66"/>
      <c r="IDZ5" s="66"/>
      <c r="IEA5" s="66"/>
      <c r="IEB5" s="66"/>
      <c r="IEC5" s="66"/>
      <c r="IED5" s="66"/>
      <c r="IEE5" s="66"/>
      <c r="IEF5" s="66"/>
      <c r="IEG5" s="66"/>
      <c r="IEH5" s="66"/>
      <c r="IEI5" s="66"/>
      <c r="IEJ5" s="66"/>
      <c r="IEK5" s="66"/>
      <c r="IEL5" s="66"/>
      <c r="IEM5" s="66"/>
      <c r="IEN5" s="66"/>
      <c r="IEO5" s="66"/>
      <c r="IEP5" s="66"/>
      <c r="IEQ5" s="66"/>
      <c r="IER5" s="66"/>
      <c r="IES5" s="66"/>
      <c r="IET5" s="66"/>
      <c r="IEU5" s="66"/>
      <c r="IEV5" s="66"/>
      <c r="IEW5" s="66"/>
      <c r="IEX5" s="66"/>
      <c r="IEY5" s="66"/>
      <c r="IEZ5" s="66"/>
      <c r="IFA5" s="66"/>
      <c r="IFB5" s="66"/>
      <c r="IFC5" s="66"/>
      <c r="IFD5" s="66"/>
      <c r="IFE5" s="66"/>
      <c r="IFF5" s="66"/>
      <c r="IFG5" s="66"/>
      <c r="IFH5" s="66"/>
      <c r="IFI5" s="66"/>
      <c r="IFJ5" s="66"/>
      <c r="IFK5" s="66"/>
      <c r="IFL5" s="66"/>
      <c r="IFM5" s="66"/>
      <c r="IFN5" s="66"/>
      <c r="IFO5" s="66"/>
      <c r="IFP5" s="66"/>
      <c r="IFQ5" s="66"/>
      <c r="IFR5" s="66"/>
      <c r="IFS5" s="66"/>
      <c r="IFT5" s="66"/>
      <c r="IFU5" s="66"/>
      <c r="IFV5" s="66"/>
      <c r="IFW5" s="66"/>
      <c r="IFX5" s="66"/>
      <c r="IFY5" s="66"/>
      <c r="IFZ5" s="66"/>
      <c r="IGA5" s="66"/>
      <c r="IGB5" s="66"/>
      <c r="IGC5" s="66"/>
      <c r="IGD5" s="66"/>
      <c r="IGE5" s="66"/>
      <c r="IGF5" s="66"/>
      <c r="IGG5" s="66"/>
      <c r="IGH5" s="66"/>
      <c r="IGI5" s="66"/>
      <c r="IGJ5" s="66"/>
      <c r="IGK5" s="66"/>
      <c r="IGL5" s="66"/>
      <c r="IGM5" s="66"/>
      <c r="IGN5" s="66"/>
      <c r="IGO5" s="66"/>
      <c r="IGP5" s="66"/>
      <c r="IGQ5" s="66"/>
      <c r="IGR5" s="66"/>
      <c r="IGS5" s="66"/>
      <c r="IGT5" s="66"/>
      <c r="IGU5" s="66"/>
      <c r="IGV5" s="66"/>
      <c r="IGW5" s="66"/>
      <c r="IGX5" s="66"/>
      <c r="IGY5" s="66"/>
      <c r="IGZ5" s="66"/>
      <c r="IHA5" s="66"/>
      <c r="IHB5" s="66"/>
      <c r="IHC5" s="66"/>
      <c r="IHD5" s="66"/>
      <c r="IHE5" s="66"/>
      <c r="IHF5" s="66"/>
      <c r="IHG5" s="66"/>
      <c r="IHH5" s="66"/>
      <c r="IHI5" s="66"/>
      <c r="IHJ5" s="66"/>
      <c r="IHK5" s="66"/>
      <c r="IHL5" s="66"/>
      <c r="IHM5" s="66"/>
      <c r="IHN5" s="66"/>
      <c r="IHO5" s="66"/>
      <c r="IHP5" s="66"/>
      <c r="IHQ5" s="66"/>
      <c r="IHR5" s="66"/>
      <c r="IHS5" s="66"/>
      <c r="IHT5" s="66"/>
      <c r="IHU5" s="66"/>
      <c r="IHV5" s="66"/>
      <c r="IHW5" s="66"/>
      <c r="IHX5" s="66"/>
      <c r="IHY5" s="66"/>
      <c r="IHZ5" s="66"/>
      <c r="IIA5" s="66"/>
      <c r="IIB5" s="66"/>
      <c r="IIC5" s="66"/>
      <c r="IID5" s="66"/>
      <c r="IIE5" s="66"/>
      <c r="IIF5" s="66"/>
      <c r="IIG5" s="66"/>
      <c r="IIH5" s="66"/>
      <c r="III5" s="66"/>
      <c r="IIJ5" s="66"/>
      <c r="IIK5" s="66"/>
      <c r="IIL5" s="66"/>
      <c r="IIM5" s="66"/>
      <c r="IIN5" s="66"/>
      <c r="IIO5" s="66"/>
      <c r="IIP5" s="66"/>
      <c r="IIQ5" s="66"/>
      <c r="IIR5" s="66"/>
      <c r="IIS5" s="66"/>
      <c r="IIT5" s="66"/>
      <c r="IIU5" s="66"/>
      <c r="IIV5" s="66"/>
      <c r="IIW5" s="66"/>
      <c r="IIX5" s="66"/>
      <c r="IIY5" s="66"/>
      <c r="IIZ5" s="66"/>
      <c r="IJA5" s="66"/>
      <c r="IJB5" s="66"/>
      <c r="IJC5" s="66"/>
      <c r="IJD5" s="66"/>
      <c r="IJE5" s="66"/>
      <c r="IJF5" s="66"/>
      <c r="IJG5" s="66"/>
      <c r="IJH5" s="66"/>
      <c r="IJI5" s="66"/>
      <c r="IJJ5" s="66"/>
      <c r="IJK5" s="66"/>
      <c r="IJL5" s="66"/>
      <c r="IJM5" s="66"/>
      <c r="IJN5" s="66"/>
      <c r="IJO5" s="66"/>
      <c r="IJP5" s="66"/>
      <c r="IJQ5" s="66"/>
      <c r="IJR5" s="66"/>
      <c r="IJS5" s="66"/>
      <c r="IJT5" s="66"/>
      <c r="IJU5" s="66"/>
      <c r="IJV5" s="66"/>
      <c r="IJW5" s="66"/>
      <c r="IJX5" s="66"/>
      <c r="IJY5" s="66"/>
      <c r="IJZ5" s="66"/>
      <c r="IKA5" s="66"/>
      <c r="IKB5" s="66"/>
      <c r="IKC5" s="66"/>
      <c r="IKD5" s="66"/>
      <c r="IKE5" s="66"/>
      <c r="IKF5" s="66"/>
      <c r="IKG5" s="66"/>
      <c r="IKH5" s="66"/>
      <c r="IKI5" s="66"/>
      <c r="IKJ5" s="66"/>
      <c r="IKK5" s="66"/>
      <c r="IKL5" s="66"/>
      <c r="IKM5" s="66"/>
      <c r="IKN5" s="66"/>
      <c r="IKO5" s="66"/>
      <c r="IKP5" s="66"/>
      <c r="IKQ5" s="66"/>
      <c r="IKR5" s="66"/>
      <c r="IKS5" s="66"/>
      <c r="IKT5" s="66"/>
      <c r="IKU5" s="66"/>
      <c r="IKV5" s="66"/>
      <c r="IKW5" s="66"/>
      <c r="IKX5" s="66"/>
      <c r="IKY5" s="66"/>
      <c r="IKZ5" s="66"/>
      <c r="ILA5" s="66"/>
      <c r="ILB5" s="66"/>
      <c r="ILC5" s="66"/>
      <c r="ILD5" s="66"/>
      <c r="ILE5" s="66"/>
      <c r="ILF5" s="66"/>
      <c r="ILG5" s="66"/>
      <c r="ILH5" s="66"/>
      <c r="ILI5" s="66"/>
      <c r="ILJ5" s="66"/>
      <c r="ILK5" s="66"/>
      <c r="ILL5" s="66"/>
      <c r="ILM5" s="66"/>
      <c r="ILN5" s="66"/>
      <c r="ILO5" s="66"/>
      <c r="ILP5" s="66"/>
      <c r="ILQ5" s="66"/>
      <c r="ILR5" s="66"/>
      <c r="ILS5" s="66"/>
      <c r="ILT5" s="66"/>
      <c r="ILU5" s="66"/>
      <c r="ILV5" s="66"/>
      <c r="ILW5" s="66"/>
      <c r="ILX5" s="66"/>
      <c r="ILY5" s="66"/>
      <c r="ILZ5" s="66"/>
      <c r="IMA5" s="66"/>
      <c r="IMB5" s="66"/>
      <c r="IMC5" s="66"/>
      <c r="IMD5" s="66"/>
      <c r="IME5" s="66"/>
      <c r="IMF5" s="66"/>
      <c r="IMG5" s="66"/>
      <c r="IMH5" s="66"/>
      <c r="IMI5" s="66"/>
      <c r="IMJ5" s="66"/>
      <c r="IMK5" s="66"/>
      <c r="IML5" s="66"/>
      <c r="IMM5" s="66"/>
      <c r="IMN5" s="66"/>
      <c r="IMO5" s="66"/>
      <c r="IMP5" s="66"/>
      <c r="IMQ5" s="66"/>
      <c r="IMR5" s="66"/>
      <c r="IMS5" s="66"/>
      <c r="IMT5" s="66"/>
      <c r="IMU5" s="66"/>
      <c r="IMV5" s="66"/>
      <c r="IMW5" s="66"/>
      <c r="IMX5" s="66"/>
      <c r="IMY5" s="66"/>
      <c r="IMZ5" s="66"/>
      <c r="INA5" s="66"/>
      <c r="INB5" s="66"/>
      <c r="INC5" s="66"/>
      <c r="IND5" s="66"/>
      <c r="INE5" s="66"/>
      <c r="INF5" s="66"/>
      <c r="ING5" s="66"/>
      <c r="INH5" s="66"/>
      <c r="INI5" s="66"/>
      <c r="INJ5" s="66"/>
      <c r="INK5" s="66"/>
      <c r="INL5" s="66"/>
      <c r="INM5" s="66"/>
      <c r="INN5" s="66"/>
      <c r="INO5" s="66"/>
      <c r="INP5" s="66"/>
      <c r="INQ5" s="66"/>
      <c r="INR5" s="66"/>
      <c r="INS5" s="66"/>
      <c r="INT5" s="66"/>
      <c r="INU5" s="66"/>
      <c r="INV5" s="66"/>
      <c r="INW5" s="66"/>
      <c r="INX5" s="66"/>
      <c r="INY5" s="66"/>
      <c r="INZ5" s="66"/>
      <c r="IOA5" s="66"/>
      <c r="IOB5" s="66"/>
      <c r="IOC5" s="66"/>
      <c r="IOD5" s="66"/>
      <c r="IOE5" s="66"/>
      <c r="IOF5" s="66"/>
      <c r="IOG5" s="66"/>
      <c r="IOH5" s="66"/>
      <c r="IOI5" s="66"/>
      <c r="IOJ5" s="66"/>
      <c r="IOK5" s="66"/>
      <c r="IOL5" s="66"/>
      <c r="IOM5" s="66"/>
      <c r="ION5" s="66"/>
      <c r="IOO5" s="66"/>
      <c r="IOP5" s="66"/>
      <c r="IOQ5" s="66"/>
      <c r="IOR5" s="66"/>
      <c r="IOS5" s="66"/>
      <c r="IOT5" s="66"/>
      <c r="IOU5" s="66"/>
      <c r="IOV5" s="66"/>
      <c r="IOW5" s="66"/>
      <c r="IOX5" s="66"/>
      <c r="IOY5" s="66"/>
      <c r="IOZ5" s="66"/>
      <c r="IPA5" s="66"/>
      <c r="IPB5" s="66"/>
      <c r="IPC5" s="66"/>
      <c r="IPD5" s="66"/>
      <c r="IPE5" s="66"/>
      <c r="IPF5" s="66"/>
      <c r="IPG5" s="66"/>
      <c r="IPH5" s="66"/>
      <c r="IPI5" s="66"/>
      <c r="IPJ5" s="66"/>
      <c r="IPK5" s="66"/>
      <c r="IPL5" s="66"/>
      <c r="IPM5" s="66"/>
      <c r="IPN5" s="66"/>
      <c r="IPO5" s="66"/>
      <c r="IPP5" s="66"/>
      <c r="IPQ5" s="66"/>
      <c r="IPR5" s="66"/>
      <c r="IPS5" s="66"/>
      <c r="IPT5" s="66"/>
      <c r="IPU5" s="66"/>
      <c r="IPV5" s="66"/>
      <c r="IPW5" s="66"/>
      <c r="IPX5" s="66"/>
      <c r="IPY5" s="66"/>
      <c r="IPZ5" s="66"/>
      <c r="IQA5" s="66"/>
      <c r="IQB5" s="66"/>
      <c r="IQC5" s="66"/>
      <c r="IQD5" s="66"/>
      <c r="IQE5" s="66"/>
      <c r="IQF5" s="66"/>
      <c r="IQG5" s="66"/>
      <c r="IQH5" s="66"/>
      <c r="IQI5" s="66"/>
      <c r="IQJ5" s="66"/>
      <c r="IQK5" s="66"/>
      <c r="IQL5" s="66"/>
      <c r="IQM5" s="66"/>
      <c r="IQN5" s="66"/>
      <c r="IQO5" s="66"/>
      <c r="IQP5" s="66"/>
      <c r="IQQ5" s="66"/>
      <c r="IQR5" s="66"/>
      <c r="IQS5" s="66"/>
      <c r="IQT5" s="66"/>
      <c r="IQU5" s="66"/>
      <c r="IQV5" s="66"/>
      <c r="IQW5" s="66"/>
      <c r="IQX5" s="66"/>
      <c r="IQY5" s="66"/>
      <c r="IQZ5" s="66"/>
      <c r="IRA5" s="66"/>
      <c r="IRB5" s="66"/>
      <c r="IRC5" s="66"/>
      <c r="IRD5" s="66"/>
      <c r="IRE5" s="66"/>
      <c r="IRF5" s="66"/>
      <c r="IRG5" s="66"/>
      <c r="IRH5" s="66"/>
      <c r="IRI5" s="66"/>
      <c r="IRJ5" s="66"/>
      <c r="IRK5" s="66"/>
      <c r="IRL5" s="66"/>
      <c r="IRM5" s="66"/>
      <c r="IRN5" s="66"/>
      <c r="IRO5" s="66"/>
      <c r="IRP5" s="66"/>
      <c r="IRQ5" s="66"/>
      <c r="IRR5" s="66"/>
      <c r="IRS5" s="66"/>
      <c r="IRT5" s="66"/>
      <c r="IRU5" s="66"/>
      <c r="IRV5" s="66"/>
      <c r="IRW5" s="66"/>
      <c r="IRX5" s="66"/>
      <c r="IRY5" s="66"/>
      <c r="IRZ5" s="66"/>
      <c r="ISA5" s="66"/>
      <c r="ISB5" s="66"/>
      <c r="ISC5" s="66"/>
      <c r="ISD5" s="66"/>
      <c r="ISE5" s="66"/>
      <c r="ISF5" s="66"/>
      <c r="ISG5" s="66"/>
      <c r="ISH5" s="66"/>
      <c r="ISI5" s="66"/>
      <c r="ISJ5" s="66"/>
      <c r="ISK5" s="66"/>
      <c r="ISL5" s="66"/>
      <c r="ISM5" s="66"/>
      <c r="ISN5" s="66"/>
      <c r="ISO5" s="66"/>
      <c r="ISP5" s="66"/>
      <c r="ISQ5" s="66"/>
      <c r="ISR5" s="66"/>
      <c r="ISS5" s="66"/>
      <c r="IST5" s="66"/>
      <c r="ISU5" s="66"/>
      <c r="ISV5" s="66"/>
      <c r="ISW5" s="66"/>
      <c r="ISX5" s="66"/>
      <c r="ISY5" s="66"/>
      <c r="ISZ5" s="66"/>
      <c r="ITA5" s="66"/>
      <c r="ITB5" s="66"/>
      <c r="ITC5" s="66"/>
      <c r="ITD5" s="66"/>
      <c r="ITE5" s="66"/>
      <c r="ITF5" s="66"/>
      <c r="ITG5" s="66"/>
      <c r="ITH5" s="66"/>
      <c r="ITI5" s="66"/>
      <c r="ITJ5" s="66"/>
      <c r="ITK5" s="66"/>
      <c r="ITL5" s="66"/>
      <c r="ITM5" s="66"/>
      <c r="ITN5" s="66"/>
      <c r="ITO5" s="66"/>
      <c r="ITP5" s="66"/>
      <c r="ITQ5" s="66"/>
      <c r="ITR5" s="66"/>
      <c r="ITS5" s="66"/>
      <c r="ITT5" s="66"/>
      <c r="ITU5" s="66"/>
      <c r="ITV5" s="66"/>
      <c r="ITW5" s="66"/>
      <c r="ITX5" s="66"/>
      <c r="ITY5" s="66"/>
      <c r="ITZ5" s="66"/>
      <c r="IUA5" s="66"/>
      <c r="IUB5" s="66"/>
      <c r="IUC5" s="66"/>
      <c r="IUD5" s="66"/>
      <c r="IUE5" s="66"/>
      <c r="IUF5" s="66"/>
      <c r="IUG5" s="66"/>
      <c r="IUH5" s="66"/>
      <c r="IUI5" s="66"/>
      <c r="IUJ5" s="66"/>
      <c r="IUK5" s="66"/>
      <c r="IUL5" s="66"/>
      <c r="IUM5" s="66"/>
      <c r="IUN5" s="66"/>
      <c r="IUO5" s="66"/>
      <c r="IUP5" s="66"/>
      <c r="IUQ5" s="66"/>
      <c r="IUR5" s="66"/>
      <c r="IUS5" s="66"/>
      <c r="IUT5" s="66"/>
      <c r="IUU5" s="66"/>
      <c r="IUV5" s="66"/>
      <c r="IUW5" s="66"/>
      <c r="IUX5" s="66"/>
      <c r="IUY5" s="66"/>
      <c r="IUZ5" s="66"/>
      <c r="IVA5" s="66"/>
      <c r="IVB5" s="66"/>
      <c r="IVC5" s="66"/>
      <c r="IVD5" s="66"/>
      <c r="IVE5" s="66"/>
      <c r="IVF5" s="66"/>
      <c r="IVG5" s="66"/>
      <c r="IVH5" s="66"/>
      <c r="IVI5" s="66"/>
      <c r="IVJ5" s="66"/>
      <c r="IVK5" s="66"/>
      <c r="IVL5" s="66"/>
      <c r="IVM5" s="66"/>
      <c r="IVN5" s="66"/>
      <c r="IVO5" s="66"/>
      <c r="IVP5" s="66"/>
      <c r="IVQ5" s="66"/>
      <c r="IVR5" s="66"/>
      <c r="IVS5" s="66"/>
      <c r="IVT5" s="66"/>
      <c r="IVU5" s="66"/>
      <c r="IVV5" s="66"/>
      <c r="IVW5" s="66"/>
      <c r="IVX5" s="66"/>
      <c r="IVY5" s="66"/>
      <c r="IVZ5" s="66"/>
      <c r="IWA5" s="66"/>
      <c r="IWB5" s="66"/>
      <c r="IWC5" s="66"/>
      <c r="IWD5" s="66"/>
      <c r="IWE5" s="66"/>
      <c r="IWF5" s="66"/>
      <c r="IWG5" s="66"/>
      <c r="IWH5" s="66"/>
      <c r="IWI5" s="66"/>
      <c r="IWJ5" s="66"/>
      <c r="IWK5" s="66"/>
      <c r="IWL5" s="66"/>
      <c r="IWM5" s="66"/>
      <c r="IWN5" s="66"/>
      <c r="IWO5" s="66"/>
      <c r="IWP5" s="66"/>
      <c r="IWQ5" s="66"/>
      <c r="IWR5" s="66"/>
      <c r="IWS5" s="66"/>
      <c r="IWT5" s="66"/>
      <c r="IWU5" s="66"/>
      <c r="IWV5" s="66"/>
      <c r="IWW5" s="66"/>
      <c r="IWX5" s="66"/>
      <c r="IWY5" s="66"/>
      <c r="IWZ5" s="66"/>
      <c r="IXA5" s="66"/>
      <c r="IXB5" s="66"/>
      <c r="IXC5" s="66"/>
      <c r="IXD5" s="66"/>
      <c r="IXE5" s="66"/>
      <c r="IXF5" s="66"/>
      <c r="IXG5" s="66"/>
      <c r="IXH5" s="66"/>
      <c r="IXI5" s="66"/>
      <c r="IXJ5" s="66"/>
      <c r="IXK5" s="66"/>
      <c r="IXL5" s="66"/>
      <c r="IXM5" s="66"/>
      <c r="IXN5" s="66"/>
      <c r="IXO5" s="66"/>
      <c r="IXP5" s="66"/>
      <c r="IXQ5" s="66"/>
      <c r="IXR5" s="66"/>
      <c r="IXS5" s="66"/>
      <c r="IXT5" s="66"/>
      <c r="IXU5" s="66"/>
      <c r="IXV5" s="66"/>
      <c r="IXW5" s="66"/>
      <c r="IXX5" s="66"/>
      <c r="IXY5" s="66"/>
      <c r="IXZ5" s="66"/>
      <c r="IYA5" s="66"/>
      <c r="IYB5" s="66"/>
      <c r="IYC5" s="66"/>
      <c r="IYD5" s="66"/>
      <c r="IYE5" s="66"/>
      <c r="IYF5" s="66"/>
      <c r="IYG5" s="66"/>
      <c r="IYH5" s="66"/>
      <c r="IYI5" s="66"/>
      <c r="IYJ5" s="66"/>
      <c r="IYK5" s="66"/>
      <c r="IYL5" s="66"/>
      <c r="IYM5" s="66"/>
      <c r="IYN5" s="66"/>
      <c r="IYO5" s="66"/>
      <c r="IYP5" s="66"/>
      <c r="IYQ5" s="66"/>
      <c r="IYR5" s="66"/>
      <c r="IYS5" s="66"/>
      <c r="IYT5" s="66"/>
      <c r="IYU5" s="66"/>
      <c r="IYV5" s="66"/>
      <c r="IYW5" s="66"/>
      <c r="IYX5" s="66"/>
      <c r="IYY5" s="66"/>
      <c r="IYZ5" s="66"/>
      <c r="IZA5" s="66"/>
      <c r="IZB5" s="66"/>
      <c r="IZC5" s="66"/>
      <c r="IZD5" s="66"/>
      <c r="IZE5" s="66"/>
      <c r="IZF5" s="66"/>
      <c r="IZG5" s="66"/>
      <c r="IZH5" s="66"/>
      <c r="IZI5" s="66"/>
      <c r="IZJ5" s="66"/>
      <c r="IZK5" s="66"/>
      <c r="IZL5" s="66"/>
      <c r="IZM5" s="66"/>
      <c r="IZN5" s="66"/>
      <c r="IZO5" s="66"/>
      <c r="IZP5" s="66"/>
      <c r="IZQ5" s="66"/>
      <c r="IZR5" s="66"/>
      <c r="IZS5" s="66"/>
      <c r="IZT5" s="66"/>
      <c r="IZU5" s="66"/>
      <c r="IZV5" s="66"/>
      <c r="IZW5" s="66"/>
      <c r="IZX5" s="66"/>
      <c r="IZY5" s="66"/>
      <c r="IZZ5" s="66"/>
      <c r="JAA5" s="66"/>
      <c r="JAB5" s="66"/>
      <c r="JAC5" s="66"/>
      <c r="JAD5" s="66"/>
      <c r="JAE5" s="66"/>
      <c r="JAF5" s="66"/>
      <c r="JAG5" s="66"/>
      <c r="JAH5" s="66"/>
      <c r="JAI5" s="66"/>
      <c r="JAJ5" s="66"/>
      <c r="JAK5" s="66"/>
      <c r="JAL5" s="66"/>
      <c r="JAM5" s="66"/>
      <c r="JAN5" s="66"/>
      <c r="JAO5" s="66"/>
      <c r="JAP5" s="66"/>
      <c r="JAQ5" s="66"/>
      <c r="JAR5" s="66"/>
      <c r="JAS5" s="66"/>
      <c r="JAT5" s="66"/>
      <c r="JAU5" s="66"/>
      <c r="JAV5" s="66"/>
      <c r="JAW5" s="66"/>
      <c r="JAX5" s="66"/>
      <c r="JAY5" s="66"/>
      <c r="JAZ5" s="66"/>
      <c r="JBA5" s="66"/>
      <c r="JBB5" s="66"/>
      <c r="JBC5" s="66"/>
      <c r="JBD5" s="66"/>
      <c r="JBE5" s="66"/>
      <c r="JBF5" s="66"/>
      <c r="JBG5" s="66"/>
      <c r="JBH5" s="66"/>
      <c r="JBI5" s="66"/>
      <c r="JBJ5" s="66"/>
      <c r="JBK5" s="66"/>
      <c r="JBL5" s="66"/>
      <c r="JBM5" s="66"/>
      <c r="JBN5" s="66"/>
      <c r="JBO5" s="66"/>
      <c r="JBP5" s="66"/>
      <c r="JBQ5" s="66"/>
      <c r="JBR5" s="66"/>
      <c r="JBS5" s="66"/>
      <c r="JBT5" s="66"/>
      <c r="JBU5" s="66"/>
      <c r="JBV5" s="66"/>
      <c r="JBW5" s="66"/>
      <c r="JBX5" s="66"/>
      <c r="JBY5" s="66"/>
      <c r="JBZ5" s="66"/>
      <c r="JCA5" s="66"/>
      <c r="JCB5" s="66"/>
      <c r="JCC5" s="66"/>
      <c r="JCD5" s="66"/>
      <c r="JCE5" s="66"/>
      <c r="JCF5" s="66"/>
      <c r="JCG5" s="66"/>
      <c r="JCH5" s="66"/>
      <c r="JCI5" s="66"/>
      <c r="JCJ5" s="66"/>
      <c r="JCK5" s="66"/>
      <c r="JCL5" s="66"/>
      <c r="JCM5" s="66"/>
      <c r="JCN5" s="66"/>
      <c r="JCO5" s="66"/>
      <c r="JCP5" s="66"/>
      <c r="JCQ5" s="66"/>
      <c r="JCR5" s="66"/>
      <c r="JCS5" s="66"/>
      <c r="JCT5" s="66"/>
      <c r="JCU5" s="66"/>
      <c r="JCV5" s="66"/>
      <c r="JCW5" s="66"/>
      <c r="JCX5" s="66"/>
      <c r="JCY5" s="66"/>
      <c r="JCZ5" s="66"/>
      <c r="JDA5" s="66"/>
      <c r="JDB5" s="66"/>
      <c r="JDC5" s="66"/>
      <c r="JDD5" s="66"/>
      <c r="JDE5" s="66"/>
      <c r="JDF5" s="66"/>
      <c r="JDG5" s="66"/>
      <c r="JDH5" s="66"/>
      <c r="JDI5" s="66"/>
      <c r="JDJ5" s="66"/>
      <c r="JDK5" s="66"/>
      <c r="JDL5" s="66"/>
      <c r="JDM5" s="66"/>
      <c r="JDN5" s="66"/>
      <c r="JDO5" s="66"/>
      <c r="JDP5" s="66"/>
      <c r="JDQ5" s="66"/>
      <c r="JDR5" s="66"/>
      <c r="JDS5" s="66"/>
      <c r="JDT5" s="66"/>
      <c r="JDU5" s="66"/>
      <c r="JDV5" s="66"/>
      <c r="JDW5" s="66"/>
      <c r="JDX5" s="66"/>
      <c r="JDY5" s="66"/>
      <c r="JDZ5" s="66"/>
      <c r="JEA5" s="66"/>
      <c r="JEB5" s="66"/>
      <c r="JEC5" s="66"/>
      <c r="JED5" s="66"/>
      <c r="JEE5" s="66"/>
      <c r="JEF5" s="66"/>
      <c r="JEG5" s="66"/>
      <c r="JEH5" s="66"/>
      <c r="JEI5" s="66"/>
      <c r="JEJ5" s="66"/>
      <c r="JEK5" s="66"/>
      <c r="JEL5" s="66"/>
      <c r="JEM5" s="66"/>
      <c r="JEN5" s="66"/>
      <c r="JEO5" s="66"/>
      <c r="JEP5" s="66"/>
      <c r="JEQ5" s="66"/>
      <c r="JER5" s="66"/>
      <c r="JES5" s="66"/>
      <c r="JET5" s="66"/>
      <c r="JEU5" s="66"/>
      <c r="JEV5" s="66"/>
      <c r="JEW5" s="66"/>
      <c r="JEX5" s="66"/>
      <c r="JEY5" s="66"/>
      <c r="JEZ5" s="66"/>
      <c r="JFA5" s="66"/>
      <c r="JFB5" s="66"/>
      <c r="JFC5" s="66"/>
      <c r="JFD5" s="66"/>
      <c r="JFE5" s="66"/>
      <c r="JFF5" s="66"/>
      <c r="JFG5" s="66"/>
      <c r="JFH5" s="66"/>
      <c r="JFI5" s="66"/>
      <c r="JFJ5" s="66"/>
      <c r="JFK5" s="66"/>
      <c r="JFL5" s="66"/>
      <c r="JFM5" s="66"/>
      <c r="JFN5" s="66"/>
      <c r="JFO5" s="66"/>
      <c r="JFP5" s="66"/>
      <c r="JFQ5" s="66"/>
      <c r="JFR5" s="66"/>
      <c r="JFS5" s="66"/>
      <c r="JFT5" s="66"/>
      <c r="JFU5" s="66"/>
      <c r="JFV5" s="66"/>
      <c r="JFW5" s="66"/>
      <c r="JFX5" s="66"/>
      <c r="JFY5" s="66"/>
      <c r="JFZ5" s="66"/>
      <c r="JGA5" s="66"/>
      <c r="JGB5" s="66"/>
      <c r="JGC5" s="66"/>
      <c r="JGD5" s="66"/>
      <c r="JGE5" s="66"/>
      <c r="JGF5" s="66"/>
      <c r="JGG5" s="66"/>
      <c r="JGH5" s="66"/>
      <c r="JGI5" s="66"/>
      <c r="JGJ5" s="66"/>
      <c r="JGK5" s="66"/>
      <c r="JGL5" s="66"/>
      <c r="JGM5" s="66"/>
      <c r="JGN5" s="66"/>
      <c r="JGO5" s="66"/>
      <c r="JGP5" s="66"/>
      <c r="JGQ5" s="66"/>
      <c r="JGR5" s="66"/>
      <c r="JGS5" s="66"/>
      <c r="JGT5" s="66"/>
      <c r="JGU5" s="66"/>
      <c r="JGV5" s="66"/>
      <c r="JGW5" s="66"/>
      <c r="JGX5" s="66"/>
      <c r="JGY5" s="66"/>
      <c r="JGZ5" s="66"/>
      <c r="JHA5" s="66"/>
      <c r="JHB5" s="66"/>
      <c r="JHC5" s="66"/>
      <c r="JHD5" s="66"/>
      <c r="JHE5" s="66"/>
      <c r="JHF5" s="66"/>
      <c r="JHG5" s="66"/>
      <c r="JHH5" s="66"/>
      <c r="JHI5" s="66"/>
      <c r="JHJ5" s="66"/>
      <c r="JHK5" s="66"/>
      <c r="JHL5" s="66"/>
      <c r="JHM5" s="66"/>
      <c r="JHN5" s="66"/>
      <c r="JHO5" s="66"/>
      <c r="JHP5" s="66"/>
      <c r="JHQ5" s="66"/>
      <c r="JHR5" s="66"/>
      <c r="JHS5" s="66"/>
      <c r="JHT5" s="66"/>
      <c r="JHU5" s="66"/>
      <c r="JHV5" s="66"/>
      <c r="JHW5" s="66"/>
      <c r="JHX5" s="66"/>
      <c r="JHY5" s="66"/>
      <c r="JHZ5" s="66"/>
      <c r="JIA5" s="66"/>
      <c r="JIB5" s="66"/>
      <c r="JIC5" s="66"/>
      <c r="JID5" s="66"/>
      <c r="JIE5" s="66"/>
      <c r="JIF5" s="66"/>
      <c r="JIG5" s="66"/>
      <c r="JIH5" s="66"/>
      <c r="JII5" s="66"/>
      <c r="JIJ5" s="66"/>
      <c r="JIK5" s="66"/>
      <c r="JIL5" s="66"/>
      <c r="JIM5" s="66"/>
      <c r="JIN5" s="66"/>
      <c r="JIO5" s="66"/>
      <c r="JIP5" s="66"/>
      <c r="JIQ5" s="66"/>
      <c r="JIR5" s="66"/>
      <c r="JIS5" s="66"/>
      <c r="JIT5" s="66"/>
      <c r="JIU5" s="66"/>
      <c r="JIV5" s="66"/>
      <c r="JIW5" s="66"/>
      <c r="JIX5" s="66"/>
      <c r="JIY5" s="66"/>
      <c r="JIZ5" s="66"/>
      <c r="JJA5" s="66"/>
      <c r="JJB5" s="66"/>
      <c r="JJC5" s="66"/>
      <c r="JJD5" s="66"/>
      <c r="JJE5" s="66"/>
      <c r="JJF5" s="66"/>
      <c r="JJG5" s="66"/>
      <c r="JJH5" s="66"/>
      <c r="JJI5" s="66"/>
      <c r="JJJ5" s="66"/>
      <c r="JJK5" s="66"/>
      <c r="JJL5" s="66"/>
      <c r="JJM5" s="66"/>
      <c r="JJN5" s="66"/>
      <c r="JJO5" s="66"/>
      <c r="JJP5" s="66"/>
      <c r="JJQ5" s="66"/>
      <c r="JJR5" s="66"/>
      <c r="JJS5" s="66"/>
      <c r="JJT5" s="66"/>
      <c r="JJU5" s="66"/>
      <c r="JJV5" s="66"/>
      <c r="JJW5" s="66"/>
      <c r="JJX5" s="66"/>
      <c r="JJY5" s="66"/>
      <c r="JJZ5" s="66"/>
      <c r="JKA5" s="66"/>
      <c r="JKB5" s="66"/>
      <c r="JKC5" s="66"/>
      <c r="JKD5" s="66"/>
      <c r="JKE5" s="66"/>
      <c r="JKF5" s="66"/>
      <c r="JKG5" s="66"/>
      <c r="JKH5" s="66"/>
      <c r="JKI5" s="66"/>
      <c r="JKJ5" s="66"/>
      <c r="JKK5" s="66"/>
      <c r="JKL5" s="66"/>
      <c r="JKM5" s="66"/>
      <c r="JKN5" s="66"/>
      <c r="JKO5" s="66"/>
      <c r="JKP5" s="66"/>
      <c r="JKQ5" s="66"/>
      <c r="JKR5" s="66"/>
      <c r="JKS5" s="66"/>
      <c r="JKT5" s="66"/>
      <c r="JKU5" s="66"/>
      <c r="JKV5" s="66"/>
      <c r="JKW5" s="66"/>
      <c r="JKX5" s="66"/>
      <c r="JKY5" s="66"/>
      <c r="JKZ5" s="66"/>
      <c r="JLA5" s="66"/>
      <c r="JLB5" s="66"/>
      <c r="JLC5" s="66"/>
      <c r="JLD5" s="66"/>
      <c r="JLE5" s="66"/>
      <c r="JLF5" s="66"/>
      <c r="JLG5" s="66"/>
      <c r="JLH5" s="66"/>
      <c r="JLI5" s="66"/>
      <c r="JLJ5" s="66"/>
      <c r="JLK5" s="66"/>
      <c r="JLL5" s="66"/>
      <c r="JLM5" s="66"/>
      <c r="JLN5" s="66"/>
      <c r="JLO5" s="66"/>
      <c r="JLP5" s="66"/>
      <c r="JLQ5" s="66"/>
      <c r="JLR5" s="66"/>
      <c r="JLS5" s="66"/>
      <c r="JLT5" s="66"/>
      <c r="JLU5" s="66"/>
      <c r="JLV5" s="66"/>
      <c r="JLW5" s="66"/>
      <c r="JLX5" s="66"/>
      <c r="JLY5" s="66"/>
      <c r="JLZ5" s="66"/>
      <c r="JMA5" s="66"/>
      <c r="JMB5" s="66"/>
      <c r="JMC5" s="66"/>
      <c r="JMD5" s="66"/>
      <c r="JME5" s="66"/>
      <c r="JMF5" s="66"/>
      <c r="JMG5" s="66"/>
      <c r="JMH5" s="66"/>
      <c r="JMI5" s="66"/>
      <c r="JMJ5" s="66"/>
      <c r="JMK5" s="66"/>
      <c r="JML5" s="66"/>
      <c r="JMM5" s="66"/>
      <c r="JMN5" s="66"/>
      <c r="JMO5" s="66"/>
      <c r="JMP5" s="66"/>
      <c r="JMQ5" s="66"/>
      <c r="JMR5" s="66"/>
      <c r="JMS5" s="66"/>
      <c r="JMT5" s="66"/>
      <c r="JMU5" s="66"/>
      <c r="JMV5" s="66"/>
      <c r="JMW5" s="66"/>
      <c r="JMX5" s="66"/>
      <c r="JMY5" s="66"/>
      <c r="JMZ5" s="66"/>
      <c r="JNA5" s="66"/>
      <c r="JNB5" s="66"/>
      <c r="JNC5" s="66"/>
      <c r="JND5" s="66"/>
      <c r="JNE5" s="66"/>
      <c r="JNF5" s="66"/>
      <c r="JNG5" s="66"/>
      <c r="JNH5" s="66"/>
      <c r="JNI5" s="66"/>
      <c r="JNJ5" s="66"/>
      <c r="JNK5" s="66"/>
      <c r="JNL5" s="66"/>
      <c r="JNM5" s="66"/>
      <c r="JNN5" s="66"/>
      <c r="JNO5" s="66"/>
      <c r="JNP5" s="66"/>
      <c r="JNQ5" s="66"/>
      <c r="JNR5" s="66"/>
      <c r="JNS5" s="66"/>
      <c r="JNT5" s="66"/>
      <c r="JNU5" s="66"/>
      <c r="JNV5" s="66"/>
      <c r="JNW5" s="66"/>
      <c r="JNX5" s="66"/>
      <c r="JNY5" s="66"/>
      <c r="JNZ5" s="66"/>
      <c r="JOA5" s="66"/>
      <c r="JOB5" s="66"/>
      <c r="JOC5" s="66"/>
      <c r="JOD5" s="66"/>
      <c r="JOE5" s="66"/>
      <c r="JOF5" s="66"/>
      <c r="JOG5" s="66"/>
      <c r="JOH5" s="66"/>
      <c r="JOI5" s="66"/>
      <c r="JOJ5" s="66"/>
      <c r="JOK5" s="66"/>
      <c r="JOL5" s="66"/>
      <c r="JOM5" s="66"/>
      <c r="JON5" s="66"/>
      <c r="JOO5" s="66"/>
      <c r="JOP5" s="66"/>
      <c r="JOQ5" s="66"/>
      <c r="JOR5" s="66"/>
      <c r="JOS5" s="66"/>
      <c r="JOT5" s="66"/>
      <c r="JOU5" s="66"/>
      <c r="JOV5" s="66"/>
      <c r="JOW5" s="66"/>
      <c r="JOX5" s="66"/>
      <c r="JOY5" s="66"/>
      <c r="JOZ5" s="66"/>
      <c r="JPA5" s="66"/>
      <c r="JPB5" s="66"/>
      <c r="JPC5" s="66"/>
      <c r="JPD5" s="66"/>
      <c r="JPE5" s="66"/>
      <c r="JPF5" s="66"/>
      <c r="JPG5" s="66"/>
      <c r="JPH5" s="66"/>
      <c r="JPI5" s="66"/>
      <c r="JPJ5" s="66"/>
      <c r="JPK5" s="66"/>
      <c r="JPL5" s="66"/>
      <c r="JPM5" s="66"/>
      <c r="JPN5" s="66"/>
      <c r="JPO5" s="66"/>
      <c r="JPP5" s="66"/>
      <c r="JPQ5" s="66"/>
      <c r="JPR5" s="66"/>
      <c r="JPS5" s="66"/>
      <c r="JPT5" s="66"/>
      <c r="JPU5" s="66"/>
      <c r="JPV5" s="66"/>
      <c r="JPW5" s="66"/>
      <c r="JPX5" s="66"/>
      <c r="JPY5" s="66"/>
      <c r="JPZ5" s="66"/>
      <c r="JQA5" s="66"/>
      <c r="JQB5" s="66"/>
      <c r="JQC5" s="66"/>
      <c r="JQD5" s="66"/>
      <c r="JQE5" s="66"/>
      <c r="JQF5" s="66"/>
      <c r="JQG5" s="66"/>
      <c r="JQH5" s="66"/>
      <c r="JQI5" s="66"/>
      <c r="JQJ5" s="66"/>
      <c r="JQK5" s="66"/>
      <c r="JQL5" s="66"/>
      <c r="JQM5" s="66"/>
      <c r="JQN5" s="66"/>
      <c r="JQO5" s="66"/>
      <c r="JQP5" s="66"/>
      <c r="JQQ5" s="66"/>
      <c r="JQR5" s="66"/>
      <c r="JQS5" s="66"/>
      <c r="JQT5" s="66"/>
      <c r="JQU5" s="66"/>
      <c r="JQV5" s="66"/>
      <c r="JQW5" s="66"/>
      <c r="JQX5" s="66"/>
      <c r="JQY5" s="66"/>
      <c r="JQZ5" s="66"/>
      <c r="JRA5" s="66"/>
      <c r="JRB5" s="66"/>
      <c r="JRC5" s="66"/>
      <c r="JRD5" s="66"/>
      <c r="JRE5" s="66"/>
      <c r="JRF5" s="66"/>
      <c r="JRG5" s="66"/>
      <c r="JRH5" s="66"/>
      <c r="JRI5" s="66"/>
      <c r="JRJ5" s="66"/>
      <c r="JRK5" s="66"/>
      <c r="JRL5" s="66"/>
      <c r="JRM5" s="66"/>
      <c r="JRN5" s="66"/>
      <c r="JRO5" s="66"/>
      <c r="JRP5" s="66"/>
      <c r="JRQ5" s="66"/>
      <c r="JRR5" s="66"/>
      <c r="JRS5" s="66"/>
      <c r="JRT5" s="66"/>
      <c r="JRU5" s="66"/>
      <c r="JRV5" s="66"/>
      <c r="JRW5" s="66"/>
      <c r="JRX5" s="66"/>
      <c r="JRY5" s="66"/>
      <c r="JRZ5" s="66"/>
      <c r="JSA5" s="66"/>
      <c r="JSB5" s="66"/>
      <c r="JSC5" s="66"/>
      <c r="JSD5" s="66"/>
      <c r="JSE5" s="66"/>
      <c r="JSF5" s="66"/>
      <c r="JSG5" s="66"/>
      <c r="JSH5" s="66"/>
      <c r="JSI5" s="66"/>
      <c r="JSJ5" s="66"/>
      <c r="JSK5" s="66"/>
      <c r="JSL5" s="66"/>
      <c r="JSM5" s="66"/>
      <c r="JSN5" s="66"/>
      <c r="JSO5" s="66"/>
      <c r="JSP5" s="66"/>
      <c r="JSQ5" s="66"/>
      <c r="JSR5" s="66"/>
      <c r="JSS5" s="66"/>
      <c r="JST5" s="66"/>
      <c r="JSU5" s="66"/>
      <c r="JSV5" s="66"/>
      <c r="JSW5" s="66"/>
      <c r="JSX5" s="66"/>
      <c r="JSY5" s="66"/>
      <c r="JSZ5" s="66"/>
      <c r="JTA5" s="66"/>
      <c r="JTB5" s="66"/>
      <c r="JTC5" s="66"/>
      <c r="JTD5" s="66"/>
      <c r="JTE5" s="66"/>
      <c r="JTF5" s="66"/>
      <c r="JTG5" s="66"/>
      <c r="JTH5" s="66"/>
      <c r="JTI5" s="66"/>
      <c r="JTJ5" s="66"/>
      <c r="JTK5" s="66"/>
      <c r="JTL5" s="66"/>
      <c r="JTM5" s="66"/>
      <c r="JTN5" s="66"/>
      <c r="JTO5" s="66"/>
      <c r="JTP5" s="66"/>
      <c r="JTQ5" s="66"/>
      <c r="JTR5" s="66"/>
      <c r="JTS5" s="66"/>
      <c r="JTT5" s="66"/>
      <c r="JTU5" s="66"/>
      <c r="JTV5" s="66"/>
      <c r="JTW5" s="66"/>
      <c r="JTX5" s="66"/>
      <c r="JTY5" s="66"/>
      <c r="JTZ5" s="66"/>
      <c r="JUA5" s="66"/>
      <c r="JUB5" s="66"/>
      <c r="JUC5" s="66"/>
      <c r="JUD5" s="66"/>
      <c r="JUE5" s="66"/>
      <c r="JUF5" s="66"/>
      <c r="JUG5" s="66"/>
      <c r="JUH5" s="66"/>
      <c r="JUI5" s="66"/>
      <c r="JUJ5" s="66"/>
      <c r="JUK5" s="66"/>
      <c r="JUL5" s="66"/>
      <c r="JUM5" s="66"/>
      <c r="JUN5" s="66"/>
      <c r="JUO5" s="66"/>
      <c r="JUP5" s="66"/>
      <c r="JUQ5" s="66"/>
      <c r="JUR5" s="66"/>
      <c r="JUS5" s="66"/>
      <c r="JUT5" s="66"/>
      <c r="JUU5" s="66"/>
      <c r="JUV5" s="66"/>
      <c r="JUW5" s="66"/>
      <c r="JUX5" s="66"/>
      <c r="JUY5" s="66"/>
      <c r="JUZ5" s="66"/>
      <c r="JVA5" s="66"/>
      <c r="JVB5" s="66"/>
      <c r="JVC5" s="66"/>
      <c r="JVD5" s="66"/>
      <c r="JVE5" s="66"/>
      <c r="JVF5" s="66"/>
      <c r="JVG5" s="66"/>
      <c r="JVH5" s="66"/>
      <c r="JVI5" s="66"/>
      <c r="JVJ5" s="66"/>
      <c r="JVK5" s="66"/>
      <c r="JVL5" s="66"/>
      <c r="JVM5" s="66"/>
      <c r="JVN5" s="66"/>
      <c r="JVO5" s="66"/>
      <c r="JVP5" s="66"/>
      <c r="JVQ5" s="66"/>
      <c r="JVR5" s="66"/>
      <c r="JVS5" s="66"/>
      <c r="JVT5" s="66"/>
      <c r="JVU5" s="66"/>
      <c r="JVV5" s="66"/>
      <c r="JVW5" s="66"/>
      <c r="JVX5" s="66"/>
      <c r="JVY5" s="66"/>
      <c r="JVZ5" s="66"/>
      <c r="JWA5" s="66"/>
      <c r="JWB5" s="66"/>
      <c r="JWC5" s="66"/>
      <c r="JWD5" s="66"/>
      <c r="JWE5" s="66"/>
      <c r="JWF5" s="66"/>
      <c r="JWG5" s="66"/>
      <c r="JWH5" s="66"/>
      <c r="JWI5" s="66"/>
      <c r="JWJ5" s="66"/>
      <c r="JWK5" s="66"/>
      <c r="JWL5" s="66"/>
      <c r="JWM5" s="66"/>
      <c r="JWN5" s="66"/>
      <c r="JWO5" s="66"/>
      <c r="JWP5" s="66"/>
      <c r="JWQ5" s="66"/>
      <c r="JWR5" s="66"/>
      <c r="JWS5" s="66"/>
      <c r="JWT5" s="66"/>
      <c r="JWU5" s="66"/>
      <c r="JWV5" s="66"/>
      <c r="JWW5" s="66"/>
      <c r="JWX5" s="66"/>
      <c r="JWY5" s="66"/>
      <c r="JWZ5" s="66"/>
      <c r="JXA5" s="66"/>
      <c r="JXB5" s="66"/>
      <c r="JXC5" s="66"/>
      <c r="JXD5" s="66"/>
      <c r="JXE5" s="66"/>
      <c r="JXF5" s="66"/>
      <c r="JXG5" s="66"/>
      <c r="JXH5" s="66"/>
      <c r="JXI5" s="66"/>
      <c r="JXJ5" s="66"/>
      <c r="JXK5" s="66"/>
      <c r="JXL5" s="66"/>
      <c r="JXM5" s="66"/>
      <c r="JXN5" s="66"/>
      <c r="JXO5" s="66"/>
      <c r="JXP5" s="66"/>
      <c r="JXQ5" s="66"/>
      <c r="JXR5" s="66"/>
      <c r="JXS5" s="66"/>
      <c r="JXT5" s="66"/>
      <c r="JXU5" s="66"/>
      <c r="JXV5" s="66"/>
      <c r="JXW5" s="66"/>
      <c r="JXX5" s="66"/>
      <c r="JXY5" s="66"/>
      <c r="JXZ5" s="66"/>
      <c r="JYA5" s="66"/>
      <c r="JYB5" s="66"/>
      <c r="JYC5" s="66"/>
      <c r="JYD5" s="66"/>
      <c r="JYE5" s="66"/>
      <c r="JYF5" s="66"/>
      <c r="JYG5" s="66"/>
      <c r="JYH5" s="66"/>
      <c r="JYI5" s="66"/>
      <c r="JYJ5" s="66"/>
      <c r="JYK5" s="66"/>
      <c r="JYL5" s="66"/>
      <c r="JYM5" s="66"/>
      <c r="JYN5" s="66"/>
      <c r="JYO5" s="66"/>
      <c r="JYP5" s="66"/>
      <c r="JYQ5" s="66"/>
      <c r="JYR5" s="66"/>
      <c r="JYS5" s="66"/>
      <c r="JYT5" s="66"/>
      <c r="JYU5" s="66"/>
      <c r="JYV5" s="66"/>
      <c r="JYW5" s="66"/>
      <c r="JYX5" s="66"/>
      <c r="JYY5" s="66"/>
      <c r="JYZ5" s="66"/>
      <c r="JZA5" s="66"/>
      <c r="JZB5" s="66"/>
      <c r="JZC5" s="66"/>
      <c r="JZD5" s="66"/>
      <c r="JZE5" s="66"/>
      <c r="JZF5" s="66"/>
      <c r="JZG5" s="66"/>
      <c r="JZH5" s="66"/>
      <c r="JZI5" s="66"/>
      <c r="JZJ5" s="66"/>
      <c r="JZK5" s="66"/>
      <c r="JZL5" s="66"/>
      <c r="JZM5" s="66"/>
      <c r="JZN5" s="66"/>
      <c r="JZO5" s="66"/>
      <c r="JZP5" s="66"/>
      <c r="JZQ5" s="66"/>
      <c r="JZR5" s="66"/>
      <c r="JZS5" s="66"/>
      <c r="JZT5" s="66"/>
      <c r="JZU5" s="66"/>
      <c r="JZV5" s="66"/>
      <c r="JZW5" s="66"/>
      <c r="JZX5" s="66"/>
      <c r="JZY5" s="66"/>
      <c r="JZZ5" s="66"/>
      <c r="KAA5" s="66"/>
      <c r="KAB5" s="66"/>
      <c r="KAC5" s="66"/>
      <c r="KAD5" s="66"/>
      <c r="KAE5" s="66"/>
      <c r="KAF5" s="66"/>
      <c r="KAG5" s="66"/>
      <c r="KAH5" s="66"/>
      <c r="KAI5" s="66"/>
      <c r="KAJ5" s="66"/>
      <c r="KAK5" s="66"/>
      <c r="KAL5" s="66"/>
      <c r="KAM5" s="66"/>
      <c r="KAN5" s="66"/>
      <c r="KAO5" s="66"/>
      <c r="KAP5" s="66"/>
      <c r="KAQ5" s="66"/>
      <c r="KAR5" s="66"/>
      <c r="KAS5" s="66"/>
      <c r="KAT5" s="66"/>
      <c r="KAU5" s="66"/>
      <c r="KAV5" s="66"/>
      <c r="KAW5" s="66"/>
      <c r="KAX5" s="66"/>
      <c r="KAY5" s="66"/>
      <c r="KAZ5" s="66"/>
      <c r="KBA5" s="66"/>
      <c r="KBB5" s="66"/>
      <c r="KBC5" s="66"/>
      <c r="KBD5" s="66"/>
      <c r="KBE5" s="66"/>
      <c r="KBF5" s="66"/>
      <c r="KBG5" s="66"/>
      <c r="KBH5" s="66"/>
      <c r="KBI5" s="66"/>
      <c r="KBJ5" s="66"/>
      <c r="KBK5" s="66"/>
      <c r="KBL5" s="66"/>
      <c r="KBM5" s="66"/>
      <c r="KBN5" s="66"/>
      <c r="KBO5" s="66"/>
      <c r="KBP5" s="66"/>
      <c r="KBQ5" s="66"/>
      <c r="KBR5" s="66"/>
      <c r="KBS5" s="66"/>
      <c r="KBT5" s="66"/>
      <c r="KBU5" s="66"/>
      <c r="KBV5" s="66"/>
      <c r="KBW5" s="66"/>
      <c r="KBX5" s="66"/>
      <c r="KBY5" s="66"/>
      <c r="KBZ5" s="66"/>
      <c r="KCA5" s="66"/>
      <c r="KCB5" s="66"/>
      <c r="KCC5" s="66"/>
      <c r="KCD5" s="66"/>
      <c r="KCE5" s="66"/>
      <c r="KCF5" s="66"/>
      <c r="KCG5" s="66"/>
      <c r="KCH5" s="66"/>
      <c r="KCI5" s="66"/>
      <c r="KCJ5" s="66"/>
      <c r="KCK5" s="66"/>
      <c r="KCL5" s="66"/>
      <c r="KCM5" s="66"/>
      <c r="KCN5" s="66"/>
      <c r="KCO5" s="66"/>
      <c r="KCP5" s="66"/>
      <c r="KCQ5" s="66"/>
      <c r="KCR5" s="66"/>
      <c r="KCS5" s="66"/>
      <c r="KCT5" s="66"/>
      <c r="KCU5" s="66"/>
      <c r="KCV5" s="66"/>
      <c r="KCW5" s="66"/>
      <c r="KCX5" s="66"/>
      <c r="KCY5" s="66"/>
      <c r="KCZ5" s="66"/>
      <c r="KDA5" s="66"/>
      <c r="KDB5" s="66"/>
      <c r="KDC5" s="66"/>
      <c r="KDD5" s="66"/>
      <c r="KDE5" s="66"/>
      <c r="KDF5" s="66"/>
      <c r="KDG5" s="66"/>
      <c r="KDH5" s="66"/>
      <c r="KDI5" s="66"/>
      <c r="KDJ5" s="66"/>
      <c r="KDK5" s="66"/>
      <c r="KDL5" s="66"/>
      <c r="KDM5" s="66"/>
      <c r="KDN5" s="66"/>
      <c r="KDO5" s="66"/>
      <c r="KDP5" s="66"/>
      <c r="KDQ5" s="66"/>
      <c r="KDR5" s="66"/>
      <c r="KDS5" s="66"/>
      <c r="KDT5" s="66"/>
      <c r="KDU5" s="66"/>
      <c r="KDV5" s="66"/>
      <c r="KDW5" s="66"/>
      <c r="KDX5" s="66"/>
      <c r="KDY5" s="66"/>
      <c r="KDZ5" s="66"/>
      <c r="KEA5" s="66"/>
      <c r="KEB5" s="66"/>
      <c r="KEC5" s="66"/>
      <c r="KED5" s="66"/>
      <c r="KEE5" s="66"/>
      <c r="KEF5" s="66"/>
      <c r="KEG5" s="66"/>
      <c r="KEH5" s="66"/>
      <c r="KEI5" s="66"/>
      <c r="KEJ5" s="66"/>
      <c r="KEK5" s="66"/>
      <c r="KEL5" s="66"/>
      <c r="KEM5" s="66"/>
      <c r="KEN5" s="66"/>
      <c r="KEO5" s="66"/>
      <c r="KEP5" s="66"/>
      <c r="KEQ5" s="66"/>
      <c r="KER5" s="66"/>
      <c r="KES5" s="66"/>
      <c r="KET5" s="66"/>
      <c r="KEU5" s="66"/>
      <c r="KEV5" s="66"/>
      <c r="KEW5" s="66"/>
      <c r="KEX5" s="66"/>
      <c r="KEY5" s="66"/>
      <c r="KEZ5" s="66"/>
      <c r="KFA5" s="66"/>
      <c r="KFB5" s="66"/>
      <c r="KFC5" s="66"/>
      <c r="KFD5" s="66"/>
      <c r="KFE5" s="66"/>
      <c r="KFF5" s="66"/>
      <c r="KFG5" s="66"/>
      <c r="KFH5" s="66"/>
      <c r="KFI5" s="66"/>
      <c r="KFJ5" s="66"/>
      <c r="KFK5" s="66"/>
      <c r="KFL5" s="66"/>
      <c r="KFM5" s="66"/>
      <c r="KFN5" s="66"/>
      <c r="KFO5" s="66"/>
      <c r="KFP5" s="66"/>
      <c r="KFQ5" s="66"/>
      <c r="KFR5" s="66"/>
      <c r="KFS5" s="66"/>
      <c r="KFT5" s="66"/>
      <c r="KFU5" s="66"/>
      <c r="KFV5" s="66"/>
      <c r="KFW5" s="66"/>
      <c r="KFX5" s="66"/>
      <c r="KFY5" s="66"/>
      <c r="KFZ5" s="66"/>
      <c r="KGA5" s="66"/>
      <c r="KGB5" s="66"/>
      <c r="KGC5" s="66"/>
      <c r="KGD5" s="66"/>
      <c r="KGE5" s="66"/>
      <c r="KGF5" s="66"/>
      <c r="KGG5" s="66"/>
      <c r="KGH5" s="66"/>
      <c r="KGI5" s="66"/>
      <c r="KGJ5" s="66"/>
      <c r="KGK5" s="66"/>
      <c r="KGL5" s="66"/>
      <c r="KGM5" s="66"/>
      <c r="KGN5" s="66"/>
      <c r="KGO5" s="66"/>
      <c r="KGP5" s="66"/>
      <c r="KGQ5" s="66"/>
      <c r="KGR5" s="66"/>
      <c r="KGS5" s="66"/>
      <c r="KGT5" s="66"/>
      <c r="KGU5" s="66"/>
      <c r="KGV5" s="66"/>
      <c r="KGW5" s="66"/>
      <c r="KGX5" s="66"/>
      <c r="KGY5" s="66"/>
      <c r="KGZ5" s="66"/>
      <c r="KHA5" s="66"/>
      <c r="KHB5" s="66"/>
      <c r="KHC5" s="66"/>
      <c r="KHD5" s="66"/>
      <c r="KHE5" s="66"/>
      <c r="KHF5" s="66"/>
      <c r="KHG5" s="66"/>
      <c r="KHH5" s="66"/>
      <c r="KHI5" s="66"/>
      <c r="KHJ5" s="66"/>
      <c r="KHK5" s="66"/>
      <c r="KHL5" s="66"/>
      <c r="KHM5" s="66"/>
      <c r="KHN5" s="66"/>
      <c r="KHO5" s="66"/>
      <c r="KHP5" s="66"/>
      <c r="KHQ5" s="66"/>
      <c r="KHR5" s="66"/>
      <c r="KHS5" s="66"/>
      <c r="KHT5" s="66"/>
      <c r="KHU5" s="66"/>
      <c r="KHV5" s="66"/>
      <c r="KHW5" s="66"/>
      <c r="KHX5" s="66"/>
      <c r="KHY5" s="66"/>
      <c r="KHZ5" s="66"/>
      <c r="KIA5" s="66"/>
      <c r="KIB5" s="66"/>
      <c r="KIC5" s="66"/>
      <c r="KID5" s="66"/>
      <c r="KIE5" s="66"/>
      <c r="KIF5" s="66"/>
      <c r="KIG5" s="66"/>
      <c r="KIH5" s="66"/>
      <c r="KII5" s="66"/>
      <c r="KIJ5" s="66"/>
      <c r="KIK5" s="66"/>
      <c r="KIL5" s="66"/>
      <c r="KIM5" s="66"/>
      <c r="KIN5" s="66"/>
      <c r="KIO5" s="66"/>
      <c r="KIP5" s="66"/>
      <c r="KIQ5" s="66"/>
      <c r="KIR5" s="66"/>
      <c r="KIS5" s="66"/>
      <c r="KIT5" s="66"/>
      <c r="KIU5" s="66"/>
      <c r="KIV5" s="66"/>
      <c r="KIW5" s="66"/>
      <c r="KIX5" s="66"/>
      <c r="KIY5" s="66"/>
      <c r="KIZ5" s="66"/>
      <c r="KJA5" s="66"/>
      <c r="KJB5" s="66"/>
      <c r="KJC5" s="66"/>
      <c r="KJD5" s="66"/>
      <c r="KJE5" s="66"/>
      <c r="KJF5" s="66"/>
      <c r="KJG5" s="66"/>
      <c r="KJH5" s="66"/>
      <c r="KJI5" s="66"/>
      <c r="KJJ5" s="66"/>
      <c r="KJK5" s="66"/>
      <c r="KJL5" s="66"/>
      <c r="KJM5" s="66"/>
      <c r="KJN5" s="66"/>
      <c r="KJO5" s="66"/>
      <c r="KJP5" s="66"/>
      <c r="KJQ5" s="66"/>
      <c r="KJR5" s="66"/>
      <c r="KJS5" s="66"/>
      <c r="KJT5" s="66"/>
      <c r="KJU5" s="66"/>
      <c r="KJV5" s="66"/>
      <c r="KJW5" s="66"/>
      <c r="KJX5" s="66"/>
      <c r="KJY5" s="66"/>
      <c r="KJZ5" s="66"/>
      <c r="KKA5" s="66"/>
      <c r="KKB5" s="66"/>
      <c r="KKC5" s="66"/>
      <c r="KKD5" s="66"/>
      <c r="KKE5" s="66"/>
      <c r="KKF5" s="66"/>
      <c r="KKG5" s="66"/>
      <c r="KKH5" s="66"/>
      <c r="KKI5" s="66"/>
      <c r="KKJ5" s="66"/>
      <c r="KKK5" s="66"/>
      <c r="KKL5" s="66"/>
      <c r="KKM5" s="66"/>
      <c r="KKN5" s="66"/>
      <c r="KKO5" s="66"/>
      <c r="KKP5" s="66"/>
      <c r="KKQ5" s="66"/>
      <c r="KKR5" s="66"/>
      <c r="KKS5" s="66"/>
      <c r="KKT5" s="66"/>
      <c r="KKU5" s="66"/>
      <c r="KKV5" s="66"/>
      <c r="KKW5" s="66"/>
      <c r="KKX5" s="66"/>
      <c r="KKY5" s="66"/>
      <c r="KKZ5" s="66"/>
      <c r="KLA5" s="66"/>
      <c r="KLB5" s="66"/>
      <c r="KLC5" s="66"/>
      <c r="KLD5" s="66"/>
      <c r="KLE5" s="66"/>
      <c r="KLF5" s="66"/>
      <c r="KLG5" s="66"/>
      <c r="KLH5" s="66"/>
      <c r="KLI5" s="66"/>
      <c r="KLJ5" s="66"/>
      <c r="KLK5" s="66"/>
      <c r="KLL5" s="66"/>
      <c r="KLM5" s="66"/>
      <c r="KLN5" s="66"/>
      <c r="KLO5" s="66"/>
      <c r="KLP5" s="66"/>
      <c r="KLQ5" s="66"/>
      <c r="KLR5" s="66"/>
      <c r="KLS5" s="66"/>
      <c r="KLT5" s="66"/>
      <c r="KLU5" s="66"/>
      <c r="KLV5" s="66"/>
      <c r="KLW5" s="66"/>
      <c r="KLX5" s="66"/>
      <c r="KLY5" s="66"/>
      <c r="KLZ5" s="66"/>
      <c r="KMA5" s="66"/>
      <c r="KMB5" s="66"/>
      <c r="KMC5" s="66"/>
      <c r="KMD5" s="66"/>
      <c r="KME5" s="66"/>
      <c r="KMF5" s="66"/>
      <c r="KMG5" s="66"/>
      <c r="KMH5" s="66"/>
      <c r="KMI5" s="66"/>
      <c r="KMJ5" s="66"/>
      <c r="KMK5" s="66"/>
      <c r="KML5" s="66"/>
      <c r="KMM5" s="66"/>
      <c r="KMN5" s="66"/>
      <c r="KMO5" s="66"/>
      <c r="KMP5" s="66"/>
      <c r="KMQ5" s="66"/>
      <c r="KMR5" s="66"/>
      <c r="KMS5" s="66"/>
      <c r="KMT5" s="66"/>
      <c r="KMU5" s="66"/>
      <c r="KMV5" s="66"/>
      <c r="KMW5" s="66"/>
      <c r="KMX5" s="66"/>
      <c r="KMY5" s="66"/>
      <c r="KMZ5" s="66"/>
      <c r="KNA5" s="66"/>
      <c r="KNB5" s="66"/>
      <c r="KNC5" s="66"/>
      <c r="KND5" s="66"/>
      <c r="KNE5" s="66"/>
      <c r="KNF5" s="66"/>
      <c r="KNG5" s="66"/>
      <c r="KNH5" s="66"/>
      <c r="KNI5" s="66"/>
      <c r="KNJ5" s="66"/>
      <c r="KNK5" s="66"/>
      <c r="KNL5" s="66"/>
      <c r="KNM5" s="66"/>
      <c r="KNN5" s="66"/>
      <c r="KNO5" s="66"/>
      <c r="KNP5" s="66"/>
      <c r="KNQ5" s="66"/>
      <c r="KNR5" s="66"/>
      <c r="KNS5" s="66"/>
      <c r="KNT5" s="66"/>
      <c r="KNU5" s="66"/>
      <c r="KNV5" s="66"/>
      <c r="KNW5" s="66"/>
      <c r="KNX5" s="66"/>
      <c r="KNY5" s="66"/>
      <c r="KNZ5" s="66"/>
      <c r="KOA5" s="66"/>
      <c r="KOB5" s="66"/>
      <c r="KOC5" s="66"/>
      <c r="KOD5" s="66"/>
      <c r="KOE5" s="66"/>
      <c r="KOF5" s="66"/>
      <c r="KOG5" s="66"/>
      <c r="KOH5" s="66"/>
      <c r="KOI5" s="66"/>
      <c r="KOJ5" s="66"/>
      <c r="KOK5" s="66"/>
      <c r="KOL5" s="66"/>
      <c r="KOM5" s="66"/>
      <c r="KON5" s="66"/>
      <c r="KOO5" s="66"/>
      <c r="KOP5" s="66"/>
      <c r="KOQ5" s="66"/>
      <c r="KOR5" s="66"/>
      <c r="KOS5" s="66"/>
      <c r="KOT5" s="66"/>
      <c r="KOU5" s="66"/>
      <c r="KOV5" s="66"/>
      <c r="KOW5" s="66"/>
      <c r="KOX5" s="66"/>
      <c r="KOY5" s="66"/>
      <c r="KOZ5" s="66"/>
      <c r="KPA5" s="66"/>
      <c r="KPB5" s="66"/>
      <c r="KPC5" s="66"/>
      <c r="KPD5" s="66"/>
      <c r="KPE5" s="66"/>
      <c r="KPF5" s="66"/>
      <c r="KPG5" s="66"/>
      <c r="KPH5" s="66"/>
      <c r="KPI5" s="66"/>
      <c r="KPJ5" s="66"/>
      <c r="KPK5" s="66"/>
      <c r="KPL5" s="66"/>
      <c r="KPM5" s="66"/>
      <c r="KPN5" s="66"/>
      <c r="KPO5" s="66"/>
      <c r="KPP5" s="66"/>
      <c r="KPQ5" s="66"/>
      <c r="KPR5" s="66"/>
      <c r="KPS5" s="66"/>
      <c r="KPT5" s="66"/>
      <c r="KPU5" s="66"/>
      <c r="KPV5" s="66"/>
      <c r="KPW5" s="66"/>
      <c r="KPX5" s="66"/>
      <c r="KPY5" s="66"/>
      <c r="KPZ5" s="66"/>
      <c r="KQA5" s="66"/>
      <c r="KQB5" s="66"/>
      <c r="KQC5" s="66"/>
      <c r="KQD5" s="66"/>
      <c r="KQE5" s="66"/>
      <c r="KQF5" s="66"/>
      <c r="KQG5" s="66"/>
      <c r="KQH5" s="66"/>
      <c r="KQI5" s="66"/>
      <c r="KQJ5" s="66"/>
      <c r="KQK5" s="66"/>
      <c r="KQL5" s="66"/>
      <c r="KQM5" s="66"/>
      <c r="KQN5" s="66"/>
      <c r="KQO5" s="66"/>
      <c r="KQP5" s="66"/>
      <c r="KQQ5" s="66"/>
      <c r="KQR5" s="66"/>
      <c r="KQS5" s="66"/>
      <c r="KQT5" s="66"/>
      <c r="KQU5" s="66"/>
      <c r="KQV5" s="66"/>
      <c r="KQW5" s="66"/>
      <c r="KQX5" s="66"/>
      <c r="KQY5" s="66"/>
      <c r="KQZ5" s="66"/>
      <c r="KRA5" s="66"/>
      <c r="KRB5" s="66"/>
      <c r="KRC5" s="66"/>
      <c r="KRD5" s="66"/>
      <c r="KRE5" s="66"/>
      <c r="KRF5" s="66"/>
      <c r="KRG5" s="66"/>
      <c r="KRH5" s="66"/>
      <c r="KRI5" s="66"/>
      <c r="KRJ5" s="66"/>
      <c r="KRK5" s="66"/>
      <c r="KRL5" s="66"/>
      <c r="KRM5" s="66"/>
      <c r="KRN5" s="66"/>
      <c r="KRO5" s="66"/>
      <c r="KRP5" s="66"/>
      <c r="KRQ5" s="66"/>
      <c r="KRR5" s="66"/>
      <c r="KRS5" s="66"/>
      <c r="KRT5" s="66"/>
      <c r="KRU5" s="66"/>
      <c r="KRV5" s="66"/>
      <c r="KRW5" s="66"/>
      <c r="KRX5" s="66"/>
      <c r="KRY5" s="66"/>
      <c r="KRZ5" s="66"/>
      <c r="KSA5" s="66"/>
      <c r="KSB5" s="66"/>
      <c r="KSC5" s="66"/>
      <c r="KSD5" s="66"/>
      <c r="KSE5" s="66"/>
      <c r="KSF5" s="66"/>
      <c r="KSG5" s="66"/>
      <c r="KSH5" s="66"/>
      <c r="KSI5" s="66"/>
      <c r="KSJ5" s="66"/>
      <c r="KSK5" s="66"/>
      <c r="KSL5" s="66"/>
      <c r="KSM5" s="66"/>
      <c r="KSN5" s="66"/>
      <c r="KSO5" s="66"/>
      <c r="KSP5" s="66"/>
      <c r="KSQ5" s="66"/>
      <c r="KSR5" s="66"/>
      <c r="KSS5" s="66"/>
      <c r="KST5" s="66"/>
      <c r="KSU5" s="66"/>
      <c r="KSV5" s="66"/>
      <c r="KSW5" s="66"/>
      <c r="KSX5" s="66"/>
      <c r="KSY5" s="66"/>
      <c r="KSZ5" s="66"/>
      <c r="KTA5" s="66"/>
      <c r="KTB5" s="66"/>
      <c r="KTC5" s="66"/>
      <c r="KTD5" s="66"/>
      <c r="KTE5" s="66"/>
      <c r="KTF5" s="66"/>
      <c r="KTG5" s="66"/>
      <c r="KTH5" s="66"/>
      <c r="KTI5" s="66"/>
      <c r="KTJ5" s="66"/>
      <c r="KTK5" s="66"/>
      <c r="KTL5" s="66"/>
      <c r="KTM5" s="66"/>
      <c r="KTN5" s="66"/>
      <c r="KTO5" s="66"/>
      <c r="KTP5" s="66"/>
      <c r="KTQ5" s="66"/>
      <c r="KTR5" s="66"/>
      <c r="KTS5" s="66"/>
      <c r="KTT5" s="66"/>
      <c r="KTU5" s="66"/>
      <c r="KTV5" s="66"/>
      <c r="KTW5" s="66"/>
      <c r="KTX5" s="66"/>
      <c r="KTY5" s="66"/>
      <c r="KTZ5" s="66"/>
      <c r="KUA5" s="66"/>
      <c r="KUB5" s="66"/>
      <c r="KUC5" s="66"/>
      <c r="KUD5" s="66"/>
      <c r="KUE5" s="66"/>
      <c r="KUF5" s="66"/>
      <c r="KUG5" s="66"/>
      <c r="KUH5" s="66"/>
      <c r="KUI5" s="66"/>
      <c r="KUJ5" s="66"/>
      <c r="KUK5" s="66"/>
      <c r="KUL5" s="66"/>
      <c r="KUM5" s="66"/>
      <c r="KUN5" s="66"/>
      <c r="KUO5" s="66"/>
      <c r="KUP5" s="66"/>
      <c r="KUQ5" s="66"/>
      <c r="KUR5" s="66"/>
      <c r="KUS5" s="66"/>
      <c r="KUT5" s="66"/>
      <c r="KUU5" s="66"/>
      <c r="KUV5" s="66"/>
      <c r="KUW5" s="66"/>
      <c r="KUX5" s="66"/>
      <c r="KUY5" s="66"/>
      <c r="KUZ5" s="66"/>
      <c r="KVA5" s="66"/>
      <c r="KVB5" s="66"/>
      <c r="KVC5" s="66"/>
      <c r="KVD5" s="66"/>
      <c r="KVE5" s="66"/>
      <c r="KVF5" s="66"/>
      <c r="KVG5" s="66"/>
      <c r="KVH5" s="66"/>
      <c r="KVI5" s="66"/>
      <c r="KVJ5" s="66"/>
      <c r="KVK5" s="66"/>
      <c r="KVL5" s="66"/>
      <c r="KVM5" s="66"/>
      <c r="KVN5" s="66"/>
      <c r="KVO5" s="66"/>
      <c r="KVP5" s="66"/>
      <c r="KVQ5" s="66"/>
      <c r="KVR5" s="66"/>
      <c r="KVS5" s="66"/>
      <c r="KVT5" s="66"/>
      <c r="KVU5" s="66"/>
      <c r="KVV5" s="66"/>
      <c r="KVW5" s="66"/>
      <c r="KVX5" s="66"/>
      <c r="KVY5" s="66"/>
      <c r="KVZ5" s="66"/>
      <c r="KWA5" s="66"/>
      <c r="KWB5" s="66"/>
      <c r="KWC5" s="66"/>
      <c r="KWD5" s="66"/>
      <c r="KWE5" s="66"/>
      <c r="KWF5" s="66"/>
      <c r="KWG5" s="66"/>
      <c r="KWH5" s="66"/>
      <c r="KWI5" s="66"/>
      <c r="KWJ5" s="66"/>
      <c r="KWK5" s="66"/>
      <c r="KWL5" s="66"/>
      <c r="KWM5" s="66"/>
      <c r="KWN5" s="66"/>
      <c r="KWO5" s="66"/>
      <c r="KWP5" s="66"/>
      <c r="KWQ5" s="66"/>
      <c r="KWR5" s="66"/>
      <c r="KWS5" s="66"/>
      <c r="KWT5" s="66"/>
      <c r="KWU5" s="66"/>
      <c r="KWV5" s="66"/>
      <c r="KWW5" s="66"/>
      <c r="KWX5" s="66"/>
      <c r="KWY5" s="66"/>
      <c r="KWZ5" s="66"/>
      <c r="KXA5" s="66"/>
      <c r="KXB5" s="66"/>
      <c r="KXC5" s="66"/>
      <c r="KXD5" s="66"/>
      <c r="KXE5" s="66"/>
      <c r="KXF5" s="66"/>
      <c r="KXG5" s="66"/>
      <c r="KXH5" s="66"/>
      <c r="KXI5" s="66"/>
      <c r="KXJ5" s="66"/>
      <c r="KXK5" s="66"/>
      <c r="KXL5" s="66"/>
      <c r="KXM5" s="66"/>
      <c r="KXN5" s="66"/>
      <c r="KXO5" s="66"/>
      <c r="KXP5" s="66"/>
      <c r="KXQ5" s="66"/>
      <c r="KXR5" s="66"/>
      <c r="KXS5" s="66"/>
      <c r="KXT5" s="66"/>
      <c r="KXU5" s="66"/>
      <c r="KXV5" s="66"/>
      <c r="KXW5" s="66"/>
      <c r="KXX5" s="66"/>
      <c r="KXY5" s="66"/>
      <c r="KXZ5" s="66"/>
      <c r="KYA5" s="66"/>
      <c r="KYB5" s="66"/>
      <c r="KYC5" s="66"/>
      <c r="KYD5" s="66"/>
      <c r="KYE5" s="66"/>
      <c r="KYF5" s="66"/>
      <c r="KYG5" s="66"/>
      <c r="KYH5" s="66"/>
      <c r="KYI5" s="66"/>
      <c r="KYJ5" s="66"/>
      <c r="KYK5" s="66"/>
      <c r="KYL5" s="66"/>
      <c r="KYM5" s="66"/>
      <c r="KYN5" s="66"/>
      <c r="KYO5" s="66"/>
      <c r="KYP5" s="66"/>
      <c r="KYQ5" s="66"/>
      <c r="KYR5" s="66"/>
      <c r="KYS5" s="66"/>
      <c r="KYT5" s="66"/>
      <c r="KYU5" s="66"/>
      <c r="KYV5" s="66"/>
      <c r="KYW5" s="66"/>
      <c r="KYX5" s="66"/>
      <c r="KYY5" s="66"/>
      <c r="KYZ5" s="66"/>
      <c r="KZA5" s="66"/>
      <c r="KZB5" s="66"/>
      <c r="KZC5" s="66"/>
      <c r="KZD5" s="66"/>
      <c r="KZE5" s="66"/>
      <c r="KZF5" s="66"/>
      <c r="KZG5" s="66"/>
      <c r="KZH5" s="66"/>
      <c r="KZI5" s="66"/>
      <c r="KZJ5" s="66"/>
      <c r="KZK5" s="66"/>
      <c r="KZL5" s="66"/>
      <c r="KZM5" s="66"/>
      <c r="KZN5" s="66"/>
      <c r="KZO5" s="66"/>
      <c r="KZP5" s="66"/>
      <c r="KZQ5" s="66"/>
      <c r="KZR5" s="66"/>
      <c r="KZS5" s="66"/>
      <c r="KZT5" s="66"/>
      <c r="KZU5" s="66"/>
      <c r="KZV5" s="66"/>
      <c r="KZW5" s="66"/>
      <c r="KZX5" s="66"/>
      <c r="KZY5" s="66"/>
      <c r="KZZ5" s="66"/>
      <c r="LAA5" s="66"/>
      <c r="LAB5" s="66"/>
      <c r="LAC5" s="66"/>
      <c r="LAD5" s="66"/>
      <c r="LAE5" s="66"/>
      <c r="LAF5" s="66"/>
      <c r="LAG5" s="66"/>
      <c r="LAH5" s="66"/>
      <c r="LAI5" s="66"/>
      <c r="LAJ5" s="66"/>
      <c r="LAK5" s="66"/>
      <c r="LAL5" s="66"/>
      <c r="LAM5" s="66"/>
      <c r="LAN5" s="66"/>
      <c r="LAO5" s="66"/>
      <c r="LAP5" s="66"/>
      <c r="LAQ5" s="66"/>
      <c r="LAR5" s="66"/>
      <c r="LAS5" s="66"/>
      <c r="LAT5" s="66"/>
      <c r="LAU5" s="66"/>
      <c r="LAV5" s="66"/>
      <c r="LAW5" s="66"/>
      <c r="LAX5" s="66"/>
      <c r="LAY5" s="66"/>
      <c r="LAZ5" s="66"/>
      <c r="LBA5" s="66"/>
      <c r="LBB5" s="66"/>
      <c r="LBC5" s="66"/>
      <c r="LBD5" s="66"/>
      <c r="LBE5" s="66"/>
      <c r="LBF5" s="66"/>
      <c r="LBG5" s="66"/>
      <c r="LBH5" s="66"/>
      <c r="LBI5" s="66"/>
      <c r="LBJ5" s="66"/>
      <c r="LBK5" s="66"/>
      <c r="LBL5" s="66"/>
      <c r="LBM5" s="66"/>
      <c r="LBN5" s="66"/>
      <c r="LBO5" s="66"/>
      <c r="LBP5" s="66"/>
      <c r="LBQ5" s="66"/>
      <c r="LBR5" s="66"/>
      <c r="LBS5" s="66"/>
      <c r="LBT5" s="66"/>
      <c r="LBU5" s="66"/>
      <c r="LBV5" s="66"/>
      <c r="LBW5" s="66"/>
      <c r="LBX5" s="66"/>
      <c r="LBY5" s="66"/>
      <c r="LBZ5" s="66"/>
      <c r="LCA5" s="66"/>
      <c r="LCB5" s="66"/>
      <c r="LCC5" s="66"/>
      <c r="LCD5" s="66"/>
      <c r="LCE5" s="66"/>
      <c r="LCF5" s="66"/>
      <c r="LCG5" s="66"/>
      <c r="LCH5" s="66"/>
      <c r="LCI5" s="66"/>
      <c r="LCJ5" s="66"/>
      <c r="LCK5" s="66"/>
      <c r="LCL5" s="66"/>
      <c r="LCM5" s="66"/>
      <c r="LCN5" s="66"/>
      <c r="LCO5" s="66"/>
      <c r="LCP5" s="66"/>
      <c r="LCQ5" s="66"/>
      <c r="LCR5" s="66"/>
      <c r="LCS5" s="66"/>
      <c r="LCT5" s="66"/>
      <c r="LCU5" s="66"/>
      <c r="LCV5" s="66"/>
      <c r="LCW5" s="66"/>
      <c r="LCX5" s="66"/>
      <c r="LCY5" s="66"/>
      <c r="LCZ5" s="66"/>
      <c r="LDA5" s="66"/>
      <c r="LDB5" s="66"/>
      <c r="LDC5" s="66"/>
      <c r="LDD5" s="66"/>
      <c r="LDE5" s="66"/>
      <c r="LDF5" s="66"/>
      <c r="LDG5" s="66"/>
      <c r="LDH5" s="66"/>
      <c r="LDI5" s="66"/>
      <c r="LDJ5" s="66"/>
      <c r="LDK5" s="66"/>
      <c r="LDL5" s="66"/>
      <c r="LDM5" s="66"/>
      <c r="LDN5" s="66"/>
      <c r="LDO5" s="66"/>
      <c r="LDP5" s="66"/>
      <c r="LDQ5" s="66"/>
      <c r="LDR5" s="66"/>
      <c r="LDS5" s="66"/>
      <c r="LDT5" s="66"/>
      <c r="LDU5" s="66"/>
      <c r="LDV5" s="66"/>
      <c r="LDW5" s="66"/>
      <c r="LDX5" s="66"/>
      <c r="LDY5" s="66"/>
      <c r="LDZ5" s="66"/>
      <c r="LEA5" s="66"/>
      <c r="LEB5" s="66"/>
      <c r="LEC5" s="66"/>
      <c r="LED5" s="66"/>
      <c r="LEE5" s="66"/>
      <c r="LEF5" s="66"/>
      <c r="LEG5" s="66"/>
      <c r="LEH5" s="66"/>
      <c r="LEI5" s="66"/>
      <c r="LEJ5" s="66"/>
      <c r="LEK5" s="66"/>
      <c r="LEL5" s="66"/>
      <c r="LEM5" s="66"/>
      <c r="LEN5" s="66"/>
      <c r="LEO5" s="66"/>
      <c r="LEP5" s="66"/>
      <c r="LEQ5" s="66"/>
      <c r="LER5" s="66"/>
      <c r="LES5" s="66"/>
      <c r="LET5" s="66"/>
      <c r="LEU5" s="66"/>
      <c r="LEV5" s="66"/>
      <c r="LEW5" s="66"/>
      <c r="LEX5" s="66"/>
      <c r="LEY5" s="66"/>
      <c r="LEZ5" s="66"/>
      <c r="LFA5" s="66"/>
      <c r="LFB5" s="66"/>
      <c r="LFC5" s="66"/>
      <c r="LFD5" s="66"/>
      <c r="LFE5" s="66"/>
      <c r="LFF5" s="66"/>
      <c r="LFG5" s="66"/>
      <c r="LFH5" s="66"/>
      <c r="LFI5" s="66"/>
      <c r="LFJ5" s="66"/>
      <c r="LFK5" s="66"/>
      <c r="LFL5" s="66"/>
      <c r="LFM5" s="66"/>
      <c r="LFN5" s="66"/>
      <c r="LFO5" s="66"/>
      <c r="LFP5" s="66"/>
      <c r="LFQ5" s="66"/>
      <c r="LFR5" s="66"/>
      <c r="LFS5" s="66"/>
      <c r="LFT5" s="66"/>
      <c r="LFU5" s="66"/>
      <c r="LFV5" s="66"/>
      <c r="LFW5" s="66"/>
      <c r="LFX5" s="66"/>
      <c r="LFY5" s="66"/>
      <c r="LFZ5" s="66"/>
      <c r="LGA5" s="66"/>
      <c r="LGB5" s="66"/>
      <c r="LGC5" s="66"/>
      <c r="LGD5" s="66"/>
      <c r="LGE5" s="66"/>
      <c r="LGF5" s="66"/>
      <c r="LGG5" s="66"/>
      <c r="LGH5" s="66"/>
      <c r="LGI5" s="66"/>
      <c r="LGJ5" s="66"/>
      <c r="LGK5" s="66"/>
      <c r="LGL5" s="66"/>
      <c r="LGM5" s="66"/>
      <c r="LGN5" s="66"/>
      <c r="LGO5" s="66"/>
      <c r="LGP5" s="66"/>
      <c r="LGQ5" s="66"/>
      <c r="LGR5" s="66"/>
      <c r="LGS5" s="66"/>
      <c r="LGT5" s="66"/>
      <c r="LGU5" s="66"/>
      <c r="LGV5" s="66"/>
      <c r="LGW5" s="66"/>
      <c r="LGX5" s="66"/>
      <c r="LGY5" s="66"/>
      <c r="LGZ5" s="66"/>
      <c r="LHA5" s="66"/>
      <c r="LHB5" s="66"/>
      <c r="LHC5" s="66"/>
      <c r="LHD5" s="66"/>
      <c r="LHE5" s="66"/>
      <c r="LHF5" s="66"/>
      <c r="LHG5" s="66"/>
      <c r="LHH5" s="66"/>
      <c r="LHI5" s="66"/>
      <c r="LHJ5" s="66"/>
      <c r="LHK5" s="66"/>
      <c r="LHL5" s="66"/>
      <c r="LHM5" s="66"/>
      <c r="LHN5" s="66"/>
      <c r="LHO5" s="66"/>
      <c r="LHP5" s="66"/>
      <c r="LHQ5" s="66"/>
      <c r="LHR5" s="66"/>
      <c r="LHS5" s="66"/>
      <c r="LHT5" s="66"/>
      <c r="LHU5" s="66"/>
      <c r="LHV5" s="66"/>
      <c r="LHW5" s="66"/>
      <c r="LHX5" s="66"/>
      <c r="LHY5" s="66"/>
      <c r="LHZ5" s="66"/>
      <c r="LIA5" s="66"/>
      <c r="LIB5" s="66"/>
      <c r="LIC5" s="66"/>
      <c r="LID5" s="66"/>
      <c r="LIE5" s="66"/>
      <c r="LIF5" s="66"/>
      <c r="LIG5" s="66"/>
      <c r="LIH5" s="66"/>
      <c r="LII5" s="66"/>
      <c r="LIJ5" s="66"/>
      <c r="LIK5" s="66"/>
      <c r="LIL5" s="66"/>
      <c r="LIM5" s="66"/>
      <c r="LIN5" s="66"/>
      <c r="LIO5" s="66"/>
      <c r="LIP5" s="66"/>
      <c r="LIQ5" s="66"/>
      <c r="LIR5" s="66"/>
      <c r="LIS5" s="66"/>
      <c r="LIT5" s="66"/>
      <c r="LIU5" s="66"/>
      <c r="LIV5" s="66"/>
      <c r="LIW5" s="66"/>
      <c r="LIX5" s="66"/>
      <c r="LIY5" s="66"/>
      <c r="LIZ5" s="66"/>
      <c r="LJA5" s="66"/>
      <c r="LJB5" s="66"/>
      <c r="LJC5" s="66"/>
      <c r="LJD5" s="66"/>
      <c r="LJE5" s="66"/>
      <c r="LJF5" s="66"/>
      <c r="LJG5" s="66"/>
      <c r="LJH5" s="66"/>
      <c r="LJI5" s="66"/>
      <c r="LJJ5" s="66"/>
      <c r="LJK5" s="66"/>
      <c r="LJL5" s="66"/>
      <c r="LJM5" s="66"/>
      <c r="LJN5" s="66"/>
      <c r="LJO5" s="66"/>
      <c r="LJP5" s="66"/>
      <c r="LJQ5" s="66"/>
      <c r="LJR5" s="66"/>
      <c r="LJS5" s="66"/>
      <c r="LJT5" s="66"/>
      <c r="LJU5" s="66"/>
      <c r="LJV5" s="66"/>
      <c r="LJW5" s="66"/>
      <c r="LJX5" s="66"/>
      <c r="LJY5" s="66"/>
      <c r="LJZ5" s="66"/>
      <c r="LKA5" s="66"/>
      <c r="LKB5" s="66"/>
      <c r="LKC5" s="66"/>
      <c r="LKD5" s="66"/>
      <c r="LKE5" s="66"/>
      <c r="LKF5" s="66"/>
      <c r="LKG5" s="66"/>
      <c r="LKH5" s="66"/>
      <c r="LKI5" s="66"/>
      <c r="LKJ5" s="66"/>
      <c r="LKK5" s="66"/>
      <c r="LKL5" s="66"/>
      <c r="LKM5" s="66"/>
      <c r="LKN5" s="66"/>
      <c r="LKO5" s="66"/>
      <c r="LKP5" s="66"/>
      <c r="LKQ5" s="66"/>
      <c r="LKR5" s="66"/>
      <c r="LKS5" s="66"/>
      <c r="LKT5" s="66"/>
      <c r="LKU5" s="66"/>
      <c r="LKV5" s="66"/>
      <c r="LKW5" s="66"/>
      <c r="LKX5" s="66"/>
      <c r="LKY5" s="66"/>
      <c r="LKZ5" s="66"/>
      <c r="LLA5" s="66"/>
      <c r="LLB5" s="66"/>
      <c r="LLC5" s="66"/>
      <c r="LLD5" s="66"/>
      <c r="LLE5" s="66"/>
      <c r="LLF5" s="66"/>
      <c r="LLG5" s="66"/>
      <c r="LLH5" s="66"/>
      <c r="LLI5" s="66"/>
      <c r="LLJ5" s="66"/>
      <c r="LLK5" s="66"/>
      <c r="LLL5" s="66"/>
      <c r="LLM5" s="66"/>
      <c r="LLN5" s="66"/>
      <c r="LLO5" s="66"/>
      <c r="LLP5" s="66"/>
      <c r="LLQ5" s="66"/>
      <c r="LLR5" s="66"/>
      <c r="LLS5" s="66"/>
      <c r="LLT5" s="66"/>
      <c r="LLU5" s="66"/>
      <c r="LLV5" s="66"/>
      <c r="LLW5" s="66"/>
      <c r="LLX5" s="66"/>
      <c r="LLY5" s="66"/>
      <c r="LLZ5" s="66"/>
      <c r="LMA5" s="66"/>
      <c r="LMB5" s="66"/>
      <c r="LMC5" s="66"/>
      <c r="LMD5" s="66"/>
      <c r="LME5" s="66"/>
      <c r="LMF5" s="66"/>
      <c r="LMG5" s="66"/>
      <c r="LMH5" s="66"/>
      <c r="LMI5" s="66"/>
      <c r="LMJ5" s="66"/>
      <c r="LMK5" s="66"/>
      <c r="LML5" s="66"/>
      <c r="LMM5" s="66"/>
      <c r="LMN5" s="66"/>
      <c r="LMO5" s="66"/>
      <c r="LMP5" s="66"/>
      <c r="LMQ5" s="66"/>
      <c r="LMR5" s="66"/>
      <c r="LMS5" s="66"/>
      <c r="LMT5" s="66"/>
      <c r="LMU5" s="66"/>
      <c r="LMV5" s="66"/>
      <c r="LMW5" s="66"/>
      <c r="LMX5" s="66"/>
      <c r="LMY5" s="66"/>
      <c r="LMZ5" s="66"/>
      <c r="LNA5" s="66"/>
      <c r="LNB5" s="66"/>
      <c r="LNC5" s="66"/>
      <c r="LND5" s="66"/>
      <c r="LNE5" s="66"/>
      <c r="LNF5" s="66"/>
      <c r="LNG5" s="66"/>
      <c r="LNH5" s="66"/>
      <c r="LNI5" s="66"/>
      <c r="LNJ5" s="66"/>
      <c r="LNK5" s="66"/>
      <c r="LNL5" s="66"/>
      <c r="LNM5" s="66"/>
      <c r="LNN5" s="66"/>
      <c r="LNO5" s="66"/>
      <c r="LNP5" s="66"/>
      <c r="LNQ5" s="66"/>
      <c r="LNR5" s="66"/>
      <c r="LNS5" s="66"/>
      <c r="LNT5" s="66"/>
      <c r="LNU5" s="66"/>
      <c r="LNV5" s="66"/>
      <c r="LNW5" s="66"/>
      <c r="LNX5" s="66"/>
      <c r="LNY5" s="66"/>
      <c r="LNZ5" s="66"/>
      <c r="LOA5" s="66"/>
      <c r="LOB5" s="66"/>
      <c r="LOC5" s="66"/>
      <c r="LOD5" s="66"/>
      <c r="LOE5" s="66"/>
      <c r="LOF5" s="66"/>
      <c r="LOG5" s="66"/>
      <c r="LOH5" s="66"/>
      <c r="LOI5" s="66"/>
      <c r="LOJ5" s="66"/>
      <c r="LOK5" s="66"/>
      <c r="LOL5" s="66"/>
      <c r="LOM5" s="66"/>
      <c r="LON5" s="66"/>
      <c r="LOO5" s="66"/>
      <c r="LOP5" s="66"/>
      <c r="LOQ5" s="66"/>
      <c r="LOR5" s="66"/>
      <c r="LOS5" s="66"/>
      <c r="LOT5" s="66"/>
      <c r="LOU5" s="66"/>
      <c r="LOV5" s="66"/>
      <c r="LOW5" s="66"/>
      <c r="LOX5" s="66"/>
      <c r="LOY5" s="66"/>
      <c r="LOZ5" s="66"/>
      <c r="LPA5" s="66"/>
      <c r="LPB5" s="66"/>
      <c r="LPC5" s="66"/>
      <c r="LPD5" s="66"/>
      <c r="LPE5" s="66"/>
      <c r="LPF5" s="66"/>
      <c r="LPG5" s="66"/>
      <c r="LPH5" s="66"/>
      <c r="LPI5" s="66"/>
      <c r="LPJ5" s="66"/>
      <c r="LPK5" s="66"/>
      <c r="LPL5" s="66"/>
      <c r="LPM5" s="66"/>
      <c r="LPN5" s="66"/>
      <c r="LPO5" s="66"/>
      <c r="LPP5" s="66"/>
      <c r="LPQ5" s="66"/>
      <c r="LPR5" s="66"/>
      <c r="LPS5" s="66"/>
      <c r="LPT5" s="66"/>
      <c r="LPU5" s="66"/>
      <c r="LPV5" s="66"/>
      <c r="LPW5" s="66"/>
      <c r="LPX5" s="66"/>
      <c r="LPY5" s="66"/>
      <c r="LPZ5" s="66"/>
      <c r="LQA5" s="66"/>
      <c r="LQB5" s="66"/>
      <c r="LQC5" s="66"/>
      <c r="LQD5" s="66"/>
      <c r="LQE5" s="66"/>
      <c r="LQF5" s="66"/>
      <c r="LQG5" s="66"/>
      <c r="LQH5" s="66"/>
      <c r="LQI5" s="66"/>
      <c r="LQJ5" s="66"/>
      <c r="LQK5" s="66"/>
      <c r="LQL5" s="66"/>
      <c r="LQM5" s="66"/>
      <c r="LQN5" s="66"/>
      <c r="LQO5" s="66"/>
      <c r="LQP5" s="66"/>
      <c r="LQQ5" s="66"/>
      <c r="LQR5" s="66"/>
      <c r="LQS5" s="66"/>
      <c r="LQT5" s="66"/>
      <c r="LQU5" s="66"/>
      <c r="LQV5" s="66"/>
      <c r="LQW5" s="66"/>
      <c r="LQX5" s="66"/>
      <c r="LQY5" s="66"/>
      <c r="LQZ5" s="66"/>
      <c r="LRA5" s="66"/>
      <c r="LRB5" s="66"/>
      <c r="LRC5" s="66"/>
      <c r="LRD5" s="66"/>
      <c r="LRE5" s="66"/>
      <c r="LRF5" s="66"/>
      <c r="LRG5" s="66"/>
      <c r="LRH5" s="66"/>
      <c r="LRI5" s="66"/>
      <c r="LRJ5" s="66"/>
      <c r="LRK5" s="66"/>
      <c r="LRL5" s="66"/>
      <c r="LRM5" s="66"/>
      <c r="LRN5" s="66"/>
      <c r="LRO5" s="66"/>
      <c r="LRP5" s="66"/>
      <c r="LRQ5" s="66"/>
      <c r="LRR5" s="66"/>
      <c r="LRS5" s="66"/>
      <c r="LRT5" s="66"/>
      <c r="LRU5" s="66"/>
      <c r="LRV5" s="66"/>
      <c r="LRW5" s="66"/>
      <c r="LRX5" s="66"/>
      <c r="LRY5" s="66"/>
      <c r="LRZ5" s="66"/>
      <c r="LSA5" s="66"/>
      <c r="LSB5" s="66"/>
      <c r="LSC5" s="66"/>
      <c r="LSD5" s="66"/>
      <c r="LSE5" s="66"/>
      <c r="LSF5" s="66"/>
      <c r="LSG5" s="66"/>
      <c r="LSH5" s="66"/>
      <c r="LSI5" s="66"/>
      <c r="LSJ5" s="66"/>
      <c r="LSK5" s="66"/>
      <c r="LSL5" s="66"/>
      <c r="LSM5" s="66"/>
      <c r="LSN5" s="66"/>
      <c r="LSO5" s="66"/>
      <c r="LSP5" s="66"/>
      <c r="LSQ5" s="66"/>
      <c r="LSR5" s="66"/>
      <c r="LSS5" s="66"/>
      <c r="LST5" s="66"/>
      <c r="LSU5" s="66"/>
      <c r="LSV5" s="66"/>
      <c r="LSW5" s="66"/>
      <c r="LSX5" s="66"/>
      <c r="LSY5" s="66"/>
      <c r="LSZ5" s="66"/>
      <c r="LTA5" s="66"/>
      <c r="LTB5" s="66"/>
      <c r="LTC5" s="66"/>
      <c r="LTD5" s="66"/>
      <c r="LTE5" s="66"/>
      <c r="LTF5" s="66"/>
      <c r="LTG5" s="66"/>
      <c r="LTH5" s="66"/>
      <c r="LTI5" s="66"/>
      <c r="LTJ5" s="66"/>
      <c r="LTK5" s="66"/>
      <c r="LTL5" s="66"/>
      <c r="LTM5" s="66"/>
      <c r="LTN5" s="66"/>
      <c r="LTO5" s="66"/>
      <c r="LTP5" s="66"/>
      <c r="LTQ5" s="66"/>
      <c r="LTR5" s="66"/>
      <c r="LTS5" s="66"/>
      <c r="LTT5" s="66"/>
      <c r="LTU5" s="66"/>
      <c r="LTV5" s="66"/>
      <c r="LTW5" s="66"/>
      <c r="LTX5" s="66"/>
      <c r="LTY5" s="66"/>
      <c r="LTZ5" s="66"/>
      <c r="LUA5" s="66"/>
      <c r="LUB5" s="66"/>
      <c r="LUC5" s="66"/>
      <c r="LUD5" s="66"/>
      <c r="LUE5" s="66"/>
      <c r="LUF5" s="66"/>
      <c r="LUG5" s="66"/>
      <c r="LUH5" s="66"/>
      <c r="LUI5" s="66"/>
      <c r="LUJ5" s="66"/>
      <c r="LUK5" s="66"/>
      <c r="LUL5" s="66"/>
      <c r="LUM5" s="66"/>
      <c r="LUN5" s="66"/>
      <c r="LUO5" s="66"/>
      <c r="LUP5" s="66"/>
      <c r="LUQ5" s="66"/>
      <c r="LUR5" s="66"/>
      <c r="LUS5" s="66"/>
      <c r="LUT5" s="66"/>
      <c r="LUU5" s="66"/>
      <c r="LUV5" s="66"/>
      <c r="LUW5" s="66"/>
      <c r="LUX5" s="66"/>
      <c r="LUY5" s="66"/>
      <c r="LUZ5" s="66"/>
      <c r="LVA5" s="66"/>
      <c r="LVB5" s="66"/>
      <c r="LVC5" s="66"/>
      <c r="LVD5" s="66"/>
      <c r="LVE5" s="66"/>
      <c r="LVF5" s="66"/>
      <c r="LVG5" s="66"/>
      <c r="LVH5" s="66"/>
      <c r="LVI5" s="66"/>
      <c r="LVJ5" s="66"/>
      <c r="LVK5" s="66"/>
      <c r="LVL5" s="66"/>
      <c r="LVM5" s="66"/>
      <c r="LVN5" s="66"/>
      <c r="LVO5" s="66"/>
      <c r="LVP5" s="66"/>
      <c r="LVQ5" s="66"/>
      <c r="LVR5" s="66"/>
      <c r="LVS5" s="66"/>
      <c r="LVT5" s="66"/>
      <c r="LVU5" s="66"/>
      <c r="LVV5" s="66"/>
      <c r="LVW5" s="66"/>
      <c r="LVX5" s="66"/>
      <c r="LVY5" s="66"/>
      <c r="LVZ5" s="66"/>
      <c r="LWA5" s="66"/>
      <c r="LWB5" s="66"/>
      <c r="LWC5" s="66"/>
      <c r="LWD5" s="66"/>
      <c r="LWE5" s="66"/>
      <c r="LWF5" s="66"/>
      <c r="LWG5" s="66"/>
      <c r="LWH5" s="66"/>
      <c r="LWI5" s="66"/>
      <c r="LWJ5" s="66"/>
      <c r="LWK5" s="66"/>
      <c r="LWL5" s="66"/>
      <c r="LWM5" s="66"/>
      <c r="LWN5" s="66"/>
      <c r="LWO5" s="66"/>
      <c r="LWP5" s="66"/>
      <c r="LWQ5" s="66"/>
      <c r="LWR5" s="66"/>
      <c r="LWS5" s="66"/>
      <c r="LWT5" s="66"/>
      <c r="LWU5" s="66"/>
      <c r="LWV5" s="66"/>
      <c r="LWW5" s="66"/>
      <c r="LWX5" s="66"/>
      <c r="LWY5" s="66"/>
      <c r="LWZ5" s="66"/>
      <c r="LXA5" s="66"/>
      <c r="LXB5" s="66"/>
      <c r="LXC5" s="66"/>
      <c r="LXD5" s="66"/>
      <c r="LXE5" s="66"/>
      <c r="LXF5" s="66"/>
      <c r="LXG5" s="66"/>
      <c r="LXH5" s="66"/>
      <c r="LXI5" s="66"/>
      <c r="LXJ5" s="66"/>
      <c r="LXK5" s="66"/>
      <c r="LXL5" s="66"/>
      <c r="LXM5" s="66"/>
      <c r="LXN5" s="66"/>
      <c r="LXO5" s="66"/>
      <c r="LXP5" s="66"/>
      <c r="LXQ5" s="66"/>
      <c r="LXR5" s="66"/>
      <c r="LXS5" s="66"/>
      <c r="LXT5" s="66"/>
      <c r="LXU5" s="66"/>
      <c r="LXV5" s="66"/>
      <c r="LXW5" s="66"/>
      <c r="LXX5" s="66"/>
      <c r="LXY5" s="66"/>
      <c r="LXZ5" s="66"/>
      <c r="LYA5" s="66"/>
      <c r="LYB5" s="66"/>
      <c r="LYC5" s="66"/>
      <c r="LYD5" s="66"/>
      <c r="LYE5" s="66"/>
      <c r="LYF5" s="66"/>
      <c r="LYG5" s="66"/>
      <c r="LYH5" s="66"/>
      <c r="LYI5" s="66"/>
      <c r="LYJ5" s="66"/>
      <c r="LYK5" s="66"/>
      <c r="LYL5" s="66"/>
      <c r="LYM5" s="66"/>
      <c r="LYN5" s="66"/>
      <c r="LYO5" s="66"/>
      <c r="LYP5" s="66"/>
      <c r="LYQ5" s="66"/>
      <c r="LYR5" s="66"/>
      <c r="LYS5" s="66"/>
      <c r="LYT5" s="66"/>
      <c r="LYU5" s="66"/>
      <c r="LYV5" s="66"/>
      <c r="LYW5" s="66"/>
      <c r="LYX5" s="66"/>
      <c r="LYY5" s="66"/>
      <c r="LYZ5" s="66"/>
      <c r="LZA5" s="66"/>
      <c r="LZB5" s="66"/>
      <c r="LZC5" s="66"/>
      <c r="LZD5" s="66"/>
      <c r="LZE5" s="66"/>
      <c r="LZF5" s="66"/>
      <c r="LZG5" s="66"/>
      <c r="LZH5" s="66"/>
      <c r="LZI5" s="66"/>
      <c r="LZJ5" s="66"/>
      <c r="LZK5" s="66"/>
      <c r="LZL5" s="66"/>
      <c r="LZM5" s="66"/>
      <c r="LZN5" s="66"/>
      <c r="LZO5" s="66"/>
      <c r="LZP5" s="66"/>
      <c r="LZQ5" s="66"/>
      <c r="LZR5" s="66"/>
      <c r="LZS5" s="66"/>
      <c r="LZT5" s="66"/>
      <c r="LZU5" s="66"/>
      <c r="LZV5" s="66"/>
      <c r="LZW5" s="66"/>
      <c r="LZX5" s="66"/>
      <c r="LZY5" s="66"/>
      <c r="LZZ5" s="66"/>
      <c r="MAA5" s="66"/>
      <c r="MAB5" s="66"/>
      <c r="MAC5" s="66"/>
      <c r="MAD5" s="66"/>
      <c r="MAE5" s="66"/>
      <c r="MAF5" s="66"/>
      <c r="MAG5" s="66"/>
      <c r="MAH5" s="66"/>
      <c r="MAI5" s="66"/>
      <c r="MAJ5" s="66"/>
      <c r="MAK5" s="66"/>
      <c r="MAL5" s="66"/>
      <c r="MAM5" s="66"/>
      <c r="MAN5" s="66"/>
      <c r="MAO5" s="66"/>
      <c r="MAP5" s="66"/>
      <c r="MAQ5" s="66"/>
      <c r="MAR5" s="66"/>
      <c r="MAS5" s="66"/>
      <c r="MAT5" s="66"/>
      <c r="MAU5" s="66"/>
      <c r="MAV5" s="66"/>
      <c r="MAW5" s="66"/>
      <c r="MAX5" s="66"/>
      <c r="MAY5" s="66"/>
      <c r="MAZ5" s="66"/>
      <c r="MBA5" s="66"/>
      <c r="MBB5" s="66"/>
      <c r="MBC5" s="66"/>
      <c r="MBD5" s="66"/>
      <c r="MBE5" s="66"/>
      <c r="MBF5" s="66"/>
      <c r="MBG5" s="66"/>
      <c r="MBH5" s="66"/>
      <c r="MBI5" s="66"/>
      <c r="MBJ5" s="66"/>
      <c r="MBK5" s="66"/>
      <c r="MBL5" s="66"/>
      <c r="MBM5" s="66"/>
      <c r="MBN5" s="66"/>
      <c r="MBO5" s="66"/>
      <c r="MBP5" s="66"/>
      <c r="MBQ5" s="66"/>
      <c r="MBR5" s="66"/>
      <c r="MBS5" s="66"/>
      <c r="MBT5" s="66"/>
      <c r="MBU5" s="66"/>
      <c r="MBV5" s="66"/>
      <c r="MBW5" s="66"/>
      <c r="MBX5" s="66"/>
      <c r="MBY5" s="66"/>
      <c r="MBZ5" s="66"/>
      <c r="MCA5" s="66"/>
      <c r="MCB5" s="66"/>
      <c r="MCC5" s="66"/>
      <c r="MCD5" s="66"/>
      <c r="MCE5" s="66"/>
      <c r="MCF5" s="66"/>
      <c r="MCG5" s="66"/>
      <c r="MCH5" s="66"/>
      <c r="MCI5" s="66"/>
      <c r="MCJ5" s="66"/>
      <c r="MCK5" s="66"/>
      <c r="MCL5" s="66"/>
      <c r="MCM5" s="66"/>
      <c r="MCN5" s="66"/>
      <c r="MCO5" s="66"/>
      <c r="MCP5" s="66"/>
      <c r="MCQ5" s="66"/>
      <c r="MCR5" s="66"/>
      <c r="MCS5" s="66"/>
      <c r="MCT5" s="66"/>
      <c r="MCU5" s="66"/>
      <c r="MCV5" s="66"/>
      <c r="MCW5" s="66"/>
      <c r="MCX5" s="66"/>
      <c r="MCY5" s="66"/>
      <c r="MCZ5" s="66"/>
      <c r="MDA5" s="66"/>
      <c r="MDB5" s="66"/>
      <c r="MDC5" s="66"/>
      <c r="MDD5" s="66"/>
      <c r="MDE5" s="66"/>
      <c r="MDF5" s="66"/>
      <c r="MDG5" s="66"/>
      <c r="MDH5" s="66"/>
      <c r="MDI5" s="66"/>
      <c r="MDJ5" s="66"/>
      <c r="MDK5" s="66"/>
      <c r="MDL5" s="66"/>
      <c r="MDM5" s="66"/>
      <c r="MDN5" s="66"/>
      <c r="MDO5" s="66"/>
      <c r="MDP5" s="66"/>
      <c r="MDQ5" s="66"/>
      <c r="MDR5" s="66"/>
      <c r="MDS5" s="66"/>
      <c r="MDT5" s="66"/>
      <c r="MDU5" s="66"/>
      <c r="MDV5" s="66"/>
      <c r="MDW5" s="66"/>
      <c r="MDX5" s="66"/>
      <c r="MDY5" s="66"/>
      <c r="MDZ5" s="66"/>
      <c r="MEA5" s="66"/>
      <c r="MEB5" s="66"/>
      <c r="MEC5" s="66"/>
      <c r="MED5" s="66"/>
      <c r="MEE5" s="66"/>
      <c r="MEF5" s="66"/>
      <c r="MEG5" s="66"/>
      <c r="MEH5" s="66"/>
      <c r="MEI5" s="66"/>
      <c r="MEJ5" s="66"/>
      <c r="MEK5" s="66"/>
      <c r="MEL5" s="66"/>
      <c r="MEM5" s="66"/>
      <c r="MEN5" s="66"/>
      <c r="MEO5" s="66"/>
      <c r="MEP5" s="66"/>
      <c r="MEQ5" s="66"/>
      <c r="MER5" s="66"/>
      <c r="MES5" s="66"/>
      <c r="MET5" s="66"/>
      <c r="MEU5" s="66"/>
      <c r="MEV5" s="66"/>
      <c r="MEW5" s="66"/>
      <c r="MEX5" s="66"/>
      <c r="MEY5" s="66"/>
      <c r="MEZ5" s="66"/>
      <c r="MFA5" s="66"/>
      <c r="MFB5" s="66"/>
      <c r="MFC5" s="66"/>
      <c r="MFD5" s="66"/>
      <c r="MFE5" s="66"/>
      <c r="MFF5" s="66"/>
      <c r="MFG5" s="66"/>
      <c r="MFH5" s="66"/>
      <c r="MFI5" s="66"/>
      <c r="MFJ5" s="66"/>
      <c r="MFK5" s="66"/>
      <c r="MFL5" s="66"/>
      <c r="MFM5" s="66"/>
      <c r="MFN5" s="66"/>
      <c r="MFO5" s="66"/>
      <c r="MFP5" s="66"/>
      <c r="MFQ5" s="66"/>
      <c r="MFR5" s="66"/>
      <c r="MFS5" s="66"/>
      <c r="MFT5" s="66"/>
      <c r="MFU5" s="66"/>
      <c r="MFV5" s="66"/>
      <c r="MFW5" s="66"/>
      <c r="MFX5" s="66"/>
      <c r="MFY5" s="66"/>
      <c r="MFZ5" s="66"/>
      <c r="MGA5" s="66"/>
      <c r="MGB5" s="66"/>
      <c r="MGC5" s="66"/>
      <c r="MGD5" s="66"/>
      <c r="MGE5" s="66"/>
      <c r="MGF5" s="66"/>
      <c r="MGG5" s="66"/>
      <c r="MGH5" s="66"/>
      <c r="MGI5" s="66"/>
      <c r="MGJ5" s="66"/>
      <c r="MGK5" s="66"/>
      <c r="MGL5" s="66"/>
      <c r="MGM5" s="66"/>
      <c r="MGN5" s="66"/>
      <c r="MGO5" s="66"/>
      <c r="MGP5" s="66"/>
      <c r="MGQ5" s="66"/>
      <c r="MGR5" s="66"/>
      <c r="MGS5" s="66"/>
      <c r="MGT5" s="66"/>
      <c r="MGU5" s="66"/>
      <c r="MGV5" s="66"/>
      <c r="MGW5" s="66"/>
      <c r="MGX5" s="66"/>
      <c r="MGY5" s="66"/>
      <c r="MGZ5" s="66"/>
      <c r="MHA5" s="66"/>
      <c r="MHB5" s="66"/>
      <c r="MHC5" s="66"/>
      <c r="MHD5" s="66"/>
      <c r="MHE5" s="66"/>
      <c r="MHF5" s="66"/>
      <c r="MHG5" s="66"/>
      <c r="MHH5" s="66"/>
      <c r="MHI5" s="66"/>
      <c r="MHJ5" s="66"/>
      <c r="MHK5" s="66"/>
      <c r="MHL5" s="66"/>
      <c r="MHM5" s="66"/>
      <c r="MHN5" s="66"/>
      <c r="MHO5" s="66"/>
      <c r="MHP5" s="66"/>
      <c r="MHQ5" s="66"/>
      <c r="MHR5" s="66"/>
      <c r="MHS5" s="66"/>
      <c r="MHT5" s="66"/>
      <c r="MHU5" s="66"/>
      <c r="MHV5" s="66"/>
      <c r="MHW5" s="66"/>
      <c r="MHX5" s="66"/>
      <c r="MHY5" s="66"/>
      <c r="MHZ5" s="66"/>
      <c r="MIA5" s="66"/>
      <c r="MIB5" s="66"/>
      <c r="MIC5" s="66"/>
      <c r="MID5" s="66"/>
      <c r="MIE5" s="66"/>
      <c r="MIF5" s="66"/>
      <c r="MIG5" s="66"/>
      <c r="MIH5" s="66"/>
      <c r="MII5" s="66"/>
      <c r="MIJ5" s="66"/>
      <c r="MIK5" s="66"/>
      <c r="MIL5" s="66"/>
      <c r="MIM5" s="66"/>
      <c r="MIN5" s="66"/>
      <c r="MIO5" s="66"/>
      <c r="MIP5" s="66"/>
      <c r="MIQ5" s="66"/>
      <c r="MIR5" s="66"/>
      <c r="MIS5" s="66"/>
      <c r="MIT5" s="66"/>
      <c r="MIU5" s="66"/>
      <c r="MIV5" s="66"/>
      <c r="MIW5" s="66"/>
      <c r="MIX5" s="66"/>
      <c r="MIY5" s="66"/>
      <c r="MIZ5" s="66"/>
      <c r="MJA5" s="66"/>
      <c r="MJB5" s="66"/>
      <c r="MJC5" s="66"/>
      <c r="MJD5" s="66"/>
      <c r="MJE5" s="66"/>
      <c r="MJF5" s="66"/>
      <c r="MJG5" s="66"/>
      <c r="MJH5" s="66"/>
      <c r="MJI5" s="66"/>
      <c r="MJJ5" s="66"/>
      <c r="MJK5" s="66"/>
      <c r="MJL5" s="66"/>
      <c r="MJM5" s="66"/>
      <c r="MJN5" s="66"/>
      <c r="MJO5" s="66"/>
      <c r="MJP5" s="66"/>
      <c r="MJQ5" s="66"/>
      <c r="MJR5" s="66"/>
      <c r="MJS5" s="66"/>
      <c r="MJT5" s="66"/>
      <c r="MJU5" s="66"/>
      <c r="MJV5" s="66"/>
      <c r="MJW5" s="66"/>
      <c r="MJX5" s="66"/>
      <c r="MJY5" s="66"/>
      <c r="MJZ5" s="66"/>
      <c r="MKA5" s="66"/>
      <c r="MKB5" s="66"/>
      <c r="MKC5" s="66"/>
      <c r="MKD5" s="66"/>
      <c r="MKE5" s="66"/>
      <c r="MKF5" s="66"/>
      <c r="MKG5" s="66"/>
      <c r="MKH5" s="66"/>
      <c r="MKI5" s="66"/>
      <c r="MKJ5" s="66"/>
      <c r="MKK5" s="66"/>
      <c r="MKL5" s="66"/>
      <c r="MKM5" s="66"/>
      <c r="MKN5" s="66"/>
      <c r="MKO5" s="66"/>
      <c r="MKP5" s="66"/>
      <c r="MKQ5" s="66"/>
      <c r="MKR5" s="66"/>
      <c r="MKS5" s="66"/>
      <c r="MKT5" s="66"/>
      <c r="MKU5" s="66"/>
      <c r="MKV5" s="66"/>
      <c r="MKW5" s="66"/>
      <c r="MKX5" s="66"/>
      <c r="MKY5" s="66"/>
      <c r="MKZ5" s="66"/>
      <c r="MLA5" s="66"/>
      <c r="MLB5" s="66"/>
      <c r="MLC5" s="66"/>
      <c r="MLD5" s="66"/>
      <c r="MLE5" s="66"/>
      <c r="MLF5" s="66"/>
      <c r="MLG5" s="66"/>
      <c r="MLH5" s="66"/>
      <c r="MLI5" s="66"/>
      <c r="MLJ5" s="66"/>
      <c r="MLK5" s="66"/>
      <c r="MLL5" s="66"/>
      <c r="MLM5" s="66"/>
      <c r="MLN5" s="66"/>
      <c r="MLO5" s="66"/>
      <c r="MLP5" s="66"/>
      <c r="MLQ5" s="66"/>
      <c r="MLR5" s="66"/>
      <c r="MLS5" s="66"/>
      <c r="MLT5" s="66"/>
      <c r="MLU5" s="66"/>
      <c r="MLV5" s="66"/>
      <c r="MLW5" s="66"/>
      <c r="MLX5" s="66"/>
      <c r="MLY5" s="66"/>
      <c r="MLZ5" s="66"/>
      <c r="MMA5" s="66"/>
      <c r="MMB5" s="66"/>
      <c r="MMC5" s="66"/>
      <c r="MMD5" s="66"/>
      <c r="MME5" s="66"/>
      <c r="MMF5" s="66"/>
      <c r="MMG5" s="66"/>
      <c r="MMH5" s="66"/>
      <c r="MMI5" s="66"/>
      <c r="MMJ5" s="66"/>
      <c r="MMK5" s="66"/>
      <c r="MML5" s="66"/>
      <c r="MMM5" s="66"/>
      <c r="MMN5" s="66"/>
      <c r="MMO5" s="66"/>
      <c r="MMP5" s="66"/>
      <c r="MMQ5" s="66"/>
      <c r="MMR5" s="66"/>
      <c r="MMS5" s="66"/>
      <c r="MMT5" s="66"/>
      <c r="MMU5" s="66"/>
      <c r="MMV5" s="66"/>
      <c r="MMW5" s="66"/>
      <c r="MMX5" s="66"/>
      <c r="MMY5" s="66"/>
      <c r="MMZ5" s="66"/>
      <c r="MNA5" s="66"/>
      <c r="MNB5" s="66"/>
      <c r="MNC5" s="66"/>
      <c r="MND5" s="66"/>
      <c r="MNE5" s="66"/>
      <c r="MNF5" s="66"/>
      <c r="MNG5" s="66"/>
      <c r="MNH5" s="66"/>
      <c r="MNI5" s="66"/>
      <c r="MNJ5" s="66"/>
      <c r="MNK5" s="66"/>
      <c r="MNL5" s="66"/>
      <c r="MNM5" s="66"/>
      <c r="MNN5" s="66"/>
      <c r="MNO5" s="66"/>
      <c r="MNP5" s="66"/>
      <c r="MNQ5" s="66"/>
      <c r="MNR5" s="66"/>
      <c r="MNS5" s="66"/>
      <c r="MNT5" s="66"/>
      <c r="MNU5" s="66"/>
      <c r="MNV5" s="66"/>
      <c r="MNW5" s="66"/>
      <c r="MNX5" s="66"/>
      <c r="MNY5" s="66"/>
      <c r="MNZ5" s="66"/>
      <c r="MOA5" s="66"/>
      <c r="MOB5" s="66"/>
      <c r="MOC5" s="66"/>
      <c r="MOD5" s="66"/>
      <c r="MOE5" s="66"/>
      <c r="MOF5" s="66"/>
      <c r="MOG5" s="66"/>
      <c r="MOH5" s="66"/>
      <c r="MOI5" s="66"/>
      <c r="MOJ5" s="66"/>
      <c r="MOK5" s="66"/>
      <c r="MOL5" s="66"/>
      <c r="MOM5" s="66"/>
      <c r="MON5" s="66"/>
      <c r="MOO5" s="66"/>
      <c r="MOP5" s="66"/>
      <c r="MOQ5" s="66"/>
      <c r="MOR5" s="66"/>
      <c r="MOS5" s="66"/>
      <c r="MOT5" s="66"/>
      <c r="MOU5" s="66"/>
      <c r="MOV5" s="66"/>
      <c r="MOW5" s="66"/>
      <c r="MOX5" s="66"/>
      <c r="MOY5" s="66"/>
      <c r="MOZ5" s="66"/>
      <c r="MPA5" s="66"/>
      <c r="MPB5" s="66"/>
      <c r="MPC5" s="66"/>
      <c r="MPD5" s="66"/>
      <c r="MPE5" s="66"/>
      <c r="MPF5" s="66"/>
      <c r="MPG5" s="66"/>
      <c r="MPH5" s="66"/>
      <c r="MPI5" s="66"/>
      <c r="MPJ5" s="66"/>
      <c r="MPK5" s="66"/>
      <c r="MPL5" s="66"/>
      <c r="MPM5" s="66"/>
      <c r="MPN5" s="66"/>
      <c r="MPO5" s="66"/>
      <c r="MPP5" s="66"/>
      <c r="MPQ5" s="66"/>
      <c r="MPR5" s="66"/>
      <c r="MPS5" s="66"/>
      <c r="MPT5" s="66"/>
      <c r="MPU5" s="66"/>
      <c r="MPV5" s="66"/>
      <c r="MPW5" s="66"/>
      <c r="MPX5" s="66"/>
      <c r="MPY5" s="66"/>
      <c r="MPZ5" s="66"/>
      <c r="MQA5" s="66"/>
      <c r="MQB5" s="66"/>
      <c r="MQC5" s="66"/>
      <c r="MQD5" s="66"/>
      <c r="MQE5" s="66"/>
      <c r="MQF5" s="66"/>
      <c r="MQG5" s="66"/>
      <c r="MQH5" s="66"/>
      <c r="MQI5" s="66"/>
      <c r="MQJ5" s="66"/>
      <c r="MQK5" s="66"/>
      <c r="MQL5" s="66"/>
      <c r="MQM5" s="66"/>
      <c r="MQN5" s="66"/>
      <c r="MQO5" s="66"/>
      <c r="MQP5" s="66"/>
      <c r="MQQ5" s="66"/>
      <c r="MQR5" s="66"/>
      <c r="MQS5" s="66"/>
      <c r="MQT5" s="66"/>
      <c r="MQU5" s="66"/>
      <c r="MQV5" s="66"/>
      <c r="MQW5" s="66"/>
      <c r="MQX5" s="66"/>
      <c r="MQY5" s="66"/>
      <c r="MQZ5" s="66"/>
      <c r="MRA5" s="66"/>
      <c r="MRB5" s="66"/>
      <c r="MRC5" s="66"/>
      <c r="MRD5" s="66"/>
      <c r="MRE5" s="66"/>
      <c r="MRF5" s="66"/>
      <c r="MRG5" s="66"/>
      <c r="MRH5" s="66"/>
      <c r="MRI5" s="66"/>
      <c r="MRJ5" s="66"/>
      <c r="MRK5" s="66"/>
      <c r="MRL5" s="66"/>
      <c r="MRM5" s="66"/>
      <c r="MRN5" s="66"/>
      <c r="MRO5" s="66"/>
      <c r="MRP5" s="66"/>
      <c r="MRQ5" s="66"/>
      <c r="MRR5" s="66"/>
      <c r="MRS5" s="66"/>
      <c r="MRT5" s="66"/>
      <c r="MRU5" s="66"/>
      <c r="MRV5" s="66"/>
      <c r="MRW5" s="66"/>
      <c r="MRX5" s="66"/>
      <c r="MRY5" s="66"/>
      <c r="MRZ5" s="66"/>
      <c r="MSA5" s="66"/>
      <c r="MSB5" s="66"/>
      <c r="MSC5" s="66"/>
      <c r="MSD5" s="66"/>
      <c r="MSE5" s="66"/>
      <c r="MSF5" s="66"/>
      <c r="MSG5" s="66"/>
      <c r="MSH5" s="66"/>
      <c r="MSI5" s="66"/>
      <c r="MSJ5" s="66"/>
      <c r="MSK5" s="66"/>
      <c r="MSL5" s="66"/>
      <c r="MSM5" s="66"/>
      <c r="MSN5" s="66"/>
      <c r="MSO5" s="66"/>
      <c r="MSP5" s="66"/>
      <c r="MSQ5" s="66"/>
      <c r="MSR5" s="66"/>
      <c r="MSS5" s="66"/>
      <c r="MST5" s="66"/>
      <c r="MSU5" s="66"/>
      <c r="MSV5" s="66"/>
      <c r="MSW5" s="66"/>
      <c r="MSX5" s="66"/>
      <c r="MSY5" s="66"/>
      <c r="MSZ5" s="66"/>
      <c r="MTA5" s="66"/>
      <c r="MTB5" s="66"/>
      <c r="MTC5" s="66"/>
      <c r="MTD5" s="66"/>
      <c r="MTE5" s="66"/>
      <c r="MTF5" s="66"/>
      <c r="MTG5" s="66"/>
      <c r="MTH5" s="66"/>
      <c r="MTI5" s="66"/>
      <c r="MTJ5" s="66"/>
      <c r="MTK5" s="66"/>
      <c r="MTL5" s="66"/>
      <c r="MTM5" s="66"/>
      <c r="MTN5" s="66"/>
      <c r="MTO5" s="66"/>
      <c r="MTP5" s="66"/>
      <c r="MTQ5" s="66"/>
      <c r="MTR5" s="66"/>
      <c r="MTS5" s="66"/>
      <c r="MTT5" s="66"/>
      <c r="MTU5" s="66"/>
      <c r="MTV5" s="66"/>
      <c r="MTW5" s="66"/>
      <c r="MTX5" s="66"/>
      <c r="MTY5" s="66"/>
      <c r="MTZ5" s="66"/>
      <c r="MUA5" s="66"/>
      <c r="MUB5" s="66"/>
      <c r="MUC5" s="66"/>
      <c r="MUD5" s="66"/>
      <c r="MUE5" s="66"/>
      <c r="MUF5" s="66"/>
      <c r="MUG5" s="66"/>
      <c r="MUH5" s="66"/>
      <c r="MUI5" s="66"/>
      <c r="MUJ5" s="66"/>
      <c r="MUK5" s="66"/>
      <c r="MUL5" s="66"/>
      <c r="MUM5" s="66"/>
      <c r="MUN5" s="66"/>
      <c r="MUO5" s="66"/>
      <c r="MUP5" s="66"/>
      <c r="MUQ5" s="66"/>
      <c r="MUR5" s="66"/>
      <c r="MUS5" s="66"/>
      <c r="MUT5" s="66"/>
      <c r="MUU5" s="66"/>
      <c r="MUV5" s="66"/>
      <c r="MUW5" s="66"/>
      <c r="MUX5" s="66"/>
      <c r="MUY5" s="66"/>
      <c r="MUZ5" s="66"/>
      <c r="MVA5" s="66"/>
      <c r="MVB5" s="66"/>
      <c r="MVC5" s="66"/>
      <c r="MVD5" s="66"/>
      <c r="MVE5" s="66"/>
      <c r="MVF5" s="66"/>
      <c r="MVG5" s="66"/>
      <c r="MVH5" s="66"/>
      <c r="MVI5" s="66"/>
      <c r="MVJ5" s="66"/>
      <c r="MVK5" s="66"/>
      <c r="MVL5" s="66"/>
      <c r="MVM5" s="66"/>
      <c r="MVN5" s="66"/>
      <c r="MVO5" s="66"/>
      <c r="MVP5" s="66"/>
      <c r="MVQ5" s="66"/>
      <c r="MVR5" s="66"/>
      <c r="MVS5" s="66"/>
      <c r="MVT5" s="66"/>
      <c r="MVU5" s="66"/>
      <c r="MVV5" s="66"/>
      <c r="MVW5" s="66"/>
      <c r="MVX5" s="66"/>
      <c r="MVY5" s="66"/>
      <c r="MVZ5" s="66"/>
      <c r="MWA5" s="66"/>
      <c r="MWB5" s="66"/>
      <c r="MWC5" s="66"/>
      <c r="MWD5" s="66"/>
      <c r="MWE5" s="66"/>
      <c r="MWF5" s="66"/>
      <c r="MWG5" s="66"/>
      <c r="MWH5" s="66"/>
      <c r="MWI5" s="66"/>
      <c r="MWJ5" s="66"/>
      <c r="MWK5" s="66"/>
      <c r="MWL5" s="66"/>
      <c r="MWM5" s="66"/>
      <c r="MWN5" s="66"/>
      <c r="MWO5" s="66"/>
      <c r="MWP5" s="66"/>
      <c r="MWQ5" s="66"/>
      <c r="MWR5" s="66"/>
      <c r="MWS5" s="66"/>
      <c r="MWT5" s="66"/>
      <c r="MWU5" s="66"/>
      <c r="MWV5" s="66"/>
      <c r="MWW5" s="66"/>
      <c r="MWX5" s="66"/>
      <c r="MWY5" s="66"/>
      <c r="MWZ5" s="66"/>
      <c r="MXA5" s="66"/>
      <c r="MXB5" s="66"/>
      <c r="MXC5" s="66"/>
      <c r="MXD5" s="66"/>
      <c r="MXE5" s="66"/>
      <c r="MXF5" s="66"/>
      <c r="MXG5" s="66"/>
      <c r="MXH5" s="66"/>
      <c r="MXI5" s="66"/>
      <c r="MXJ5" s="66"/>
      <c r="MXK5" s="66"/>
      <c r="MXL5" s="66"/>
      <c r="MXM5" s="66"/>
      <c r="MXN5" s="66"/>
      <c r="MXO5" s="66"/>
      <c r="MXP5" s="66"/>
      <c r="MXQ5" s="66"/>
      <c r="MXR5" s="66"/>
      <c r="MXS5" s="66"/>
      <c r="MXT5" s="66"/>
      <c r="MXU5" s="66"/>
      <c r="MXV5" s="66"/>
      <c r="MXW5" s="66"/>
      <c r="MXX5" s="66"/>
      <c r="MXY5" s="66"/>
      <c r="MXZ5" s="66"/>
      <c r="MYA5" s="66"/>
      <c r="MYB5" s="66"/>
      <c r="MYC5" s="66"/>
      <c r="MYD5" s="66"/>
      <c r="MYE5" s="66"/>
      <c r="MYF5" s="66"/>
      <c r="MYG5" s="66"/>
      <c r="MYH5" s="66"/>
      <c r="MYI5" s="66"/>
      <c r="MYJ5" s="66"/>
      <c r="MYK5" s="66"/>
      <c r="MYL5" s="66"/>
      <c r="MYM5" s="66"/>
      <c r="MYN5" s="66"/>
      <c r="MYO5" s="66"/>
      <c r="MYP5" s="66"/>
      <c r="MYQ5" s="66"/>
      <c r="MYR5" s="66"/>
      <c r="MYS5" s="66"/>
      <c r="MYT5" s="66"/>
      <c r="MYU5" s="66"/>
      <c r="MYV5" s="66"/>
      <c r="MYW5" s="66"/>
      <c r="MYX5" s="66"/>
      <c r="MYY5" s="66"/>
      <c r="MYZ5" s="66"/>
      <c r="MZA5" s="66"/>
      <c r="MZB5" s="66"/>
      <c r="MZC5" s="66"/>
      <c r="MZD5" s="66"/>
      <c r="MZE5" s="66"/>
      <c r="MZF5" s="66"/>
      <c r="MZG5" s="66"/>
      <c r="MZH5" s="66"/>
      <c r="MZI5" s="66"/>
      <c r="MZJ5" s="66"/>
      <c r="MZK5" s="66"/>
      <c r="MZL5" s="66"/>
      <c r="MZM5" s="66"/>
      <c r="MZN5" s="66"/>
      <c r="MZO5" s="66"/>
      <c r="MZP5" s="66"/>
      <c r="MZQ5" s="66"/>
      <c r="MZR5" s="66"/>
      <c r="MZS5" s="66"/>
      <c r="MZT5" s="66"/>
      <c r="MZU5" s="66"/>
      <c r="MZV5" s="66"/>
      <c r="MZW5" s="66"/>
      <c r="MZX5" s="66"/>
      <c r="MZY5" s="66"/>
      <c r="MZZ5" s="66"/>
      <c r="NAA5" s="66"/>
      <c r="NAB5" s="66"/>
      <c r="NAC5" s="66"/>
      <c r="NAD5" s="66"/>
      <c r="NAE5" s="66"/>
      <c r="NAF5" s="66"/>
      <c r="NAG5" s="66"/>
      <c r="NAH5" s="66"/>
      <c r="NAI5" s="66"/>
      <c r="NAJ5" s="66"/>
      <c r="NAK5" s="66"/>
      <c r="NAL5" s="66"/>
      <c r="NAM5" s="66"/>
      <c r="NAN5" s="66"/>
      <c r="NAO5" s="66"/>
      <c r="NAP5" s="66"/>
      <c r="NAQ5" s="66"/>
      <c r="NAR5" s="66"/>
      <c r="NAS5" s="66"/>
      <c r="NAT5" s="66"/>
      <c r="NAU5" s="66"/>
      <c r="NAV5" s="66"/>
      <c r="NAW5" s="66"/>
      <c r="NAX5" s="66"/>
      <c r="NAY5" s="66"/>
      <c r="NAZ5" s="66"/>
      <c r="NBA5" s="66"/>
      <c r="NBB5" s="66"/>
      <c r="NBC5" s="66"/>
      <c r="NBD5" s="66"/>
      <c r="NBE5" s="66"/>
      <c r="NBF5" s="66"/>
      <c r="NBG5" s="66"/>
      <c r="NBH5" s="66"/>
      <c r="NBI5" s="66"/>
      <c r="NBJ5" s="66"/>
      <c r="NBK5" s="66"/>
      <c r="NBL5" s="66"/>
      <c r="NBM5" s="66"/>
      <c r="NBN5" s="66"/>
      <c r="NBO5" s="66"/>
      <c r="NBP5" s="66"/>
      <c r="NBQ5" s="66"/>
      <c r="NBR5" s="66"/>
      <c r="NBS5" s="66"/>
      <c r="NBT5" s="66"/>
      <c r="NBU5" s="66"/>
      <c r="NBV5" s="66"/>
      <c r="NBW5" s="66"/>
      <c r="NBX5" s="66"/>
      <c r="NBY5" s="66"/>
      <c r="NBZ5" s="66"/>
      <c r="NCA5" s="66"/>
      <c r="NCB5" s="66"/>
      <c r="NCC5" s="66"/>
      <c r="NCD5" s="66"/>
      <c r="NCE5" s="66"/>
      <c r="NCF5" s="66"/>
      <c r="NCG5" s="66"/>
      <c r="NCH5" s="66"/>
      <c r="NCI5" s="66"/>
      <c r="NCJ5" s="66"/>
      <c r="NCK5" s="66"/>
      <c r="NCL5" s="66"/>
      <c r="NCM5" s="66"/>
      <c r="NCN5" s="66"/>
      <c r="NCO5" s="66"/>
      <c r="NCP5" s="66"/>
      <c r="NCQ5" s="66"/>
      <c r="NCR5" s="66"/>
      <c r="NCS5" s="66"/>
      <c r="NCT5" s="66"/>
      <c r="NCU5" s="66"/>
      <c r="NCV5" s="66"/>
      <c r="NCW5" s="66"/>
      <c r="NCX5" s="66"/>
      <c r="NCY5" s="66"/>
      <c r="NCZ5" s="66"/>
      <c r="NDA5" s="66"/>
      <c r="NDB5" s="66"/>
      <c r="NDC5" s="66"/>
      <c r="NDD5" s="66"/>
      <c r="NDE5" s="66"/>
      <c r="NDF5" s="66"/>
      <c r="NDG5" s="66"/>
      <c r="NDH5" s="66"/>
      <c r="NDI5" s="66"/>
      <c r="NDJ5" s="66"/>
      <c r="NDK5" s="66"/>
      <c r="NDL5" s="66"/>
      <c r="NDM5" s="66"/>
      <c r="NDN5" s="66"/>
      <c r="NDO5" s="66"/>
      <c r="NDP5" s="66"/>
      <c r="NDQ5" s="66"/>
      <c r="NDR5" s="66"/>
      <c r="NDS5" s="66"/>
      <c r="NDT5" s="66"/>
      <c r="NDU5" s="66"/>
      <c r="NDV5" s="66"/>
      <c r="NDW5" s="66"/>
      <c r="NDX5" s="66"/>
      <c r="NDY5" s="66"/>
      <c r="NDZ5" s="66"/>
      <c r="NEA5" s="66"/>
      <c r="NEB5" s="66"/>
      <c r="NEC5" s="66"/>
      <c r="NED5" s="66"/>
      <c r="NEE5" s="66"/>
      <c r="NEF5" s="66"/>
      <c r="NEG5" s="66"/>
      <c r="NEH5" s="66"/>
      <c r="NEI5" s="66"/>
      <c r="NEJ5" s="66"/>
      <c r="NEK5" s="66"/>
      <c r="NEL5" s="66"/>
      <c r="NEM5" s="66"/>
      <c r="NEN5" s="66"/>
      <c r="NEO5" s="66"/>
      <c r="NEP5" s="66"/>
      <c r="NEQ5" s="66"/>
      <c r="NER5" s="66"/>
      <c r="NES5" s="66"/>
      <c r="NET5" s="66"/>
      <c r="NEU5" s="66"/>
      <c r="NEV5" s="66"/>
      <c r="NEW5" s="66"/>
      <c r="NEX5" s="66"/>
      <c r="NEY5" s="66"/>
      <c r="NEZ5" s="66"/>
      <c r="NFA5" s="66"/>
      <c r="NFB5" s="66"/>
      <c r="NFC5" s="66"/>
      <c r="NFD5" s="66"/>
      <c r="NFE5" s="66"/>
      <c r="NFF5" s="66"/>
      <c r="NFG5" s="66"/>
      <c r="NFH5" s="66"/>
      <c r="NFI5" s="66"/>
      <c r="NFJ5" s="66"/>
      <c r="NFK5" s="66"/>
      <c r="NFL5" s="66"/>
      <c r="NFM5" s="66"/>
      <c r="NFN5" s="66"/>
      <c r="NFO5" s="66"/>
      <c r="NFP5" s="66"/>
      <c r="NFQ5" s="66"/>
      <c r="NFR5" s="66"/>
      <c r="NFS5" s="66"/>
      <c r="NFT5" s="66"/>
      <c r="NFU5" s="66"/>
      <c r="NFV5" s="66"/>
      <c r="NFW5" s="66"/>
      <c r="NFX5" s="66"/>
      <c r="NFY5" s="66"/>
      <c r="NFZ5" s="66"/>
      <c r="NGA5" s="66"/>
      <c r="NGB5" s="66"/>
      <c r="NGC5" s="66"/>
      <c r="NGD5" s="66"/>
      <c r="NGE5" s="66"/>
      <c r="NGF5" s="66"/>
      <c r="NGG5" s="66"/>
      <c r="NGH5" s="66"/>
      <c r="NGI5" s="66"/>
      <c r="NGJ5" s="66"/>
      <c r="NGK5" s="66"/>
      <c r="NGL5" s="66"/>
      <c r="NGM5" s="66"/>
      <c r="NGN5" s="66"/>
      <c r="NGO5" s="66"/>
      <c r="NGP5" s="66"/>
      <c r="NGQ5" s="66"/>
      <c r="NGR5" s="66"/>
      <c r="NGS5" s="66"/>
      <c r="NGT5" s="66"/>
      <c r="NGU5" s="66"/>
      <c r="NGV5" s="66"/>
      <c r="NGW5" s="66"/>
      <c r="NGX5" s="66"/>
      <c r="NGY5" s="66"/>
      <c r="NGZ5" s="66"/>
      <c r="NHA5" s="66"/>
      <c r="NHB5" s="66"/>
      <c r="NHC5" s="66"/>
      <c r="NHD5" s="66"/>
      <c r="NHE5" s="66"/>
      <c r="NHF5" s="66"/>
      <c r="NHG5" s="66"/>
      <c r="NHH5" s="66"/>
      <c r="NHI5" s="66"/>
      <c r="NHJ5" s="66"/>
      <c r="NHK5" s="66"/>
      <c r="NHL5" s="66"/>
      <c r="NHM5" s="66"/>
      <c r="NHN5" s="66"/>
      <c r="NHO5" s="66"/>
      <c r="NHP5" s="66"/>
      <c r="NHQ5" s="66"/>
      <c r="NHR5" s="66"/>
      <c r="NHS5" s="66"/>
      <c r="NHT5" s="66"/>
      <c r="NHU5" s="66"/>
      <c r="NHV5" s="66"/>
      <c r="NHW5" s="66"/>
      <c r="NHX5" s="66"/>
      <c r="NHY5" s="66"/>
      <c r="NHZ5" s="66"/>
      <c r="NIA5" s="66"/>
      <c r="NIB5" s="66"/>
      <c r="NIC5" s="66"/>
      <c r="NID5" s="66"/>
      <c r="NIE5" s="66"/>
      <c r="NIF5" s="66"/>
      <c r="NIG5" s="66"/>
      <c r="NIH5" s="66"/>
      <c r="NII5" s="66"/>
      <c r="NIJ5" s="66"/>
      <c r="NIK5" s="66"/>
      <c r="NIL5" s="66"/>
      <c r="NIM5" s="66"/>
      <c r="NIN5" s="66"/>
      <c r="NIO5" s="66"/>
      <c r="NIP5" s="66"/>
      <c r="NIQ5" s="66"/>
      <c r="NIR5" s="66"/>
      <c r="NIS5" s="66"/>
      <c r="NIT5" s="66"/>
      <c r="NIU5" s="66"/>
      <c r="NIV5" s="66"/>
      <c r="NIW5" s="66"/>
      <c r="NIX5" s="66"/>
      <c r="NIY5" s="66"/>
      <c r="NIZ5" s="66"/>
      <c r="NJA5" s="66"/>
      <c r="NJB5" s="66"/>
      <c r="NJC5" s="66"/>
      <c r="NJD5" s="66"/>
      <c r="NJE5" s="66"/>
      <c r="NJF5" s="66"/>
      <c r="NJG5" s="66"/>
      <c r="NJH5" s="66"/>
      <c r="NJI5" s="66"/>
      <c r="NJJ5" s="66"/>
      <c r="NJK5" s="66"/>
      <c r="NJL5" s="66"/>
      <c r="NJM5" s="66"/>
      <c r="NJN5" s="66"/>
      <c r="NJO5" s="66"/>
      <c r="NJP5" s="66"/>
      <c r="NJQ5" s="66"/>
      <c r="NJR5" s="66"/>
      <c r="NJS5" s="66"/>
      <c r="NJT5" s="66"/>
      <c r="NJU5" s="66"/>
      <c r="NJV5" s="66"/>
      <c r="NJW5" s="66"/>
      <c r="NJX5" s="66"/>
      <c r="NJY5" s="66"/>
      <c r="NJZ5" s="66"/>
      <c r="NKA5" s="66"/>
      <c r="NKB5" s="66"/>
      <c r="NKC5" s="66"/>
      <c r="NKD5" s="66"/>
      <c r="NKE5" s="66"/>
      <c r="NKF5" s="66"/>
      <c r="NKG5" s="66"/>
      <c r="NKH5" s="66"/>
      <c r="NKI5" s="66"/>
      <c r="NKJ5" s="66"/>
      <c r="NKK5" s="66"/>
      <c r="NKL5" s="66"/>
      <c r="NKM5" s="66"/>
      <c r="NKN5" s="66"/>
      <c r="NKO5" s="66"/>
      <c r="NKP5" s="66"/>
      <c r="NKQ5" s="66"/>
      <c r="NKR5" s="66"/>
      <c r="NKS5" s="66"/>
      <c r="NKT5" s="66"/>
      <c r="NKU5" s="66"/>
      <c r="NKV5" s="66"/>
      <c r="NKW5" s="66"/>
      <c r="NKX5" s="66"/>
      <c r="NKY5" s="66"/>
      <c r="NKZ5" s="66"/>
      <c r="NLA5" s="66"/>
      <c r="NLB5" s="66"/>
      <c r="NLC5" s="66"/>
      <c r="NLD5" s="66"/>
      <c r="NLE5" s="66"/>
      <c r="NLF5" s="66"/>
      <c r="NLG5" s="66"/>
      <c r="NLH5" s="66"/>
      <c r="NLI5" s="66"/>
      <c r="NLJ5" s="66"/>
      <c r="NLK5" s="66"/>
      <c r="NLL5" s="66"/>
      <c r="NLM5" s="66"/>
      <c r="NLN5" s="66"/>
      <c r="NLO5" s="66"/>
      <c r="NLP5" s="66"/>
      <c r="NLQ5" s="66"/>
      <c r="NLR5" s="66"/>
      <c r="NLS5" s="66"/>
      <c r="NLT5" s="66"/>
      <c r="NLU5" s="66"/>
      <c r="NLV5" s="66"/>
      <c r="NLW5" s="66"/>
      <c r="NLX5" s="66"/>
      <c r="NLY5" s="66"/>
      <c r="NLZ5" s="66"/>
      <c r="NMA5" s="66"/>
      <c r="NMB5" s="66"/>
      <c r="NMC5" s="66"/>
      <c r="NMD5" s="66"/>
      <c r="NME5" s="66"/>
      <c r="NMF5" s="66"/>
      <c r="NMG5" s="66"/>
      <c r="NMH5" s="66"/>
      <c r="NMI5" s="66"/>
      <c r="NMJ5" s="66"/>
      <c r="NMK5" s="66"/>
      <c r="NML5" s="66"/>
      <c r="NMM5" s="66"/>
      <c r="NMN5" s="66"/>
      <c r="NMO5" s="66"/>
      <c r="NMP5" s="66"/>
      <c r="NMQ5" s="66"/>
      <c r="NMR5" s="66"/>
      <c r="NMS5" s="66"/>
      <c r="NMT5" s="66"/>
      <c r="NMU5" s="66"/>
      <c r="NMV5" s="66"/>
      <c r="NMW5" s="66"/>
      <c r="NMX5" s="66"/>
      <c r="NMY5" s="66"/>
      <c r="NMZ5" s="66"/>
      <c r="NNA5" s="66"/>
      <c r="NNB5" s="66"/>
      <c r="NNC5" s="66"/>
      <c r="NND5" s="66"/>
      <c r="NNE5" s="66"/>
      <c r="NNF5" s="66"/>
      <c r="NNG5" s="66"/>
      <c r="NNH5" s="66"/>
      <c r="NNI5" s="66"/>
      <c r="NNJ5" s="66"/>
      <c r="NNK5" s="66"/>
      <c r="NNL5" s="66"/>
      <c r="NNM5" s="66"/>
      <c r="NNN5" s="66"/>
      <c r="NNO5" s="66"/>
      <c r="NNP5" s="66"/>
      <c r="NNQ5" s="66"/>
      <c r="NNR5" s="66"/>
      <c r="NNS5" s="66"/>
      <c r="NNT5" s="66"/>
      <c r="NNU5" s="66"/>
      <c r="NNV5" s="66"/>
      <c r="NNW5" s="66"/>
      <c r="NNX5" s="66"/>
      <c r="NNY5" s="66"/>
      <c r="NNZ5" s="66"/>
      <c r="NOA5" s="66"/>
      <c r="NOB5" s="66"/>
      <c r="NOC5" s="66"/>
      <c r="NOD5" s="66"/>
      <c r="NOE5" s="66"/>
      <c r="NOF5" s="66"/>
      <c r="NOG5" s="66"/>
      <c r="NOH5" s="66"/>
      <c r="NOI5" s="66"/>
      <c r="NOJ5" s="66"/>
      <c r="NOK5" s="66"/>
      <c r="NOL5" s="66"/>
      <c r="NOM5" s="66"/>
      <c r="NON5" s="66"/>
      <c r="NOO5" s="66"/>
      <c r="NOP5" s="66"/>
      <c r="NOQ5" s="66"/>
      <c r="NOR5" s="66"/>
      <c r="NOS5" s="66"/>
      <c r="NOT5" s="66"/>
      <c r="NOU5" s="66"/>
      <c r="NOV5" s="66"/>
      <c r="NOW5" s="66"/>
      <c r="NOX5" s="66"/>
      <c r="NOY5" s="66"/>
      <c r="NOZ5" s="66"/>
      <c r="NPA5" s="66"/>
      <c r="NPB5" s="66"/>
      <c r="NPC5" s="66"/>
      <c r="NPD5" s="66"/>
      <c r="NPE5" s="66"/>
      <c r="NPF5" s="66"/>
      <c r="NPG5" s="66"/>
      <c r="NPH5" s="66"/>
      <c r="NPI5" s="66"/>
      <c r="NPJ5" s="66"/>
      <c r="NPK5" s="66"/>
      <c r="NPL5" s="66"/>
      <c r="NPM5" s="66"/>
      <c r="NPN5" s="66"/>
      <c r="NPO5" s="66"/>
      <c r="NPP5" s="66"/>
      <c r="NPQ5" s="66"/>
      <c r="NPR5" s="66"/>
      <c r="NPS5" s="66"/>
      <c r="NPT5" s="66"/>
      <c r="NPU5" s="66"/>
      <c r="NPV5" s="66"/>
      <c r="NPW5" s="66"/>
      <c r="NPX5" s="66"/>
      <c r="NPY5" s="66"/>
      <c r="NPZ5" s="66"/>
      <c r="NQA5" s="66"/>
      <c r="NQB5" s="66"/>
      <c r="NQC5" s="66"/>
      <c r="NQD5" s="66"/>
      <c r="NQE5" s="66"/>
      <c r="NQF5" s="66"/>
      <c r="NQG5" s="66"/>
      <c r="NQH5" s="66"/>
      <c r="NQI5" s="66"/>
      <c r="NQJ5" s="66"/>
      <c r="NQK5" s="66"/>
      <c r="NQL5" s="66"/>
      <c r="NQM5" s="66"/>
      <c r="NQN5" s="66"/>
      <c r="NQO5" s="66"/>
      <c r="NQP5" s="66"/>
      <c r="NQQ5" s="66"/>
      <c r="NQR5" s="66"/>
      <c r="NQS5" s="66"/>
      <c r="NQT5" s="66"/>
      <c r="NQU5" s="66"/>
      <c r="NQV5" s="66"/>
      <c r="NQW5" s="66"/>
      <c r="NQX5" s="66"/>
      <c r="NQY5" s="66"/>
      <c r="NQZ5" s="66"/>
      <c r="NRA5" s="66"/>
      <c r="NRB5" s="66"/>
      <c r="NRC5" s="66"/>
      <c r="NRD5" s="66"/>
      <c r="NRE5" s="66"/>
      <c r="NRF5" s="66"/>
      <c r="NRG5" s="66"/>
      <c r="NRH5" s="66"/>
      <c r="NRI5" s="66"/>
      <c r="NRJ5" s="66"/>
      <c r="NRK5" s="66"/>
      <c r="NRL5" s="66"/>
      <c r="NRM5" s="66"/>
      <c r="NRN5" s="66"/>
      <c r="NRO5" s="66"/>
      <c r="NRP5" s="66"/>
      <c r="NRQ5" s="66"/>
      <c r="NRR5" s="66"/>
      <c r="NRS5" s="66"/>
      <c r="NRT5" s="66"/>
      <c r="NRU5" s="66"/>
      <c r="NRV5" s="66"/>
      <c r="NRW5" s="66"/>
      <c r="NRX5" s="66"/>
      <c r="NRY5" s="66"/>
      <c r="NRZ5" s="66"/>
      <c r="NSA5" s="66"/>
      <c r="NSB5" s="66"/>
      <c r="NSC5" s="66"/>
      <c r="NSD5" s="66"/>
      <c r="NSE5" s="66"/>
      <c r="NSF5" s="66"/>
      <c r="NSG5" s="66"/>
      <c r="NSH5" s="66"/>
      <c r="NSI5" s="66"/>
      <c r="NSJ5" s="66"/>
      <c r="NSK5" s="66"/>
      <c r="NSL5" s="66"/>
      <c r="NSM5" s="66"/>
      <c r="NSN5" s="66"/>
      <c r="NSO5" s="66"/>
      <c r="NSP5" s="66"/>
      <c r="NSQ5" s="66"/>
      <c r="NSR5" s="66"/>
      <c r="NSS5" s="66"/>
      <c r="NST5" s="66"/>
      <c r="NSU5" s="66"/>
      <c r="NSV5" s="66"/>
      <c r="NSW5" s="66"/>
      <c r="NSX5" s="66"/>
      <c r="NSY5" s="66"/>
      <c r="NSZ5" s="66"/>
      <c r="NTA5" s="66"/>
      <c r="NTB5" s="66"/>
      <c r="NTC5" s="66"/>
      <c r="NTD5" s="66"/>
      <c r="NTE5" s="66"/>
      <c r="NTF5" s="66"/>
      <c r="NTG5" s="66"/>
      <c r="NTH5" s="66"/>
      <c r="NTI5" s="66"/>
      <c r="NTJ5" s="66"/>
      <c r="NTK5" s="66"/>
      <c r="NTL5" s="66"/>
      <c r="NTM5" s="66"/>
      <c r="NTN5" s="66"/>
      <c r="NTO5" s="66"/>
      <c r="NTP5" s="66"/>
      <c r="NTQ5" s="66"/>
      <c r="NTR5" s="66"/>
      <c r="NTS5" s="66"/>
      <c r="NTT5" s="66"/>
      <c r="NTU5" s="66"/>
      <c r="NTV5" s="66"/>
      <c r="NTW5" s="66"/>
      <c r="NTX5" s="66"/>
      <c r="NTY5" s="66"/>
      <c r="NTZ5" s="66"/>
      <c r="NUA5" s="66"/>
      <c r="NUB5" s="66"/>
      <c r="NUC5" s="66"/>
      <c r="NUD5" s="66"/>
      <c r="NUE5" s="66"/>
      <c r="NUF5" s="66"/>
      <c r="NUG5" s="66"/>
      <c r="NUH5" s="66"/>
      <c r="NUI5" s="66"/>
      <c r="NUJ5" s="66"/>
      <c r="NUK5" s="66"/>
      <c r="NUL5" s="66"/>
      <c r="NUM5" s="66"/>
      <c r="NUN5" s="66"/>
      <c r="NUO5" s="66"/>
      <c r="NUP5" s="66"/>
      <c r="NUQ5" s="66"/>
      <c r="NUR5" s="66"/>
      <c r="NUS5" s="66"/>
      <c r="NUT5" s="66"/>
      <c r="NUU5" s="66"/>
      <c r="NUV5" s="66"/>
      <c r="NUW5" s="66"/>
      <c r="NUX5" s="66"/>
      <c r="NUY5" s="66"/>
      <c r="NUZ5" s="66"/>
      <c r="NVA5" s="66"/>
      <c r="NVB5" s="66"/>
      <c r="NVC5" s="66"/>
      <c r="NVD5" s="66"/>
      <c r="NVE5" s="66"/>
      <c r="NVF5" s="66"/>
      <c r="NVG5" s="66"/>
      <c r="NVH5" s="66"/>
      <c r="NVI5" s="66"/>
      <c r="NVJ5" s="66"/>
      <c r="NVK5" s="66"/>
      <c r="NVL5" s="66"/>
      <c r="NVM5" s="66"/>
      <c r="NVN5" s="66"/>
      <c r="NVO5" s="66"/>
      <c r="NVP5" s="66"/>
      <c r="NVQ5" s="66"/>
      <c r="NVR5" s="66"/>
      <c r="NVS5" s="66"/>
      <c r="NVT5" s="66"/>
      <c r="NVU5" s="66"/>
      <c r="NVV5" s="66"/>
      <c r="NVW5" s="66"/>
      <c r="NVX5" s="66"/>
      <c r="NVY5" s="66"/>
      <c r="NVZ5" s="66"/>
      <c r="NWA5" s="66"/>
      <c r="NWB5" s="66"/>
      <c r="NWC5" s="66"/>
      <c r="NWD5" s="66"/>
      <c r="NWE5" s="66"/>
      <c r="NWF5" s="66"/>
      <c r="NWG5" s="66"/>
      <c r="NWH5" s="66"/>
      <c r="NWI5" s="66"/>
      <c r="NWJ5" s="66"/>
      <c r="NWK5" s="66"/>
      <c r="NWL5" s="66"/>
      <c r="NWM5" s="66"/>
      <c r="NWN5" s="66"/>
      <c r="NWO5" s="66"/>
      <c r="NWP5" s="66"/>
      <c r="NWQ5" s="66"/>
      <c r="NWR5" s="66"/>
      <c r="NWS5" s="66"/>
      <c r="NWT5" s="66"/>
      <c r="NWU5" s="66"/>
      <c r="NWV5" s="66"/>
      <c r="NWW5" s="66"/>
      <c r="NWX5" s="66"/>
      <c r="NWY5" s="66"/>
      <c r="NWZ5" s="66"/>
      <c r="NXA5" s="66"/>
      <c r="NXB5" s="66"/>
      <c r="NXC5" s="66"/>
      <c r="NXD5" s="66"/>
      <c r="NXE5" s="66"/>
      <c r="NXF5" s="66"/>
      <c r="NXG5" s="66"/>
      <c r="NXH5" s="66"/>
      <c r="NXI5" s="66"/>
      <c r="NXJ5" s="66"/>
      <c r="NXK5" s="66"/>
      <c r="NXL5" s="66"/>
      <c r="NXM5" s="66"/>
      <c r="NXN5" s="66"/>
      <c r="NXO5" s="66"/>
      <c r="NXP5" s="66"/>
      <c r="NXQ5" s="66"/>
      <c r="NXR5" s="66"/>
      <c r="NXS5" s="66"/>
      <c r="NXT5" s="66"/>
      <c r="NXU5" s="66"/>
      <c r="NXV5" s="66"/>
      <c r="NXW5" s="66"/>
      <c r="NXX5" s="66"/>
      <c r="NXY5" s="66"/>
      <c r="NXZ5" s="66"/>
      <c r="NYA5" s="66"/>
      <c r="NYB5" s="66"/>
      <c r="NYC5" s="66"/>
      <c r="NYD5" s="66"/>
      <c r="NYE5" s="66"/>
      <c r="NYF5" s="66"/>
      <c r="NYG5" s="66"/>
      <c r="NYH5" s="66"/>
      <c r="NYI5" s="66"/>
      <c r="NYJ5" s="66"/>
      <c r="NYK5" s="66"/>
      <c r="NYL5" s="66"/>
      <c r="NYM5" s="66"/>
      <c r="NYN5" s="66"/>
      <c r="NYO5" s="66"/>
      <c r="NYP5" s="66"/>
      <c r="NYQ5" s="66"/>
      <c r="NYR5" s="66"/>
      <c r="NYS5" s="66"/>
      <c r="NYT5" s="66"/>
      <c r="NYU5" s="66"/>
      <c r="NYV5" s="66"/>
      <c r="NYW5" s="66"/>
      <c r="NYX5" s="66"/>
      <c r="NYY5" s="66"/>
      <c r="NYZ5" s="66"/>
      <c r="NZA5" s="66"/>
      <c r="NZB5" s="66"/>
      <c r="NZC5" s="66"/>
      <c r="NZD5" s="66"/>
      <c r="NZE5" s="66"/>
      <c r="NZF5" s="66"/>
      <c r="NZG5" s="66"/>
      <c r="NZH5" s="66"/>
      <c r="NZI5" s="66"/>
      <c r="NZJ5" s="66"/>
      <c r="NZK5" s="66"/>
      <c r="NZL5" s="66"/>
      <c r="NZM5" s="66"/>
      <c r="NZN5" s="66"/>
      <c r="NZO5" s="66"/>
      <c r="NZP5" s="66"/>
      <c r="NZQ5" s="66"/>
      <c r="NZR5" s="66"/>
      <c r="NZS5" s="66"/>
      <c r="NZT5" s="66"/>
      <c r="NZU5" s="66"/>
      <c r="NZV5" s="66"/>
      <c r="NZW5" s="66"/>
      <c r="NZX5" s="66"/>
      <c r="NZY5" s="66"/>
      <c r="NZZ5" s="66"/>
      <c r="OAA5" s="66"/>
      <c r="OAB5" s="66"/>
      <c r="OAC5" s="66"/>
      <c r="OAD5" s="66"/>
      <c r="OAE5" s="66"/>
      <c r="OAF5" s="66"/>
      <c r="OAG5" s="66"/>
      <c r="OAH5" s="66"/>
      <c r="OAI5" s="66"/>
      <c r="OAJ5" s="66"/>
      <c r="OAK5" s="66"/>
      <c r="OAL5" s="66"/>
      <c r="OAM5" s="66"/>
      <c r="OAN5" s="66"/>
      <c r="OAO5" s="66"/>
      <c r="OAP5" s="66"/>
      <c r="OAQ5" s="66"/>
      <c r="OAR5" s="66"/>
      <c r="OAS5" s="66"/>
      <c r="OAT5" s="66"/>
      <c r="OAU5" s="66"/>
      <c r="OAV5" s="66"/>
      <c r="OAW5" s="66"/>
      <c r="OAX5" s="66"/>
      <c r="OAY5" s="66"/>
      <c r="OAZ5" s="66"/>
      <c r="OBA5" s="66"/>
      <c r="OBB5" s="66"/>
      <c r="OBC5" s="66"/>
      <c r="OBD5" s="66"/>
      <c r="OBE5" s="66"/>
      <c r="OBF5" s="66"/>
      <c r="OBG5" s="66"/>
      <c r="OBH5" s="66"/>
      <c r="OBI5" s="66"/>
      <c r="OBJ5" s="66"/>
      <c r="OBK5" s="66"/>
      <c r="OBL5" s="66"/>
      <c r="OBM5" s="66"/>
      <c r="OBN5" s="66"/>
      <c r="OBO5" s="66"/>
      <c r="OBP5" s="66"/>
      <c r="OBQ5" s="66"/>
      <c r="OBR5" s="66"/>
      <c r="OBS5" s="66"/>
      <c r="OBT5" s="66"/>
      <c r="OBU5" s="66"/>
      <c r="OBV5" s="66"/>
      <c r="OBW5" s="66"/>
      <c r="OBX5" s="66"/>
      <c r="OBY5" s="66"/>
      <c r="OBZ5" s="66"/>
      <c r="OCA5" s="66"/>
      <c r="OCB5" s="66"/>
      <c r="OCC5" s="66"/>
      <c r="OCD5" s="66"/>
      <c r="OCE5" s="66"/>
      <c r="OCF5" s="66"/>
      <c r="OCG5" s="66"/>
      <c r="OCH5" s="66"/>
      <c r="OCI5" s="66"/>
      <c r="OCJ5" s="66"/>
      <c r="OCK5" s="66"/>
      <c r="OCL5" s="66"/>
      <c r="OCM5" s="66"/>
      <c r="OCN5" s="66"/>
      <c r="OCO5" s="66"/>
      <c r="OCP5" s="66"/>
      <c r="OCQ5" s="66"/>
      <c r="OCR5" s="66"/>
      <c r="OCS5" s="66"/>
      <c r="OCT5" s="66"/>
      <c r="OCU5" s="66"/>
      <c r="OCV5" s="66"/>
      <c r="OCW5" s="66"/>
      <c r="OCX5" s="66"/>
      <c r="OCY5" s="66"/>
      <c r="OCZ5" s="66"/>
      <c r="ODA5" s="66"/>
      <c r="ODB5" s="66"/>
      <c r="ODC5" s="66"/>
      <c r="ODD5" s="66"/>
      <c r="ODE5" s="66"/>
      <c r="ODF5" s="66"/>
      <c r="ODG5" s="66"/>
      <c r="ODH5" s="66"/>
      <c r="ODI5" s="66"/>
      <c r="ODJ5" s="66"/>
      <c r="ODK5" s="66"/>
      <c r="ODL5" s="66"/>
      <c r="ODM5" s="66"/>
      <c r="ODN5" s="66"/>
      <c r="ODO5" s="66"/>
      <c r="ODP5" s="66"/>
      <c r="ODQ5" s="66"/>
      <c r="ODR5" s="66"/>
      <c r="ODS5" s="66"/>
      <c r="ODT5" s="66"/>
      <c r="ODU5" s="66"/>
      <c r="ODV5" s="66"/>
      <c r="ODW5" s="66"/>
      <c r="ODX5" s="66"/>
      <c r="ODY5" s="66"/>
      <c r="ODZ5" s="66"/>
      <c r="OEA5" s="66"/>
      <c r="OEB5" s="66"/>
      <c r="OEC5" s="66"/>
      <c r="OED5" s="66"/>
      <c r="OEE5" s="66"/>
      <c r="OEF5" s="66"/>
      <c r="OEG5" s="66"/>
      <c r="OEH5" s="66"/>
      <c r="OEI5" s="66"/>
      <c r="OEJ5" s="66"/>
      <c r="OEK5" s="66"/>
      <c r="OEL5" s="66"/>
      <c r="OEM5" s="66"/>
      <c r="OEN5" s="66"/>
      <c r="OEO5" s="66"/>
      <c r="OEP5" s="66"/>
      <c r="OEQ5" s="66"/>
      <c r="OER5" s="66"/>
      <c r="OES5" s="66"/>
      <c r="OET5" s="66"/>
      <c r="OEU5" s="66"/>
      <c r="OEV5" s="66"/>
      <c r="OEW5" s="66"/>
      <c r="OEX5" s="66"/>
      <c r="OEY5" s="66"/>
      <c r="OEZ5" s="66"/>
      <c r="OFA5" s="66"/>
      <c r="OFB5" s="66"/>
      <c r="OFC5" s="66"/>
      <c r="OFD5" s="66"/>
      <c r="OFE5" s="66"/>
      <c r="OFF5" s="66"/>
      <c r="OFG5" s="66"/>
      <c r="OFH5" s="66"/>
      <c r="OFI5" s="66"/>
      <c r="OFJ5" s="66"/>
      <c r="OFK5" s="66"/>
      <c r="OFL5" s="66"/>
      <c r="OFM5" s="66"/>
      <c r="OFN5" s="66"/>
      <c r="OFO5" s="66"/>
      <c r="OFP5" s="66"/>
      <c r="OFQ5" s="66"/>
      <c r="OFR5" s="66"/>
      <c r="OFS5" s="66"/>
      <c r="OFT5" s="66"/>
      <c r="OFU5" s="66"/>
      <c r="OFV5" s="66"/>
      <c r="OFW5" s="66"/>
      <c r="OFX5" s="66"/>
      <c r="OFY5" s="66"/>
      <c r="OFZ5" s="66"/>
      <c r="OGA5" s="66"/>
      <c r="OGB5" s="66"/>
      <c r="OGC5" s="66"/>
      <c r="OGD5" s="66"/>
      <c r="OGE5" s="66"/>
      <c r="OGF5" s="66"/>
      <c r="OGG5" s="66"/>
      <c r="OGH5" s="66"/>
      <c r="OGI5" s="66"/>
      <c r="OGJ5" s="66"/>
      <c r="OGK5" s="66"/>
      <c r="OGL5" s="66"/>
      <c r="OGM5" s="66"/>
      <c r="OGN5" s="66"/>
      <c r="OGO5" s="66"/>
      <c r="OGP5" s="66"/>
      <c r="OGQ5" s="66"/>
      <c r="OGR5" s="66"/>
      <c r="OGS5" s="66"/>
      <c r="OGT5" s="66"/>
      <c r="OGU5" s="66"/>
      <c r="OGV5" s="66"/>
      <c r="OGW5" s="66"/>
      <c r="OGX5" s="66"/>
      <c r="OGY5" s="66"/>
      <c r="OGZ5" s="66"/>
      <c r="OHA5" s="66"/>
      <c r="OHB5" s="66"/>
      <c r="OHC5" s="66"/>
      <c r="OHD5" s="66"/>
      <c r="OHE5" s="66"/>
      <c r="OHF5" s="66"/>
      <c r="OHG5" s="66"/>
      <c r="OHH5" s="66"/>
      <c r="OHI5" s="66"/>
      <c r="OHJ5" s="66"/>
      <c r="OHK5" s="66"/>
      <c r="OHL5" s="66"/>
      <c r="OHM5" s="66"/>
      <c r="OHN5" s="66"/>
      <c r="OHO5" s="66"/>
      <c r="OHP5" s="66"/>
      <c r="OHQ5" s="66"/>
      <c r="OHR5" s="66"/>
      <c r="OHS5" s="66"/>
      <c r="OHT5" s="66"/>
      <c r="OHU5" s="66"/>
      <c r="OHV5" s="66"/>
      <c r="OHW5" s="66"/>
      <c r="OHX5" s="66"/>
      <c r="OHY5" s="66"/>
      <c r="OHZ5" s="66"/>
      <c r="OIA5" s="66"/>
      <c r="OIB5" s="66"/>
      <c r="OIC5" s="66"/>
      <c r="OID5" s="66"/>
      <c r="OIE5" s="66"/>
      <c r="OIF5" s="66"/>
      <c r="OIG5" s="66"/>
      <c r="OIH5" s="66"/>
      <c r="OII5" s="66"/>
      <c r="OIJ5" s="66"/>
      <c r="OIK5" s="66"/>
      <c r="OIL5" s="66"/>
      <c r="OIM5" s="66"/>
      <c r="OIN5" s="66"/>
      <c r="OIO5" s="66"/>
      <c r="OIP5" s="66"/>
      <c r="OIQ5" s="66"/>
      <c r="OIR5" s="66"/>
      <c r="OIS5" s="66"/>
      <c r="OIT5" s="66"/>
      <c r="OIU5" s="66"/>
      <c r="OIV5" s="66"/>
      <c r="OIW5" s="66"/>
      <c r="OIX5" s="66"/>
      <c r="OIY5" s="66"/>
      <c r="OIZ5" s="66"/>
      <c r="OJA5" s="66"/>
      <c r="OJB5" s="66"/>
      <c r="OJC5" s="66"/>
      <c r="OJD5" s="66"/>
      <c r="OJE5" s="66"/>
      <c r="OJF5" s="66"/>
      <c r="OJG5" s="66"/>
      <c r="OJH5" s="66"/>
      <c r="OJI5" s="66"/>
      <c r="OJJ5" s="66"/>
      <c r="OJK5" s="66"/>
      <c r="OJL5" s="66"/>
      <c r="OJM5" s="66"/>
      <c r="OJN5" s="66"/>
      <c r="OJO5" s="66"/>
      <c r="OJP5" s="66"/>
      <c r="OJQ5" s="66"/>
      <c r="OJR5" s="66"/>
      <c r="OJS5" s="66"/>
      <c r="OJT5" s="66"/>
      <c r="OJU5" s="66"/>
      <c r="OJV5" s="66"/>
      <c r="OJW5" s="66"/>
      <c r="OJX5" s="66"/>
      <c r="OJY5" s="66"/>
      <c r="OJZ5" s="66"/>
      <c r="OKA5" s="66"/>
      <c r="OKB5" s="66"/>
      <c r="OKC5" s="66"/>
      <c r="OKD5" s="66"/>
      <c r="OKE5" s="66"/>
      <c r="OKF5" s="66"/>
      <c r="OKG5" s="66"/>
      <c r="OKH5" s="66"/>
      <c r="OKI5" s="66"/>
      <c r="OKJ5" s="66"/>
      <c r="OKK5" s="66"/>
      <c r="OKL5" s="66"/>
      <c r="OKM5" s="66"/>
      <c r="OKN5" s="66"/>
      <c r="OKO5" s="66"/>
      <c r="OKP5" s="66"/>
      <c r="OKQ5" s="66"/>
      <c r="OKR5" s="66"/>
      <c r="OKS5" s="66"/>
      <c r="OKT5" s="66"/>
      <c r="OKU5" s="66"/>
      <c r="OKV5" s="66"/>
      <c r="OKW5" s="66"/>
      <c r="OKX5" s="66"/>
      <c r="OKY5" s="66"/>
      <c r="OKZ5" s="66"/>
      <c r="OLA5" s="66"/>
      <c r="OLB5" s="66"/>
      <c r="OLC5" s="66"/>
      <c r="OLD5" s="66"/>
      <c r="OLE5" s="66"/>
      <c r="OLF5" s="66"/>
      <c r="OLG5" s="66"/>
      <c r="OLH5" s="66"/>
      <c r="OLI5" s="66"/>
      <c r="OLJ5" s="66"/>
      <c r="OLK5" s="66"/>
      <c r="OLL5" s="66"/>
      <c r="OLM5" s="66"/>
      <c r="OLN5" s="66"/>
      <c r="OLO5" s="66"/>
      <c r="OLP5" s="66"/>
      <c r="OLQ5" s="66"/>
      <c r="OLR5" s="66"/>
      <c r="OLS5" s="66"/>
      <c r="OLT5" s="66"/>
      <c r="OLU5" s="66"/>
      <c r="OLV5" s="66"/>
      <c r="OLW5" s="66"/>
      <c r="OLX5" s="66"/>
      <c r="OLY5" s="66"/>
      <c r="OLZ5" s="66"/>
      <c r="OMA5" s="66"/>
      <c r="OMB5" s="66"/>
      <c r="OMC5" s="66"/>
      <c r="OMD5" s="66"/>
      <c r="OME5" s="66"/>
      <c r="OMF5" s="66"/>
      <c r="OMG5" s="66"/>
      <c r="OMH5" s="66"/>
      <c r="OMI5" s="66"/>
      <c r="OMJ5" s="66"/>
      <c r="OMK5" s="66"/>
      <c r="OML5" s="66"/>
      <c r="OMM5" s="66"/>
      <c r="OMN5" s="66"/>
      <c r="OMO5" s="66"/>
      <c r="OMP5" s="66"/>
      <c r="OMQ5" s="66"/>
      <c r="OMR5" s="66"/>
      <c r="OMS5" s="66"/>
      <c r="OMT5" s="66"/>
      <c r="OMU5" s="66"/>
      <c r="OMV5" s="66"/>
      <c r="OMW5" s="66"/>
      <c r="OMX5" s="66"/>
      <c r="OMY5" s="66"/>
      <c r="OMZ5" s="66"/>
      <c r="ONA5" s="66"/>
      <c r="ONB5" s="66"/>
      <c r="ONC5" s="66"/>
      <c r="OND5" s="66"/>
      <c r="ONE5" s="66"/>
      <c r="ONF5" s="66"/>
      <c r="ONG5" s="66"/>
      <c r="ONH5" s="66"/>
      <c r="ONI5" s="66"/>
      <c r="ONJ5" s="66"/>
      <c r="ONK5" s="66"/>
      <c r="ONL5" s="66"/>
      <c r="ONM5" s="66"/>
      <c r="ONN5" s="66"/>
      <c r="ONO5" s="66"/>
      <c r="ONP5" s="66"/>
      <c r="ONQ5" s="66"/>
      <c r="ONR5" s="66"/>
      <c r="ONS5" s="66"/>
      <c r="ONT5" s="66"/>
      <c r="ONU5" s="66"/>
      <c r="ONV5" s="66"/>
      <c r="ONW5" s="66"/>
      <c r="ONX5" s="66"/>
      <c r="ONY5" s="66"/>
      <c r="ONZ5" s="66"/>
      <c r="OOA5" s="66"/>
      <c r="OOB5" s="66"/>
      <c r="OOC5" s="66"/>
      <c r="OOD5" s="66"/>
      <c r="OOE5" s="66"/>
      <c r="OOF5" s="66"/>
      <c r="OOG5" s="66"/>
      <c r="OOH5" s="66"/>
      <c r="OOI5" s="66"/>
      <c r="OOJ5" s="66"/>
      <c r="OOK5" s="66"/>
      <c r="OOL5" s="66"/>
      <c r="OOM5" s="66"/>
      <c r="OON5" s="66"/>
      <c r="OOO5" s="66"/>
      <c r="OOP5" s="66"/>
      <c r="OOQ5" s="66"/>
      <c r="OOR5" s="66"/>
      <c r="OOS5" s="66"/>
      <c r="OOT5" s="66"/>
      <c r="OOU5" s="66"/>
      <c r="OOV5" s="66"/>
      <c r="OOW5" s="66"/>
      <c r="OOX5" s="66"/>
      <c r="OOY5" s="66"/>
      <c r="OOZ5" s="66"/>
      <c r="OPA5" s="66"/>
      <c r="OPB5" s="66"/>
      <c r="OPC5" s="66"/>
      <c r="OPD5" s="66"/>
      <c r="OPE5" s="66"/>
      <c r="OPF5" s="66"/>
      <c r="OPG5" s="66"/>
      <c r="OPH5" s="66"/>
      <c r="OPI5" s="66"/>
      <c r="OPJ5" s="66"/>
      <c r="OPK5" s="66"/>
      <c r="OPL5" s="66"/>
      <c r="OPM5" s="66"/>
      <c r="OPN5" s="66"/>
      <c r="OPO5" s="66"/>
      <c r="OPP5" s="66"/>
      <c r="OPQ5" s="66"/>
      <c r="OPR5" s="66"/>
      <c r="OPS5" s="66"/>
      <c r="OPT5" s="66"/>
      <c r="OPU5" s="66"/>
      <c r="OPV5" s="66"/>
      <c r="OPW5" s="66"/>
      <c r="OPX5" s="66"/>
      <c r="OPY5" s="66"/>
      <c r="OPZ5" s="66"/>
      <c r="OQA5" s="66"/>
      <c r="OQB5" s="66"/>
      <c r="OQC5" s="66"/>
      <c r="OQD5" s="66"/>
      <c r="OQE5" s="66"/>
      <c r="OQF5" s="66"/>
      <c r="OQG5" s="66"/>
      <c r="OQH5" s="66"/>
      <c r="OQI5" s="66"/>
      <c r="OQJ5" s="66"/>
      <c r="OQK5" s="66"/>
      <c r="OQL5" s="66"/>
      <c r="OQM5" s="66"/>
      <c r="OQN5" s="66"/>
      <c r="OQO5" s="66"/>
      <c r="OQP5" s="66"/>
      <c r="OQQ5" s="66"/>
      <c r="OQR5" s="66"/>
      <c r="OQS5" s="66"/>
      <c r="OQT5" s="66"/>
      <c r="OQU5" s="66"/>
      <c r="OQV5" s="66"/>
      <c r="OQW5" s="66"/>
      <c r="OQX5" s="66"/>
      <c r="OQY5" s="66"/>
      <c r="OQZ5" s="66"/>
      <c r="ORA5" s="66"/>
      <c r="ORB5" s="66"/>
      <c r="ORC5" s="66"/>
      <c r="ORD5" s="66"/>
      <c r="ORE5" s="66"/>
      <c r="ORF5" s="66"/>
      <c r="ORG5" s="66"/>
      <c r="ORH5" s="66"/>
      <c r="ORI5" s="66"/>
      <c r="ORJ5" s="66"/>
      <c r="ORK5" s="66"/>
      <c r="ORL5" s="66"/>
      <c r="ORM5" s="66"/>
      <c r="ORN5" s="66"/>
      <c r="ORO5" s="66"/>
      <c r="ORP5" s="66"/>
      <c r="ORQ5" s="66"/>
      <c r="ORR5" s="66"/>
      <c r="ORS5" s="66"/>
      <c r="ORT5" s="66"/>
      <c r="ORU5" s="66"/>
      <c r="ORV5" s="66"/>
      <c r="ORW5" s="66"/>
      <c r="ORX5" s="66"/>
      <c r="ORY5" s="66"/>
      <c r="ORZ5" s="66"/>
      <c r="OSA5" s="66"/>
      <c r="OSB5" s="66"/>
      <c r="OSC5" s="66"/>
      <c r="OSD5" s="66"/>
      <c r="OSE5" s="66"/>
      <c r="OSF5" s="66"/>
      <c r="OSG5" s="66"/>
      <c r="OSH5" s="66"/>
      <c r="OSI5" s="66"/>
      <c r="OSJ5" s="66"/>
      <c r="OSK5" s="66"/>
      <c r="OSL5" s="66"/>
      <c r="OSM5" s="66"/>
      <c r="OSN5" s="66"/>
      <c r="OSO5" s="66"/>
      <c r="OSP5" s="66"/>
      <c r="OSQ5" s="66"/>
      <c r="OSR5" s="66"/>
      <c r="OSS5" s="66"/>
      <c r="OST5" s="66"/>
      <c r="OSU5" s="66"/>
      <c r="OSV5" s="66"/>
      <c r="OSW5" s="66"/>
      <c r="OSX5" s="66"/>
      <c r="OSY5" s="66"/>
      <c r="OSZ5" s="66"/>
      <c r="OTA5" s="66"/>
      <c r="OTB5" s="66"/>
      <c r="OTC5" s="66"/>
      <c r="OTD5" s="66"/>
      <c r="OTE5" s="66"/>
      <c r="OTF5" s="66"/>
      <c r="OTG5" s="66"/>
      <c r="OTH5" s="66"/>
      <c r="OTI5" s="66"/>
      <c r="OTJ5" s="66"/>
      <c r="OTK5" s="66"/>
      <c r="OTL5" s="66"/>
      <c r="OTM5" s="66"/>
      <c r="OTN5" s="66"/>
      <c r="OTO5" s="66"/>
      <c r="OTP5" s="66"/>
      <c r="OTQ5" s="66"/>
      <c r="OTR5" s="66"/>
      <c r="OTS5" s="66"/>
      <c r="OTT5" s="66"/>
      <c r="OTU5" s="66"/>
      <c r="OTV5" s="66"/>
      <c r="OTW5" s="66"/>
      <c r="OTX5" s="66"/>
      <c r="OTY5" s="66"/>
      <c r="OTZ5" s="66"/>
      <c r="OUA5" s="66"/>
      <c r="OUB5" s="66"/>
      <c r="OUC5" s="66"/>
      <c r="OUD5" s="66"/>
      <c r="OUE5" s="66"/>
      <c r="OUF5" s="66"/>
      <c r="OUG5" s="66"/>
      <c r="OUH5" s="66"/>
      <c r="OUI5" s="66"/>
      <c r="OUJ5" s="66"/>
      <c r="OUK5" s="66"/>
      <c r="OUL5" s="66"/>
      <c r="OUM5" s="66"/>
      <c r="OUN5" s="66"/>
      <c r="OUO5" s="66"/>
      <c r="OUP5" s="66"/>
      <c r="OUQ5" s="66"/>
      <c r="OUR5" s="66"/>
      <c r="OUS5" s="66"/>
      <c r="OUT5" s="66"/>
      <c r="OUU5" s="66"/>
      <c r="OUV5" s="66"/>
      <c r="OUW5" s="66"/>
      <c r="OUX5" s="66"/>
      <c r="OUY5" s="66"/>
      <c r="OUZ5" s="66"/>
      <c r="OVA5" s="66"/>
      <c r="OVB5" s="66"/>
      <c r="OVC5" s="66"/>
      <c r="OVD5" s="66"/>
      <c r="OVE5" s="66"/>
      <c r="OVF5" s="66"/>
      <c r="OVG5" s="66"/>
      <c r="OVH5" s="66"/>
      <c r="OVI5" s="66"/>
      <c r="OVJ5" s="66"/>
      <c r="OVK5" s="66"/>
      <c r="OVL5" s="66"/>
      <c r="OVM5" s="66"/>
      <c r="OVN5" s="66"/>
      <c r="OVO5" s="66"/>
      <c r="OVP5" s="66"/>
      <c r="OVQ5" s="66"/>
      <c r="OVR5" s="66"/>
      <c r="OVS5" s="66"/>
      <c r="OVT5" s="66"/>
      <c r="OVU5" s="66"/>
      <c r="OVV5" s="66"/>
      <c r="OVW5" s="66"/>
      <c r="OVX5" s="66"/>
      <c r="OVY5" s="66"/>
      <c r="OVZ5" s="66"/>
      <c r="OWA5" s="66"/>
      <c r="OWB5" s="66"/>
      <c r="OWC5" s="66"/>
      <c r="OWD5" s="66"/>
      <c r="OWE5" s="66"/>
      <c r="OWF5" s="66"/>
      <c r="OWG5" s="66"/>
      <c r="OWH5" s="66"/>
      <c r="OWI5" s="66"/>
      <c r="OWJ5" s="66"/>
      <c r="OWK5" s="66"/>
      <c r="OWL5" s="66"/>
      <c r="OWM5" s="66"/>
      <c r="OWN5" s="66"/>
      <c r="OWO5" s="66"/>
      <c r="OWP5" s="66"/>
      <c r="OWQ5" s="66"/>
      <c r="OWR5" s="66"/>
      <c r="OWS5" s="66"/>
      <c r="OWT5" s="66"/>
      <c r="OWU5" s="66"/>
      <c r="OWV5" s="66"/>
      <c r="OWW5" s="66"/>
      <c r="OWX5" s="66"/>
      <c r="OWY5" s="66"/>
      <c r="OWZ5" s="66"/>
      <c r="OXA5" s="66"/>
      <c r="OXB5" s="66"/>
      <c r="OXC5" s="66"/>
      <c r="OXD5" s="66"/>
      <c r="OXE5" s="66"/>
      <c r="OXF5" s="66"/>
      <c r="OXG5" s="66"/>
      <c r="OXH5" s="66"/>
      <c r="OXI5" s="66"/>
      <c r="OXJ5" s="66"/>
      <c r="OXK5" s="66"/>
      <c r="OXL5" s="66"/>
      <c r="OXM5" s="66"/>
      <c r="OXN5" s="66"/>
      <c r="OXO5" s="66"/>
      <c r="OXP5" s="66"/>
      <c r="OXQ5" s="66"/>
      <c r="OXR5" s="66"/>
      <c r="OXS5" s="66"/>
      <c r="OXT5" s="66"/>
      <c r="OXU5" s="66"/>
      <c r="OXV5" s="66"/>
      <c r="OXW5" s="66"/>
      <c r="OXX5" s="66"/>
      <c r="OXY5" s="66"/>
      <c r="OXZ5" s="66"/>
      <c r="OYA5" s="66"/>
      <c r="OYB5" s="66"/>
      <c r="OYC5" s="66"/>
      <c r="OYD5" s="66"/>
      <c r="OYE5" s="66"/>
      <c r="OYF5" s="66"/>
      <c r="OYG5" s="66"/>
      <c r="OYH5" s="66"/>
      <c r="OYI5" s="66"/>
      <c r="OYJ5" s="66"/>
      <c r="OYK5" s="66"/>
      <c r="OYL5" s="66"/>
      <c r="OYM5" s="66"/>
      <c r="OYN5" s="66"/>
      <c r="OYO5" s="66"/>
      <c r="OYP5" s="66"/>
      <c r="OYQ5" s="66"/>
      <c r="OYR5" s="66"/>
      <c r="OYS5" s="66"/>
      <c r="OYT5" s="66"/>
      <c r="OYU5" s="66"/>
      <c r="OYV5" s="66"/>
      <c r="OYW5" s="66"/>
      <c r="OYX5" s="66"/>
      <c r="OYY5" s="66"/>
      <c r="OYZ5" s="66"/>
      <c r="OZA5" s="66"/>
      <c r="OZB5" s="66"/>
      <c r="OZC5" s="66"/>
      <c r="OZD5" s="66"/>
      <c r="OZE5" s="66"/>
      <c r="OZF5" s="66"/>
      <c r="OZG5" s="66"/>
      <c r="OZH5" s="66"/>
      <c r="OZI5" s="66"/>
      <c r="OZJ5" s="66"/>
      <c r="OZK5" s="66"/>
      <c r="OZL5" s="66"/>
      <c r="OZM5" s="66"/>
      <c r="OZN5" s="66"/>
      <c r="OZO5" s="66"/>
      <c r="OZP5" s="66"/>
      <c r="OZQ5" s="66"/>
      <c r="OZR5" s="66"/>
      <c r="OZS5" s="66"/>
      <c r="OZT5" s="66"/>
      <c r="OZU5" s="66"/>
      <c r="OZV5" s="66"/>
      <c r="OZW5" s="66"/>
      <c r="OZX5" s="66"/>
      <c r="OZY5" s="66"/>
      <c r="OZZ5" s="66"/>
      <c r="PAA5" s="66"/>
      <c r="PAB5" s="66"/>
      <c r="PAC5" s="66"/>
      <c r="PAD5" s="66"/>
      <c r="PAE5" s="66"/>
      <c r="PAF5" s="66"/>
      <c r="PAG5" s="66"/>
      <c r="PAH5" s="66"/>
      <c r="PAI5" s="66"/>
      <c r="PAJ5" s="66"/>
      <c r="PAK5" s="66"/>
      <c r="PAL5" s="66"/>
      <c r="PAM5" s="66"/>
      <c r="PAN5" s="66"/>
      <c r="PAO5" s="66"/>
      <c r="PAP5" s="66"/>
      <c r="PAQ5" s="66"/>
      <c r="PAR5" s="66"/>
      <c r="PAS5" s="66"/>
      <c r="PAT5" s="66"/>
      <c r="PAU5" s="66"/>
      <c r="PAV5" s="66"/>
      <c r="PAW5" s="66"/>
      <c r="PAX5" s="66"/>
      <c r="PAY5" s="66"/>
      <c r="PAZ5" s="66"/>
      <c r="PBA5" s="66"/>
      <c r="PBB5" s="66"/>
      <c r="PBC5" s="66"/>
      <c r="PBD5" s="66"/>
      <c r="PBE5" s="66"/>
      <c r="PBF5" s="66"/>
      <c r="PBG5" s="66"/>
      <c r="PBH5" s="66"/>
      <c r="PBI5" s="66"/>
      <c r="PBJ5" s="66"/>
      <c r="PBK5" s="66"/>
      <c r="PBL5" s="66"/>
      <c r="PBM5" s="66"/>
      <c r="PBN5" s="66"/>
      <c r="PBO5" s="66"/>
      <c r="PBP5" s="66"/>
      <c r="PBQ5" s="66"/>
      <c r="PBR5" s="66"/>
      <c r="PBS5" s="66"/>
      <c r="PBT5" s="66"/>
      <c r="PBU5" s="66"/>
      <c r="PBV5" s="66"/>
      <c r="PBW5" s="66"/>
      <c r="PBX5" s="66"/>
      <c r="PBY5" s="66"/>
      <c r="PBZ5" s="66"/>
      <c r="PCA5" s="66"/>
      <c r="PCB5" s="66"/>
      <c r="PCC5" s="66"/>
      <c r="PCD5" s="66"/>
      <c r="PCE5" s="66"/>
      <c r="PCF5" s="66"/>
      <c r="PCG5" s="66"/>
      <c r="PCH5" s="66"/>
      <c r="PCI5" s="66"/>
      <c r="PCJ5" s="66"/>
      <c r="PCK5" s="66"/>
      <c r="PCL5" s="66"/>
      <c r="PCM5" s="66"/>
      <c r="PCN5" s="66"/>
      <c r="PCO5" s="66"/>
      <c r="PCP5" s="66"/>
      <c r="PCQ5" s="66"/>
      <c r="PCR5" s="66"/>
      <c r="PCS5" s="66"/>
      <c r="PCT5" s="66"/>
      <c r="PCU5" s="66"/>
      <c r="PCV5" s="66"/>
      <c r="PCW5" s="66"/>
      <c r="PCX5" s="66"/>
      <c r="PCY5" s="66"/>
      <c r="PCZ5" s="66"/>
      <c r="PDA5" s="66"/>
      <c r="PDB5" s="66"/>
      <c r="PDC5" s="66"/>
      <c r="PDD5" s="66"/>
      <c r="PDE5" s="66"/>
      <c r="PDF5" s="66"/>
      <c r="PDG5" s="66"/>
      <c r="PDH5" s="66"/>
      <c r="PDI5" s="66"/>
      <c r="PDJ5" s="66"/>
      <c r="PDK5" s="66"/>
      <c r="PDL5" s="66"/>
      <c r="PDM5" s="66"/>
      <c r="PDN5" s="66"/>
      <c r="PDO5" s="66"/>
      <c r="PDP5" s="66"/>
      <c r="PDQ5" s="66"/>
      <c r="PDR5" s="66"/>
      <c r="PDS5" s="66"/>
      <c r="PDT5" s="66"/>
      <c r="PDU5" s="66"/>
      <c r="PDV5" s="66"/>
      <c r="PDW5" s="66"/>
      <c r="PDX5" s="66"/>
      <c r="PDY5" s="66"/>
      <c r="PDZ5" s="66"/>
      <c r="PEA5" s="66"/>
      <c r="PEB5" s="66"/>
      <c r="PEC5" s="66"/>
      <c r="PED5" s="66"/>
      <c r="PEE5" s="66"/>
      <c r="PEF5" s="66"/>
      <c r="PEG5" s="66"/>
      <c r="PEH5" s="66"/>
      <c r="PEI5" s="66"/>
      <c r="PEJ5" s="66"/>
      <c r="PEK5" s="66"/>
      <c r="PEL5" s="66"/>
      <c r="PEM5" s="66"/>
      <c r="PEN5" s="66"/>
      <c r="PEO5" s="66"/>
      <c r="PEP5" s="66"/>
      <c r="PEQ5" s="66"/>
      <c r="PER5" s="66"/>
      <c r="PES5" s="66"/>
      <c r="PET5" s="66"/>
      <c r="PEU5" s="66"/>
      <c r="PEV5" s="66"/>
      <c r="PEW5" s="66"/>
      <c r="PEX5" s="66"/>
      <c r="PEY5" s="66"/>
      <c r="PEZ5" s="66"/>
      <c r="PFA5" s="66"/>
      <c r="PFB5" s="66"/>
      <c r="PFC5" s="66"/>
      <c r="PFD5" s="66"/>
      <c r="PFE5" s="66"/>
      <c r="PFF5" s="66"/>
      <c r="PFG5" s="66"/>
      <c r="PFH5" s="66"/>
      <c r="PFI5" s="66"/>
      <c r="PFJ5" s="66"/>
      <c r="PFK5" s="66"/>
      <c r="PFL5" s="66"/>
      <c r="PFM5" s="66"/>
      <c r="PFN5" s="66"/>
      <c r="PFO5" s="66"/>
      <c r="PFP5" s="66"/>
      <c r="PFQ5" s="66"/>
      <c r="PFR5" s="66"/>
      <c r="PFS5" s="66"/>
      <c r="PFT5" s="66"/>
      <c r="PFU5" s="66"/>
      <c r="PFV5" s="66"/>
      <c r="PFW5" s="66"/>
      <c r="PFX5" s="66"/>
      <c r="PFY5" s="66"/>
      <c r="PFZ5" s="66"/>
      <c r="PGA5" s="66"/>
      <c r="PGB5" s="66"/>
      <c r="PGC5" s="66"/>
      <c r="PGD5" s="66"/>
      <c r="PGE5" s="66"/>
      <c r="PGF5" s="66"/>
      <c r="PGG5" s="66"/>
      <c r="PGH5" s="66"/>
      <c r="PGI5" s="66"/>
      <c r="PGJ5" s="66"/>
      <c r="PGK5" s="66"/>
      <c r="PGL5" s="66"/>
      <c r="PGM5" s="66"/>
      <c r="PGN5" s="66"/>
      <c r="PGO5" s="66"/>
      <c r="PGP5" s="66"/>
      <c r="PGQ5" s="66"/>
      <c r="PGR5" s="66"/>
      <c r="PGS5" s="66"/>
      <c r="PGT5" s="66"/>
      <c r="PGU5" s="66"/>
      <c r="PGV5" s="66"/>
      <c r="PGW5" s="66"/>
      <c r="PGX5" s="66"/>
      <c r="PGY5" s="66"/>
      <c r="PGZ5" s="66"/>
      <c r="PHA5" s="66"/>
      <c r="PHB5" s="66"/>
      <c r="PHC5" s="66"/>
      <c r="PHD5" s="66"/>
      <c r="PHE5" s="66"/>
      <c r="PHF5" s="66"/>
      <c r="PHG5" s="66"/>
      <c r="PHH5" s="66"/>
      <c r="PHI5" s="66"/>
      <c r="PHJ5" s="66"/>
      <c r="PHK5" s="66"/>
      <c r="PHL5" s="66"/>
      <c r="PHM5" s="66"/>
      <c r="PHN5" s="66"/>
      <c r="PHO5" s="66"/>
      <c r="PHP5" s="66"/>
      <c r="PHQ5" s="66"/>
      <c r="PHR5" s="66"/>
      <c r="PHS5" s="66"/>
      <c r="PHT5" s="66"/>
      <c r="PHU5" s="66"/>
      <c r="PHV5" s="66"/>
      <c r="PHW5" s="66"/>
      <c r="PHX5" s="66"/>
      <c r="PHY5" s="66"/>
      <c r="PHZ5" s="66"/>
      <c r="PIA5" s="66"/>
      <c r="PIB5" s="66"/>
      <c r="PIC5" s="66"/>
      <c r="PID5" s="66"/>
      <c r="PIE5" s="66"/>
      <c r="PIF5" s="66"/>
      <c r="PIG5" s="66"/>
      <c r="PIH5" s="66"/>
      <c r="PII5" s="66"/>
      <c r="PIJ5" s="66"/>
      <c r="PIK5" s="66"/>
      <c r="PIL5" s="66"/>
      <c r="PIM5" s="66"/>
      <c r="PIN5" s="66"/>
      <c r="PIO5" s="66"/>
      <c r="PIP5" s="66"/>
      <c r="PIQ5" s="66"/>
      <c r="PIR5" s="66"/>
      <c r="PIS5" s="66"/>
      <c r="PIT5" s="66"/>
      <c r="PIU5" s="66"/>
      <c r="PIV5" s="66"/>
      <c r="PIW5" s="66"/>
      <c r="PIX5" s="66"/>
      <c r="PIY5" s="66"/>
      <c r="PIZ5" s="66"/>
      <c r="PJA5" s="66"/>
      <c r="PJB5" s="66"/>
      <c r="PJC5" s="66"/>
      <c r="PJD5" s="66"/>
      <c r="PJE5" s="66"/>
      <c r="PJF5" s="66"/>
      <c r="PJG5" s="66"/>
      <c r="PJH5" s="66"/>
      <c r="PJI5" s="66"/>
      <c r="PJJ5" s="66"/>
      <c r="PJK5" s="66"/>
      <c r="PJL5" s="66"/>
      <c r="PJM5" s="66"/>
      <c r="PJN5" s="66"/>
      <c r="PJO5" s="66"/>
      <c r="PJP5" s="66"/>
      <c r="PJQ5" s="66"/>
      <c r="PJR5" s="66"/>
      <c r="PJS5" s="66"/>
      <c r="PJT5" s="66"/>
      <c r="PJU5" s="66"/>
      <c r="PJV5" s="66"/>
      <c r="PJW5" s="66"/>
      <c r="PJX5" s="66"/>
      <c r="PJY5" s="66"/>
      <c r="PJZ5" s="66"/>
      <c r="PKA5" s="66"/>
      <c r="PKB5" s="66"/>
      <c r="PKC5" s="66"/>
      <c r="PKD5" s="66"/>
      <c r="PKE5" s="66"/>
      <c r="PKF5" s="66"/>
      <c r="PKG5" s="66"/>
      <c r="PKH5" s="66"/>
      <c r="PKI5" s="66"/>
      <c r="PKJ5" s="66"/>
      <c r="PKK5" s="66"/>
      <c r="PKL5" s="66"/>
      <c r="PKM5" s="66"/>
      <c r="PKN5" s="66"/>
      <c r="PKO5" s="66"/>
      <c r="PKP5" s="66"/>
      <c r="PKQ5" s="66"/>
      <c r="PKR5" s="66"/>
      <c r="PKS5" s="66"/>
      <c r="PKT5" s="66"/>
      <c r="PKU5" s="66"/>
      <c r="PKV5" s="66"/>
      <c r="PKW5" s="66"/>
      <c r="PKX5" s="66"/>
      <c r="PKY5" s="66"/>
      <c r="PKZ5" s="66"/>
      <c r="PLA5" s="66"/>
      <c r="PLB5" s="66"/>
      <c r="PLC5" s="66"/>
      <c r="PLD5" s="66"/>
      <c r="PLE5" s="66"/>
      <c r="PLF5" s="66"/>
      <c r="PLG5" s="66"/>
      <c r="PLH5" s="66"/>
      <c r="PLI5" s="66"/>
      <c r="PLJ5" s="66"/>
      <c r="PLK5" s="66"/>
      <c r="PLL5" s="66"/>
      <c r="PLM5" s="66"/>
      <c r="PLN5" s="66"/>
      <c r="PLO5" s="66"/>
      <c r="PLP5" s="66"/>
      <c r="PLQ5" s="66"/>
      <c r="PLR5" s="66"/>
      <c r="PLS5" s="66"/>
      <c r="PLT5" s="66"/>
      <c r="PLU5" s="66"/>
      <c r="PLV5" s="66"/>
      <c r="PLW5" s="66"/>
      <c r="PLX5" s="66"/>
      <c r="PLY5" s="66"/>
      <c r="PLZ5" s="66"/>
      <c r="PMA5" s="66"/>
      <c r="PMB5" s="66"/>
      <c r="PMC5" s="66"/>
      <c r="PMD5" s="66"/>
      <c r="PME5" s="66"/>
      <c r="PMF5" s="66"/>
      <c r="PMG5" s="66"/>
      <c r="PMH5" s="66"/>
      <c r="PMI5" s="66"/>
      <c r="PMJ5" s="66"/>
      <c r="PMK5" s="66"/>
      <c r="PML5" s="66"/>
      <c r="PMM5" s="66"/>
      <c r="PMN5" s="66"/>
      <c r="PMO5" s="66"/>
      <c r="PMP5" s="66"/>
      <c r="PMQ5" s="66"/>
      <c r="PMR5" s="66"/>
      <c r="PMS5" s="66"/>
      <c r="PMT5" s="66"/>
      <c r="PMU5" s="66"/>
      <c r="PMV5" s="66"/>
      <c r="PMW5" s="66"/>
      <c r="PMX5" s="66"/>
      <c r="PMY5" s="66"/>
      <c r="PMZ5" s="66"/>
      <c r="PNA5" s="66"/>
      <c r="PNB5" s="66"/>
      <c r="PNC5" s="66"/>
      <c r="PND5" s="66"/>
      <c r="PNE5" s="66"/>
      <c r="PNF5" s="66"/>
      <c r="PNG5" s="66"/>
      <c r="PNH5" s="66"/>
      <c r="PNI5" s="66"/>
      <c r="PNJ5" s="66"/>
      <c r="PNK5" s="66"/>
      <c r="PNL5" s="66"/>
      <c r="PNM5" s="66"/>
      <c r="PNN5" s="66"/>
      <c r="PNO5" s="66"/>
      <c r="PNP5" s="66"/>
      <c r="PNQ5" s="66"/>
      <c r="PNR5" s="66"/>
      <c r="PNS5" s="66"/>
      <c r="PNT5" s="66"/>
      <c r="PNU5" s="66"/>
      <c r="PNV5" s="66"/>
      <c r="PNW5" s="66"/>
      <c r="PNX5" s="66"/>
      <c r="PNY5" s="66"/>
      <c r="PNZ5" s="66"/>
      <c r="POA5" s="66"/>
      <c r="POB5" s="66"/>
      <c r="POC5" s="66"/>
      <c r="POD5" s="66"/>
      <c r="POE5" s="66"/>
      <c r="POF5" s="66"/>
      <c r="POG5" s="66"/>
      <c r="POH5" s="66"/>
      <c r="POI5" s="66"/>
      <c r="POJ5" s="66"/>
      <c r="POK5" s="66"/>
      <c r="POL5" s="66"/>
      <c r="POM5" s="66"/>
      <c r="PON5" s="66"/>
      <c r="POO5" s="66"/>
      <c r="POP5" s="66"/>
      <c r="POQ5" s="66"/>
      <c r="POR5" s="66"/>
      <c r="POS5" s="66"/>
      <c r="POT5" s="66"/>
      <c r="POU5" s="66"/>
      <c r="POV5" s="66"/>
      <c r="POW5" s="66"/>
      <c r="POX5" s="66"/>
      <c r="POY5" s="66"/>
      <c r="POZ5" s="66"/>
      <c r="PPA5" s="66"/>
      <c r="PPB5" s="66"/>
      <c r="PPC5" s="66"/>
      <c r="PPD5" s="66"/>
      <c r="PPE5" s="66"/>
      <c r="PPF5" s="66"/>
      <c r="PPG5" s="66"/>
      <c r="PPH5" s="66"/>
      <c r="PPI5" s="66"/>
      <c r="PPJ5" s="66"/>
      <c r="PPK5" s="66"/>
      <c r="PPL5" s="66"/>
      <c r="PPM5" s="66"/>
      <c r="PPN5" s="66"/>
      <c r="PPO5" s="66"/>
      <c r="PPP5" s="66"/>
      <c r="PPQ5" s="66"/>
      <c r="PPR5" s="66"/>
      <c r="PPS5" s="66"/>
      <c r="PPT5" s="66"/>
      <c r="PPU5" s="66"/>
      <c r="PPV5" s="66"/>
      <c r="PPW5" s="66"/>
      <c r="PPX5" s="66"/>
      <c r="PPY5" s="66"/>
      <c r="PPZ5" s="66"/>
      <c r="PQA5" s="66"/>
      <c r="PQB5" s="66"/>
      <c r="PQC5" s="66"/>
      <c r="PQD5" s="66"/>
      <c r="PQE5" s="66"/>
      <c r="PQF5" s="66"/>
      <c r="PQG5" s="66"/>
      <c r="PQH5" s="66"/>
      <c r="PQI5" s="66"/>
      <c r="PQJ5" s="66"/>
      <c r="PQK5" s="66"/>
      <c r="PQL5" s="66"/>
      <c r="PQM5" s="66"/>
      <c r="PQN5" s="66"/>
      <c r="PQO5" s="66"/>
      <c r="PQP5" s="66"/>
      <c r="PQQ5" s="66"/>
      <c r="PQR5" s="66"/>
      <c r="PQS5" s="66"/>
      <c r="PQT5" s="66"/>
      <c r="PQU5" s="66"/>
      <c r="PQV5" s="66"/>
      <c r="PQW5" s="66"/>
      <c r="PQX5" s="66"/>
      <c r="PQY5" s="66"/>
      <c r="PQZ5" s="66"/>
      <c r="PRA5" s="66"/>
      <c r="PRB5" s="66"/>
      <c r="PRC5" s="66"/>
      <c r="PRD5" s="66"/>
      <c r="PRE5" s="66"/>
      <c r="PRF5" s="66"/>
      <c r="PRG5" s="66"/>
      <c r="PRH5" s="66"/>
      <c r="PRI5" s="66"/>
      <c r="PRJ5" s="66"/>
      <c r="PRK5" s="66"/>
      <c r="PRL5" s="66"/>
      <c r="PRM5" s="66"/>
      <c r="PRN5" s="66"/>
      <c r="PRO5" s="66"/>
      <c r="PRP5" s="66"/>
      <c r="PRQ5" s="66"/>
      <c r="PRR5" s="66"/>
      <c r="PRS5" s="66"/>
      <c r="PRT5" s="66"/>
      <c r="PRU5" s="66"/>
      <c r="PRV5" s="66"/>
      <c r="PRW5" s="66"/>
      <c r="PRX5" s="66"/>
      <c r="PRY5" s="66"/>
      <c r="PRZ5" s="66"/>
      <c r="PSA5" s="66"/>
      <c r="PSB5" s="66"/>
      <c r="PSC5" s="66"/>
      <c r="PSD5" s="66"/>
      <c r="PSE5" s="66"/>
      <c r="PSF5" s="66"/>
      <c r="PSG5" s="66"/>
      <c r="PSH5" s="66"/>
      <c r="PSI5" s="66"/>
      <c r="PSJ5" s="66"/>
      <c r="PSK5" s="66"/>
      <c r="PSL5" s="66"/>
      <c r="PSM5" s="66"/>
      <c r="PSN5" s="66"/>
      <c r="PSO5" s="66"/>
      <c r="PSP5" s="66"/>
      <c r="PSQ5" s="66"/>
      <c r="PSR5" s="66"/>
      <c r="PSS5" s="66"/>
      <c r="PST5" s="66"/>
      <c r="PSU5" s="66"/>
      <c r="PSV5" s="66"/>
      <c r="PSW5" s="66"/>
      <c r="PSX5" s="66"/>
      <c r="PSY5" s="66"/>
      <c r="PSZ5" s="66"/>
      <c r="PTA5" s="66"/>
      <c r="PTB5" s="66"/>
      <c r="PTC5" s="66"/>
      <c r="PTD5" s="66"/>
      <c r="PTE5" s="66"/>
      <c r="PTF5" s="66"/>
      <c r="PTG5" s="66"/>
      <c r="PTH5" s="66"/>
      <c r="PTI5" s="66"/>
      <c r="PTJ5" s="66"/>
      <c r="PTK5" s="66"/>
      <c r="PTL5" s="66"/>
      <c r="PTM5" s="66"/>
      <c r="PTN5" s="66"/>
      <c r="PTO5" s="66"/>
      <c r="PTP5" s="66"/>
      <c r="PTQ5" s="66"/>
      <c r="PTR5" s="66"/>
      <c r="PTS5" s="66"/>
      <c r="PTT5" s="66"/>
      <c r="PTU5" s="66"/>
      <c r="PTV5" s="66"/>
      <c r="PTW5" s="66"/>
      <c r="PTX5" s="66"/>
      <c r="PTY5" s="66"/>
      <c r="PTZ5" s="66"/>
      <c r="PUA5" s="66"/>
      <c r="PUB5" s="66"/>
      <c r="PUC5" s="66"/>
      <c r="PUD5" s="66"/>
      <c r="PUE5" s="66"/>
      <c r="PUF5" s="66"/>
      <c r="PUG5" s="66"/>
      <c r="PUH5" s="66"/>
      <c r="PUI5" s="66"/>
      <c r="PUJ5" s="66"/>
      <c r="PUK5" s="66"/>
      <c r="PUL5" s="66"/>
      <c r="PUM5" s="66"/>
      <c r="PUN5" s="66"/>
      <c r="PUO5" s="66"/>
      <c r="PUP5" s="66"/>
      <c r="PUQ5" s="66"/>
      <c r="PUR5" s="66"/>
      <c r="PUS5" s="66"/>
      <c r="PUT5" s="66"/>
      <c r="PUU5" s="66"/>
      <c r="PUV5" s="66"/>
      <c r="PUW5" s="66"/>
      <c r="PUX5" s="66"/>
      <c r="PUY5" s="66"/>
      <c r="PUZ5" s="66"/>
      <c r="PVA5" s="66"/>
      <c r="PVB5" s="66"/>
      <c r="PVC5" s="66"/>
      <c r="PVD5" s="66"/>
      <c r="PVE5" s="66"/>
      <c r="PVF5" s="66"/>
      <c r="PVG5" s="66"/>
      <c r="PVH5" s="66"/>
      <c r="PVI5" s="66"/>
      <c r="PVJ5" s="66"/>
      <c r="PVK5" s="66"/>
      <c r="PVL5" s="66"/>
      <c r="PVM5" s="66"/>
      <c r="PVN5" s="66"/>
      <c r="PVO5" s="66"/>
      <c r="PVP5" s="66"/>
      <c r="PVQ5" s="66"/>
      <c r="PVR5" s="66"/>
      <c r="PVS5" s="66"/>
      <c r="PVT5" s="66"/>
      <c r="PVU5" s="66"/>
      <c r="PVV5" s="66"/>
      <c r="PVW5" s="66"/>
      <c r="PVX5" s="66"/>
      <c r="PVY5" s="66"/>
      <c r="PVZ5" s="66"/>
      <c r="PWA5" s="66"/>
      <c r="PWB5" s="66"/>
      <c r="PWC5" s="66"/>
      <c r="PWD5" s="66"/>
      <c r="PWE5" s="66"/>
      <c r="PWF5" s="66"/>
      <c r="PWG5" s="66"/>
      <c r="PWH5" s="66"/>
      <c r="PWI5" s="66"/>
      <c r="PWJ5" s="66"/>
      <c r="PWK5" s="66"/>
      <c r="PWL5" s="66"/>
      <c r="PWM5" s="66"/>
      <c r="PWN5" s="66"/>
      <c r="PWO5" s="66"/>
      <c r="PWP5" s="66"/>
      <c r="PWQ5" s="66"/>
      <c r="PWR5" s="66"/>
      <c r="PWS5" s="66"/>
      <c r="PWT5" s="66"/>
      <c r="PWU5" s="66"/>
      <c r="PWV5" s="66"/>
      <c r="PWW5" s="66"/>
      <c r="PWX5" s="66"/>
      <c r="PWY5" s="66"/>
      <c r="PWZ5" s="66"/>
      <c r="PXA5" s="66"/>
      <c r="PXB5" s="66"/>
      <c r="PXC5" s="66"/>
      <c r="PXD5" s="66"/>
      <c r="PXE5" s="66"/>
      <c r="PXF5" s="66"/>
      <c r="PXG5" s="66"/>
      <c r="PXH5" s="66"/>
      <c r="PXI5" s="66"/>
      <c r="PXJ5" s="66"/>
      <c r="PXK5" s="66"/>
      <c r="PXL5" s="66"/>
      <c r="PXM5" s="66"/>
      <c r="PXN5" s="66"/>
      <c r="PXO5" s="66"/>
      <c r="PXP5" s="66"/>
      <c r="PXQ5" s="66"/>
      <c r="PXR5" s="66"/>
      <c r="PXS5" s="66"/>
      <c r="PXT5" s="66"/>
      <c r="PXU5" s="66"/>
      <c r="PXV5" s="66"/>
      <c r="PXW5" s="66"/>
      <c r="PXX5" s="66"/>
      <c r="PXY5" s="66"/>
      <c r="PXZ5" s="66"/>
      <c r="PYA5" s="66"/>
      <c r="PYB5" s="66"/>
      <c r="PYC5" s="66"/>
      <c r="PYD5" s="66"/>
      <c r="PYE5" s="66"/>
      <c r="PYF5" s="66"/>
      <c r="PYG5" s="66"/>
      <c r="PYH5" s="66"/>
      <c r="PYI5" s="66"/>
      <c r="PYJ5" s="66"/>
      <c r="PYK5" s="66"/>
      <c r="PYL5" s="66"/>
      <c r="PYM5" s="66"/>
      <c r="PYN5" s="66"/>
      <c r="PYO5" s="66"/>
      <c r="PYP5" s="66"/>
      <c r="PYQ5" s="66"/>
      <c r="PYR5" s="66"/>
      <c r="PYS5" s="66"/>
      <c r="PYT5" s="66"/>
      <c r="PYU5" s="66"/>
      <c r="PYV5" s="66"/>
      <c r="PYW5" s="66"/>
      <c r="PYX5" s="66"/>
      <c r="PYY5" s="66"/>
      <c r="PYZ5" s="66"/>
      <c r="PZA5" s="66"/>
      <c r="PZB5" s="66"/>
      <c r="PZC5" s="66"/>
      <c r="PZD5" s="66"/>
      <c r="PZE5" s="66"/>
      <c r="PZF5" s="66"/>
      <c r="PZG5" s="66"/>
      <c r="PZH5" s="66"/>
      <c r="PZI5" s="66"/>
      <c r="PZJ5" s="66"/>
      <c r="PZK5" s="66"/>
      <c r="PZL5" s="66"/>
      <c r="PZM5" s="66"/>
      <c r="PZN5" s="66"/>
      <c r="PZO5" s="66"/>
      <c r="PZP5" s="66"/>
      <c r="PZQ5" s="66"/>
      <c r="PZR5" s="66"/>
      <c r="PZS5" s="66"/>
      <c r="PZT5" s="66"/>
      <c r="PZU5" s="66"/>
      <c r="PZV5" s="66"/>
      <c r="PZW5" s="66"/>
      <c r="PZX5" s="66"/>
      <c r="PZY5" s="66"/>
      <c r="PZZ5" s="66"/>
      <c r="QAA5" s="66"/>
      <c r="QAB5" s="66"/>
      <c r="QAC5" s="66"/>
      <c r="QAD5" s="66"/>
      <c r="QAE5" s="66"/>
      <c r="QAF5" s="66"/>
      <c r="QAG5" s="66"/>
      <c r="QAH5" s="66"/>
      <c r="QAI5" s="66"/>
      <c r="QAJ5" s="66"/>
      <c r="QAK5" s="66"/>
      <c r="QAL5" s="66"/>
      <c r="QAM5" s="66"/>
      <c r="QAN5" s="66"/>
      <c r="QAO5" s="66"/>
      <c r="QAP5" s="66"/>
      <c r="QAQ5" s="66"/>
      <c r="QAR5" s="66"/>
      <c r="QAS5" s="66"/>
      <c r="QAT5" s="66"/>
      <c r="QAU5" s="66"/>
      <c r="QAV5" s="66"/>
      <c r="QAW5" s="66"/>
      <c r="QAX5" s="66"/>
      <c r="QAY5" s="66"/>
      <c r="QAZ5" s="66"/>
      <c r="QBA5" s="66"/>
      <c r="QBB5" s="66"/>
      <c r="QBC5" s="66"/>
      <c r="QBD5" s="66"/>
      <c r="QBE5" s="66"/>
      <c r="QBF5" s="66"/>
      <c r="QBG5" s="66"/>
      <c r="QBH5" s="66"/>
      <c r="QBI5" s="66"/>
      <c r="QBJ5" s="66"/>
      <c r="QBK5" s="66"/>
      <c r="QBL5" s="66"/>
      <c r="QBM5" s="66"/>
      <c r="QBN5" s="66"/>
      <c r="QBO5" s="66"/>
      <c r="QBP5" s="66"/>
      <c r="QBQ5" s="66"/>
      <c r="QBR5" s="66"/>
      <c r="QBS5" s="66"/>
      <c r="QBT5" s="66"/>
      <c r="QBU5" s="66"/>
      <c r="QBV5" s="66"/>
      <c r="QBW5" s="66"/>
      <c r="QBX5" s="66"/>
      <c r="QBY5" s="66"/>
      <c r="QBZ5" s="66"/>
      <c r="QCA5" s="66"/>
      <c r="QCB5" s="66"/>
      <c r="QCC5" s="66"/>
      <c r="QCD5" s="66"/>
      <c r="QCE5" s="66"/>
      <c r="QCF5" s="66"/>
      <c r="QCG5" s="66"/>
      <c r="QCH5" s="66"/>
      <c r="QCI5" s="66"/>
      <c r="QCJ5" s="66"/>
      <c r="QCK5" s="66"/>
      <c r="QCL5" s="66"/>
      <c r="QCM5" s="66"/>
      <c r="QCN5" s="66"/>
      <c r="QCO5" s="66"/>
      <c r="QCP5" s="66"/>
      <c r="QCQ5" s="66"/>
      <c r="QCR5" s="66"/>
      <c r="QCS5" s="66"/>
      <c r="QCT5" s="66"/>
      <c r="QCU5" s="66"/>
      <c r="QCV5" s="66"/>
      <c r="QCW5" s="66"/>
      <c r="QCX5" s="66"/>
      <c r="QCY5" s="66"/>
      <c r="QCZ5" s="66"/>
      <c r="QDA5" s="66"/>
      <c r="QDB5" s="66"/>
      <c r="QDC5" s="66"/>
      <c r="QDD5" s="66"/>
      <c r="QDE5" s="66"/>
      <c r="QDF5" s="66"/>
      <c r="QDG5" s="66"/>
      <c r="QDH5" s="66"/>
      <c r="QDI5" s="66"/>
      <c r="QDJ5" s="66"/>
      <c r="QDK5" s="66"/>
      <c r="QDL5" s="66"/>
      <c r="QDM5" s="66"/>
      <c r="QDN5" s="66"/>
      <c r="QDO5" s="66"/>
      <c r="QDP5" s="66"/>
      <c r="QDQ5" s="66"/>
      <c r="QDR5" s="66"/>
      <c r="QDS5" s="66"/>
      <c r="QDT5" s="66"/>
      <c r="QDU5" s="66"/>
      <c r="QDV5" s="66"/>
      <c r="QDW5" s="66"/>
      <c r="QDX5" s="66"/>
      <c r="QDY5" s="66"/>
      <c r="QDZ5" s="66"/>
      <c r="QEA5" s="66"/>
      <c r="QEB5" s="66"/>
      <c r="QEC5" s="66"/>
      <c r="QED5" s="66"/>
      <c r="QEE5" s="66"/>
      <c r="QEF5" s="66"/>
      <c r="QEG5" s="66"/>
      <c r="QEH5" s="66"/>
      <c r="QEI5" s="66"/>
      <c r="QEJ5" s="66"/>
      <c r="QEK5" s="66"/>
      <c r="QEL5" s="66"/>
      <c r="QEM5" s="66"/>
      <c r="QEN5" s="66"/>
      <c r="QEO5" s="66"/>
      <c r="QEP5" s="66"/>
      <c r="QEQ5" s="66"/>
      <c r="QER5" s="66"/>
      <c r="QES5" s="66"/>
      <c r="QET5" s="66"/>
      <c r="QEU5" s="66"/>
      <c r="QEV5" s="66"/>
      <c r="QEW5" s="66"/>
      <c r="QEX5" s="66"/>
      <c r="QEY5" s="66"/>
      <c r="QEZ5" s="66"/>
      <c r="QFA5" s="66"/>
      <c r="QFB5" s="66"/>
      <c r="QFC5" s="66"/>
      <c r="QFD5" s="66"/>
      <c r="QFE5" s="66"/>
      <c r="QFF5" s="66"/>
      <c r="QFG5" s="66"/>
      <c r="QFH5" s="66"/>
      <c r="QFI5" s="66"/>
      <c r="QFJ5" s="66"/>
      <c r="QFK5" s="66"/>
      <c r="QFL5" s="66"/>
      <c r="QFM5" s="66"/>
      <c r="QFN5" s="66"/>
      <c r="QFO5" s="66"/>
      <c r="QFP5" s="66"/>
      <c r="QFQ5" s="66"/>
      <c r="QFR5" s="66"/>
      <c r="QFS5" s="66"/>
      <c r="QFT5" s="66"/>
      <c r="QFU5" s="66"/>
      <c r="QFV5" s="66"/>
      <c r="QFW5" s="66"/>
      <c r="QFX5" s="66"/>
      <c r="QFY5" s="66"/>
      <c r="QFZ5" s="66"/>
      <c r="QGA5" s="66"/>
      <c r="QGB5" s="66"/>
      <c r="QGC5" s="66"/>
      <c r="QGD5" s="66"/>
      <c r="QGE5" s="66"/>
      <c r="QGF5" s="66"/>
      <c r="QGG5" s="66"/>
      <c r="QGH5" s="66"/>
      <c r="QGI5" s="66"/>
      <c r="QGJ5" s="66"/>
      <c r="QGK5" s="66"/>
      <c r="QGL5" s="66"/>
      <c r="QGM5" s="66"/>
      <c r="QGN5" s="66"/>
      <c r="QGO5" s="66"/>
      <c r="QGP5" s="66"/>
      <c r="QGQ5" s="66"/>
      <c r="QGR5" s="66"/>
      <c r="QGS5" s="66"/>
      <c r="QGT5" s="66"/>
      <c r="QGU5" s="66"/>
      <c r="QGV5" s="66"/>
      <c r="QGW5" s="66"/>
      <c r="QGX5" s="66"/>
      <c r="QGY5" s="66"/>
      <c r="QGZ5" s="66"/>
      <c r="QHA5" s="66"/>
      <c r="QHB5" s="66"/>
      <c r="QHC5" s="66"/>
      <c r="QHD5" s="66"/>
      <c r="QHE5" s="66"/>
      <c r="QHF5" s="66"/>
      <c r="QHG5" s="66"/>
      <c r="QHH5" s="66"/>
      <c r="QHI5" s="66"/>
      <c r="QHJ5" s="66"/>
      <c r="QHK5" s="66"/>
      <c r="QHL5" s="66"/>
      <c r="QHM5" s="66"/>
      <c r="QHN5" s="66"/>
      <c r="QHO5" s="66"/>
      <c r="QHP5" s="66"/>
      <c r="QHQ5" s="66"/>
      <c r="QHR5" s="66"/>
      <c r="QHS5" s="66"/>
      <c r="QHT5" s="66"/>
      <c r="QHU5" s="66"/>
      <c r="QHV5" s="66"/>
      <c r="QHW5" s="66"/>
      <c r="QHX5" s="66"/>
      <c r="QHY5" s="66"/>
      <c r="QHZ5" s="66"/>
      <c r="QIA5" s="66"/>
      <c r="QIB5" s="66"/>
      <c r="QIC5" s="66"/>
      <c r="QID5" s="66"/>
      <c r="QIE5" s="66"/>
      <c r="QIF5" s="66"/>
      <c r="QIG5" s="66"/>
      <c r="QIH5" s="66"/>
      <c r="QII5" s="66"/>
      <c r="QIJ5" s="66"/>
      <c r="QIK5" s="66"/>
      <c r="QIL5" s="66"/>
      <c r="QIM5" s="66"/>
      <c r="QIN5" s="66"/>
      <c r="QIO5" s="66"/>
      <c r="QIP5" s="66"/>
      <c r="QIQ5" s="66"/>
      <c r="QIR5" s="66"/>
      <c r="QIS5" s="66"/>
      <c r="QIT5" s="66"/>
      <c r="QIU5" s="66"/>
      <c r="QIV5" s="66"/>
      <c r="QIW5" s="66"/>
      <c r="QIX5" s="66"/>
      <c r="QIY5" s="66"/>
      <c r="QIZ5" s="66"/>
      <c r="QJA5" s="66"/>
      <c r="QJB5" s="66"/>
      <c r="QJC5" s="66"/>
      <c r="QJD5" s="66"/>
      <c r="QJE5" s="66"/>
      <c r="QJF5" s="66"/>
      <c r="QJG5" s="66"/>
      <c r="QJH5" s="66"/>
      <c r="QJI5" s="66"/>
      <c r="QJJ5" s="66"/>
      <c r="QJK5" s="66"/>
      <c r="QJL5" s="66"/>
      <c r="QJM5" s="66"/>
      <c r="QJN5" s="66"/>
      <c r="QJO5" s="66"/>
      <c r="QJP5" s="66"/>
      <c r="QJQ5" s="66"/>
      <c r="QJR5" s="66"/>
      <c r="QJS5" s="66"/>
      <c r="QJT5" s="66"/>
      <c r="QJU5" s="66"/>
      <c r="QJV5" s="66"/>
      <c r="QJW5" s="66"/>
      <c r="QJX5" s="66"/>
      <c r="QJY5" s="66"/>
      <c r="QJZ5" s="66"/>
      <c r="QKA5" s="66"/>
      <c r="QKB5" s="66"/>
      <c r="QKC5" s="66"/>
      <c r="QKD5" s="66"/>
      <c r="QKE5" s="66"/>
      <c r="QKF5" s="66"/>
      <c r="QKG5" s="66"/>
      <c r="QKH5" s="66"/>
      <c r="QKI5" s="66"/>
      <c r="QKJ5" s="66"/>
      <c r="QKK5" s="66"/>
      <c r="QKL5" s="66"/>
      <c r="QKM5" s="66"/>
      <c r="QKN5" s="66"/>
      <c r="QKO5" s="66"/>
      <c r="QKP5" s="66"/>
      <c r="QKQ5" s="66"/>
      <c r="QKR5" s="66"/>
      <c r="QKS5" s="66"/>
      <c r="QKT5" s="66"/>
      <c r="QKU5" s="66"/>
      <c r="QKV5" s="66"/>
      <c r="QKW5" s="66"/>
      <c r="QKX5" s="66"/>
      <c r="QKY5" s="66"/>
      <c r="QKZ5" s="66"/>
      <c r="QLA5" s="66"/>
      <c r="QLB5" s="66"/>
      <c r="QLC5" s="66"/>
      <c r="QLD5" s="66"/>
      <c r="QLE5" s="66"/>
      <c r="QLF5" s="66"/>
      <c r="QLG5" s="66"/>
      <c r="QLH5" s="66"/>
      <c r="QLI5" s="66"/>
      <c r="QLJ5" s="66"/>
      <c r="QLK5" s="66"/>
      <c r="QLL5" s="66"/>
      <c r="QLM5" s="66"/>
      <c r="QLN5" s="66"/>
      <c r="QLO5" s="66"/>
      <c r="QLP5" s="66"/>
      <c r="QLQ5" s="66"/>
      <c r="QLR5" s="66"/>
      <c r="QLS5" s="66"/>
      <c r="QLT5" s="66"/>
      <c r="QLU5" s="66"/>
      <c r="QLV5" s="66"/>
      <c r="QLW5" s="66"/>
      <c r="QLX5" s="66"/>
      <c r="QLY5" s="66"/>
      <c r="QLZ5" s="66"/>
      <c r="QMA5" s="66"/>
      <c r="QMB5" s="66"/>
      <c r="QMC5" s="66"/>
      <c r="QMD5" s="66"/>
      <c r="QME5" s="66"/>
      <c r="QMF5" s="66"/>
      <c r="QMG5" s="66"/>
      <c r="QMH5" s="66"/>
      <c r="QMI5" s="66"/>
      <c r="QMJ5" s="66"/>
      <c r="QMK5" s="66"/>
      <c r="QML5" s="66"/>
      <c r="QMM5" s="66"/>
      <c r="QMN5" s="66"/>
      <c r="QMO5" s="66"/>
      <c r="QMP5" s="66"/>
      <c r="QMQ5" s="66"/>
      <c r="QMR5" s="66"/>
      <c r="QMS5" s="66"/>
      <c r="QMT5" s="66"/>
      <c r="QMU5" s="66"/>
      <c r="QMV5" s="66"/>
      <c r="QMW5" s="66"/>
      <c r="QMX5" s="66"/>
      <c r="QMY5" s="66"/>
      <c r="QMZ5" s="66"/>
      <c r="QNA5" s="66"/>
      <c r="QNB5" s="66"/>
      <c r="QNC5" s="66"/>
      <c r="QND5" s="66"/>
      <c r="QNE5" s="66"/>
      <c r="QNF5" s="66"/>
      <c r="QNG5" s="66"/>
      <c r="QNH5" s="66"/>
      <c r="QNI5" s="66"/>
      <c r="QNJ5" s="66"/>
      <c r="QNK5" s="66"/>
      <c r="QNL5" s="66"/>
      <c r="QNM5" s="66"/>
      <c r="QNN5" s="66"/>
      <c r="QNO5" s="66"/>
      <c r="QNP5" s="66"/>
      <c r="QNQ5" s="66"/>
      <c r="QNR5" s="66"/>
      <c r="QNS5" s="66"/>
      <c r="QNT5" s="66"/>
      <c r="QNU5" s="66"/>
      <c r="QNV5" s="66"/>
      <c r="QNW5" s="66"/>
      <c r="QNX5" s="66"/>
      <c r="QNY5" s="66"/>
      <c r="QNZ5" s="66"/>
      <c r="QOA5" s="66"/>
      <c r="QOB5" s="66"/>
      <c r="QOC5" s="66"/>
      <c r="QOD5" s="66"/>
      <c r="QOE5" s="66"/>
      <c r="QOF5" s="66"/>
      <c r="QOG5" s="66"/>
      <c r="QOH5" s="66"/>
      <c r="QOI5" s="66"/>
      <c r="QOJ5" s="66"/>
      <c r="QOK5" s="66"/>
      <c r="QOL5" s="66"/>
      <c r="QOM5" s="66"/>
      <c r="QON5" s="66"/>
      <c r="QOO5" s="66"/>
      <c r="QOP5" s="66"/>
      <c r="QOQ5" s="66"/>
      <c r="QOR5" s="66"/>
      <c r="QOS5" s="66"/>
      <c r="QOT5" s="66"/>
      <c r="QOU5" s="66"/>
      <c r="QOV5" s="66"/>
      <c r="QOW5" s="66"/>
      <c r="QOX5" s="66"/>
      <c r="QOY5" s="66"/>
      <c r="QOZ5" s="66"/>
      <c r="QPA5" s="66"/>
      <c r="QPB5" s="66"/>
      <c r="QPC5" s="66"/>
      <c r="QPD5" s="66"/>
      <c r="QPE5" s="66"/>
      <c r="QPF5" s="66"/>
      <c r="QPG5" s="66"/>
      <c r="QPH5" s="66"/>
      <c r="QPI5" s="66"/>
      <c r="QPJ5" s="66"/>
      <c r="QPK5" s="66"/>
      <c r="QPL5" s="66"/>
      <c r="QPM5" s="66"/>
      <c r="QPN5" s="66"/>
      <c r="QPO5" s="66"/>
      <c r="QPP5" s="66"/>
      <c r="QPQ5" s="66"/>
      <c r="QPR5" s="66"/>
      <c r="QPS5" s="66"/>
      <c r="QPT5" s="66"/>
      <c r="QPU5" s="66"/>
      <c r="QPV5" s="66"/>
      <c r="QPW5" s="66"/>
      <c r="QPX5" s="66"/>
      <c r="QPY5" s="66"/>
      <c r="QPZ5" s="66"/>
      <c r="QQA5" s="66"/>
      <c r="QQB5" s="66"/>
      <c r="QQC5" s="66"/>
      <c r="QQD5" s="66"/>
      <c r="QQE5" s="66"/>
      <c r="QQF5" s="66"/>
      <c r="QQG5" s="66"/>
      <c r="QQH5" s="66"/>
      <c r="QQI5" s="66"/>
      <c r="QQJ5" s="66"/>
      <c r="QQK5" s="66"/>
      <c r="QQL5" s="66"/>
      <c r="QQM5" s="66"/>
      <c r="QQN5" s="66"/>
      <c r="QQO5" s="66"/>
      <c r="QQP5" s="66"/>
      <c r="QQQ5" s="66"/>
      <c r="QQR5" s="66"/>
      <c r="QQS5" s="66"/>
      <c r="QQT5" s="66"/>
      <c r="QQU5" s="66"/>
      <c r="QQV5" s="66"/>
      <c r="QQW5" s="66"/>
      <c r="QQX5" s="66"/>
      <c r="QQY5" s="66"/>
      <c r="QQZ5" s="66"/>
      <c r="QRA5" s="66"/>
      <c r="QRB5" s="66"/>
      <c r="QRC5" s="66"/>
      <c r="QRD5" s="66"/>
      <c r="QRE5" s="66"/>
      <c r="QRF5" s="66"/>
      <c r="QRG5" s="66"/>
      <c r="QRH5" s="66"/>
      <c r="QRI5" s="66"/>
      <c r="QRJ5" s="66"/>
      <c r="QRK5" s="66"/>
      <c r="QRL5" s="66"/>
      <c r="QRM5" s="66"/>
      <c r="QRN5" s="66"/>
      <c r="QRO5" s="66"/>
      <c r="QRP5" s="66"/>
      <c r="QRQ5" s="66"/>
      <c r="QRR5" s="66"/>
      <c r="QRS5" s="66"/>
      <c r="QRT5" s="66"/>
      <c r="QRU5" s="66"/>
      <c r="QRV5" s="66"/>
      <c r="QRW5" s="66"/>
      <c r="QRX5" s="66"/>
      <c r="QRY5" s="66"/>
      <c r="QRZ5" s="66"/>
      <c r="QSA5" s="66"/>
      <c r="QSB5" s="66"/>
      <c r="QSC5" s="66"/>
      <c r="QSD5" s="66"/>
      <c r="QSE5" s="66"/>
      <c r="QSF5" s="66"/>
      <c r="QSG5" s="66"/>
      <c r="QSH5" s="66"/>
      <c r="QSI5" s="66"/>
      <c r="QSJ5" s="66"/>
      <c r="QSK5" s="66"/>
      <c r="QSL5" s="66"/>
      <c r="QSM5" s="66"/>
      <c r="QSN5" s="66"/>
      <c r="QSO5" s="66"/>
      <c r="QSP5" s="66"/>
      <c r="QSQ5" s="66"/>
      <c r="QSR5" s="66"/>
      <c r="QSS5" s="66"/>
      <c r="QST5" s="66"/>
      <c r="QSU5" s="66"/>
      <c r="QSV5" s="66"/>
      <c r="QSW5" s="66"/>
      <c r="QSX5" s="66"/>
      <c r="QSY5" s="66"/>
      <c r="QSZ5" s="66"/>
      <c r="QTA5" s="66"/>
      <c r="QTB5" s="66"/>
      <c r="QTC5" s="66"/>
      <c r="QTD5" s="66"/>
      <c r="QTE5" s="66"/>
      <c r="QTF5" s="66"/>
      <c r="QTG5" s="66"/>
      <c r="QTH5" s="66"/>
      <c r="QTI5" s="66"/>
      <c r="QTJ5" s="66"/>
      <c r="QTK5" s="66"/>
      <c r="QTL5" s="66"/>
      <c r="QTM5" s="66"/>
      <c r="QTN5" s="66"/>
      <c r="QTO5" s="66"/>
      <c r="QTP5" s="66"/>
      <c r="QTQ5" s="66"/>
      <c r="QTR5" s="66"/>
      <c r="QTS5" s="66"/>
      <c r="QTT5" s="66"/>
      <c r="QTU5" s="66"/>
      <c r="QTV5" s="66"/>
      <c r="QTW5" s="66"/>
      <c r="QTX5" s="66"/>
      <c r="QTY5" s="66"/>
      <c r="QTZ5" s="66"/>
      <c r="QUA5" s="66"/>
      <c r="QUB5" s="66"/>
      <c r="QUC5" s="66"/>
      <c r="QUD5" s="66"/>
      <c r="QUE5" s="66"/>
      <c r="QUF5" s="66"/>
      <c r="QUG5" s="66"/>
      <c r="QUH5" s="66"/>
      <c r="QUI5" s="66"/>
      <c r="QUJ5" s="66"/>
      <c r="QUK5" s="66"/>
      <c r="QUL5" s="66"/>
      <c r="QUM5" s="66"/>
      <c r="QUN5" s="66"/>
      <c r="QUO5" s="66"/>
      <c r="QUP5" s="66"/>
      <c r="QUQ5" s="66"/>
      <c r="QUR5" s="66"/>
      <c r="QUS5" s="66"/>
      <c r="QUT5" s="66"/>
      <c r="QUU5" s="66"/>
      <c r="QUV5" s="66"/>
      <c r="QUW5" s="66"/>
      <c r="QUX5" s="66"/>
      <c r="QUY5" s="66"/>
      <c r="QUZ5" s="66"/>
      <c r="QVA5" s="66"/>
      <c r="QVB5" s="66"/>
      <c r="QVC5" s="66"/>
      <c r="QVD5" s="66"/>
      <c r="QVE5" s="66"/>
      <c r="QVF5" s="66"/>
      <c r="QVG5" s="66"/>
      <c r="QVH5" s="66"/>
      <c r="QVI5" s="66"/>
      <c r="QVJ5" s="66"/>
      <c r="QVK5" s="66"/>
      <c r="QVL5" s="66"/>
      <c r="QVM5" s="66"/>
      <c r="QVN5" s="66"/>
      <c r="QVO5" s="66"/>
      <c r="QVP5" s="66"/>
      <c r="QVQ5" s="66"/>
      <c r="QVR5" s="66"/>
      <c r="QVS5" s="66"/>
      <c r="QVT5" s="66"/>
      <c r="QVU5" s="66"/>
      <c r="QVV5" s="66"/>
      <c r="QVW5" s="66"/>
      <c r="QVX5" s="66"/>
      <c r="QVY5" s="66"/>
      <c r="QVZ5" s="66"/>
      <c r="QWA5" s="66"/>
      <c r="QWB5" s="66"/>
      <c r="QWC5" s="66"/>
      <c r="QWD5" s="66"/>
      <c r="QWE5" s="66"/>
      <c r="QWF5" s="66"/>
      <c r="QWG5" s="66"/>
      <c r="QWH5" s="66"/>
      <c r="QWI5" s="66"/>
      <c r="QWJ5" s="66"/>
      <c r="QWK5" s="66"/>
      <c r="QWL5" s="66"/>
      <c r="QWM5" s="66"/>
      <c r="QWN5" s="66"/>
      <c r="QWO5" s="66"/>
      <c r="QWP5" s="66"/>
      <c r="QWQ5" s="66"/>
      <c r="QWR5" s="66"/>
      <c r="QWS5" s="66"/>
      <c r="QWT5" s="66"/>
      <c r="QWU5" s="66"/>
      <c r="QWV5" s="66"/>
      <c r="QWW5" s="66"/>
      <c r="QWX5" s="66"/>
      <c r="QWY5" s="66"/>
      <c r="QWZ5" s="66"/>
      <c r="QXA5" s="66"/>
      <c r="QXB5" s="66"/>
      <c r="QXC5" s="66"/>
      <c r="QXD5" s="66"/>
      <c r="QXE5" s="66"/>
      <c r="QXF5" s="66"/>
      <c r="QXG5" s="66"/>
      <c r="QXH5" s="66"/>
      <c r="QXI5" s="66"/>
      <c r="QXJ5" s="66"/>
      <c r="QXK5" s="66"/>
      <c r="QXL5" s="66"/>
      <c r="QXM5" s="66"/>
      <c r="QXN5" s="66"/>
      <c r="QXO5" s="66"/>
      <c r="QXP5" s="66"/>
      <c r="QXQ5" s="66"/>
      <c r="QXR5" s="66"/>
      <c r="QXS5" s="66"/>
      <c r="QXT5" s="66"/>
      <c r="QXU5" s="66"/>
      <c r="QXV5" s="66"/>
      <c r="QXW5" s="66"/>
      <c r="QXX5" s="66"/>
      <c r="QXY5" s="66"/>
      <c r="QXZ5" s="66"/>
      <c r="QYA5" s="66"/>
      <c r="QYB5" s="66"/>
      <c r="QYC5" s="66"/>
      <c r="QYD5" s="66"/>
      <c r="QYE5" s="66"/>
      <c r="QYF5" s="66"/>
      <c r="QYG5" s="66"/>
      <c r="QYH5" s="66"/>
      <c r="QYI5" s="66"/>
      <c r="QYJ5" s="66"/>
      <c r="QYK5" s="66"/>
      <c r="QYL5" s="66"/>
      <c r="QYM5" s="66"/>
      <c r="QYN5" s="66"/>
      <c r="QYO5" s="66"/>
      <c r="QYP5" s="66"/>
      <c r="QYQ5" s="66"/>
      <c r="QYR5" s="66"/>
      <c r="QYS5" s="66"/>
      <c r="QYT5" s="66"/>
      <c r="QYU5" s="66"/>
      <c r="QYV5" s="66"/>
      <c r="QYW5" s="66"/>
      <c r="QYX5" s="66"/>
      <c r="QYY5" s="66"/>
      <c r="QYZ5" s="66"/>
      <c r="QZA5" s="66"/>
      <c r="QZB5" s="66"/>
      <c r="QZC5" s="66"/>
      <c r="QZD5" s="66"/>
      <c r="QZE5" s="66"/>
      <c r="QZF5" s="66"/>
      <c r="QZG5" s="66"/>
      <c r="QZH5" s="66"/>
      <c r="QZI5" s="66"/>
      <c r="QZJ5" s="66"/>
      <c r="QZK5" s="66"/>
      <c r="QZL5" s="66"/>
      <c r="QZM5" s="66"/>
      <c r="QZN5" s="66"/>
      <c r="QZO5" s="66"/>
      <c r="QZP5" s="66"/>
      <c r="QZQ5" s="66"/>
      <c r="QZR5" s="66"/>
      <c r="QZS5" s="66"/>
      <c r="QZT5" s="66"/>
      <c r="QZU5" s="66"/>
      <c r="QZV5" s="66"/>
      <c r="QZW5" s="66"/>
      <c r="QZX5" s="66"/>
      <c r="QZY5" s="66"/>
      <c r="QZZ5" s="66"/>
      <c r="RAA5" s="66"/>
      <c r="RAB5" s="66"/>
      <c r="RAC5" s="66"/>
      <c r="RAD5" s="66"/>
      <c r="RAE5" s="66"/>
      <c r="RAF5" s="66"/>
      <c r="RAG5" s="66"/>
      <c r="RAH5" s="66"/>
      <c r="RAI5" s="66"/>
      <c r="RAJ5" s="66"/>
      <c r="RAK5" s="66"/>
      <c r="RAL5" s="66"/>
      <c r="RAM5" s="66"/>
      <c r="RAN5" s="66"/>
      <c r="RAO5" s="66"/>
      <c r="RAP5" s="66"/>
      <c r="RAQ5" s="66"/>
      <c r="RAR5" s="66"/>
      <c r="RAS5" s="66"/>
      <c r="RAT5" s="66"/>
      <c r="RAU5" s="66"/>
      <c r="RAV5" s="66"/>
      <c r="RAW5" s="66"/>
      <c r="RAX5" s="66"/>
      <c r="RAY5" s="66"/>
      <c r="RAZ5" s="66"/>
      <c r="RBA5" s="66"/>
      <c r="RBB5" s="66"/>
      <c r="RBC5" s="66"/>
      <c r="RBD5" s="66"/>
      <c r="RBE5" s="66"/>
      <c r="RBF5" s="66"/>
      <c r="RBG5" s="66"/>
      <c r="RBH5" s="66"/>
      <c r="RBI5" s="66"/>
      <c r="RBJ5" s="66"/>
      <c r="RBK5" s="66"/>
      <c r="RBL5" s="66"/>
      <c r="RBM5" s="66"/>
      <c r="RBN5" s="66"/>
      <c r="RBO5" s="66"/>
      <c r="RBP5" s="66"/>
      <c r="RBQ5" s="66"/>
      <c r="RBR5" s="66"/>
      <c r="RBS5" s="66"/>
      <c r="RBT5" s="66"/>
      <c r="RBU5" s="66"/>
      <c r="RBV5" s="66"/>
      <c r="RBW5" s="66"/>
      <c r="RBX5" s="66"/>
      <c r="RBY5" s="66"/>
      <c r="RBZ5" s="66"/>
      <c r="RCA5" s="66"/>
      <c r="RCB5" s="66"/>
      <c r="RCC5" s="66"/>
      <c r="RCD5" s="66"/>
      <c r="RCE5" s="66"/>
      <c r="RCF5" s="66"/>
      <c r="RCG5" s="66"/>
      <c r="RCH5" s="66"/>
      <c r="RCI5" s="66"/>
      <c r="RCJ5" s="66"/>
      <c r="RCK5" s="66"/>
      <c r="RCL5" s="66"/>
      <c r="RCM5" s="66"/>
      <c r="RCN5" s="66"/>
      <c r="RCO5" s="66"/>
      <c r="RCP5" s="66"/>
      <c r="RCQ5" s="66"/>
      <c r="RCR5" s="66"/>
      <c r="RCS5" s="66"/>
      <c r="RCT5" s="66"/>
      <c r="RCU5" s="66"/>
      <c r="RCV5" s="66"/>
      <c r="RCW5" s="66"/>
      <c r="RCX5" s="66"/>
      <c r="RCY5" s="66"/>
      <c r="RCZ5" s="66"/>
      <c r="RDA5" s="66"/>
      <c r="RDB5" s="66"/>
      <c r="RDC5" s="66"/>
      <c r="RDD5" s="66"/>
      <c r="RDE5" s="66"/>
      <c r="RDF5" s="66"/>
      <c r="RDG5" s="66"/>
      <c r="RDH5" s="66"/>
      <c r="RDI5" s="66"/>
      <c r="RDJ5" s="66"/>
      <c r="RDK5" s="66"/>
      <c r="RDL5" s="66"/>
      <c r="RDM5" s="66"/>
      <c r="RDN5" s="66"/>
      <c r="RDO5" s="66"/>
      <c r="RDP5" s="66"/>
      <c r="RDQ5" s="66"/>
      <c r="RDR5" s="66"/>
      <c r="RDS5" s="66"/>
      <c r="RDT5" s="66"/>
      <c r="RDU5" s="66"/>
      <c r="RDV5" s="66"/>
      <c r="RDW5" s="66"/>
      <c r="RDX5" s="66"/>
      <c r="RDY5" s="66"/>
      <c r="RDZ5" s="66"/>
      <c r="REA5" s="66"/>
      <c r="REB5" s="66"/>
      <c r="REC5" s="66"/>
      <c r="RED5" s="66"/>
      <c r="REE5" s="66"/>
      <c r="REF5" s="66"/>
      <c r="REG5" s="66"/>
      <c r="REH5" s="66"/>
      <c r="REI5" s="66"/>
      <c r="REJ5" s="66"/>
      <c r="REK5" s="66"/>
      <c r="REL5" s="66"/>
      <c r="REM5" s="66"/>
      <c r="REN5" s="66"/>
      <c r="REO5" s="66"/>
      <c r="REP5" s="66"/>
      <c r="REQ5" s="66"/>
      <c r="RER5" s="66"/>
      <c r="RES5" s="66"/>
      <c r="RET5" s="66"/>
      <c r="REU5" s="66"/>
      <c r="REV5" s="66"/>
      <c r="REW5" s="66"/>
      <c r="REX5" s="66"/>
      <c r="REY5" s="66"/>
      <c r="REZ5" s="66"/>
      <c r="RFA5" s="66"/>
      <c r="RFB5" s="66"/>
      <c r="RFC5" s="66"/>
      <c r="RFD5" s="66"/>
      <c r="RFE5" s="66"/>
      <c r="RFF5" s="66"/>
      <c r="RFG5" s="66"/>
      <c r="RFH5" s="66"/>
      <c r="RFI5" s="66"/>
      <c r="RFJ5" s="66"/>
      <c r="RFK5" s="66"/>
      <c r="RFL5" s="66"/>
      <c r="RFM5" s="66"/>
      <c r="RFN5" s="66"/>
      <c r="RFO5" s="66"/>
      <c r="RFP5" s="66"/>
      <c r="RFQ5" s="66"/>
      <c r="RFR5" s="66"/>
      <c r="RFS5" s="66"/>
      <c r="RFT5" s="66"/>
      <c r="RFU5" s="66"/>
      <c r="RFV5" s="66"/>
      <c r="RFW5" s="66"/>
      <c r="RFX5" s="66"/>
      <c r="RFY5" s="66"/>
      <c r="RFZ5" s="66"/>
      <c r="RGA5" s="66"/>
      <c r="RGB5" s="66"/>
      <c r="RGC5" s="66"/>
      <c r="RGD5" s="66"/>
      <c r="RGE5" s="66"/>
      <c r="RGF5" s="66"/>
      <c r="RGG5" s="66"/>
      <c r="RGH5" s="66"/>
      <c r="RGI5" s="66"/>
      <c r="RGJ5" s="66"/>
      <c r="RGK5" s="66"/>
      <c r="RGL5" s="66"/>
      <c r="RGM5" s="66"/>
      <c r="RGN5" s="66"/>
      <c r="RGO5" s="66"/>
      <c r="RGP5" s="66"/>
      <c r="RGQ5" s="66"/>
      <c r="RGR5" s="66"/>
      <c r="RGS5" s="66"/>
      <c r="RGT5" s="66"/>
      <c r="RGU5" s="66"/>
      <c r="RGV5" s="66"/>
      <c r="RGW5" s="66"/>
      <c r="RGX5" s="66"/>
      <c r="RGY5" s="66"/>
      <c r="RGZ5" s="66"/>
      <c r="RHA5" s="66"/>
      <c r="RHB5" s="66"/>
      <c r="RHC5" s="66"/>
      <c r="RHD5" s="66"/>
      <c r="RHE5" s="66"/>
      <c r="RHF5" s="66"/>
      <c r="RHG5" s="66"/>
      <c r="RHH5" s="66"/>
      <c r="RHI5" s="66"/>
      <c r="RHJ5" s="66"/>
      <c r="RHK5" s="66"/>
      <c r="RHL5" s="66"/>
      <c r="RHM5" s="66"/>
      <c r="RHN5" s="66"/>
      <c r="RHO5" s="66"/>
      <c r="RHP5" s="66"/>
      <c r="RHQ5" s="66"/>
      <c r="RHR5" s="66"/>
      <c r="RHS5" s="66"/>
      <c r="RHT5" s="66"/>
      <c r="RHU5" s="66"/>
      <c r="RHV5" s="66"/>
      <c r="RHW5" s="66"/>
      <c r="RHX5" s="66"/>
      <c r="RHY5" s="66"/>
      <c r="RHZ5" s="66"/>
      <c r="RIA5" s="66"/>
      <c r="RIB5" s="66"/>
      <c r="RIC5" s="66"/>
      <c r="RID5" s="66"/>
      <c r="RIE5" s="66"/>
      <c r="RIF5" s="66"/>
      <c r="RIG5" s="66"/>
      <c r="RIH5" s="66"/>
      <c r="RII5" s="66"/>
      <c r="RIJ5" s="66"/>
      <c r="RIK5" s="66"/>
      <c r="RIL5" s="66"/>
      <c r="RIM5" s="66"/>
      <c r="RIN5" s="66"/>
      <c r="RIO5" s="66"/>
      <c r="RIP5" s="66"/>
      <c r="RIQ5" s="66"/>
      <c r="RIR5" s="66"/>
      <c r="RIS5" s="66"/>
      <c r="RIT5" s="66"/>
      <c r="RIU5" s="66"/>
      <c r="RIV5" s="66"/>
      <c r="RIW5" s="66"/>
      <c r="RIX5" s="66"/>
      <c r="RIY5" s="66"/>
      <c r="RIZ5" s="66"/>
      <c r="RJA5" s="66"/>
      <c r="RJB5" s="66"/>
      <c r="RJC5" s="66"/>
      <c r="RJD5" s="66"/>
      <c r="RJE5" s="66"/>
      <c r="RJF5" s="66"/>
      <c r="RJG5" s="66"/>
      <c r="RJH5" s="66"/>
      <c r="RJI5" s="66"/>
      <c r="RJJ5" s="66"/>
      <c r="RJK5" s="66"/>
      <c r="RJL5" s="66"/>
      <c r="RJM5" s="66"/>
      <c r="RJN5" s="66"/>
      <c r="RJO5" s="66"/>
      <c r="RJP5" s="66"/>
      <c r="RJQ5" s="66"/>
      <c r="RJR5" s="66"/>
      <c r="RJS5" s="66"/>
      <c r="RJT5" s="66"/>
      <c r="RJU5" s="66"/>
      <c r="RJV5" s="66"/>
      <c r="RJW5" s="66"/>
      <c r="RJX5" s="66"/>
      <c r="RJY5" s="66"/>
      <c r="RJZ5" s="66"/>
      <c r="RKA5" s="66"/>
      <c r="RKB5" s="66"/>
      <c r="RKC5" s="66"/>
      <c r="RKD5" s="66"/>
      <c r="RKE5" s="66"/>
      <c r="RKF5" s="66"/>
      <c r="RKG5" s="66"/>
      <c r="RKH5" s="66"/>
      <c r="RKI5" s="66"/>
      <c r="RKJ5" s="66"/>
      <c r="RKK5" s="66"/>
      <c r="RKL5" s="66"/>
      <c r="RKM5" s="66"/>
      <c r="RKN5" s="66"/>
      <c r="RKO5" s="66"/>
      <c r="RKP5" s="66"/>
      <c r="RKQ5" s="66"/>
      <c r="RKR5" s="66"/>
      <c r="RKS5" s="66"/>
      <c r="RKT5" s="66"/>
      <c r="RKU5" s="66"/>
      <c r="RKV5" s="66"/>
      <c r="RKW5" s="66"/>
      <c r="RKX5" s="66"/>
      <c r="RKY5" s="66"/>
      <c r="RKZ5" s="66"/>
      <c r="RLA5" s="66"/>
      <c r="RLB5" s="66"/>
      <c r="RLC5" s="66"/>
      <c r="RLD5" s="66"/>
      <c r="RLE5" s="66"/>
      <c r="RLF5" s="66"/>
      <c r="RLG5" s="66"/>
      <c r="RLH5" s="66"/>
      <c r="RLI5" s="66"/>
      <c r="RLJ5" s="66"/>
      <c r="RLK5" s="66"/>
      <c r="RLL5" s="66"/>
      <c r="RLM5" s="66"/>
      <c r="RLN5" s="66"/>
      <c r="RLO5" s="66"/>
      <c r="RLP5" s="66"/>
      <c r="RLQ5" s="66"/>
      <c r="RLR5" s="66"/>
      <c r="RLS5" s="66"/>
      <c r="RLT5" s="66"/>
      <c r="RLU5" s="66"/>
      <c r="RLV5" s="66"/>
      <c r="RLW5" s="66"/>
      <c r="RLX5" s="66"/>
      <c r="RLY5" s="66"/>
      <c r="RLZ5" s="66"/>
      <c r="RMA5" s="66"/>
      <c r="RMB5" s="66"/>
      <c r="RMC5" s="66"/>
      <c r="RMD5" s="66"/>
      <c r="RME5" s="66"/>
      <c r="RMF5" s="66"/>
      <c r="RMG5" s="66"/>
      <c r="RMH5" s="66"/>
      <c r="RMI5" s="66"/>
      <c r="RMJ5" s="66"/>
      <c r="RMK5" s="66"/>
      <c r="RML5" s="66"/>
      <c r="RMM5" s="66"/>
      <c r="RMN5" s="66"/>
      <c r="RMO5" s="66"/>
      <c r="RMP5" s="66"/>
      <c r="RMQ5" s="66"/>
      <c r="RMR5" s="66"/>
      <c r="RMS5" s="66"/>
      <c r="RMT5" s="66"/>
      <c r="RMU5" s="66"/>
      <c r="RMV5" s="66"/>
      <c r="RMW5" s="66"/>
      <c r="RMX5" s="66"/>
      <c r="RMY5" s="66"/>
      <c r="RMZ5" s="66"/>
      <c r="RNA5" s="66"/>
      <c r="RNB5" s="66"/>
      <c r="RNC5" s="66"/>
      <c r="RND5" s="66"/>
      <c r="RNE5" s="66"/>
      <c r="RNF5" s="66"/>
      <c r="RNG5" s="66"/>
      <c r="RNH5" s="66"/>
      <c r="RNI5" s="66"/>
      <c r="RNJ5" s="66"/>
      <c r="RNK5" s="66"/>
      <c r="RNL5" s="66"/>
      <c r="RNM5" s="66"/>
      <c r="RNN5" s="66"/>
      <c r="RNO5" s="66"/>
      <c r="RNP5" s="66"/>
      <c r="RNQ5" s="66"/>
      <c r="RNR5" s="66"/>
      <c r="RNS5" s="66"/>
      <c r="RNT5" s="66"/>
      <c r="RNU5" s="66"/>
      <c r="RNV5" s="66"/>
      <c r="RNW5" s="66"/>
      <c r="RNX5" s="66"/>
      <c r="RNY5" s="66"/>
      <c r="RNZ5" s="66"/>
      <c r="ROA5" s="66"/>
      <c r="ROB5" s="66"/>
      <c r="ROC5" s="66"/>
      <c r="ROD5" s="66"/>
      <c r="ROE5" s="66"/>
      <c r="ROF5" s="66"/>
      <c r="ROG5" s="66"/>
      <c r="ROH5" s="66"/>
      <c r="ROI5" s="66"/>
      <c r="ROJ5" s="66"/>
      <c r="ROK5" s="66"/>
      <c r="ROL5" s="66"/>
      <c r="ROM5" s="66"/>
      <c r="RON5" s="66"/>
      <c r="ROO5" s="66"/>
      <c r="ROP5" s="66"/>
      <c r="ROQ5" s="66"/>
      <c r="ROR5" s="66"/>
      <c r="ROS5" s="66"/>
      <c r="ROT5" s="66"/>
      <c r="ROU5" s="66"/>
      <c r="ROV5" s="66"/>
      <c r="ROW5" s="66"/>
      <c r="ROX5" s="66"/>
      <c r="ROY5" s="66"/>
      <c r="ROZ5" s="66"/>
      <c r="RPA5" s="66"/>
      <c r="RPB5" s="66"/>
      <c r="RPC5" s="66"/>
      <c r="RPD5" s="66"/>
      <c r="RPE5" s="66"/>
      <c r="RPF5" s="66"/>
      <c r="RPG5" s="66"/>
      <c r="RPH5" s="66"/>
      <c r="RPI5" s="66"/>
      <c r="RPJ5" s="66"/>
      <c r="RPK5" s="66"/>
      <c r="RPL5" s="66"/>
      <c r="RPM5" s="66"/>
      <c r="RPN5" s="66"/>
      <c r="RPO5" s="66"/>
      <c r="RPP5" s="66"/>
      <c r="RPQ5" s="66"/>
      <c r="RPR5" s="66"/>
      <c r="RPS5" s="66"/>
      <c r="RPT5" s="66"/>
      <c r="RPU5" s="66"/>
      <c r="RPV5" s="66"/>
      <c r="RPW5" s="66"/>
      <c r="RPX5" s="66"/>
      <c r="RPY5" s="66"/>
      <c r="RPZ5" s="66"/>
      <c r="RQA5" s="66"/>
      <c r="RQB5" s="66"/>
      <c r="RQC5" s="66"/>
      <c r="RQD5" s="66"/>
      <c r="RQE5" s="66"/>
      <c r="RQF5" s="66"/>
      <c r="RQG5" s="66"/>
      <c r="RQH5" s="66"/>
      <c r="RQI5" s="66"/>
      <c r="RQJ5" s="66"/>
      <c r="RQK5" s="66"/>
      <c r="RQL5" s="66"/>
      <c r="RQM5" s="66"/>
      <c r="RQN5" s="66"/>
      <c r="RQO5" s="66"/>
      <c r="RQP5" s="66"/>
      <c r="RQQ5" s="66"/>
      <c r="RQR5" s="66"/>
      <c r="RQS5" s="66"/>
      <c r="RQT5" s="66"/>
      <c r="RQU5" s="66"/>
      <c r="RQV5" s="66"/>
      <c r="RQW5" s="66"/>
      <c r="RQX5" s="66"/>
      <c r="RQY5" s="66"/>
      <c r="RQZ5" s="66"/>
      <c r="RRA5" s="66"/>
      <c r="RRB5" s="66"/>
      <c r="RRC5" s="66"/>
      <c r="RRD5" s="66"/>
      <c r="RRE5" s="66"/>
      <c r="RRF5" s="66"/>
      <c r="RRG5" s="66"/>
      <c r="RRH5" s="66"/>
      <c r="RRI5" s="66"/>
      <c r="RRJ5" s="66"/>
      <c r="RRK5" s="66"/>
      <c r="RRL5" s="66"/>
      <c r="RRM5" s="66"/>
      <c r="RRN5" s="66"/>
      <c r="RRO5" s="66"/>
      <c r="RRP5" s="66"/>
      <c r="RRQ5" s="66"/>
      <c r="RRR5" s="66"/>
      <c r="RRS5" s="66"/>
      <c r="RRT5" s="66"/>
      <c r="RRU5" s="66"/>
      <c r="RRV5" s="66"/>
      <c r="RRW5" s="66"/>
      <c r="RRX5" s="66"/>
      <c r="RRY5" s="66"/>
      <c r="RRZ5" s="66"/>
      <c r="RSA5" s="66"/>
      <c r="RSB5" s="66"/>
      <c r="RSC5" s="66"/>
      <c r="RSD5" s="66"/>
      <c r="RSE5" s="66"/>
      <c r="RSF5" s="66"/>
      <c r="RSG5" s="66"/>
      <c r="RSH5" s="66"/>
      <c r="RSI5" s="66"/>
      <c r="RSJ5" s="66"/>
      <c r="RSK5" s="66"/>
      <c r="RSL5" s="66"/>
      <c r="RSM5" s="66"/>
      <c r="RSN5" s="66"/>
      <c r="RSO5" s="66"/>
      <c r="RSP5" s="66"/>
      <c r="RSQ5" s="66"/>
      <c r="RSR5" s="66"/>
      <c r="RSS5" s="66"/>
      <c r="RST5" s="66"/>
      <c r="RSU5" s="66"/>
      <c r="RSV5" s="66"/>
      <c r="RSW5" s="66"/>
      <c r="RSX5" s="66"/>
      <c r="RSY5" s="66"/>
      <c r="RSZ5" s="66"/>
      <c r="RTA5" s="66"/>
      <c r="RTB5" s="66"/>
      <c r="RTC5" s="66"/>
      <c r="RTD5" s="66"/>
      <c r="RTE5" s="66"/>
      <c r="RTF5" s="66"/>
      <c r="RTG5" s="66"/>
      <c r="RTH5" s="66"/>
      <c r="RTI5" s="66"/>
      <c r="RTJ5" s="66"/>
      <c r="RTK5" s="66"/>
      <c r="RTL5" s="66"/>
      <c r="RTM5" s="66"/>
      <c r="RTN5" s="66"/>
      <c r="RTO5" s="66"/>
      <c r="RTP5" s="66"/>
      <c r="RTQ5" s="66"/>
      <c r="RTR5" s="66"/>
      <c r="RTS5" s="66"/>
      <c r="RTT5" s="66"/>
      <c r="RTU5" s="66"/>
      <c r="RTV5" s="66"/>
      <c r="RTW5" s="66"/>
      <c r="RTX5" s="66"/>
      <c r="RTY5" s="66"/>
      <c r="RTZ5" s="66"/>
      <c r="RUA5" s="66"/>
      <c r="RUB5" s="66"/>
      <c r="RUC5" s="66"/>
      <c r="RUD5" s="66"/>
      <c r="RUE5" s="66"/>
      <c r="RUF5" s="66"/>
      <c r="RUG5" s="66"/>
      <c r="RUH5" s="66"/>
      <c r="RUI5" s="66"/>
      <c r="RUJ5" s="66"/>
      <c r="RUK5" s="66"/>
      <c r="RUL5" s="66"/>
      <c r="RUM5" s="66"/>
      <c r="RUN5" s="66"/>
      <c r="RUO5" s="66"/>
      <c r="RUP5" s="66"/>
      <c r="RUQ5" s="66"/>
      <c r="RUR5" s="66"/>
      <c r="RUS5" s="66"/>
      <c r="RUT5" s="66"/>
      <c r="RUU5" s="66"/>
      <c r="RUV5" s="66"/>
      <c r="RUW5" s="66"/>
      <c r="RUX5" s="66"/>
      <c r="RUY5" s="66"/>
      <c r="RUZ5" s="66"/>
      <c r="RVA5" s="66"/>
      <c r="RVB5" s="66"/>
      <c r="RVC5" s="66"/>
      <c r="RVD5" s="66"/>
      <c r="RVE5" s="66"/>
      <c r="RVF5" s="66"/>
      <c r="RVG5" s="66"/>
      <c r="RVH5" s="66"/>
      <c r="RVI5" s="66"/>
      <c r="RVJ5" s="66"/>
      <c r="RVK5" s="66"/>
      <c r="RVL5" s="66"/>
      <c r="RVM5" s="66"/>
      <c r="RVN5" s="66"/>
      <c r="RVO5" s="66"/>
      <c r="RVP5" s="66"/>
      <c r="RVQ5" s="66"/>
      <c r="RVR5" s="66"/>
      <c r="RVS5" s="66"/>
      <c r="RVT5" s="66"/>
      <c r="RVU5" s="66"/>
      <c r="RVV5" s="66"/>
      <c r="RVW5" s="66"/>
      <c r="RVX5" s="66"/>
      <c r="RVY5" s="66"/>
      <c r="RVZ5" s="66"/>
      <c r="RWA5" s="66"/>
      <c r="RWB5" s="66"/>
      <c r="RWC5" s="66"/>
      <c r="RWD5" s="66"/>
      <c r="RWE5" s="66"/>
      <c r="RWF5" s="66"/>
      <c r="RWG5" s="66"/>
      <c r="RWH5" s="66"/>
      <c r="RWI5" s="66"/>
      <c r="RWJ5" s="66"/>
      <c r="RWK5" s="66"/>
      <c r="RWL5" s="66"/>
      <c r="RWM5" s="66"/>
      <c r="RWN5" s="66"/>
      <c r="RWO5" s="66"/>
      <c r="RWP5" s="66"/>
      <c r="RWQ5" s="66"/>
      <c r="RWR5" s="66"/>
      <c r="RWS5" s="66"/>
      <c r="RWT5" s="66"/>
      <c r="RWU5" s="66"/>
      <c r="RWV5" s="66"/>
      <c r="RWW5" s="66"/>
      <c r="RWX5" s="66"/>
      <c r="RWY5" s="66"/>
      <c r="RWZ5" s="66"/>
      <c r="RXA5" s="66"/>
      <c r="RXB5" s="66"/>
      <c r="RXC5" s="66"/>
      <c r="RXD5" s="66"/>
      <c r="RXE5" s="66"/>
      <c r="RXF5" s="66"/>
      <c r="RXG5" s="66"/>
      <c r="RXH5" s="66"/>
      <c r="RXI5" s="66"/>
      <c r="RXJ5" s="66"/>
      <c r="RXK5" s="66"/>
      <c r="RXL5" s="66"/>
      <c r="RXM5" s="66"/>
      <c r="RXN5" s="66"/>
      <c r="RXO5" s="66"/>
      <c r="RXP5" s="66"/>
      <c r="RXQ5" s="66"/>
      <c r="RXR5" s="66"/>
      <c r="RXS5" s="66"/>
      <c r="RXT5" s="66"/>
      <c r="RXU5" s="66"/>
      <c r="RXV5" s="66"/>
      <c r="RXW5" s="66"/>
      <c r="RXX5" s="66"/>
      <c r="RXY5" s="66"/>
      <c r="RXZ5" s="66"/>
      <c r="RYA5" s="66"/>
      <c r="RYB5" s="66"/>
      <c r="RYC5" s="66"/>
      <c r="RYD5" s="66"/>
      <c r="RYE5" s="66"/>
      <c r="RYF5" s="66"/>
      <c r="RYG5" s="66"/>
      <c r="RYH5" s="66"/>
      <c r="RYI5" s="66"/>
      <c r="RYJ5" s="66"/>
      <c r="RYK5" s="66"/>
      <c r="RYL5" s="66"/>
      <c r="RYM5" s="66"/>
      <c r="RYN5" s="66"/>
      <c r="RYO5" s="66"/>
      <c r="RYP5" s="66"/>
      <c r="RYQ5" s="66"/>
      <c r="RYR5" s="66"/>
      <c r="RYS5" s="66"/>
      <c r="RYT5" s="66"/>
      <c r="RYU5" s="66"/>
      <c r="RYV5" s="66"/>
      <c r="RYW5" s="66"/>
      <c r="RYX5" s="66"/>
      <c r="RYY5" s="66"/>
      <c r="RYZ5" s="66"/>
      <c r="RZA5" s="66"/>
      <c r="RZB5" s="66"/>
      <c r="RZC5" s="66"/>
      <c r="RZD5" s="66"/>
      <c r="RZE5" s="66"/>
      <c r="RZF5" s="66"/>
      <c r="RZG5" s="66"/>
      <c r="RZH5" s="66"/>
      <c r="RZI5" s="66"/>
      <c r="RZJ5" s="66"/>
      <c r="RZK5" s="66"/>
      <c r="RZL5" s="66"/>
      <c r="RZM5" s="66"/>
      <c r="RZN5" s="66"/>
      <c r="RZO5" s="66"/>
      <c r="RZP5" s="66"/>
      <c r="RZQ5" s="66"/>
      <c r="RZR5" s="66"/>
      <c r="RZS5" s="66"/>
      <c r="RZT5" s="66"/>
      <c r="RZU5" s="66"/>
      <c r="RZV5" s="66"/>
      <c r="RZW5" s="66"/>
      <c r="RZX5" s="66"/>
      <c r="RZY5" s="66"/>
      <c r="RZZ5" s="66"/>
      <c r="SAA5" s="66"/>
      <c r="SAB5" s="66"/>
      <c r="SAC5" s="66"/>
      <c r="SAD5" s="66"/>
      <c r="SAE5" s="66"/>
      <c r="SAF5" s="66"/>
      <c r="SAG5" s="66"/>
      <c r="SAH5" s="66"/>
      <c r="SAI5" s="66"/>
      <c r="SAJ5" s="66"/>
      <c r="SAK5" s="66"/>
      <c r="SAL5" s="66"/>
      <c r="SAM5" s="66"/>
      <c r="SAN5" s="66"/>
      <c r="SAO5" s="66"/>
      <c r="SAP5" s="66"/>
      <c r="SAQ5" s="66"/>
      <c r="SAR5" s="66"/>
      <c r="SAS5" s="66"/>
      <c r="SAT5" s="66"/>
      <c r="SAU5" s="66"/>
      <c r="SAV5" s="66"/>
      <c r="SAW5" s="66"/>
      <c r="SAX5" s="66"/>
      <c r="SAY5" s="66"/>
      <c r="SAZ5" s="66"/>
      <c r="SBA5" s="66"/>
      <c r="SBB5" s="66"/>
      <c r="SBC5" s="66"/>
      <c r="SBD5" s="66"/>
      <c r="SBE5" s="66"/>
      <c r="SBF5" s="66"/>
      <c r="SBG5" s="66"/>
      <c r="SBH5" s="66"/>
      <c r="SBI5" s="66"/>
      <c r="SBJ5" s="66"/>
      <c r="SBK5" s="66"/>
      <c r="SBL5" s="66"/>
      <c r="SBM5" s="66"/>
      <c r="SBN5" s="66"/>
      <c r="SBO5" s="66"/>
      <c r="SBP5" s="66"/>
      <c r="SBQ5" s="66"/>
      <c r="SBR5" s="66"/>
      <c r="SBS5" s="66"/>
      <c r="SBT5" s="66"/>
      <c r="SBU5" s="66"/>
      <c r="SBV5" s="66"/>
      <c r="SBW5" s="66"/>
      <c r="SBX5" s="66"/>
      <c r="SBY5" s="66"/>
      <c r="SBZ5" s="66"/>
      <c r="SCA5" s="66"/>
      <c r="SCB5" s="66"/>
      <c r="SCC5" s="66"/>
      <c r="SCD5" s="66"/>
      <c r="SCE5" s="66"/>
      <c r="SCF5" s="66"/>
      <c r="SCG5" s="66"/>
      <c r="SCH5" s="66"/>
      <c r="SCI5" s="66"/>
      <c r="SCJ5" s="66"/>
      <c r="SCK5" s="66"/>
      <c r="SCL5" s="66"/>
      <c r="SCM5" s="66"/>
      <c r="SCN5" s="66"/>
      <c r="SCO5" s="66"/>
      <c r="SCP5" s="66"/>
      <c r="SCQ5" s="66"/>
      <c r="SCR5" s="66"/>
      <c r="SCS5" s="66"/>
      <c r="SCT5" s="66"/>
      <c r="SCU5" s="66"/>
      <c r="SCV5" s="66"/>
      <c r="SCW5" s="66"/>
      <c r="SCX5" s="66"/>
      <c r="SCY5" s="66"/>
      <c r="SCZ5" s="66"/>
      <c r="SDA5" s="66"/>
      <c r="SDB5" s="66"/>
      <c r="SDC5" s="66"/>
      <c r="SDD5" s="66"/>
      <c r="SDE5" s="66"/>
      <c r="SDF5" s="66"/>
      <c r="SDG5" s="66"/>
      <c r="SDH5" s="66"/>
      <c r="SDI5" s="66"/>
      <c r="SDJ5" s="66"/>
      <c r="SDK5" s="66"/>
      <c r="SDL5" s="66"/>
      <c r="SDM5" s="66"/>
      <c r="SDN5" s="66"/>
      <c r="SDO5" s="66"/>
      <c r="SDP5" s="66"/>
      <c r="SDQ5" s="66"/>
      <c r="SDR5" s="66"/>
      <c r="SDS5" s="66"/>
      <c r="SDT5" s="66"/>
      <c r="SDU5" s="66"/>
      <c r="SDV5" s="66"/>
      <c r="SDW5" s="66"/>
      <c r="SDX5" s="66"/>
      <c r="SDY5" s="66"/>
      <c r="SDZ5" s="66"/>
      <c r="SEA5" s="66"/>
      <c r="SEB5" s="66"/>
      <c r="SEC5" s="66"/>
      <c r="SED5" s="66"/>
      <c r="SEE5" s="66"/>
      <c r="SEF5" s="66"/>
      <c r="SEG5" s="66"/>
      <c r="SEH5" s="66"/>
      <c r="SEI5" s="66"/>
      <c r="SEJ5" s="66"/>
      <c r="SEK5" s="66"/>
      <c r="SEL5" s="66"/>
      <c r="SEM5" s="66"/>
      <c r="SEN5" s="66"/>
      <c r="SEO5" s="66"/>
      <c r="SEP5" s="66"/>
      <c r="SEQ5" s="66"/>
      <c r="SER5" s="66"/>
      <c r="SES5" s="66"/>
      <c r="SET5" s="66"/>
      <c r="SEU5" s="66"/>
      <c r="SEV5" s="66"/>
      <c r="SEW5" s="66"/>
      <c r="SEX5" s="66"/>
      <c r="SEY5" s="66"/>
      <c r="SEZ5" s="66"/>
      <c r="SFA5" s="66"/>
      <c r="SFB5" s="66"/>
      <c r="SFC5" s="66"/>
      <c r="SFD5" s="66"/>
      <c r="SFE5" s="66"/>
      <c r="SFF5" s="66"/>
      <c r="SFG5" s="66"/>
      <c r="SFH5" s="66"/>
      <c r="SFI5" s="66"/>
      <c r="SFJ5" s="66"/>
      <c r="SFK5" s="66"/>
      <c r="SFL5" s="66"/>
      <c r="SFM5" s="66"/>
      <c r="SFN5" s="66"/>
      <c r="SFO5" s="66"/>
      <c r="SFP5" s="66"/>
      <c r="SFQ5" s="66"/>
      <c r="SFR5" s="66"/>
      <c r="SFS5" s="66"/>
      <c r="SFT5" s="66"/>
      <c r="SFU5" s="66"/>
      <c r="SFV5" s="66"/>
      <c r="SFW5" s="66"/>
      <c r="SFX5" s="66"/>
      <c r="SFY5" s="66"/>
      <c r="SFZ5" s="66"/>
      <c r="SGA5" s="66"/>
      <c r="SGB5" s="66"/>
      <c r="SGC5" s="66"/>
      <c r="SGD5" s="66"/>
      <c r="SGE5" s="66"/>
      <c r="SGF5" s="66"/>
      <c r="SGG5" s="66"/>
      <c r="SGH5" s="66"/>
      <c r="SGI5" s="66"/>
      <c r="SGJ5" s="66"/>
      <c r="SGK5" s="66"/>
      <c r="SGL5" s="66"/>
      <c r="SGM5" s="66"/>
      <c r="SGN5" s="66"/>
      <c r="SGO5" s="66"/>
      <c r="SGP5" s="66"/>
      <c r="SGQ5" s="66"/>
      <c r="SGR5" s="66"/>
      <c r="SGS5" s="66"/>
      <c r="SGT5" s="66"/>
      <c r="SGU5" s="66"/>
      <c r="SGV5" s="66"/>
      <c r="SGW5" s="66"/>
      <c r="SGX5" s="66"/>
      <c r="SGY5" s="66"/>
      <c r="SGZ5" s="66"/>
      <c r="SHA5" s="66"/>
      <c r="SHB5" s="66"/>
      <c r="SHC5" s="66"/>
      <c r="SHD5" s="66"/>
      <c r="SHE5" s="66"/>
      <c r="SHF5" s="66"/>
      <c r="SHG5" s="66"/>
      <c r="SHH5" s="66"/>
      <c r="SHI5" s="66"/>
      <c r="SHJ5" s="66"/>
      <c r="SHK5" s="66"/>
      <c r="SHL5" s="66"/>
      <c r="SHM5" s="66"/>
      <c r="SHN5" s="66"/>
      <c r="SHO5" s="66"/>
      <c r="SHP5" s="66"/>
      <c r="SHQ5" s="66"/>
      <c r="SHR5" s="66"/>
      <c r="SHS5" s="66"/>
      <c r="SHT5" s="66"/>
      <c r="SHU5" s="66"/>
      <c r="SHV5" s="66"/>
      <c r="SHW5" s="66"/>
      <c r="SHX5" s="66"/>
      <c r="SHY5" s="66"/>
      <c r="SHZ5" s="66"/>
      <c r="SIA5" s="66"/>
      <c r="SIB5" s="66"/>
      <c r="SIC5" s="66"/>
      <c r="SID5" s="66"/>
      <c r="SIE5" s="66"/>
      <c r="SIF5" s="66"/>
      <c r="SIG5" s="66"/>
      <c r="SIH5" s="66"/>
      <c r="SII5" s="66"/>
      <c r="SIJ5" s="66"/>
      <c r="SIK5" s="66"/>
      <c r="SIL5" s="66"/>
      <c r="SIM5" s="66"/>
      <c r="SIN5" s="66"/>
      <c r="SIO5" s="66"/>
      <c r="SIP5" s="66"/>
      <c r="SIQ5" s="66"/>
      <c r="SIR5" s="66"/>
      <c r="SIS5" s="66"/>
      <c r="SIT5" s="66"/>
      <c r="SIU5" s="66"/>
      <c r="SIV5" s="66"/>
      <c r="SIW5" s="66"/>
      <c r="SIX5" s="66"/>
      <c r="SIY5" s="66"/>
      <c r="SIZ5" s="66"/>
      <c r="SJA5" s="66"/>
      <c r="SJB5" s="66"/>
      <c r="SJC5" s="66"/>
      <c r="SJD5" s="66"/>
      <c r="SJE5" s="66"/>
      <c r="SJF5" s="66"/>
      <c r="SJG5" s="66"/>
      <c r="SJH5" s="66"/>
      <c r="SJI5" s="66"/>
      <c r="SJJ5" s="66"/>
      <c r="SJK5" s="66"/>
      <c r="SJL5" s="66"/>
      <c r="SJM5" s="66"/>
      <c r="SJN5" s="66"/>
      <c r="SJO5" s="66"/>
      <c r="SJP5" s="66"/>
      <c r="SJQ5" s="66"/>
      <c r="SJR5" s="66"/>
      <c r="SJS5" s="66"/>
      <c r="SJT5" s="66"/>
      <c r="SJU5" s="66"/>
      <c r="SJV5" s="66"/>
      <c r="SJW5" s="66"/>
      <c r="SJX5" s="66"/>
      <c r="SJY5" s="66"/>
      <c r="SJZ5" s="66"/>
      <c r="SKA5" s="66"/>
      <c r="SKB5" s="66"/>
      <c r="SKC5" s="66"/>
      <c r="SKD5" s="66"/>
      <c r="SKE5" s="66"/>
      <c r="SKF5" s="66"/>
      <c r="SKG5" s="66"/>
      <c r="SKH5" s="66"/>
      <c r="SKI5" s="66"/>
      <c r="SKJ5" s="66"/>
      <c r="SKK5" s="66"/>
      <c r="SKL5" s="66"/>
      <c r="SKM5" s="66"/>
      <c r="SKN5" s="66"/>
      <c r="SKO5" s="66"/>
      <c r="SKP5" s="66"/>
      <c r="SKQ5" s="66"/>
      <c r="SKR5" s="66"/>
      <c r="SKS5" s="66"/>
      <c r="SKT5" s="66"/>
      <c r="SKU5" s="66"/>
      <c r="SKV5" s="66"/>
      <c r="SKW5" s="66"/>
      <c r="SKX5" s="66"/>
      <c r="SKY5" s="66"/>
      <c r="SKZ5" s="66"/>
      <c r="SLA5" s="66"/>
      <c r="SLB5" s="66"/>
      <c r="SLC5" s="66"/>
      <c r="SLD5" s="66"/>
      <c r="SLE5" s="66"/>
      <c r="SLF5" s="66"/>
      <c r="SLG5" s="66"/>
      <c r="SLH5" s="66"/>
      <c r="SLI5" s="66"/>
      <c r="SLJ5" s="66"/>
      <c r="SLK5" s="66"/>
      <c r="SLL5" s="66"/>
      <c r="SLM5" s="66"/>
      <c r="SLN5" s="66"/>
      <c r="SLO5" s="66"/>
      <c r="SLP5" s="66"/>
      <c r="SLQ5" s="66"/>
      <c r="SLR5" s="66"/>
      <c r="SLS5" s="66"/>
      <c r="SLT5" s="66"/>
      <c r="SLU5" s="66"/>
      <c r="SLV5" s="66"/>
      <c r="SLW5" s="66"/>
      <c r="SLX5" s="66"/>
      <c r="SLY5" s="66"/>
      <c r="SLZ5" s="66"/>
      <c r="SMA5" s="66"/>
      <c r="SMB5" s="66"/>
      <c r="SMC5" s="66"/>
      <c r="SMD5" s="66"/>
      <c r="SME5" s="66"/>
      <c r="SMF5" s="66"/>
      <c r="SMG5" s="66"/>
      <c r="SMH5" s="66"/>
      <c r="SMI5" s="66"/>
      <c r="SMJ5" s="66"/>
      <c r="SMK5" s="66"/>
      <c r="SML5" s="66"/>
      <c r="SMM5" s="66"/>
      <c r="SMN5" s="66"/>
      <c r="SMO5" s="66"/>
      <c r="SMP5" s="66"/>
      <c r="SMQ5" s="66"/>
      <c r="SMR5" s="66"/>
      <c r="SMS5" s="66"/>
      <c r="SMT5" s="66"/>
      <c r="SMU5" s="66"/>
      <c r="SMV5" s="66"/>
      <c r="SMW5" s="66"/>
      <c r="SMX5" s="66"/>
      <c r="SMY5" s="66"/>
      <c r="SMZ5" s="66"/>
      <c r="SNA5" s="66"/>
      <c r="SNB5" s="66"/>
      <c r="SNC5" s="66"/>
      <c r="SND5" s="66"/>
      <c r="SNE5" s="66"/>
      <c r="SNF5" s="66"/>
      <c r="SNG5" s="66"/>
      <c r="SNH5" s="66"/>
      <c r="SNI5" s="66"/>
      <c r="SNJ5" s="66"/>
      <c r="SNK5" s="66"/>
      <c r="SNL5" s="66"/>
      <c r="SNM5" s="66"/>
      <c r="SNN5" s="66"/>
      <c r="SNO5" s="66"/>
      <c r="SNP5" s="66"/>
      <c r="SNQ5" s="66"/>
      <c r="SNR5" s="66"/>
      <c r="SNS5" s="66"/>
      <c r="SNT5" s="66"/>
      <c r="SNU5" s="66"/>
      <c r="SNV5" s="66"/>
      <c r="SNW5" s="66"/>
      <c r="SNX5" s="66"/>
      <c r="SNY5" s="66"/>
      <c r="SNZ5" s="66"/>
      <c r="SOA5" s="66"/>
      <c r="SOB5" s="66"/>
      <c r="SOC5" s="66"/>
      <c r="SOD5" s="66"/>
      <c r="SOE5" s="66"/>
      <c r="SOF5" s="66"/>
      <c r="SOG5" s="66"/>
      <c r="SOH5" s="66"/>
      <c r="SOI5" s="66"/>
      <c r="SOJ5" s="66"/>
      <c r="SOK5" s="66"/>
      <c r="SOL5" s="66"/>
      <c r="SOM5" s="66"/>
      <c r="SON5" s="66"/>
      <c r="SOO5" s="66"/>
      <c r="SOP5" s="66"/>
      <c r="SOQ5" s="66"/>
      <c r="SOR5" s="66"/>
      <c r="SOS5" s="66"/>
      <c r="SOT5" s="66"/>
      <c r="SOU5" s="66"/>
      <c r="SOV5" s="66"/>
      <c r="SOW5" s="66"/>
      <c r="SOX5" s="66"/>
      <c r="SOY5" s="66"/>
      <c r="SOZ5" s="66"/>
      <c r="SPA5" s="66"/>
      <c r="SPB5" s="66"/>
      <c r="SPC5" s="66"/>
      <c r="SPD5" s="66"/>
      <c r="SPE5" s="66"/>
      <c r="SPF5" s="66"/>
      <c r="SPG5" s="66"/>
      <c r="SPH5" s="66"/>
      <c r="SPI5" s="66"/>
      <c r="SPJ5" s="66"/>
      <c r="SPK5" s="66"/>
      <c r="SPL5" s="66"/>
      <c r="SPM5" s="66"/>
      <c r="SPN5" s="66"/>
      <c r="SPO5" s="66"/>
      <c r="SPP5" s="66"/>
      <c r="SPQ5" s="66"/>
      <c r="SPR5" s="66"/>
      <c r="SPS5" s="66"/>
      <c r="SPT5" s="66"/>
      <c r="SPU5" s="66"/>
      <c r="SPV5" s="66"/>
      <c r="SPW5" s="66"/>
      <c r="SPX5" s="66"/>
      <c r="SPY5" s="66"/>
      <c r="SPZ5" s="66"/>
      <c r="SQA5" s="66"/>
      <c r="SQB5" s="66"/>
      <c r="SQC5" s="66"/>
      <c r="SQD5" s="66"/>
      <c r="SQE5" s="66"/>
      <c r="SQF5" s="66"/>
      <c r="SQG5" s="66"/>
      <c r="SQH5" s="66"/>
      <c r="SQI5" s="66"/>
      <c r="SQJ5" s="66"/>
      <c r="SQK5" s="66"/>
      <c r="SQL5" s="66"/>
      <c r="SQM5" s="66"/>
      <c r="SQN5" s="66"/>
      <c r="SQO5" s="66"/>
      <c r="SQP5" s="66"/>
      <c r="SQQ5" s="66"/>
      <c r="SQR5" s="66"/>
      <c r="SQS5" s="66"/>
      <c r="SQT5" s="66"/>
      <c r="SQU5" s="66"/>
      <c r="SQV5" s="66"/>
      <c r="SQW5" s="66"/>
      <c r="SQX5" s="66"/>
      <c r="SQY5" s="66"/>
      <c r="SQZ5" s="66"/>
      <c r="SRA5" s="66"/>
      <c r="SRB5" s="66"/>
      <c r="SRC5" s="66"/>
      <c r="SRD5" s="66"/>
      <c r="SRE5" s="66"/>
      <c r="SRF5" s="66"/>
      <c r="SRG5" s="66"/>
      <c r="SRH5" s="66"/>
      <c r="SRI5" s="66"/>
      <c r="SRJ5" s="66"/>
      <c r="SRK5" s="66"/>
      <c r="SRL5" s="66"/>
      <c r="SRM5" s="66"/>
      <c r="SRN5" s="66"/>
      <c r="SRO5" s="66"/>
      <c r="SRP5" s="66"/>
      <c r="SRQ5" s="66"/>
      <c r="SRR5" s="66"/>
      <c r="SRS5" s="66"/>
      <c r="SRT5" s="66"/>
      <c r="SRU5" s="66"/>
      <c r="SRV5" s="66"/>
      <c r="SRW5" s="66"/>
      <c r="SRX5" s="66"/>
      <c r="SRY5" s="66"/>
      <c r="SRZ5" s="66"/>
      <c r="SSA5" s="66"/>
      <c r="SSB5" s="66"/>
      <c r="SSC5" s="66"/>
      <c r="SSD5" s="66"/>
      <c r="SSE5" s="66"/>
      <c r="SSF5" s="66"/>
      <c r="SSG5" s="66"/>
      <c r="SSH5" s="66"/>
      <c r="SSI5" s="66"/>
      <c r="SSJ5" s="66"/>
      <c r="SSK5" s="66"/>
      <c r="SSL5" s="66"/>
      <c r="SSM5" s="66"/>
      <c r="SSN5" s="66"/>
      <c r="SSO5" s="66"/>
      <c r="SSP5" s="66"/>
      <c r="SSQ5" s="66"/>
      <c r="SSR5" s="66"/>
      <c r="SSS5" s="66"/>
      <c r="SST5" s="66"/>
      <c r="SSU5" s="66"/>
      <c r="SSV5" s="66"/>
      <c r="SSW5" s="66"/>
      <c r="SSX5" s="66"/>
      <c r="SSY5" s="66"/>
      <c r="SSZ5" s="66"/>
      <c r="STA5" s="66"/>
      <c r="STB5" s="66"/>
      <c r="STC5" s="66"/>
      <c r="STD5" s="66"/>
      <c r="STE5" s="66"/>
      <c r="STF5" s="66"/>
      <c r="STG5" s="66"/>
      <c r="STH5" s="66"/>
      <c r="STI5" s="66"/>
      <c r="STJ5" s="66"/>
      <c r="STK5" s="66"/>
      <c r="STL5" s="66"/>
      <c r="STM5" s="66"/>
      <c r="STN5" s="66"/>
      <c r="STO5" s="66"/>
      <c r="STP5" s="66"/>
      <c r="STQ5" s="66"/>
      <c r="STR5" s="66"/>
      <c r="STS5" s="66"/>
      <c r="STT5" s="66"/>
      <c r="STU5" s="66"/>
      <c r="STV5" s="66"/>
      <c r="STW5" s="66"/>
      <c r="STX5" s="66"/>
      <c r="STY5" s="66"/>
      <c r="STZ5" s="66"/>
      <c r="SUA5" s="66"/>
      <c r="SUB5" s="66"/>
      <c r="SUC5" s="66"/>
      <c r="SUD5" s="66"/>
      <c r="SUE5" s="66"/>
      <c r="SUF5" s="66"/>
      <c r="SUG5" s="66"/>
      <c r="SUH5" s="66"/>
      <c r="SUI5" s="66"/>
      <c r="SUJ5" s="66"/>
      <c r="SUK5" s="66"/>
      <c r="SUL5" s="66"/>
      <c r="SUM5" s="66"/>
      <c r="SUN5" s="66"/>
      <c r="SUO5" s="66"/>
      <c r="SUP5" s="66"/>
      <c r="SUQ5" s="66"/>
      <c r="SUR5" s="66"/>
      <c r="SUS5" s="66"/>
      <c r="SUT5" s="66"/>
      <c r="SUU5" s="66"/>
      <c r="SUV5" s="66"/>
      <c r="SUW5" s="66"/>
      <c r="SUX5" s="66"/>
      <c r="SUY5" s="66"/>
      <c r="SUZ5" s="66"/>
      <c r="SVA5" s="66"/>
      <c r="SVB5" s="66"/>
      <c r="SVC5" s="66"/>
      <c r="SVD5" s="66"/>
      <c r="SVE5" s="66"/>
      <c r="SVF5" s="66"/>
      <c r="SVG5" s="66"/>
      <c r="SVH5" s="66"/>
      <c r="SVI5" s="66"/>
      <c r="SVJ5" s="66"/>
      <c r="SVK5" s="66"/>
      <c r="SVL5" s="66"/>
      <c r="SVM5" s="66"/>
      <c r="SVN5" s="66"/>
      <c r="SVO5" s="66"/>
      <c r="SVP5" s="66"/>
      <c r="SVQ5" s="66"/>
      <c r="SVR5" s="66"/>
      <c r="SVS5" s="66"/>
      <c r="SVT5" s="66"/>
      <c r="SVU5" s="66"/>
      <c r="SVV5" s="66"/>
      <c r="SVW5" s="66"/>
      <c r="SVX5" s="66"/>
      <c r="SVY5" s="66"/>
      <c r="SVZ5" s="66"/>
      <c r="SWA5" s="66"/>
      <c r="SWB5" s="66"/>
      <c r="SWC5" s="66"/>
      <c r="SWD5" s="66"/>
      <c r="SWE5" s="66"/>
      <c r="SWF5" s="66"/>
      <c r="SWG5" s="66"/>
      <c r="SWH5" s="66"/>
      <c r="SWI5" s="66"/>
      <c r="SWJ5" s="66"/>
      <c r="SWK5" s="66"/>
      <c r="SWL5" s="66"/>
      <c r="SWM5" s="66"/>
      <c r="SWN5" s="66"/>
      <c r="SWO5" s="66"/>
      <c r="SWP5" s="66"/>
      <c r="SWQ5" s="66"/>
      <c r="SWR5" s="66"/>
      <c r="SWS5" s="66"/>
      <c r="SWT5" s="66"/>
      <c r="SWU5" s="66"/>
      <c r="SWV5" s="66"/>
      <c r="SWW5" s="66"/>
      <c r="SWX5" s="66"/>
      <c r="SWY5" s="66"/>
      <c r="SWZ5" s="66"/>
      <c r="SXA5" s="66"/>
      <c r="SXB5" s="66"/>
      <c r="SXC5" s="66"/>
      <c r="SXD5" s="66"/>
      <c r="SXE5" s="66"/>
      <c r="SXF5" s="66"/>
      <c r="SXG5" s="66"/>
      <c r="SXH5" s="66"/>
      <c r="SXI5" s="66"/>
      <c r="SXJ5" s="66"/>
      <c r="SXK5" s="66"/>
      <c r="SXL5" s="66"/>
      <c r="SXM5" s="66"/>
      <c r="SXN5" s="66"/>
      <c r="SXO5" s="66"/>
      <c r="SXP5" s="66"/>
      <c r="SXQ5" s="66"/>
      <c r="SXR5" s="66"/>
      <c r="SXS5" s="66"/>
      <c r="SXT5" s="66"/>
      <c r="SXU5" s="66"/>
      <c r="SXV5" s="66"/>
      <c r="SXW5" s="66"/>
      <c r="SXX5" s="66"/>
      <c r="SXY5" s="66"/>
      <c r="SXZ5" s="66"/>
      <c r="SYA5" s="66"/>
      <c r="SYB5" s="66"/>
      <c r="SYC5" s="66"/>
      <c r="SYD5" s="66"/>
      <c r="SYE5" s="66"/>
      <c r="SYF5" s="66"/>
      <c r="SYG5" s="66"/>
      <c r="SYH5" s="66"/>
      <c r="SYI5" s="66"/>
      <c r="SYJ5" s="66"/>
      <c r="SYK5" s="66"/>
      <c r="SYL5" s="66"/>
      <c r="SYM5" s="66"/>
      <c r="SYN5" s="66"/>
      <c r="SYO5" s="66"/>
      <c r="SYP5" s="66"/>
      <c r="SYQ5" s="66"/>
      <c r="SYR5" s="66"/>
      <c r="SYS5" s="66"/>
      <c r="SYT5" s="66"/>
      <c r="SYU5" s="66"/>
      <c r="SYV5" s="66"/>
      <c r="SYW5" s="66"/>
      <c r="SYX5" s="66"/>
      <c r="SYY5" s="66"/>
      <c r="SYZ5" s="66"/>
      <c r="SZA5" s="66"/>
      <c r="SZB5" s="66"/>
      <c r="SZC5" s="66"/>
      <c r="SZD5" s="66"/>
      <c r="SZE5" s="66"/>
      <c r="SZF5" s="66"/>
      <c r="SZG5" s="66"/>
      <c r="SZH5" s="66"/>
      <c r="SZI5" s="66"/>
      <c r="SZJ5" s="66"/>
      <c r="SZK5" s="66"/>
      <c r="SZL5" s="66"/>
      <c r="SZM5" s="66"/>
      <c r="SZN5" s="66"/>
      <c r="SZO5" s="66"/>
      <c r="SZP5" s="66"/>
      <c r="SZQ5" s="66"/>
      <c r="SZR5" s="66"/>
      <c r="SZS5" s="66"/>
      <c r="SZT5" s="66"/>
      <c r="SZU5" s="66"/>
      <c r="SZV5" s="66"/>
      <c r="SZW5" s="66"/>
      <c r="SZX5" s="66"/>
      <c r="SZY5" s="66"/>
      <c r="SZZ5" s="66"/>
      <c r="TAA5" s="66"/>
      <c r="TAB5" s="66"/>
      <c r="TAC5" s="66"/>
      <c r="TAD5" s="66"/>
      <c r="TAE5" s="66"/>
      <c r="TAF5" s="66"/>
      <c r="TAG5" s="66"/>
      <c r="TAH5" s="66"/>
      <c r="TAI5" s="66"/>
      <c r="TAJ5" s="66"/>
      <c r="TAK5" s="66"/>
      <c r="TAL5" s="66"/>
      <c r="TAM5" s="66"/>
      <c r="TAN5" s="66"/>
      <c r="TAO5" s="66"/>
      <c r="TAP5" s="66"/>
      <c r="TAQ5" s="66"/>
      <c r="TAR5" s="66"/>
      <c r="TAS5" s="66"/>
      <c r="TAT5" s="66"/>
      <c r="TAU5" s="66"/>
      <c r="TAV5" s="66"/>
      <c r="TAW5" s="66"/>
      <c r="TAX5" s="66"/>
      <c r="TAY5" s="66"/>
      <c r="TAZ5" s="66"/>
      <c r="TBA5" s="66"/>
      <c r="TBB5" s="66"/>
      <c r="TBC5" s="66"/>
      <c r="TBD5" s="66"/>
      <c r="TBE5" s="66"/>
      <c r="TBF5" s="66"/>
      <c r="TBG5" s="66"/>
      <c r="TBH5" s="66"/>
      <c r="TBI5" s="66"/>
      <c r="TBJ5" s="66"/>
      <c r="TBK5" s="66"/>
      <c r="TBL5" s="66"/>
      <c r="TBM5" s="66"/>
      <c r="TBN5" s="66"/>
      <c r="TBO5" s="66"/>
      <c r="TBP5" s="66"/>
      <c r="TBQ5" s="66"/>
      <c r="TBR5" s="66"/>
      <c r="TBS5" s="66"/>
      <c r="TBT5" s="66"/>
      <c r="TBU5" s="66"/>
      <c r="TBV5" s="66"/>
      <c r="TBW5" s="66"/>
      <c r="TBX5" s="66"/>
      <c r="TBY5" s="66"/>
      <c r="TBZ5" s="66"/>
      <c r="TCA5" s="66"/>
      <c r="TCB5" s="66"/>
      <c r="TCC5" s="66"/>
      <c r="TCD5" s="66"/>
      <c r="TCE5" s="66"/>
      <c r="TCF5" s="66"/>
      <c r="TCG5" s="66"/>
      <c r="TCH5" s="66"/>
      <c r="TCI5" s="66"/>
      <c r="TCJ5" s="66"/>
      <c r="TCK5" s="66"/>
      <c r="TCL5" s="66"/>
      <c r="TCM5" s="66"/>
      <c r="TCN5" s="66"/>
      <c r="TCO5" s="66"/>
      <c r="TCP5" s="66"/>
      <c r="TCQ5" s="66"/>
      <c r="TCR5" s="66"/>
      <c r="TCS5" s="66"/>
      <c r="TCT5" s="66"/>
      <c r="TCU5" s="66"/>
      <c r="TCV5" s="66"/>
      <c r="TCW5" s="66"/>
      <c r="TCX5" s="66"/>
      <c r="TCY5" s="66"/>
      <c r="TCZ5" s="66"/>
      <c r="TDA5" s="66"/>
      <c r="TDB5" s="66"/>
      <c r="TDC5" s="66"/>
      <c r="TDD5" s="66"/>
      <c r="TDE5" s="66"/>
      <c r="TDF5" s="66"/>
      <c r="TDG5" s="66"/>
      <c r="TDH5" s="66"/>
      <c r="TDI5" s="66"/>
      <c r="TDJ5" s="66"/>
      <c r="TDK5" s="66"/>
      <c r="TDL5" s="66"/>
      <c r="TDM5" s="66"/>
      <c r="TDN5" s="66"/>
      <c r="TDO5" s="66"/>
      <c r="TDP5" s="66"/>
      <c r="TDQ5" s="66"/>
      <c r="TDR5" s="66"/>
      <c r="TDS5" s="66"/>
      <c r="TDT5" s="66"/>
      <c r="TDU5" s="66"/>
      <c r="TDV5" s="66"/>
      <c r="TDW5" s="66"/>
      <c r="TDX5" s="66"/>
      <c r="TDY5" s="66"/>
      <c r="TDZ5" s="66"/>
      <c r="TEA5" s="66"/>
      <c r="TEB5" s="66"/>
      <c r="TEC5" s="66"/>
      <c r="TED5" s="66"/>
      <c r="TEE5" s="66"/>
      <c r="TEF5" s="66"/>
      <c r="TEG5" s="66"/>
      <c r="TEH5" s="66"/>
      <c r="TEI5" s="66"/>
      <c r="TEJ5" s="66"/>
      <c r="TEK5" s="66"/>
      <c r="TEL5" s="66"/>
      <c r="TEM5" s="66"/>
      <c r="TEN5" s="66"/>
      <c r="TEO5" s="66"/>
      <c r="TEP5" s="66"/>
      <c r="TEQ5" s="66"/>
      <c r="TER5" s="66"/>
      <c r="TES5" s="66"/>
      <c r="TET5" s="66"/>
      <c r="TEU5" s="66"/>
      <c r="TEV5" s="66"/>
      <c r="TEW5" s="66"/>
      <c r="TEX5" s="66"/>
      <c r="TEY5" s="66"/>
      <c r="TEZ5" s="66"/>
      <c r="TFA5" s="66"/>
      <c r="TFB5" s="66"/>
      <c r="TFC5" s="66"/>
      <c r="TFD5" s="66"/>
      <c r="TFE5" s="66"/>
      <c r="TFF5" s="66"/>
      <c r="TFG5" s="66"/>
      <c r="TFH5" s="66"/>
      <c r="TFI5" s="66"/>
      <c r="TFJ5" s="66"/>
      <c r="TFK5" s="66"/>
      <c r="TFL5" s="66"/>
      <c r="TFM5" s="66"/>
      <c r="TFN5" s="66"/>
      <c r="TFO5" s="66"/>
      <c r="TFP5" s="66"/>
      <c r="TFQ5" s="66"/>
      <c r="TFR5" s="66"/>
      <c r="TFS5" s="66"/>
      <c r="TFT5" s="66"/>
      <c r="TFU5" s="66"/>
      <c r="TFV5" s="66"/>
      <c r="TFW5" s="66"/>
      <c r="TFX5" s="66"/>
      <c r="TFY5" s="66"/>
      <c r="TFZ5" s="66"/>
      <c r="TGA5" s="66"/>
      <c r="TGB5" s="66"/>
      <c r="TGC5" s="66"/>
      <c r="TGD5" s="66"/>
      <c r="TGE5" s="66"/>
      <c r="TGF5" s="66"/>
      <c r="TGG5" s="66"/>
      <c r="TGH5" s="66"/>
      <c r="TGI5" s="66"/>
      <c r="TGJ5" s="66"/>
      <c r="TGK5" s="66"/>
      <c r="TGL5" s="66"/>
      <c r="TGM5" s="66"/>
      <c r="TGN5" s="66"/>
      <c r="TGO5" s="66"/>
      <c r="TGP5" s="66"/>
      <c r="TGQ5" s="66"/>
      <c r="TGR5" s="66"/>
      <c r="TGS5" s="66"/>
      <c r="TGT5" s="66"/>
      <c r="TGU5" s="66"/>
      <c r="TGV5" s="66"/>
      <c r="TGW5" s="66"/>
      <c r="TGX5" s="66"/>
      <c r="TGY5" s="66"/>
      <c r="TGZ5" s="66"/>
      <c r="THA5" s="66"/>
      <c r="THB5" s="66"/>
      <c r="THC5" s="66"/>
      <c r="THD5" s="66"/>
      <c r="THE5" s="66"/>
      <c r="THF5" s="66"/>
      <c r="THG5" s="66"/>
      <c r="THH5" s="66"/>
      <c r="THI5" s="66"/>
      <c r="THJ5" s="66"/>
      <c r="THK5" s="66"/>
      <c r="THL5" s="66"/>
      <c r="THM5" s="66"/>
      <c r="THN5" s="66"/>
      <c r="THO5" s="66"/>
      <c r="THP5" s="66"/>
      <c r="THQ5" s="66"/>
      <c r="THR5" s="66"/>
      <c r="THS5" s="66"/>
      <c r="THT5" s="66"/>
      <c r="THU5" s="66"/>
      <c r="THV5" s="66"/>
      <c r="THW5" s="66"/>
      <c r="THX5" s="66"/>
      <c r="THY5" s="66"/>
      <c r="THZ5" s="66"/>
      <c r="TIA5" s="66"/>
      <c r="TIB5" s="66"/>
      <c r="TIC5" s="66"/>
      <c r="TID5" s="66"/>
      <c r="TIE5" s="66"/>
      <c r="TIF5" s="66"/>
      <c r="TIG5" s="66"/>
      <c r="TIH5" s="66"/>
      <c r="TII5" s="66"/>
      <c r="TIJ5" s="66"/>
      <c r="TIK5" s="66"/>
      <c r="TIL5" s="66"/>
      <c r="TIM5" s="66"/>
      <c r="TIN5" s="66"/>
      <c r="TIO5" s="66"/>
      <c r="TIP5" s="66"/>
      <c r="TIQ5" s="66"/>
      <c r="TIR5" s="66"/>
      <c r="TIS5" s="66"/>
      <c r="TIT5" s="66"/>
      <c r="TIU5" s="66"/>
      <c r="TIV5" s="66"/>
      <c r="TIW5" s="66"/>
      <c r="TIX5" s="66"/>
      <c r="TIY5" s="66"/>
      <c r="TIZ5" s="66"/>
      <c r="TJA5" s="66"/>
      <c r="TJB5" s="66"/>
      <c r="TJC5" s="66"/>
      <c r="TJD5" s="66"/>
      <c r="TJE5" s="66"/>
      <c r="TJF5" s="66"/>
      <c r="TJG5" s="66"/>
      <c r="TJH5" s="66"/>
      <c r="TJI5" s="66"/>
      <c r="TJJ5" s="66"/>
      <c r="TJK5" s="66"/>
      <c r="TJL5" s="66"/>
      <c r="TJM5" s="66"/>
      <c r="TJN5" s="66"/>
      <c r="TJO5" s="66"/>
      <c r="TJP5" s="66"/>
      <c r="TJQ5" s="66"/>
      <c r="TJR5" s="66"/>
      <c r="TJS5" s="66"/>
      <c r="TJT5" s="66"/>
      <c r="TJU5" s="66"/>
      <c r="TJV5" s="66"/>
      <c r="TJW5" s="66"/>
      <c r="TJX5" s="66"/>
      <c r="TJY5" s="66"/>
      <c r="TJZ5" s="66"/>
      <c r="TKA5" s="66"/>
      <c r="TKB5" s="66"/>
      <c r="TKC5" s="66"/>
      <c r="TKD5" s="66"/>
      <c r="TKE5" s="66"/>
      <c r="TKF5" s="66"/>
      <c r="TKG5" s="66"/>
      <c r="TKH5" s="66"/>
      <c r="TKI5" s="66"/>
      <c r="TKJ5" s="66"/>
      <c r="TKK5" s="66"/>
      <c r="TKL5" s="66"/>
      <c r="TKM5" s="66"/>
      <c r="TKN5" s="66"/>
      <c r="TKO5" s="66"/>
      <c r="TKP5" s="66"/>
      <c r="TKQ5" s="66"/>
      <c r="TKR5" s="66"/>
      <c r="TKS5" s="66"/>
      <c r="TKT5" s="66"/>
      <c r="TKU5" s="66"/>
      <c r="TKV5" s="66"/>
      <c r="TKW5" s="66"/>
      <c r="TKX5" s="66"/>
      <c r="TKY5" s="66"/>
      <c r="TKZ5" s="66"/>
      <c r="TLA5" s="66"/>
      <c r="TLB5" s="66"/>
      <c r="TLC5" s="66"/>
      <c r="TLD5" s="66"/>
      <c r="TLE5" s="66"/>
      <c r="TLF5" s="66"/>
      <c r="TLG5" s="66"/>
      <c r="TLH5" s="66"/>
      <c r="TLI5" s="66"/>
      <c r="TLJ5" s="66"/>
      <c r="TLK5" s="66"/>
      <c r="TLL5" s="66"/>
      <c r="TLM5" s="66"/>
      <c r="TLN5" s="66"/>
      <c r="TLO5" s="66"/>
      <c r="TLP5" s="66"/>
      <c r="TLQ5" s="66"/>
      <c r="TLR5" s="66"/>
      <c r="TLS5" s="66"/>
      <c r="TLT5" s="66"/>
      <c r="TLU5" s="66"/>
      <c r="TLV5" s="66"/>
      <c r="TLW5" s="66"/>
      <c r="TLX5" s="66"/>
      <c r="TLY5" s="66"/>
      <c r="TLZ5" s="66"/>
      <c r="TMA5" s="66"/>
      <c r="TMB5" s="66"/>
      <c r="TMC5" s="66"/>
      <c r="TMD5" s="66"/>
      <c r="TME5" s="66"/>
      <c r="TMF5" s="66"/>
      <c r="TMG5" s="66"/>
      <c r="TMH5" s="66"/>
      <c r="TMI5" s="66"/>
      <c r="TMJ5" s="66"/>
      <c r="TMK5" s="66"/>
      <c r="TML5" s="66"/>
      <c r="TMM5" s="66"/>
      <c r="TMN5" s="66"/>
      <c r="TMO5" s="66"/>
      <c r="TMP5" s="66"/>
      <c r="TMQ5" s="66"/>
      <c r="TMR5" s="66"/>
      <c r="TMS5" s="66"/>
      <c r="TMT5" s="66"/>
      <c r="TMU5" s="66"/>
      <c r="TMV5" s="66"/>
      <c r="TMW5" s="66"/>
      <c r="TMX5" s="66"/>
      <c r="TMY5" s="66"/>
      <c r="TMZ5" s="66"/>
      <c r="TNA5" s="66"/>
      <c r="TNB5" s="66"/>
      <c r="TNC5" s="66"/>
      <c r="TND5" s="66"/>
      <c r="TNE5" s="66"/>
      <c r="TNF5" s="66"/>
      <c r="TNG5" s="66"/>
      <c r="TNH5" s="66"/>
      <c r="TNI5" s="66"/>
      <c r="TNJ5" s="66"/>
      <c r="TNK5" s="66"/>
      <c r="TNL5" s="66"/>
      <c r="TNM5" s="66"/>
      <c r="TNN5" s="66"/>
      <c r="TNO5" s="66"/>
      <c r="TNP5" s="66"/>
      <c r="TNQ5" s="66"/>
      <c r="TNR5" s="66"/>
      <c r="TNS5" s="66"/>
      <c r="TNT5" s="66"/>
      <c r="TNU5" s="66"/>
      <c r="TNV5" s="66"/>
      <c r="TNW5" s="66"/>
      <c r="TNX5" s="66"/>
      <c r="TNY5" s="66"/>
      <c r="TNZ5" s="66"/>
      <c r="TOA5" s="66"/>
      <c r="TOB5" s="66"/>
      <c r="TOC5" s="66"/>
      <c r="TOD5" s="66"/>
      <c r="TOE5" s="66"/>
      <c r="TOF5" s="66"/>
      <c r="TOG5" s="66"/>
      <c r="TOH5" s="66"/>
      <c r="TOI5" s="66"/>
      <c r="TOJ5" s="66"/>
      <c r="TOK5" s="66"/>
      <c r="TOL5" s="66"/>
      <c r="TOM5" s="66"/>
      <c r="TON5" s="66"/>
      <c r="TOO5" s="66"/>
      <c r="TOP5" s="66"/>
      <c r="TOQ5" s="66"/>
      <c r="TOR5" s="66"/>
      <c r="TOS5" s="66"/>
      <c r="TOT5" s="66"/>
      <c r="TOU5" s="66"/>
      <c r="TOV5" s="66"/>
      <c r="TOW5" s="66"/>
      <c r="TOX5" s="66"/>
      <c r="TOY5" s="66"/>
      <c r="TOZ5" s="66"/>
      <c r="TPA5" s="66"/>
      <c r="TPB5" s="66"/>
      <c r="TPC5" s="66"/>
      <c r="TPD5" s="66"/>
      <c r="TPE5" s="66"/>
      <c r="TPF5" s="66"/>
      <c r="TPG5" s="66"/>
      <c r="TPH5" s="66"/>
      <c r="TPI5" s="66"/>
      <c r="TPJ5" s="66"/>
      <c r="TPK5" s="66"/>
      <c r="TPL5" s="66"/>
      <c r="TPM5" s="66"/>
      <c r="TPN5" s="66"/>
      <c r="TPO5" s="66"/>
      <c r="TPP5" s="66"/>
      <c r="TPQ5" s="66"/>
      <c r="TPR5" s="66"/>
      <c r="TPS5" s="66"/>
      <c r="TPT5" s="66"/>
      <c r="TPU5" s="66"/>
      <c r="TPV5" s="66"/>
      <c r="TPW5" s="66"/>
      <c r="TPX5" s="66"/>
      <c r="TPY5" s="66"/>
      <c r="TPZ5" s="66"/>
      <c r="TQA5" s="66"/>
      <c r="TQB5" s="66"/>
      <c r="TQC5" s="66"/>
      <c r="TQD5" s="66"/>
      <c r="TQE5" s="66"/>
      <c r="TQF5" s="66"/>
      <c r="TQG5" s="66"/>
      <c r="TQH5" s="66"/>
      <c r="TQI5" s="66"/>
      <c r="TQJ5" s="66"/>
      <c r="TQK5" s="66"/>
      <c r="TQL5" s="66"/>
      <c r="TQM5" s="66"/>
      <c r="TQN5" s="66"/>
      <c r="TQO5" s="66"/>
      <c r="TQP5" s="66"/>
      <c r="TQQ5" s="66"/>
      <c r="TQR5" s="66"/>
      <c r="TQS5" s="66"/>
      <c r="TQT5" s="66"/>
      <c r="TQU5" s="66"/>
      <c r="TQV5" s="66"/>
      <c r="TQW5" s="66"/>
      <c r="TQX5" s="66"/>
      <c r="TQY5" s="66"/>
      <c r="TQZ5" s="66"/>
      <c r="TRA5" s="66"/>
      <c r="TRB5" s="66"/>
      <c r="TRC5" s="66"/>
      <c r="TRD5" s="66"/>
      <c r="TRE5" s="66"/>
      <c r="TRF5" s="66"/>
      <c r="TRG5" s="66"/>
      <c r="TRH5" s="66"/>
      <c r="TRI5" s="66"/>
      <c r="TRJ5" s="66"/>
      <c r="TRK5" s="66"/>
      <c r="TRL5" s="66"/>
      <c r="TRM5" s="66"/>
      <c r="TRN5" s="66"/>
      <c r="TRO5" s="66"/>
      <c r="TRP5" s="66"/>
      <c r="TRQ5" s="66"/>
      <c r="TRR5" s="66"/>
      <c r="TRS5" s="66"/>
      <c r="TRT5" s="66"/>
      <c r="TRU5" s="66"/>
      <c r="TRV5" s="66"/>
      <c r="TRW5" s="66"/>
      <c r="TRX5" s="66"/>
      <c r="TRY5" s="66"/>
      <c r="TRZ5" s="66"/>
      <c r="TSA5" s="66"/>
      <c r="TSB5" s="66"/>
      <c r="TSC5" s="66"/>
      <c r="TSD5" s="66"/>
      <c r="TSE5" s="66"/>
      <c r="TSF5" s="66"/>
      <c r="TSG5" s="66"/>
      <c r="TSH5" s="66"/>
      <c r="TSI5" s="66"/>
      <c r="TSJ5" s="66"/>
      <c r="TSK5" s="66"/>
      <c r="TSL5" s="66"/>
      <c r="TSM5" s="66"/>
      <c r="TSN5" s="66"/>
      <c r="TSO5" s="66"/>
      <c r="TSP5" s="66"/>
      <c r="TSQ5" s="66"/>
      <c r="TSR5" s="66"/>
      <c r="TSS5" s="66"/>
      <c r="TST5" s="66"/>
      <c r="TSU5" s="66"/>
      <c r="TSV5" s="66"/>
      <c r="TSW5" s="66"/>
      <c r="TSX5" s="66"/>
      <c r="TSY5" s="66"/>
      <c r="TSZ5" s="66"/>
      <c r="TTA5" s="66"/>
      <c r="TTB5" s="66"/>
      <c r="TTC5" s="66"/>
      <c r="TTD5" s="66"/>
      <c r="TTE5" s="66"/>
      <c r="TTF5" s="66"/>
      <c r="TTG5" s="66"/>
      <c r="TTH5" s="66"/>
      <c r="TTI5" s="66"/>
      <c r="TTJ5" s="66"/>
      <c r="TTK5" s="66"/>
      <c r="TTL5" s="66"/>
      <c r="TTM5" s="66"/>
      <c r="TTN5" s="66"/>
      <c r="TTO5" s="66"/>
      <c r="TTP5" s="66"/>
      <c r="TTQ5" s="66"/>
      <c r="TTR5" s="66"/>
      <c r="TTS5" s="66"/>
      <c r="TTT5" s="66"/>
      <c r="TTU5" s="66"/>
      <c r="TTV5" s="66"/>
      <c r="TTW5" s="66"/>
      <c r="TTX5" s="66"/>
      <c r="TTY5" s="66"/>
      <c r="TTZ5" s="66"/>
      <c r="TUA5" s="66"/>
      <c r="TUB5" s="66"/>
      <c r="TUC5" s="66"/>
      <c r="TUD5" s="66"/>
      <c r="TUE5" s="66"/>
      <c r="TUF5" s="66"/>
      <c r="TUG5" s="66"/>
      <c r="TUH5" s="66"/>
      <c r="TUI5" s="66"/>
      <c r="TUJ5" s="66"/>
      <c r="TUK5" s="66"/>
      <c r="TUL5" s="66"/>
      <c r="TUM5" s="66"/>
      <c r="TUN5" s="66"/>
      <c r="TUO5" s="66"/>
      <c r="TUP5" s="66"/>
      <c r="TUQ5" s="66"/>
      <c r="TUR5" s="66"/>
      <c r="TUS5" s="66"/>
      <c r="TUT5" s="66"/>
      <c r="TUU5" s="66"/>
      <c r="TUV5" s="66"/>
      <c r="TUW5" s="66"/>
      <c r="TUX5" s="66"/>
      <c r="TUY5" s="66"/>
      <c r="TUZ5" s="66"/>
      <c r="TVA5" s="66"/>
      <c r="TVB5" s="66"/>
      <c r="TVC5" s="66"/>
      <c r="TVD5" s="66"/>
      <c r="TVE5" s="66"/>
      <c r="TVF5" s="66"/>
      <c r="TVG5" s="66"/>
      <c r="TVH5" s="66"/>
      <c r="TVI5" s="66"/>
      <c r="TVJ5" s="66"/>
      <c r="TVK5" s="66"/>
      <c r="TVL5" s="66"/>
      <c r="TVM5" s="66"/>
      <c r="TVN5" s="66"/>
      <c r="TVO5" s="66"/>
      <c r="TVP5" s="66"/>
      <c r="TVQ5" s="66"/>
      <c r="TVR5" s="66"/>
      <c r="TVS5" s="66"/>
      <c r="TVT5" s="66"/>
      <c r="TVU5" s="66"/>
      <c r="TVV5" s="66"/>
      <c r="TVW5" s="66"/>
      <c r="TVX5" s="66"/>
      <c r="TVY5" s="66"/>
      <c r="TVZ5" s="66"/>
      <c r="TWA5" s="66"/>
      <c r="TWB5" s="66"/>
      <c r="TWC5" s="66"/>
      <c r="TWD5" s="66"/>
      <c r="TWE5" s="66"/>
      <c r="TWF5" s="66"/>
      <c r="TWG5" s="66"/>
      <c r="TWH5" s="66"/>
      <c r="TWI5" s="66"/>
      <c r="TWJ5" s="66"/>
      <c r="TWK5" s="66"/>
      <c r="TWL5" s="66"/>
      <c r="TWM5" s="66"/>
      <c r="TWN5" s="66"/>
      <c r="TWO5" s="66"/>
      <c r="TWP5" s="66"/>
      <c r="TWQ5" s="66"/>
      <c r="TWR5" s="66"/>
      <c r="TWS5" s="66"/>
      <c r="TWT5" s="66"/>
      <c r="TWU5" s="66"/>
      <c r="TWV5" s="66"/>
      <c r="TWW5" s="66"/>
      <c r="TWX5" s="66"/>
      <c r="TWY5" s="66"/>
      <c r="TWZ5" s="66"/>
      <c r="TXA5" s="66"/>
      <c r="TXB5" s="66"/>
      <c r="TXC5" s="66"/>
      <c r="TXD5" s="66"/>
      <c r="TXE5" s="66"/>
      <c r="TXF5" s="66"/>
      <c r="TXG5" s="66"/>
      <c r="TXH5" s="66"/>
      <c r="TXI5" s="66"/>
      <c r="TXJ5" s="66"/>
      <c r="TXK5" s="66"/>
      <c r="TXL5" s="66"/>
      <c r="TXM5" s="66"/>
      <c r="TXN5" s="66"/>
      <c r="TXO5" s="66"/>
      <c r="TXP5" s="66"/>
      <c r="TXQ5" s="66"/>
      <c r="TXR5" s="66"/>
      <c r="TXS5" s="66"/>
      <c r="TXT5" s="66"/>
      <c r="TXU5" s="66"/>
      <c r="TXV5" s="66"/>
      <c r="TXW5" s="66"/>
      <c r="TXX5" s="66"/>
      <c r="TXY5" s="66"/>
      <c r="TXZ5" s="66"/>
      <c r="TYA5" s="66"/>
      <c r="TYB5" s="66"/>
      <c r="TYC5" s="66"/>
      <c r="TYD5" s="66"/>
      <c r="TYE5" s="66"/>
      <c r="TYF5" s="66"/>
      <c r="TYG5" s="66"/>
      <c r="TYH5" s="66"/>
      <c r="TYI5" s="66"/>
      <c r="TYJ5" s="66"/>
      <c r="TYK5" s="66"/>
      <c r="TYL5" s="66"/>
      <c r="TYM5" s="66"/>
      <c r="TYN5" s="66"/>
      <c r="TYO5" s="66"/>
      <c r="TYP5" s="66"/>
      <c r="TYQ5" s="66"/>
      <c r="TYR5" s="66"/>
      <c r="TYS5" s="66"/>
      <c r="TYT5" s="66"/>
      <c r="TYU5" s="66"/>
      <c r="TYV5" s="66"/>
      <c r="TYW5" s="66"/>
      <c r="TYX5" s="66"/>
      <c r="TYY5" s="66"/>
      <c r="TYZ5" s="66"/>
      <c r="TZA5" s="66"/>
      <c r="TZB5" s="66"/>
      <c r="TZC5" s="66"/>
      <c r="TZD5" s="66"/>
      <c r="TZE5" s="66"/>
      <c r="TZF5" s="66"/>
      <c r="TZG5" s="66"/>
      <c r="TZH5" s="66"/>
      <c r="TZI5" s="66"/>
      <c r="TZJ5" s="66"/>
      <c r="TZK5" s="66"/>
      <c r="TZL5" s="66"/>
      <c r="TZM5" s="66"/>
      <c r="TZN5" s="66"/>
      <c r="TZO5" s="66"/>
      <c r="TZP5" s="66"/>
      <c r="TZQ5" s="66"/>
      <c r="TZR5" s="66"/>
      <c r="TZS5" s="66"/>
      <c r="TZT5" s="66"/>
      <c r="TZU5" s="66"/>
      <c r="TZV5" s="66"/>
      <c r="TZW5" s="66"/>
      <c r="TZX5" s="66"/>
      <c r="TZY5" s="66"/>
      <c r="TZZ5" s="66"/>
      <c r="UAA5" s="66"/>
      <c r="UAB5" s="66"/>
      <c r="UAC5" s="66"/>
      <c r="UAD5" s="66"/>
      <c r="UAE5" s="66"/>
      <c r="UAF5" s="66"/>
      <c r="UAG5" s="66"/>
      <c r="UAH5" s="66"/>
      <c r="UAI5" s="66"/>
      <c r="UAJ5" s="66"/>
      <c r="UAK5" s="66"/>
      <c r="UAL5" s="66"/>
      <c r="UAM5" s="66"/>
      <c r="UAN5" s="66"/>
      <c r="UAO5" s="66"/>
      <c r="UAP5" s="66"/>
      <c r="UAQ5" s="66"/>
      <c r="UAR5" s="66"/>
      <c r="UAS5" s="66"/>
      <c r="UAT5" s="66"/>
      <c r="UAU5" s="66"/>
      <c r="UAV5" s="66"/>
      <c r="UAW5" s="66"/>
      <c r="UAX5" s="66"/>
      <c r="UAY5" s="66"/>
      <c r="UAZ5" s="66"/>
      <c r="UBA5" s="66"/>
      <c r="UBB5" s="66"/>
      <c r="UBC5" s="66"/>
      <c r="UBD5" s="66"/>
      <c r="UBE5" s="66"/>
      <c r="UBF5" s="66"/>
      <c r="UBG5" s="66"/>
      <c r="UBH5" s="66"/>
      <c r="UBI5" s="66"/>
      <c r="UBJ5" s="66"/>
      <c r="UBK5" s="66"/>
      <c r="UBL5" s="66"/>
      <c r="UBM5" s="66"/>
      <c r="UBN5" s="66"/>
      <c r="UBO5" s="66"/>
      <c r="UBP5" s="66"/>
      <c r="UBQ5" s="66"/>
      <c r="UBR5" s="66"/>
      <c r="UBS5" s="66"/>
      <c r="UBT5" s="66"/>
      <c r="UBU5" s="66"/>
      <c r="UBV5" s="66"/>
      <c r="UBW5" s="66"/>
      <c r="UBX5" s="66"/>
      <c r="UBY5" s="66"/>
      <c r="UBZ5" s="66"/>
      <c r="UCA5" s="66"/>
      <c r="UCB5" s="66"/>
      <c r="UCC5" s="66"/>
      <c r="UCD5" s="66"/>
      <c r="UCE5" s="66"/>
      <c r="UCF5" s="66"/>
      <c r="UCG5" s="66"/>
      <c r="UCH5" s="66"/>
      <c r="UCI5" s="66"/>
      <c r="UCJ5" s="66"/>
      <c r="UCK5" s="66"/>
      <c r="UCL5" s="66"/>
      <c r="UCM5" s="66"/>
      <c r="UCN5" s="66"/>
      <c r="UCO5" s="66"/>
      <c r="UCP5" s="66"/>
      <c r="UCQ5" s="66"/>
      <c r="UCR5" s="66"/>
      <c r="UCS5" s="66"/>
      <c r="UCT5" s="66"/>
      <c r="UCU5" s="66"/>
      <c r="UCV5" s="66"/>
      <c r="UCW5" s="66"/>
      <c r="UCX5" s="66"/>
      <c r="UCY5" s="66"/>
      <c r="UCZ5" s="66"/>
      <c r="UDA5" s="66"/>
      <c r="UDB5" s="66"/>
      <c r="UDC5" s="66"/>
      <c r="UDD5" s="66"/>
      <c r="UDE5" s="66"/>
      <c r="UDF5" s="66"/>
      <c r="UDG5" s="66"/>
      <c r="UDH5" s="66"/>
      <c r="UDI5" s="66"/>
      <c r="UDJ5" s="66"/>
      <c r="UDK5" s="66"/>
      <c r="UDL5" s="66"/>
      <c r="UDM5" s="66"/>
      <c r="UDN5" s="66"/>
      <c r="UDO5" s="66"/>
      <c r="UDP5" s="66"/>
      <c r="UDQ5" s="66"/>
      <c r="UDR5" s="66"/>
      <c r="UDS5" s="66"/>
      <c r="UDT5" s="66"/>
      <c r="UDU5" s="66"/>
      <c r="UDV5" s="66"/>
      <c r="UDW5" s="66"/>
      <c r="UDX5" s="66"/>
      <c r="UDY5" s="66"/>
      <c r="UDZ5" s="66"/>
      <c r="UEA5" s="66"/>
      <c r="UEB5" s="66"/>
      <c r="UEC5" s="66"/>
      <c r="UED5" s="66"/>
      <c r="UEE5" s="66"/>
      <c r="UEF5" s="66"/>
      <c r="UEG5" s="66"/>
      <c r="UEH5" s="66"/>
      <c r="UEI5" s="66"/>
      <c r="UEJ5" s="66"/>
      <c r="UEK5" s="66"/>
      <c r="UEL5" s="66"/>
      <c r="UEM5" s="66"/>
      <c r="UEN5" s="66"/>
      <c r="UEO5" s="66"/>
      <c r="UEP5" s="66"/>
      <c r="UEQ5" s="66"/>
      <c r="UER5" s="66"/>
      <c r="UES5" s="66"/>
      <c r="UET5" s="66"/>
      <c r="UEU5" s="66"/>
      <c r="UEV5" s="66"/>
      <c r="UEW5" s="66"/>
      <c r="UEX5" s="66"/>
      <c r="UEY5" s="66"/>
      <c r="UEZ5" s="66"/>
      <c r="UFA5" s="66"/>
      <c r="UFB5" s="66"/>
      <c r="UFC5" s="66"/>
      <c r="UFD5" s="66"/>
      <c r="UFE5" s="66"/>
      <c r="UFF5" s="66"/>
      <c r="UFG5" s="66"/>
      <c r="UFH5" s="66"/>
      <c r="UFI5" s="66"/>
      <c r="UFJ5" s="66"/>
      <c r="UFK5" s="66"/>
      <c r="UFL5" s="66"/>
      <c r="UFM5" s="66"/>
      <c r="UFN5" s="66"/>
      <c r="UFO5" s="66"/>
      <c r="UFP5" s="66"/>
      <c r="UFQ5" s="66"/>
      <c r="UFR5" s="66"/>
      <c r="UFS5" s="66"/>
      <c r="UFT5" s="66"/>
      <c r="UFU5" s="66"/>
      <c r="UFV5" s="66"/>
      <c r="UFW5" s="66"/>
      <c r="UFX5" s="66"/>
      <c r="UFY5" s="66"/>
      <c r="UFZ5" s="66"/>
      <c r="UGA5" s="66"/>
      <c r="UGB5" s="66"/>
      <c r="UGC5" s="66"/>
      <c r="UGD5" s="66"/>
      <c r="UGE5" s="66"/>
      <c r="UGF5" s="66"/>
      <c r="UGG5" s="66"/>
      <c r="UGH5" s="66"/>
      <c r="UGI5" s="66"/>
      <c r="UGJ5" s="66"/>
      <c r="UGK5" s="66"/>
      <c r="UGL5" s="66"/>
      <c r="UGM5" s="66"/>
      <c r="UGN5" s="66"/>
      <c r="UGO5" s="66"/>
      <c r="UGP5" s="66"/>
      <c r="UGQ5" s="66"/>
      <c r="UGR5" s="66"/>
      <c r="UGS5" s="66"/>
      <c r="UGT5" s="66"/>
      <c r="UGU5" s="66"/>
      <c r="UGV5" s="66"/>
      <c r="UGW5" s="66"/>
      <c r="UGX5" s="66"/>
      <c r="UGY5" s="66"/>
      <c r="UGZ5" s="66"/>
      <c r="UHA5" s="66"/>
      <c r="UHB5" s="66"/>
      <c r="UHC5" s="66"/>
      <c r="UHD5" s="66"/>
      <c r="UHE5" s="66"/>
      <c r="UHF5" s="66"/>
      <c r="UHG5" s="66"/>
      <c r="UHH5" s="66"/>
      <c r="UHI5" s="66"/>
      <c r="UHJ5" s="66"/>
      <c r="UHK5" s="66"/>
      <c r="UHL5" s="66"/>
      <c r="UHM5" s="66"/>
      <c r="UHN5" s="66"/>
      <c r="UHO5" s="66"/>
      <c r="UHP5" s="66"/>
      <c r="UHQ5" s="66"/>
      <c r="UHR5" s="66"/>
      <c r="UHS5" s="66"/>
      <c r="UHT5" s="66"/>
      <c r="UHU5" s="66"/>
      <c r="UHV5" s="66"/>
      <c r="UHW5" s="66"/>
      <c r="UHX5" s="66"/>
      <c r="UHY5" s="66"/>
      <c r="UHZ5" s="66"/>
      <c r="UIA5" s="66"/>
      <c r="UIB5" s="66"/>
      <c r="UIC5" s="66"/>
      <c r="UID5" s="66"/>
      <c r="UIE5" s="66"/>
      <c r="UIF5" s="66"/>
      <c r="UIG5" s="66"/>
      <c r="UIH5" s="66"/>
      <c r="UII5" s="66"/>
      <c r="UIJ5" s="66"/>
      <c r="UIK5" s="66"/>
      <c r="UIL5" s="66"/>
      <c r="UIM5" s="66"/>
      <c r="UIN5" s="66"/>
      <c r="UIO5" s="66"/>
      <c r="UIP5" s="66"/>
      <c r="UIQ5" s="66"/>
      <c r="UIR5" s="66"/>
      <c r="UIS5" s="66"/>
      <c r="UIT5" s="66"/>
      <c r="UIU5" s="66"/>
      <c r="UIV5" s="66"/>
      <c r="UIW5" s="66"/>
      <c r="UIX5" s="66"/>
      <c r="UIY5" s="66"/>
      <c r="UIZ5" s="66"/>
      <c r="UJA5" s="66"/>
      <c r="UJB5" s="66"/>
      <c r="UJC5" s="66"/>
      <c r="UJD5" s="66"/>
      <c r="UJE5" s="66"/>
      <c r="UJF5" s="66"/>
      <c r="UJG5" s="66"/>
      <c r="UJH5" s="66"/>
      <c r="UJI5" s="66"/>
      <c r="UJJ5" s="66"/>
      <c r="UJK5" s="66"/>
      <c r="UJL5" s="66"/>
      <c r="UJM5" s="66"/>
      <c r="UJN5" s="66"/>
      <c r="UJO5" s="66"/>
      <c r="UJP5" s="66"/>
      <c r="UJQ5" s="66"/>
      <c r="UJR5" s="66"/>
      <c r="UJS5" s="66"/>
      <c r="UJT5" s="66"/>
      <c r="UJU5" s="66"/>
      <c r="UJV5" s="66"/>
      <c r="UJW5" s="66"/>
      <c r="UJX5" s="66"/>
      <c r="UJY5" s="66"/>
      <c r="UJZ5" s="66"/>
      <c r="UKA5" s="66"/>
      <c r="UKB5" s="66"/>
      <c r="UKC5" s="66"/>
      <c r="UKD5" s="66"/>
      <c r="UKE5" s="66"/>
      <c r="UKF5" s="66"/>
      <c r="UKG5" s="66"/>
      <c r="UKH5" s="66"/>
      <c r="UKI5" s="66"/>
      <c r="UKJ5" s="66"/>
      <c r="UKK5" s="66"/>
      <c r="UKL5" s="66"/>
      <c r="UKM5" s="66"/>
      <c r="UKN5" s="66"/>
      <c r="UKO5" s="66"/>
      <c r="UKP5" s="66"/>
      <c r="UKQ5" s="66"/>
      <c r="UKR5" s="66"/>
      <c r="UKS5" s="66"/>
      <c r="UKT5" s="66"/>
      <c r="UKU5" s="66"/>
      <c r="UKV5" s="66"/>
      <c r="UKW5" s="66"/>
      <c r="UKX5" s="66"/>
      <c r="UKY5" s="66"/>
      <c r="UKZ5" s="66"/>
      <c r="ULA5" s="66"/>
      <c r="ULB5" s="66"/>
      <c r="ULC5" s="66"/>
      <c r="ULD5" s="66"/>
      <c r="ULE5" s="66"/>
      <c r="ULF5" s="66"/>
      <c r="ULG5" s="66"/>
      <c r="ULH5" s="66"/>
      <c r="ULI5" s="66"/>
      <c r="ULJ5" s="66"/>
      <c r="ULK5" s="66"/>
      <c r="ULL5" s="66"/>
      <c r="ULM5" s="66"/>
      <c r="ULN5" s="66"/>
      <c r="ULO5" s="66"/>
      <c r="ULP5" s="66"/>
      <c r="ULQ5" s="66"/>
      <c r="ULR5" s="66"/>
      <c r="ULS5" s="66"/>
      <c r="ULT5" s="66"/>
      <c r="ULU5" s="66"/>
      <c r="ULV5" s="66"/>
      <c r="ULW5" s="66"/>
      <c r="ULX5" s="66"/>
      <c r="ULY5" s="66"/>
      <c r="ULZ5" s="66"/>
      <c r="UMA5" s="66"/>
      <c r="UMB5" s="66"/>
      <c r="UMC5" s="66"/>
      <c r="UMD5" s="66"/>
      <c r="UME5" s="66"/>
      <c r="UMF5" s="66"/>
      <c r="UMG5" s="66"/>
      <c r="UMH5" s="66"/>
      <c r="UMI5" s="66"/>
      <c r="UMJ5" s="66"/>
      <c r="UMK5" s="66"/>
      <c r="UML5" s="66"/>
      <c r="UMM5" s="66"/>
      <c r="UMN5" s="66"/>
      <c r="UMO5" s="66"/>
      <c r="UMP5" s="66"/>
      <c r="UMQ5" s="66"/>
      <c r="UMR5" s="66"/>
      <c r="UMS5" s="66"/>
      <c r="UMT5" s="66"/>
      <c r="UMU5" s="66"/>
      <c r="UMV5" s="66"/>
      <c r="UMW5" s="66"/>
      <c r="UMX5" s="66"/>
      <c r="UMY5" s="66"/>
      <c r="UMZ5" s="66"/>
      <c r="UNA5" s="66"/>
      <c r="UNB5" s="66"/>
      <c r="UNC5" s="66"/>
      <c r="UND5" s="66"/>
      <c r="UNE5" s="66"/>
      <c r="UNF5" s="66"/>
      <c r="UNG5" s="66"/>
      <c r="UNH5" s="66"/>
      <c r="UNI5" s="66"/>
      <c r="UNJ5" s="66"/>
      <c r="UNK5" s="66"/>
      <c r="UNL5" s="66"/>
      <c r="UNM5" s="66"/>
      <c r="UNN5" s="66"/>
      <c r="UNO5" s="66"/>
      <c r="UNP5" s="66"/>
      <c r="UNQ5" s="66"/>
      <c r="UNR5" s="66"/>
      <c r="UNS5" s="66"/>
      <c r="UNT5" s="66"/>
      <c r="UNU5" s="66"/>
      <c r="UNV5" s="66"/>
      <c r="UNW5" s="66"/>
      <c r="UNX5" s="66"/>
      <c r="UNY5" s="66"/>
      <c r="UNZ5" s="66"/>
      <c r="UOA5" s="66"/>
      <c r="UOB5" s="66"/>
      <c r="UOC5" s="66"/>
      <c r="UOD5" s="66"/>
      <c r="UOE5" s="66"/>
      <c r="UOF5" s="66"/>
      <c r="UOG5" s="66"/>
      <c r="UOH5" s="66"/>
      <c r="UOI5" s="66"/>
      <c r="UOJ5" s="66"/>
      <c r="UOK5" s="66"/>
      <c r="UOL5" s="66"/>
      <c r="UOM5" s="66"/>
      <c r="UON5" s="66"/>
      <c r="UOO5" s="66"/>
      <c r="UOP5" s="66"/>
      <c r="UOQ5" s="66"/>
      <c r="UOR5" s="66"/>
      <c r="UOS5" s="66"/>
      <c r="UOT5" s="66"/>
      <c r="UOU5" s="66"/>
      <c r="UOV5" s="66"/>
      <c r="UOW5" s="66"/>
      <c r="UOX5" s="66"/>
      <c r="UOY5" s="66"/>
      <c r="UOZ5" s="66"/>
      <c r="UPA5" s="66"/>
      <c r="UPB5" s="66"/>
      <c r="UPC5" s="66"/>
      <c r="UPD5" s="66"/>
      <c r="UPE5" s="66"/>
      <c r="UPF5" s="66"/>
      <c r="UPG5" s="66"/>
      <c r="UPH5" s="66"/>
      <c r="UPI5" s="66"/>
      <c r="UPJ5" s="66"/>
      <c r="UPK5" s="66"/>
      <c r="UPL5" s="66"/>
      <c r="UPM5" s="66"/>
      <c r="UPN5" s="66"/>
      <c r="UPO5" s="66"/>
      <c r="UPP5" s="66"/>
      <c r="UPQ5" s="66"/>
      <c r="UPR5" s="66"/>
      <c r="UPS5" s="66"/>
      <c r="UPT5" s="66"/>
      <c r="UPU5" s="66"/>
      <c r="UPV5" s="66"/>
      <c r="UPW5" s="66"/>
      <c r="UPX5" s="66"/>
      <c r="UPY5" s="66"/>
      <c r="UPZ5" s="66"/>
      <c r="UQA5" s="66"/>
      <c r="UQB5" s="66"/>
      <c r="UQC5" s="66"/>
      <c r="UQD5" s="66"/>
      <c r="UQE5" s="66"/>
      <c r="UQF5" s="66"/>
      <c r="UQG5" s="66"/>
      <c r="UQH5" s="66"/>
      <c r="UQI5" s="66"/>
      <c r="UQJ5" s="66"/>
      <c r="UQK5" s="66"/>
      <c r="UQL5" s="66"/>
      <c r="UQM5" s="66"/>
      <c r="UQN5" s="66"/>
      <c r="UQO5" s="66"/>
      <c r="UQP5" s="66"/>
      <c r="UQQ5" s="66"/>
      <c r="UQR5" s="66"/>
      <c r="UQS5" s="66"/>
      <c r="UQT5" s="66"/>
      <c r="UQU5" s="66"/>
      <c r="UQV5" s="66"/>
      <c r="UQW5" s="66"/>
      <c r="UQX5" s="66"/>
      <c r="UQY5" s="66"/>
      <c r="UQZ5" s="66"/>
      <c r="URA5" s="66"/>
      <c r="URB5" s="66"/>
      <c r="URC5" s="66"/>
      <c r="URD5" s="66"/>
      <c r="URE5" s="66"/>
      <c r="URF5" s="66"/>
      <c r="URG5" s="66"/>
      <c r="URH5" s="66"/>
      <c r="URI5" s="66"/>
      <c r="URJ5" s="66"/>
      <c r="URK5" s="66"/>
      <c r="URL5" s="66"/>
      <c r="URM5" s="66"/>
      <c r="URN5" s="66"/>
      <c r="URO5" s="66"/>
      <c r="URP5" s="66"/>
      <c r="URQ5" s="66"/>
      <c r="URR5" s="66"/>
      <c r="URS5" s="66"/>
      <c r="URT5" s="66"/>
      <c r="URU5" s="66"/>
      <c r="URV5" s="66"/>
      <c r="URW5" s="66"/>
      <c r="URX5" s="66"/>
      <c r="URY5" s="66"/>
      <c r="URZ5" s="66"/>
      <c r="USA5" s="66"/>
      <c r="USB5" s="66"/>
      <c r="USC5" s="66"/>
      <c r="USD5" s="66"/>
      <c r="USE5" s="66"/>
      <c r="USF5" s="66"/>
      <c r="USG5" s="66"/>
      <c r="USH5" s="66"/>
      <c r="USI5" s="66"/>
      <c r="USJ5" s="66"/>
      <c r="USK5" s="66"/>
      <c r="USL5" s="66"/>
      <c r="USM5" s="66"/>
      <c r="USN5" s="66"/>
      <c r="USO5" s="66"/>
      <c r="USP5" s="66"/>
      <c r="USQ5" s="66"/>
      <c r="USR5" s="66"/>
      <c r="USS5" s="66"/>
      <c r="UST5" s="66"/>
      <c r="USU5" s="66"/>
      <c r="USV5" s="66"/>
      <c r="USW5" s="66"/>
      <c r="USX5" s="66"/>
      <c r="USY5" s="66"/>
      <c r="USZ5" s="66"/>
      <c r="UTA5" s="66"/>
      <c r="UTB5" s="66"/>
      <c r="UTC5" s="66"/>
      <c r="UTD5" s="66"/>
      <c r="UTE5" s="66"/>
      <c r="UTF5" s="66"/>
      <c r="UTG5" s="66"/>
      <c r="UTH5" s="66"/>
      <c r="UTI5" s="66"/>
      <c r="UTJ5" s="66"/>
      <c r="UTK5" s="66"/>
      <c r="UTL5" s="66"/>
      <c r="UTM5" s="66"/>
      <c r="UTN5" s="66"/>
      <c r="UTO5" s="66"/>
      <c r="UTP5" s="66"/>
      <c r="UTQ5" s="66"/>
      <c r="UTR5" s="66"/>
      <c r="UTS5" s="66"/>
      <c r="UTT5" s="66"/>
      <c r="UTU5" s="66"/>
      <c r="UTV5" s="66"/>
      <c r="UTW5" s="66"/>
      <c r="UTX5" s="66"/>
      <c r="UTY5" s="66"/>
      <c r="UTZ5" s="66"/>
      <c r="UUA5" s="66"/>
      <c r="UUB5" s="66"/>
      <c r="UUC5" s="66"/>
      <c r="UUD5" s="66"/>
      <c r="UUE5" s="66"/>
      <c r="UUF5" s="66"/>
      <c r="UUG5" s="66"/>
      <c r="UUH5" s="66"/>
      <c r="UUI5" s="66"/>
      <c r="UUJ5" s="66"/>
      <c r="UUK5" s="66"/>
      <c r="UUL5" s="66"/>
      <c r="UUM5" s="66"/>
      <c r="UUN5" s="66"/>
      <c r="UUO5" s="66"/>
      <c r="UUP5" s="66"/>
      <c r="UUQ5" s="66"/>
      <c r="UUR5" s="66"/>
      <c r="UUS5" s="66"/>
      <c r="UUT5" s="66"/>
      <c r="UUU5" s="66"/>
      <c r="UUV5" s="66"/>
      <c r="UUW5" s="66"/>
      <c r="UUX5" s="66"/>
      <c r="UUY5" s="66"/>
      <c r="UUZ5" s="66"/>
      <c r="UVA5" s="66"/>
      <c r="UVB5" s="66"/>
      <c r="UVC5" s="66"/>
      <c r="UVD5" s="66"/>
      <c r="UVE5" s="66"/>
      <c r="UVF5" s="66"/>
      <c r="UVG5" s="66"/>
      <c r="UVH5" s="66"/>
      <c r="UVI5" s="66"/>
      <c r="UVJ5" s="66"/>
      <c r="UVK5" s="66"/>
      <c r="UVL5" s="66"/>
      <c r="UVM5" s="66"/>
      <c r="UVN5" s="66"/>
      <c r="UVO5" s="66"/>
      <c r="UVP5" s="66"/>
      <c r="UVQ5" s="66"/>
      <c r="UVR5" s="66"/>
      <c r="UVS5" s="66"/>
      <c r="UVT5" s="66"/>
      <c r="UVU5" s="66"/>
      <c r="UVV5" s="66"/>
      <c r="UVW5" s="66"/>
      <c r="UVX5" s="66"/>
      <c r="UVY5" s="66"/>
      <c r="UVZ5" s="66"/>
      <c r="UWA5" s="66"/>
      <c r="UWB5" s="66"/>
      <c r="UWC5" s="66"/>
      <c r="UWD5" s="66"/>
      <c r="UWE5" s="66"/>
      <c r="UWF5" s="66"/>
      <c r="UWG5" s="66"/>
      <c r="UWH5" s="66"/>
      <c r="UWI5" s="66"/>
      <c r="UWJ5" s="66"/>
      <c r="UWK5" s="66"/>
      <c r="UWL5" s="66"/>
      <c r="UWM5" s="66"/>
      <c r="UWN5" s="66"/>
      <c r="UWO5" s="66"/>
      <c r="UWP5" s="66"/>
      <c r="UWQ5" s="66"/>
      <c r="UWR5" s="66"/>
      <c r="UWS5" s="66"/>
      <c r="UWT5" s="66"/>
      <c r="UWU5" s="66"/>
      <c r="UWV5" s="66"/>
      <c r="UWW5" s="66"/>
      <c r="UWX5" s="66"/>
      <c r="UWY5" s="66"/>
      <c r="UWZ5" s="66"/>
      <c r="UXA5" s="66"/>
      <c r="UXB5" s="66"/>
      <c r="UXC5" s="66"/>
      <c r="UXD5" s="66"/>
      <c r="UXE5" s="66"/>
      <c r="UXF5" s="66"/>
      <c r="UXG5" s="66"/>
      <c r="UXH5" s="66"/>
      <c r="UXI5" s="66"/>
      <c r="UXJ5" s="66"/>
      <c r="UXK5" s="66"/>
      <c r="UXL5" s="66"/>
      <c r="UXM5" s="66"/>
      <c r="UXN5" s="66"/>
      <c r="UXO5" s="66"/>
      <c r="UXP5" s="66"/>
      <c r="UXQ5" s="66"/>
      <c r="UXR5" s="66"/>
      <c r="UXS5" s="66"/>
      <c r="UXT5" s="66"/>
      <c r="UXU5" s="66"/>
      <c r="UXV5" s="66"/>
      <c r="UXW5" s="66"/>
      <c r="UXX5" s="66"/>
      <c r="UXY5" s="66"/>
      <c r="UXZ5" s="66"/>
      <c r="UYA5" s="66"/>
      <c r="UYB5" s="66"/>
      <c r="UYC5" s="66"/>
      <c r="UYD5" s="66"/>
      <c r="UYE5" s="66"/>
      <c r="UYF5" s="66"/>
      <c r="UYG5" s="66"/>
      <c r="UYH5" s="66"/>
      <c r="UYI5" s="66"/>
      <c r="UYJ5" s="66"/>
      <c r="UYK5" s="66"/>
      <c r="UYL5" s="66"/>
      <c r="UYM5" s="66"/>
      <c r="UYN5" s="66"/>
      <c r="UYO5" s="66"/>
      <c r="UYP5" s="66"/>
      <c r="UYQ5" s="66"/>
      <c r="UYR5" s="66"/>
      <c r="UYS5" s="66"/>
      <c r="UYT5" s="66"/>
      <c r="UYU5" s="66"/>
      <c r="UYV5" s="66"/>
      <c r="UYW5" s="66"/>
      <c r="UYX5" s="66"/>
      <c r="UYY5" s="66"/>
      <c r="UYZ5" s="66"/>
      <c r="UZA5" s="66"/>
      <c r="UZB5" s="66"/>
      <c r="UZC5" s="66"/>
      <c r="UZD5" s="66"/>
      <c r="UZE5" s="66"/>
      <c r="UZF5" s="66"/>
      <c r="UZG5" s="66"/>
      <c r="UZH5" s="66"/>
      <c r="UZI5" s="66"/>
      <c r="UZJ5" s="66"/>
      <c r="UZK5" s="66"/>
      <c r="UZL5" s="66"/>
      <c r="UZM5" s="66"/>
      <c r="UZN5" s="66"/>
      <c r="UZO5" s="66"/>
      <c r="UZP5" s="66"/>
      <c r="UZQ5" s="66"/>
      <c r="UZR5" s="66"/>
      <c r="UZS5" s="66"/>
      <c r="UZT5" s="66"/>
      <c r="UZU5" s="66"/>
      <c r="UZV5" s="66"/>
      <c r="UZW5" s="66"/>
      <c r="UZX5" s="66"/>
      <c r="UZY5" s="66"/>
      <c r="UZZ5" s="66"/>
      <c r="VAA5" s="66"/>
      <c r="VAB5" s="66"/>
      <c r="VAC5" s="66"/>
      <c r="VAD5" s="66"/>
      <c r="VAE5" s="66"/>
      <c r="VAF5" s="66"/>
      <c r="VAG5" s="66"/>
      <c r="VAH5" s="66"/>
      <c r="VAI5" s="66"/>
      <c r="VAJ5" s="66"/>
      <c r="VAK5" s="66"/>
      <c r="VAL5" s="66"/>
      <c r="VAM5" s="66"/>
      <c r="VAN5" s="66"/>
      <c r="VAO5" s="66"/>
      <c r="VAP5" s="66"/>
      <c r="VAQ5" s="66"/>
      <c r="VAR5" s="66"/>
      <c r="VAS5" s="66"/>
      <c r="VAT5" s="66"/>
      <c r="VAU5" s="66"/>
      <c r="VAV5" s="66"/>
      <c r="VAW5" s="66"/>
      <c r="VAX5" s="66"/>
      <c r="VAY5" s="66"/>
      <c r="VAZ5" s="66"/>
      <c r="VBA5" s="66"/>
      <c r="VBB5" s="66"/>
      <c r="VBC5" s="66"/>
      <c r="VBD5" s="66"/>
      <c r="VBE5" s="66"/>
      <c r="VBF5" s="66"/>
      <c r="VBG5" s="66"/>
      <c r="VBH5" s="66"/>
      <c r="VBI5" s="66"/>
      <c r="VBJ5" s="66"/>
      <c r="VBK5" s="66"/>
      <c r="VBL5" s="66"/>
      <c r="VBM5" s="66"/>
      <c r="VBN5" s="66"/>
      <c r="VBO5" s="66"/>
      <c r="VBP5" s="66"/>
      <c r="VBQ5" s="66"/>
      <c r="VBR5" s="66"/>
      <c r="VBS5" s="66"/>
      <c r="VBT5" s="66"/>
      <c r="VBU5" s="66"/>
      <c r="VBV5" s="66"/>
      <c r="VBW5" s="66"/>
      <c r="VBX5" s="66"/>
      <c r="VBY5" s="66"/>
      <c r="VBZ5" s="66"/>
      <c r="VCA5" s="66"/>
      <c r="VCB5" s="66"/>
      <c r="VCC5" s="66"/>
      <c r="VCD5" s="66"/>
      <c r="VCE5" s="66"/>
      <c r="VCF5" s="66"/>
      <c r="VCG5" s="66"/>
      <c r="VCH5" s="66"/>
      <c r="VCI5" s="66"/>
      <c r="VCJ5" s="66"/>
      <c r="VCK5" s="66"/>
      <c r="VCL5" s="66"/>
      <c r="VCM5" s="66"/>
      <c r="VCN5" s="66"/>
      <c r="VCO5" s="66"/>
      <c r="VCP5" s="66"/>
      <c r="VCQ5" s="66"/>
      <c r="VCR5" s="66"/>
      <c r="VCS5" s="66"/>
      <c r="VCT5" s="66"/>
      <c r="VCU5" s="66"/>
      <c r="VCV5" s="66"/>
      <c r="VCW5" s="66"/>
      <c r="VCX5" s="66"/>
      <c r="VCY5" s="66"/>
      <c r="VCZ5" s="66"/>
      <c r="VDA5" s="66"/>
      <c r="VDB5" s="66"/>
      <c r="VDC5" s="66"/>
      <c r="VDD5" s="66"/>
      <c r="VDE5" s="66"/>
      <c r="VDF5" s="66"/>
      <c r="VDG5" s="66"/>
      <c r="VDH5" s="66"/>
      <c r="VDI5" s="66"/>
      <c r="VDJ5" s="66"/>
      <c r="VDK5" s="66"/>
      <c r="VDL5" s="66"/>
      <c r="VDM5" s="66"/>
      <c r="VDN5" s="66"/>
      <c r="VDO5" s="66"/>
      <c r="VDP5" s="66"/>
      <c r="VDQ5" s="66"/>
      <c r="VDR5" s="66"/>
      <c r="VDS5" s="66"/>
      <c r="VDT5" s="66"/>
      <c r="VDU5" s="66"/>
      <c r="VDV5" s="66"/>
      <c r="VDW5" s="66"/>
      <c r="VDX5" s="66"/>
      <c r="VDY5" s="66"/>
      <c r="VDZ5" s="66"/>
      <c r="VEA5" s="66"/>
      <c r="VEB5" s="66"/>
      <c r="VEC5" s="66"/>
      <c r="VED5" s="66"/>
      <c r="VEE5" s="66"/>
      <c r="VEF5" s="66"/>
      <c r="VEG5" s="66"/>
      <c r="VEH5" s="66"/>
      <c r="VEI5" s="66"/>
      <c r="VEJ5" s="66"/>
      <c r="VEK5" s="66"/>
      <c r="VEL5" s="66"/>
      <c r="VEM5" s="66"/>
      <c r="VEN5" s="66"/>
      <c r="VEO5" s="66"/>
      <c r="VEP5" s="66"/>
      <c r="VEQ5" s="66"/>
      <c r="VER5" s="66"/>
      <c r="VES5" s="66"/>
      <c r="VET5" s="66"/>
      <c r="VEU5" s="66"/>
      <c r="VEV5" s="66"/>
      <c r="VEW5" s="66"/>
      <c r="VEX5" s="66"/>
      <c r="VEY5" s="66"/>
      <c r="VEZ5" s="66"/>
      <c r="VFA5" s="66"/>
      <c r="VFB5" s="66"/>
      <c r="VFC5" s="66"/>
      <c r="VFD5" s="66"/>
      <c r="VFE5" s="66"/>
      <c r="VFF5" s="66"/>
      <c r="VFG5" s="66"/>
      <c r="VFH5" s="66"/>
      <c r="VFI5" s="66"/>
      <c r="VFJ5" s="66"/>
      <c r="VFK5" s="66"/>
      <c r="VFL5" s="66"/>
      <c r="VFM5" s="66"/>
      <c r="VFN5" s="66"/>
      <c r="VFO5" s="66"/>
      <c r="VFP5" s="66"/>
      <c r="VFQ5" s="66"/>
      <c r="VFR5" s="66"/>
      <c r="VFS5" s="66"/>
      <c r="VFT5" s="66"/>
      <c r="VFU5" s="66"/>
      <c r="VFV5" s="66"/>
      <c r="VFW5" s="66"/>
      <c r="VFX5" s="66"/>
      <c r="VFY5" s="66"/>
      <c r="VFZ5" s="66"/>
      <c r="VGA5" s="66"/>
      <c r="VGB5" s="66"/>
      <c r="VGC5" s="66"/>
      <c r="VGD5" s="66"/>
      <c r="VGE5" s="66"/>
      <c r="VGF5" s="66"/>
      <c r="VGG5" s="66"/>
      <c r="VGH5" s="66"/>
      <c r="VGI5" s="66"/>
      <c r="VGJ5" s="66"/>
      <c r="VGK5" s="66"/>
      <c r="VGL5" s="66"/>
      <c r="VGM5" s="66"/>
      <c r="VGN5" s="66"/>
      <c r="VGO5" s="66"/>
      <c r="VGP5" s="66"/>
      <c r="VGQ5" s="66"/>
      <c r="VGR5" s="66"/>
      <c r="VGS5" s="66"/>
      <c r="VGT5" s="66"/>
      <c r="VGU5" s="66"/>
      <c r="VGV5" s="66"/>
      <c r="VGW5" s="66"/>
      <c r="VGX5" s="66"/>
      <c r="VGY5" s="66"/>
      <c r="VGZ5" s="66"/>
      <c r="VHA5" s="66"/>
      <c r="VHB5" s="66"/>
      <c r="VHC5" s="66"/>
      <c r="VHD5" s="66"/>
      <c r="VHE5" s="66"/>
      <c r="VHF5" s="66"/>
      <c r="VHG5" s="66"/>
      <c r="VHH5" s="66"/>
      <c r="VHI5" s="66"/>
      <c r="VHJ5" s="66"/>
      <c r="VHK5" s="66"/>
      <c r="VHL5" s="66"/>
      <c r="VHM5" s="66"/>
      <c r="VHN5" s="66"/>
      <c r="VHO5" s="66"/>
      <c r="VHP5" s="66"/>
      <c r="VHQ5" s="66"/>
      <c r="VHR5" s="66"/>
      <c r="VHS5" s="66"/>
      <c r="VHT5" s="66"/>
      <c r="VHU5" s="66"/>
      <c r="VHV5" s="66"/>
      <c r="VHW5" s="66"/>
      <c r="VHX5" s="66"/>
      <c r="VHY5" s="66"/>
      <c r="VHZ5" s="66"/>
      <c r="VIA5" s="66"/>
      <c r="VIB5" s="66"/>
      <c r="VIC5" s="66"/>
      <c r="VID5" s="66"/>
      <c r="VIE5" s="66"/>
      <c r="VIF5" s="66"/>
      <c r="VIG5" s="66"/>
      <c r="VIH5" s="66"/>
      <c r="VII5" s="66"/>
      <c r="VIJ5" s="66"/>
      <c r="VIK5" s="66"/>
      <c r="VIL5" s="66"/>
      <c r="VIM5" s="66"/>
      <c r="VIN5" s="66"/>
      <c r="VIO5" s="66"/>
      <c r="VIP5" s="66"/>
      <c r="VIQ5" s="66"/>
      <c r="VIR5" s="66"/>
      <c r="VIS5" s="66"/>
      <c r="VIT5" s="66"/>
      <c r="VIU5" s="66"/>
      <c r="VIV5" s="66"/>
      <c r="VIW5" s="66"/>
      <c r="VIX5" s="66"/>
      <c r="VIY5" s="66"/>
      <c r="VIZ5" s="66"/>
      <c r="VJA5" s="66"/>
      <c r="VJB5" s="66"/>
      <c r="VJC5" s="66"/>
      <c r="VJD5" s="66"/>
      <c r="VJE5" s="66"/>
      <c r="VJF5" s="66"/>
      <c r="VJG5" s="66"/>
      <c r="VJH5" s="66"/>
      <c r="VJI5" s="66"/>
      <c r="VJJ5" s="66"/>
      <c r="VJK5" s="66"/>
      <c r="VJL5" s="66"/>
      <c r="VJM5" s="66"/>
      <c r="VJN5" s="66"/>
      <c r="VJO5" s="66"/>
      <c r="VJP5" s="66"/>
      <c r="VJQ5" s="66"/>
      <c r="VJR5" s="66"/>
      <c r="VJS5" s="66"/>
      <c r="VJT5" s="66"/>
      <c r="VJU5" s="66"/>
      <c r="VJV5" s="66"/>
      <c r="VJW5" s="66"/>
      <c r="VJX5" s="66"/>
      <c r="VJY5" s="66"/>
      <c r="VJZ5" s="66"/>
      <c r="VKA5" s="66"/>
      <c r="VKB5" s="66"/>
      <c r="VKC5" s="66"/>
      <c r="VKD5" s="66"/>
      <c r="VKE5" s="66"/>
      <c r="VKF5" s="66"/>
      <c r="VKG5" s="66"/>
      <c r="VKH5" s="66"/>
      <c r="VKI5" s="66"/>
      <c r="VKJ5" s="66"/>
      <c r="VKK5" s="66"/>
      <c r="VKL5" s="66"/>
      <c r="VKM5" s="66"/>
      <c r="VKN5" s="66"/>
      <c r="VKO5" s="66"/>
      <c r="VKP5" s="66"/>
      <c r="VKQ5" s="66"/>
      <c r="VKR5" s="66"/>
      <c r="VKS5" s="66"/>
      <c r="VKT5" s="66"/>
      <c r="VKU5" s="66"/>
      <c r="VKV5" s="66"/>
      <c r="VKW5" s="66"/>
      <c r="VKX5" s="66"/>
      <c r="VKY5" s="66"/>
      <c r="VKZ5" s="66"/>
      <c r="VLA5" s="66"/>
      <c r="VLB5" s="66"/>
      <c r="VLC5" s="66"/>
      <c r="VLD5" s="66"/>
      <c r="VLE5" s="66"/>
      <c r="VLF5" s="66"/>
      <c r="VLG5" s="66"/>
      <c r="VLH5" s="66"/>
      <c r="VLI5" s="66"/>
      <c r="VLJ5" s="66"/>
      <c r="VLK5" s="66"/>
      <c r="VLL5" s="66"/>
      <c r="VLM5" s="66"/>
      <c r="VLN5" s="66"/>
      <c r="VLO5" s="66"/>
      <c r="VLP5" s="66"/>
      <c r="VLQ5" s="66"/>
      <c r="VLR5" s="66"/>
      <c r="VLS5" s="66"/>
      <c r="VLT5" s="66"/>
      <c r="VLU5" s="66"/>
      <c r="VLV5" s="66"/>
      <c r="VLW5" s="66"/>
      <c r="VLX5" s="66"/>
      <c r="VLY5" s="66"/>
      <c r="VLZ5" s="66"/>
      <c r="VMA5" s="66"/>
      <c r="VMB5" s="66"/>
      <c r="VMC5" s="66"/>
      <c r="VMD5" s="66"/>
      <c r="VME5" s="66"/>
      <c r="VMF5" s="66"/>
      <c r="VMG5" s="66"/>
      <c r="VMH5" s="66"/>
      <c r="VMI5" s="66"/>
      <c r="VMJ5" s="66"/>
      <c r="VMK5" s="66"/>
      <c r="VML5" s="66"/>
      <c r="VMM5" s="66"/>
      <c r="VMN5" s="66"/>
      <c r="VMO5" s="66"/>
      <c r="VMP5" s="66"/>
      <c r="VMQ5" s="66"/>
      <c r="VMR5" s="66"/>
      <c r="VMS5" s="66"/>
      <c r="VMT5" s="66"/>
      <c r="VMU5" s="66"/>
      <c r="VMV5" s="66"/>
      <c r="VMW5" s="66"/>
      <c r="VMX5" s="66"/>
      <c r="VMY5" s="66"/>
      <c r="VMZ5" s="66"/>
      <c r="VNA5" s="66"/>
      <c r="VNB5" s="66"/>
      <c r="VNC5" s="66"/>
      <c r="VND5" s="66"/>
      <c r="VNE5" s="66"/>
      <c r="VNF5" s="66"/>
      <c r="VNG5" s="66"/>
      <c r="VNH5" s="66"/>
      <c r="VNI5" s="66"/>
      <c r="VNJ5" s="66"/>
      <c r="VNK5" s="66"/>
      <c r="VNL5" s="66"/>
      <c r="VNM5" s="66"/>
      <c r="VNN5" s="66"/>
      <c r="VNO5" s="66"/>
      <c r="VNP5" s="66"/>
      <c r="VNQ5" s="66"/>
      <c r="VNR5" s="66"/>
      <c r="VNS5" s="66"/>
      <c r="VNT5" s="66"/>
      <c r="VNU5" s="66"/>
      <c r="VNV5" s="66"/>
      <c r="VNW5" s="66"/>
      <c r="VNX5" s="66"/>
      <c r="VNY5" s="66"/>
      <c r="VNZ5" s="66"/>
      <c r="VOA5" s="66"/>
      <c r="VOB5" s="66"/>
      <c r="VOC5" s="66"/>
      <c r="VOD5" s="66"/>
      <c r="VOE5" s="66"/>
      <c r="VOF5" s="66"/>
      <c r="VOG5" s="66"/>
      <c r="VOH5" s="66"/>
      <c r="VOI5" s="66"/>
      <c r="VOJ5" s="66"/>
      <c r="VOK5" s="66"/>
      <c r="VOL5" s="66"/>
      <c r="VOM5" s="66"/>
      <c r="VON5" s="66"/>
      <c r="VOO5" s="66"/>
      <c r="VOP5" s="66"/>
      <c r="VOQ5" s="66"/>
      <c r="VOR5" s="66"/>
      <c r="VOS5" s="66"/>
      <c r="VOT5" s="66"/>
      <c r="VOU5" s="66"/>
      <c r="VOV5" s="66"/>
      <c r="VOW5" s="66"/>
      <c r="VOX5" s="66"/>
      <c r="VOY5" s="66"/>
      <c r="VOZ5" s="66"/>
      <c r="VPA5" s="66"/>
      <c r="VPB5" s="66"/>
      <c r="VPC5" s="66"/>
      <c r="VPD5" s="66"/>
      <c r="VPE5" s="66"/>
      <c r="VPF5" s="66"/>
      <c r="VPG5" s="66"/>
      <c r="VPH5" s="66"/>
      <c r="VPI5" s="66"/>
      <c r="VPJ5" s="66"/>
      <c r="VPK5" s="66"/>
      <c r="VPL5" s="66"/>
      <c r="VPM5" s="66"/>
      <c r="VPN5" s="66"/>
      <c r="VPO5" s="66"/>
      <c r="VPP5" s="66"/>
      <c r="VPQ5" s="66"/>
      <c r="VPR5" s="66"/>
      <c r="VPS5" s="66"/>
      <c r="VPT5" s="66"/>
      <c r="VPU5" s="66"/>
      <c r="VPV5" s="66"/>
      <c r="VPW5" s="66"/>
      <c r="VPX5" s="66"/>
      <c r="VPY5" s="66"/>
      <c r="VPZ5" s="66"/>
      <c r="VQA5" s="66"/>
      <c r="VQB5" s="66"/>
      <c r="VQC5" s="66"/>
      <c r="VQD5" s="66"/>
      <c r="VQE5" s="66"/>
      <c r="VQF5" s="66"/>
      <c r="VQG5" s="66"/>
      <c r="VQH5" s="66"/>
      <c r="VQI5" s="66"/>
      <c r="VQJ5" s="66"/>
      <c r="VQK5" s="66"/>
      <c r="VQL5" s="66"/>
      <c r="VQM5" s="66"/>
      <c r="VQN5" s="66"/>
      <c r="VQO5" s="66"/>
      <c r="VQP5" s="66"/>
      <c r="VQQ5" s="66"/>
      <c r="VQR5" s="66"/>
      <c r="VQS5" s="66"/>
      <c r="VQT5" s="66"/>
      <c r="VQU5" s="66"/>
      <c r="VQV5" s="66"/>
      <c r="VQW5" s="66"/>
      <c r="VQX5" s="66"/>
      <c r="VQY5" s="66"/>
      <c r="VQZ5" s="66"/>
      <c r="VRA5" s="66"/>
      <c r="VRB5" s="66"/>
      <c r="VRC5" s="66"/>
      <c r="VRD5" s="66"/>
      <c r="VRE5" s="66"/>
      <c r="VRF5" s="66"/>
      <c r="VRG5" s="66"/>
      <c r="VRH5" s="66"/>
      <c r="VRI5" s="66"/>
      <c r="VRJ5" s="66"/>
      <c r="VRK5" s="66"/>
      <c r="VRL5" s="66"/>
      <c r="VRM5" s="66"/>
      <c r="VRN5" s="66"/>
      <c r="VRO5" s="66"/>
      <c r="VRP5" s="66"/>
      <c r="VRQ5" s="66"/>
      <c r="VRR5" s="66"/>
      <c r="VRS5" s="66"/>
      <c r="VRT5" s="66"/>
      <c r="VRU5" s="66"/>
      <c r="VRV5" s="66"/>
      <c r="VRW5" s="66"/>
      <c r="VRX5" s="66"/>
      <c r="VRY5" s="66"/>
      <c r="VRZ5" s="66"/>
      <c r="VSA5" s="66"/>
      <c r="VSB5" s="66"/>
      <c r="VSC5" s="66"/>
      <c r="VSD5" s="66"/>
      <c r="VSE5" s="66"/>
      <c r="VSF5" s="66"/>
      <c r="VSG5" s="66"/>
      <c r="VSH5" s="66"/>
      <c r="VSI5" s="66"/>
      <c r="VSJ5" s="66"/>
      <c r="VSK5" s="66"/>
      <c r="VSL5" s="66"/>
      <c r="VSM5" s="66"/>
      <c r="VSN5" s="66"/>
      <c r="VSO5" s="66"/>
      <c r="VSP5" s="66"/>
      <c r="VSQ5" s="66"/>
      <c r="VSR5" s="66"/>
      <c r="VSS5" s="66"/>
      <c r="VST5" s="66"/>
      <c r="VSU5" s="66"/>
      <c r="VSV5" s="66"/>
      <c r="VSW5" s="66"/>
      <c r="VSX5" s="66"/>
      <c r="VSY5" s="66"/>
      <c r="VSZ5" s="66"/>
      <c r="VTA5" s="66"/>
      <c r="VTB5" s="66"/>
      <c r="VTC5" s="66"/>
      <c r="VTD5" s="66"/>
      <c r="VTE5" s="66"/>
      <c r="VTF5" s="66"/>
      <c r="VTG5" s="66"/>
      <c r="VTH5" s="66"/>
      <c r="VTI5" s="66"/>
      <c r="VTJ5" s="66"/>
      <c r="VTK5" s="66"/>
      <c r="VTL5" s="66"/>
      <c r="VTM5" s="66"/>
      <c r="VTN5" s="66"/>
      <c r="VTO5" s="66"/>
      <c r="VTP5" s="66"/>
      <c r="VTQ5" s="66"/>
      <c r="VTR5" s="66"/>
      <c r="VTS5" s="66"/>
      <c r="VTT5" s="66"/>
      <c r="VTU5" s="66"/>
      <c r="VTV5" s="66"/>
      <c r="VTW5" s="66"/>
      <c r="VTX5" s="66"/>
      <c r="VTY5" s="66"/>
      <c r="VTZ5" s="66"/>
      <c r="VUA5" s="66"/>
      <c r="VUB5" s="66"/>
      <c r="VUC5" s="66"/>
      <c r="VUD5" s="66"/>
      <c r="VUE5" s="66"/>
      <c r="VUF5" s="66"/>
      <c r="VUG5" s="66"/>
      <c r="VUH5" s="66"/>
      <c r="VUI5" s="66"/>
      <c r="VUJ5" s="66"/>
      <c r="VUK5" s="66"/>
      <c r="VUL5" s="66"/>
      <c r="VUM5" s="66"/>
      <c r="VUN5" s="66"/>
      <c r="VUO5" s="66"/>
      <c r="VUP5" s="66"/>
      <c r="VUQ5" s="66"/>
      <c r="VUR5" s="66"/>
      <c r="VUS5" s="66"/>
      <c r="VUT5" s="66"/>
      <c r="VUU5" s="66"/>
      <c r="VUV5" s="66"/>
      <c r="VUW5" s="66"/>
      <c r="VUX5" s="66"/>
      <c r="VUY5" s="66"/>
      <c r="VUZ5" s="66"/>
      <c r="VVA5" s="66"/>
      <c r="VVB5" s="66"/>
      <c r="VVC5" s="66"/>
      <c r="VVD5" s="66"/>
      <c r="VVE5" s="66"/>
      <c r="VVF5" s="66"/>
      <c r="VVG5" s="66"/>
      <c r="VVH5" s="66"/>
      <c r="VVI5" s="66"/>
      <c r="VVJ5" s="66"/>
      <c r="VVK5" s="66"/>
      <c r="VVL5" s="66"/>
      <c r="VVM5" s="66"/>
      <c r="VVN5" s="66"/>
      <c r="VVO5" s="66"/>
      <c r="VVP5" s="66"/>
      <c r="VVQ5" s="66"/>
      <c r="VVR5" s="66"/>
      <c r="VVS5" s="66"/>
      <c r="VVT5" s="66"/>
      <c r="VVU5" s="66"/>
      <c r="VVV5" s="66"/>
      <c r="VVW5" s="66"/>
      <c r="VVX5" s="66"/>
      <c r="VVY5" s="66"/>
      <c r="VVZ5" s="66"/>
      <c r="VWA5" s="66"/>
      <c r="VWB5" s="66"/>
      <c r="VWC5" s="66"/>
      <c r="VWD5" s="66"/>
      <c r="VWE5" s="66"/>
      <c r="VWF5" s="66"/>
      <c r="VWG5" s="66"/>
      <c r="VWH5" s="66"/>
      <c r="VWI5" s="66"/>
      <c r="VWJ5" s="66"/>
      <c r="VWK5" s="66"/>
      <c r="VWL5" s="66"/>
      <c r="VWM5" s="66"/>
      <c r="VWN5" s="66"/>
      <c r="VWO5" s="66"/>
      <c r="VWP5" s="66"/>
      <c r="VWQ5" s="66"/>
      <c r="VWR5" s="66"/>
      <c r="VWS5" s="66"/>
      <c r="VWT5" s="66"/>
      <c r="VWU5" s="66"/>
      <c r="VWV5" s="66"/>
      <c r="VWW5" s="66"/>
      <c r="VWX5" s="66"/>
      <c r="VWY5" s="66"/>
      <c r="VWZ5" s="66"/>
      <c r="VXA5" s="66"/>
      <c r="VXB5" s="66"/>
      <c r="VXC5" s="66"/>
      <c r="VXD5" s="66"/>
      <c r="VXE5" s="66"/>
      <c r="VXF5" s="66"/>
      <c r="VXG5" s="66"/>
      <c r="VXH5" s="66"/>
      <c r="VXI5" s="66"/>
      <c r="VXJ5" s="66"/>
      <c r="VXK5" s="66"/>
      <c r="VXL5" s="66"/>
      <c r="VXM5" s="66"/>
      <c r="VXN5" s="66"/>
      <c r="VXO5" s="66"/>
      <c r="VXP5" s="66"/>
      <c r="VXQ5" s="66"/>
      <c r="VXR5" s="66"/>
      <c r="VXS5" s="66"/>
      <c r="VXT5" s="66"/>
      <c r="VXU5" s="66"/>
      <c r="VXV5" s="66"/>
      <c r="VXW5" s="66"/>
      <c r="VXX5" s="66"/>
      <c r="VXY5" s="66"/>
      <c r="VXZ5" s="66"/>
      <c r="VYA5" s="66"/>
      <c r="VYB5" s="66"/>
      <c r="VYC5" s="66"/>
      <c r="VYD5" s="66"/>
      <c r="VYE5" s="66"/>
      <c r="VYF5" s="66"/>
      <c r="VYG5" s="66"/>
      <c r="VYH5" s="66"/>
      <c r="VYI5" s="66"/>
      <c r="VYJ5" s="66"/>
      <c r="VYK5" s="66"/>
      <c r="VYL5" s="66"/>
      <c r="VYM5" s="66"/>
      <c r="VYN5" s="66"/>
      <c r="VYO5" s="66"/>
      <c r="VYP5" s="66"/>
      <c r="VYQ5" s="66"/>
      <c r="VYR5" s="66"/>
      <c r="VYS5" s="66"/>
      <c r="VYT5" s="66"/>
      <c r="VYU5" s="66"/>
      <c r="VYV5" s="66"/>
      <c r="VYW5" s="66"/>
      <c r="VYX5" s="66"/>
      <c r="VYY5" s="66"/>
      <c r="VYZ5" s="66"/>
      <c r="VZA5" s="66"/>
      <c r="VZB5" s="66"/>
      <c r="VZC5" s="66"/>
      <c r="VZD5" s="66"/>
      <c r="VZE5" s="66"/>
      <c r="VZF5" s="66"/>
      <c r="VZG5" s="66"/>
      <c r="VZH5" s="66"/>
      <c r="VZI5" s="66"/>
      <c r="VZJ5" s="66"/>
      <c r="VZK5" s="66"/>
      <c r="VZL5" s="66"/>
      <c r="VZM5" s="66"/>
      <c r="VZN5" s="66"/>
      <c r="VZO5" s="66"/>
      <c r="VZP5" s="66"/>
      <c r="VZQ5" s="66"/>
      <c r="VZR5" s="66"/>
      <c r="VZS5" s="66"/>
      <c r="VZT5" s="66"/>
      <c r="VZU5" s="66"/>
      <c r="VZV5" s="66"/>
      <c r="VZW5" s="66"/>
      <c r="VZX5" s="66"/>
      <c r="VZY5" s="66"/>
      <c r="VZZ5" s="66"/>
      <c r="WAA5" s="66"/>
      <c r="WAB5" s="66"/>
      <c r="WAC5" s="66"/>
      <c r="WAD5" s="66"/>
      <c r="WAE5" s="66"/>
      <c r="WAF5" s="66"/>
      <c r="WAG5" s="66"/>
      <c r="WAH5" s="66"/>
      <c r="WAI5" s="66"/>
      <c r="WAJ5" s="66"/>
      <c r="WAK5" s="66"/>
      <c r="WAL5" s="66"/>
      <c r="WAM5" s="66"/>
      <c r="WAN5" s="66"/>
      <c r="WAO5" s="66"/>
      <c r="WAP5" s="66"/>
      <c r="WAQ5" s="66"/>
      <c r="WAR5" s="66"/>
      <c r="WAS5" s="66"/>
      <c r="WAT5" s="66"/>
      <c r="WAU5" s="66"/>
      <c r="WAV5" s="66"/>
      <c r="WAW5" s="66"/>
      <c r="WAX5" s="66"/>
      <c r="WAY5" s="66"/>
      <c r="WAZ5" s="66"/>
      <c r="WBA5" s="66"/>
      <c r="WBB5" s="66"/>
      <c r="WBC5" s="66"/>
      <c r="WBD5" s="66"/>
      <c r="WBE5" s="66"/>
      <c r="WBF5" s="66"/>
      <c r="WBG5" s="66"/>
      <c r="WBH5" s="66"/>
      <c r="WBI5" s="66"/>
      <c r="WBJ5" s="66"/>
      <c r="WBK5" s="66"/>
      <c r="WBL5" s="66"/>
      <c r="WBM5" s="66"/>
      <c r="WBN5" s="66"/>
      <c r="WBO5" s="66"/>
      <c r="WBP5" s="66"/>
      <c r="WBQ5" s="66"/>
      <c r="WBR5" s="66"/>
      <c r="WBS5" s="66"/>
      <c r="WBT5" s="66"/>
      <c r="WBU5" s="66"/>
      <c r="WBV5" s="66"/>
      <c r="WBW5" s="66"/>
      <c r="WBX5" s="66"/>
      <c r="WBY5" s="66"/>
      <c r="WBZ5" s="66"/>
      <c r="WCA5" s="66"/>
      <c r="WCB5" s="66"/>
      <c r="WCC5" s="66"/>
      <c r="WCD5" s="66"/>
      <c r="WCE5" s="66"/>
      <c r="WCF5" s="66"/>
      <c r="WCG5" s="66"/>
      <c r="WCH5" s="66"/>
      <c r="WCI5" s="66"/>
      <c r="WCJ5" s="66"/>
      <c r="WCK5" s="66"/>
      <c r="WCL5" s="66"/>
      <c r="WCM5" s="66"/>
      <c r="WCN5" s="66"/>
      <c r="WCO5" s="66"/>
      <c r="WCP5" s="66"/>
      <c r="WCQ5" s="66"/>
      <c r="WCR5" s="66"/>
      <c r="WCS5" s="66"/>
      <c r="WCT5" s="66"/>
      <c r="WCU5" s="66"/>
      <c r="WCV5" s="66"/>
      <c r="WCW5" s="66"/>
      <c r="WCX5" s="66"/>
      <c r="WCY5" s="66"/>
      <c r="WCZ5" s="66"/>
      <c r="WDA5" s="66"/>
      <c r="WDB5" s="66"/>
      <c r="WDC5" s="66"/>
      <c r="WDD5" s="66"/>
      <c r="WDE5" s="66"/>
      <c r="WDF5" s="66"/>
      <c r="WDG5" s="66"/>
      <c r="WDH5" s="66"/>
      <c r="WDI5" s="66"/>
      <c r="WDJ5" s="66"/>
      <c r="WDK5" s="66"/>
      <c r="WDL5" s="66"/>
      <c r="WDM5" s="66"/>
      <c r="WDN5" s="66"/>
      <c r="WDO5" s="66"/>
      <c r="WDP5" s="66"/>
      <c r="WDQ5" s="66"/>
      <c r="WDR5" s="66"/>
      <c r="WDS5" s="66"/>
      <c r="WDT5" s="66"/>
      <c r="WDU5" s="66"/>
      <c r="WDV5" s="66"/>
      <c r="WDW5" s="66"/>
      <c r="WDX5" s="66"/>
      <c r="WDY5" s="66"/>
      <c r="WDZ5" s="66"/>
      <c r="WEA5" s="66"/>
      <c r="WEB5" s="66"/>
      <c r="WEC5" s="66"/>
      <c r="WED5" s="66"/>
      <c r="WEE5" s="66"/>
      <c r="WEF5" s="66"/>
      <c r="WEG5" s="66"/>
      <c r="WEH5" s="66"/>
      <c r="WEI5" s="66"/>
      <c r="WEJ5" s="66"/>
      <c r="WEK5" s="66"/>
      <c r="WEL5" s="66"/>
      <c r="WEM5" s="66"/>
      <c r="WEN5" s="66"/>
      <c r="WEO5" s="66"/>
      <c r="WEP5" s="66"/>
      <c r="WEQ5" s="66"/>
      <c r="WER5" s="66"/>
      <c r="WES5" s="66"/>
      <c r="WET5" s="66"/>
      <c r="WEU5" s="66"/>
      <c r="WEV5" s="66"/>
      <c r="WEW5" s="66"/>
      <c r="WEX5" s="66"/>
      <c r="WEY5" s="66"/>
      <c r="WEZ5" s="66"/>
      <c r="WFA5" s="66"/>
      <c r="WFB5" s="66"/>
      <c r="WFC5" s="66"/>
      <c r="WFD5" s="66"/>
      <c r="WFE5" s="66"/>
      <c r="WFF5" s="66"/>
      <c r="WFG5" s="66"/>
      <c r="WFH5" s="66"/>
      <c r="WFI5" s="66"/>
      <c r="WFJ5" s="66"/>
      <c r="WFK5" s="66"/>
      <c r="WFL5" s="66"/>
      <c r="WFM5" s="66"/>
      <c r="WFN5" s="66"/>
      <c r="WFO5" s="66"/>
      <c r="WFP5" s="66"/>
      <c r="WFQ5" s="66"/>
      <c r="WFR5" s="66"/>
      <c r="WFS5" s="66"/>
      <c r="WFT5" s="66"/>
      <c r="WFU5" s="66"/>
      <c r="WFV5" s="66"/>
      <c r="WFW5" s="66"/>
      <c r="WFX5" s="66"/>
      <c r="WFY5" s="66"/>
      <c r="WFZ5" s="66"/>
      <c r="WGA5" s="66"/>
      <c r="WGB5" s="66"/>
      <c r="WGC5" s="66"/>
      <c r="WGD5" s="66"/>
      <c r="WGE5" s="66"/>
      <c r="WGF5" s="66"/>
      <c r="WGG5" s="66"/>
      <c r="WGH5" s="66"/>
      <c r="WGI5" s="66"/>
      <c r="WGJ5" s="66"/>
      <c r="WGK5" s="66"/>
      <c r="WGL5" s="66"/>
      <c r="WGM5" s="66"/>
      <c r="WGN5" s="66"/>
      <c r="WGO5" s="66"/>
      <c r="WGP5" s="66"/>
      <c r="WGQ5" s="66"/>
      <c r="WGR5" s="66"/>
      <c r="WGS5" s="66"/>
      <c r="WGT5" s="66"/>
      <c r="WGU5" s="66"/>
      <c r="WGV5" s="66"/>
      <c r="WGW5" s="66"/>
      <c r="WGX5" s="66"/>
      <c r="WGY5" s="66"/>
      <c r="WGZ5" s="66"/>
      <c r="WHA5" s="66"/>
      <c r="WHB5" s="66"/>
      <c r="WHC5" s="66"/>
      <c r="WHD5" s="66"/>
      <c r="WHE5" s="66"/>
      <c r="WHF5" s="66"/>
      <c r="WHG5" s="66"/>
      <c r="WHH5" s="66"/>
      <c r="WHI5" s="66"/>
      <c r="WHJ5" s="66"/>
      <c r="WHK5" s="66"/>
      <c r="WHL5" s="66"/>
      <c r="WHM5" s="66"/>
      <c r="WHN5" s="66"/>
      <c r="WHO5" s="66"/>
      <c r="WHP5" s="66"/>
      <c r="WHQ5" s="66"/>
      <c r="WHR5" s="66"/>
      <c r="WHS5" s="66"/>
      <c r="WHT5" s="66"/>
      <c r="WHU5" s="66"/>
      <c r="WHV5" s="66"/>
      <c r="WHW5" s="66"/>
      <c r="WHX5" s="66"/>
      <c r="WHY5" s="66"/>
      <c r="WHZ5" s="66"/>
      <c r="WIA5" s="66"/>
      <c r="WIB5" s="66"/>
      <c r="WIC5" s="66"/>
      <c r="WID5" s="66"/>
      <c r="WIE5" s="66"/>
      <c r="WIF5" s="66"/>
      <c r="WIG5" s="66"/>
      <c r="WIH5" s="66"/>
      <c r="WII5" s="66"/>
      <c r="WIJ5" s="66"/>
      <c r="WIK5" s="66"/>
      <c r="WIL5" s="66"/>
      <c r="WIM5" s="66"/>
      <c r="WIN5" s="66"/>
      <c r="WIO5" s="66"/>
      <c r="WIP5" s="66"/>
      <c r="WIQ5" s="66"/>
      <c r="WIR5" s="66"/>
      <c r="WIS5" s="66"/>
      <c r="WIT5" s="66"/>
      <c r="WIU5" s="66"/>
      <c r="WIV5" s="66"/>
      <c r="WIW5" s="66"/>
      <c r="WIX5" s="66"/>
      <c r="WIY5" s="66"/>
      <c r="WIZ5" s="66"/>
      <c r="WJA5" s="66"/>
      <c r="WJB5" s="66"/>
      <c r="WJC5" s="66"/>
      <c r="WJD5" s="66"/>
      <c r="WJE5" s="66"/>
      <c r="WJF5" s="66"/>
      <c r="WJG5" s="66"/>
      <c r="WJH5" s="66"/>
      <c r="WJI5" s="66"/>
      <c r="WJJ5" s="66"/>
      <c r="WJK5" s="66"/>
      <c r="WJL5" s="66"/>
      <c r="WJM5" s="66"/>
      <c r="WJN5" s="66"/>
      <c r="WJO5" s="66"/>
      <c r="WJP5" s="66"/>
      <c r="WJQ5" s="66"/>
      <c r="WJR5" s="66"/>
      <c r="WJS5" s="66"/>
      <c r="WJT5" s="66"/>
      <c r="WJU5" s="66"/>
      <c r="WJV5" s="66"/>
      <c r="WJW5" s="66"/>
      <c r="WJX5" s="66"/>
      <c r="WJY5" s="66"/>
      <c r="WJZ5" s="66"/>
      <c r="WKA5" s="66"/>
      <c r="WKB5" s="66"/>
      <c r="WKC5" s="66"/>
      <c r="WKD5" s="66"/>
      <c r="WKE5" s="66"/>
      <c r="WKF5" s="66"/>
      <c r="WKG5" s="66"/>
      <c r="WKH5" s="66"/>
      <c r="WKI5" s="66"/>
      <c r="WKJ5" s="66"/>
      <c r="WKK5" s="66"/>
      <c r="WKL5" s="66"/>
      <c r="WKM5" s="66"/>
      <c r="WKN5" s="66"/>
      <c r="WKO5" s="66"/>
      <c r="WKP5" s="66"/>
      <c r="WKQ5" s="66"/>
      <c r="WKR5" s="66"/>
      <c r="WKS5" s="66"/>
      <c r="WKT5" s="66"/>
      <c r="WKU5" s="66"/>
      <c r="WKV5" s="66"/>
      <c r="WKW5" s="66"/>
      <c r="WKX5" s="66"/>
      <c r="WKY5" s="66"/>
      <c r="WKZ5" s="66"/>
      <c r="WLA5" s="66"/>
      <c r="WLB5" s="66"/>
      <c r="WLC5" s="66"/>
      <c r="WLD5" s="66"/>
      <c r="WLE5" s="66"/>
      <c r="WLF5" s="66"/>
      <c r="WLG5" s="66"/>
      <c r="WLH5" s="66"/>
      <c r="WLI5" s="66"/>
      <c r="WLJ5" s="66"/>
      <c r="WLK5" s="66"/>
      <c r="WLL5" s="66"/>
      <c r="WLM5" s="66"/>
      <c r="WLN5" s="66"/>
      <c r="WLO5" s="66"/>
      <c r="WLP5" s="66"/>
      <c r="WLQ5" s="66"/>
      <c r="WLR5" s="66"/>
      <c r="WLS5" s="66"/>
      <c r="WLT5" s="66"/>
      <c r="WLU5" s="66"/>
      <c r="WLV5" s="66"/>
      <c r="WLW5" s="66"/>
      <c r="WLX5" s="66"/>
      <c r="WLY5" s="66"/>
      <c r="WLZ5" s="66"/>
      <c r="WMA5" s="66"/>
      <c r="WMB5" s="66"/>
      <c r="WMC5" s="66"/>
      <c r="WMD5" s="66"/>
      <c r="WME5" s="66"/>
      <c r="WMF5" s="66"/>
      <c r="WMG5" s="66"/>
      <c r="WMH5" s="66"/>
      <c r="WMI5" s="66"/>
      <c r="WMJ5" s="66"/>
      <c r="WMK5" s="66"/>
      <c r="WML5" s="66"/>
      <c r="WMM5" s="66"/>
      <c r="WMN5" s="66"/>
      <c r="WMO5" s="66"/>
      <c r="WMP5" s="66"/>
      <c r="WMQ5" s="66"/>
      <c r="WMR5" s="66"/>
      <c r="WMS5" s="66"/>
      <c r="WMT5" s="66"/>
      <c r="WMU5" s="66"/>
      <c r="WMV5" s="66"/>
      <c r="WMW5" s="66"/>
      <c r="WMX5" s="66"/>
      <c r="WMY5" s="66"/>
      <c r="WMZ5" s="66"/>
      <c r="WNA5" s="66"/>
      <c r="WNB5" s="66"/>
      <c r="WNC5" s="66"/>
      <c r="WND5" s="66"/>
      <c r="WNE5" s="66"/>
      <c r="WNF5" s="66"/>
      <c r="WNG5" s="66"/>
      <c r="WNH5" s="66"/>
      <c r="WNI5" s="66"/>
      <c r="WNJ5" s="66"/>
      <c r="WNK5" s="66"/>
      <c r="WNL5" s="66"/>
      <c r="WNM5" s="66"/>
      <c r="WNN5" s="66"/>
      <c r="WNO5" s="66"/>
      <c r="WNP5" s="66"/>
      <c r="WNQ5" s="66"/>
      <c r="WNR5" s="66"/>
      <c r="WNS5" s="66"/>
      <c r="WNT5" s="66"/>
      <c r="WNU5" s="66"/>
      <c r="WNV5" s="66"/>
      <c r="WNW5" s="66"/>
      <c r="WNX5" s="66"/>
      <c r="WNY5" s="66"/>
      <c r="WNZ5" s="66"/>
      <c r="WOA5" s="66"/>
      <c r="WOB5" s="66"/>
      <c r="WOC5" s="66"/>
      <c r="WOD5" s="66"/>
      <c r="WOE5" s="66"/>
      <c r="WOF5" s="66"/>
      <c r="WOG5" s="66"/>
      <c r="WOH5" s="66"/>
      <c r="WOI5" s="66"/>
      <c r="WOJ5" s="66"/>
      <c r="WOK5" s="66"/>
      <c r="WOL5" s="66"/>
      <c r="WOM5" s="66"/>
      <c r="WON5" s="66"/>
      <c r="WOO5" s="66"/>
      <c r="WOP5" s="66"/>
      <c r="WOQ5" s="66"/>
      <c r="WOR5" s="66"/>
      <c r="WOS5" s="66"/>
      <c r="WOT5" s="66"/>
      <c r="WOU5" s="66"/>
      <c r="WOV5" s="66"/>
      <c r="WOW5" s="66"/>
      <c r="WOX5" s="66"/>
      <c r="WOY5" s="66"/>
      <c r="WOZ5" s="66"/>
      <c r="WPA5" s="66"/>
      <c r="WPB5" s="66"/>
      <c r="WPC5" s="66"/>
      <c r="WPD5" s="66"/>
      <c r="WPE5" s="66"/>
      <c r="WPF5" s="66"/>
      <c r="WPG5" s="66"/>
      <c r="WPH5" s="66"/>
      <c r="WPI5" s="66"/>
      <c r="WPJ5" s="66"/>
      <c r="WPK5" s="66"/>
      <c r="WPL5" s="66"/>
      <c r="WPM5" s="66"/>
      <c r="WPN5" s="66"/>
      <c r="WPO5" s="66"/>
      <c r="WPP5" s="66"/>
      <c r="WPQ5" s="66"/>
      <c r="WPR5" s="66"/>
      <c r="WPS5" s="66"/>
      <c r="WPT5" s="66"/>
      <c r="WPU5" s="66"/>
      <c r="WPV5" s="66"/>
      <c r="WPW5" s="66"/>
      <c r="WPX5" s="66"/>
      <c r="WPY5" s="66"/>
      <c r="WPZ5" s="66"/>
      <c r="WQA5" s="66"/>
      <c r="WQB5" s="66"/>
      <c r="WQC5" s="66"/>
      <c r="WQD5" s="66"/>
      <c r="WQE5" s="66"/>
      <c r="WQF5" s="66"/>
      <c r="WQG5" s="66"/>
      <c r="WQH5" s="66"/>
      <c r="WQI5" s="66"/>
      <c r="WQJ5" s="66"/>
      <c r="WQK5" s="66"/>
      <c r="WQL5" s="66"/>
      <c r="WQM5" s="66"/>
      <c r="WQN5" s="66"/>
      <c r="WQO5" s="66"/>
      <c r="WQP5" s="66"/>
      <c r="WQQ5" s="66"/>
      <c r="WQR5" s="66"/>
      <c r="WQS5" s="66"/>
      <c r="WQT5" s="66"/>
      <c r="WQU5" s="66"/>
      <c r="WQV5" s="66"/>
      <c r="WQW5" s="66"/>
      <c r="WQX5" s="66"/>
      <c r="WQY5" s="66"/>
      <c r="WQZ5" s="66"/>
      <c r="WRA5" s="66"/>
      <c r="WRB5" s="66"/>
      <c r="WRC5" s="66"/>
      <c r="WRD5" s="66"/>
      <c r="WRE5" s="66"/>
      <c r="WRF5" s="66"/>
      <c r="WRG5" s="66"/>
      <c r="WRH5" s="66"/>
      <c r="WRI5" s="66"/>
      <c r="WRJ5" s="66"/>
      <c r="WRK5" s="66"/>
      <c r="WRL5" s="66"/>
      <c r="WRM5" s="66"/>
      <c r="WRN5" s="66"/>
      <c r="WRO5" s="66"/>
      <c r="WRP5" s="66"/>
      <c r="WRQ5" s="66"/>
      <c r="WRR5" s="66"/>
      <c r="WRS5" s="66"/>
      <c r="WRT5" s="66"/>
      <c r="WRU5" s="66"/>
      <c r="WRV5" s="66"/>
      <c r="WRW5" s="66"/>
      <c r="WRX5" s="66"/>
      <c r="WRY5" s="66"/>
      <c r="WRZ5" s="66"/>
      <c r="WSA5" s="66"/>
      <c r="WSB5" s="66"/>
      <c r="WSC5" s="66"/>
      <c r="WSD5" s="66"/>
      <c r="WSE5" s="66"/>
      <c r="WSF5" s="66"/>
      <c r="WSG5" s="66"/>
      <c r="WSH5" s="66"/>
      <c r="WSI5" s="66"/>
      <c r="WSJ5" s="66"/>
      <c r="WSK5" s="66"/>
      <c r="WSL5" s="66"/>
      <c r="WSM5" s="66"/>
      <c r="WSN5" s="66"/>
      <c r="WSO5" s="66"/>
      <c r="WSP5" s="66"/>
      <c r="WSQ5" s="66"/>
      <c r="WSR5" s="66"/>
      <c r="WSS5" s="66"/>
      <c r="WST5" s="66"/>
      <c r="WSU5" s="66"/>
      <c r="WSV5" s="66"/>
      <c r="WSW5" s="66"/>
      <c r="WSX5" s="66"/>
      <c r="WSY5" s="66"/>
      <c r="WSZ5" s="66"/>
      <c r="WTA5" s="66"/>
      <c r="WTB5" s="66"/>
      <c r="WTC5" s="66"/>
      <c r="WTD5" s="66"/>
      <c r="WTE5" s="66"/>
      <c r="WTF5" s="66"/>
      <c r="WTG5" s="66"/>
      <c r="WTH5" s="66"/>
      <c r="WTI5" s="66"/>
      <c r="WTJ5" s="66"/>
      <c r="WTK5" s="66"/>
      <c r="WTL5" s="66"/>
      <c r="WTM5" s="66"/>
      <c r="WTN5" s="66"/>
      <c r="WTO5" s="66"/>
      <c r="WTP5" s="66"/>
      <c r="WTQ5" s="66"/>
      <c r="WTR5" s="66"/>
      <c r="WTS5" s="66"/>
      <c r="WTT5" s="66"/>
      <c r="WTU5" s="66"/>
      <c r="WTV5" s="66"/>
      <c r="WTW5" s="66"/>
      <c r="WTX5" s="66"/>
      <c r="WTY5" s="66"/>
      <c r="WTZ5" s="66"/>
      <c r="WUA5" s="66"/>
      <c r="WUB5" s="66"/>
      <c r="WUC5" s="66"/>
      <c r="WUD5" s="66"/>
      <c r="WUE5" s="66"/>
      <c r="WUF5" s="66"/>
      <c r="WUG5" s="66"/>
      <c r="WUH5" s="66"/>
      <c r="WUI5" s="66"/>
      <c r="WUJ5" s="66"/>
      <c r="WUK5" s="66"/>
      <c r="WUL5" s="66"/>
      <c r="WUM5" s="66"/>
      <c r="WUN5" s="66"/>
      <c r="WUO5" s="66"/>
      <c r="WUP5" s="66"/>
      <c r="WUQ5" s="66"/>
      <c r="WUR5" s="66"/>
      <c r="WUS5" s="66"/>
      <c r="WUT5" s="66"/>
      <c r="WUU5" s="66"/>
      <c r="WUV5" s="66"/>
      <c r="WUW5" s="66"/>
      <c r="WUX5" s="66"/>
      <c r="WUY5" s="66"/>
      <c r="WUZ5" s="66"/>
      <c r="WVA5" s="66"/>
      <c r="WVB5" s="66"/>
      <c r="WVC5" s="66"/>
      <c r="WVD5" s="66"/>
      <c r="WVE5" s="66"/>
      <c r="WVF5" s="66"/>
      <c r="WVG5" s="66"/>
      <c r="WVH5" s="66"/>
      <c r="WVI5" s="66"/>
      <c r="WVJ5" s="66"/>
      <c r="WVK5" s="66"/>
      <c r="WVL5" s="66"/>
      <c r="WVM5" s="66"/>
      <c r="WVN5" s="66"/>
      <c r="WVO5" s="66"/>
      <c r="WVP5" s="66"/>
      <c r="WVQ5" s="66"/>
      <c r="WVR5" s="66"/>
      <c r="WVS5" s="66"/>
      <c r="WVT5" s="66"/>
      <c r="WVU5" s="66"/>
      <c r="WVV5" s="66"/>
      <c r="WVW5" s="66"/>
      <c r="WVX5" s="66"/>
      <c r="WVY5" s="66"/>
      <c r="WVZ5" s="66"/>
      <c r="WWA5" s="66"/>
      <c r="WWB5" s="66"/>
      <c r="WWC5" s="66"/>
      <c r="WWD5" s="66"/>
      <c r="WWE5" s="66"/>
      <c r="WWF5" s="66"/>
      <c r="WWG5" s="66"/>
      <c r="WWH5" s="66"/>
      <c r="WWI5" s="66"/>
      <c r="WWJ5" s="66"/>
      <c r="WWK5" s="66"/>
      <c r="WWL5" s="66"/>
      <c r="WWM5" s="66"/>
      <c r="WWN5" s="66"/>
      <c r="WWO5" s="66"/>
      <c r="WWP5" s="66"/>
      <c r="WWQ5" s="66"/>
      <c r="WWR5" s="66"/>
      <c r="WWS5" s="66"/>
      <c r="WWT5" s="66"/>
      <c r="WWU5" s="66"/>
      <c r="WWV5" s="66"/>
      <c r="WWW5" s="66"/>
      <c r="WWX5" s="66"/>
      <c r="WWY5" s="66"/>
      <c r="WWZ5" s="66"/>
      <c r="WXA5" s="66"/>
      <c r="WXB5" s="66"/>
      <c r="WXC5" s="66"/>
      <c r="WXD5" s="66"/>
      <c r="WXE5" s="66"/>
      <c r="WXF5" s="66"/>
      <c r="WXG5" s="66"/>
      <c r="WXH5" s="66"/>
      <c r="WXI5" s="66"/>
      <c r="WXJ5" s="66"/>
      <c r="WXK5" s="66"/>
      <c r="WXL5" s="66"/>
      <c r="WXM5" s="66"/>
      <c r="WXN5" s="66"/>
      <c r="WXO5" s="66"/>
      <c r="WXP5" s="66"/>
      <c r="WXQ5" s="66"/>
      <c r="WXR5" s="66"/>
      <c r="WXS5" s="66"/>
      <c r="WXT5" s="66"/>
      <c r="WXU5" s="66"/>
      <c r="WXV5" s="66"/>
      <c r="WXW5" s="66"/>
      <c r="WXX5" s="66"/>
      <c r="WXY5" s="66"/>
      <c r="WXZ5" s="66"/>
      <c r="WYA5" s="66"/>
      <c r="WYB5" s="66"/>
      <c r="WYC5" s="66"/>
      <c r="WYD5" s="66"/>
      <c r="WYE5" s="66"/>
      <c r="WYF5" s="66"/>
      <c r="WYG5" s="66"/>
      <c r="WYH5" s="66"/>
      <c r="WYI5" s="66"/>
      <c r="WYJ5" s="66"/>
      <c r="WYK5" s="66"/>
      <c r="WYL5" s="66"/>
      <c r="WYM5" s="66"/>
      <c r="WYN5" s="66"/>
      <c r="WYO5" s="66"/>
      <c r="WYP5" s="66"/>
      <c r="WYQ5" s="66"/>
      <c r="WYR5" s="66"/>
      <c r="WYS5" s="66"/>
      <c r="WYT5" s="66"/>
      <c r="WYU5" s="66"/>
      <c r="WYV5" s="66"/>
      <c r="WYW5" s="66"/>
      <c r="WYX5" s="66"/>
      <c r="WYY5" s="66"/>
      <c r="WYZ5" s="66"/>
      <c r="WZA5" s="66"/>
      <c r="WZB5" s="66"/>
      <c r="WZC5" s="66"/>
      <c r="WZD5" s="66"/>
      <c r="WZE5" s="66"/>
      <c r="WZF5" s="66"/>
      <c r="WZG5" s="66"/>
      <c r="WZH5" s="66"/>
      <c r="WZI5" s="66"/>
      <c r="WZJ5" s="66"/>
      <c r="WZK5" s="66"/>
      <c r="WZL5" s="66"/>
      <c r="WZM5" s="66"/>
      <c r="WZN5" s="66"/>
      <c r="WZO5" s="66"/>
      <c r="WZP5" s="66"/>
      <c r="WZQ5" s="66"/>
      <c r="WZR5" s="66"/>
      <c r="WZS5" s="66"/>
      <c r="WZT5" s="66"/>
      <c r="WZU5" s="66"/>
      <c r="WZV5" s="66"/>
      <c r="WZW5" s="66"/>
      <c r="WZX5" s="66"/>
      <c r="WZY5" s="66"/>
      <c r="WZZ5" s="66"/>
      <c r="XAA5" s="66"/>
      <c r="XAB5" s="66"/>
      <c r="XAC5" s="66"/>
      <c r="XAD5" s="66"/>
      <c r="XAE5" s="66"/>
      <c r="XAF5" s="66"/>
      <c r="XAG5" s="66"/>
      <c r="XAH5" s="66"/>
      <c r="XAI5" s="66"/>
      <c r="XAJ5" s="66"/>
      <c r="XAK5" s="66"/>
      <c r="XAL5" s="66"/>
      <c r="XAM5" s="66"/>
      <c r="XAN5" s="66"/>
      <c r="XAO5" s="66"/>
      <c r="XAP5" s="66"/>
      <c r="XAQ5" s="66"/>
      <c r="XAR5" s="66"/>
      <c r="XAS5" s="66"/>
      <c r="XAT5" s="66"/>
      <c r="XAU5" s="66"/>
      <c r="XAV5" s="66"/>
      <c r="XAW5" s="66"/>
      <c r="XAX5" s="66"/>
      <c r="XAY5" s="66"/>
      <c r="XAZ5" s="66"/>
      <c r="XBA5" s="66"/>
      <c r="XBB5" s="66"/>
      <c r="XBC5" s="66"/>
      <c r="XBD5" s="66"/>
      <c r="XBE5" s="66"/>
      <c r="XBF5" s="66"/>
      <c r="XBG5" s="66"/>
      <c r="XBH5" s="66"/>
      <c r="XBI5" s="66"/>
      <c r="XBJ5" s="66"/>
      <c r="XBK5" s="66"/>
      <c r="XBL5" s="66"/>
      <c r="XBM5" s="66"/>
      <c r="XBN5" s="66"/>
      <c r="XBO5" s="66"/>
      <c r="XBP5" s="66"/>
      <c r="XBQ5" s="66"/>
      <c r="XBR5" s="66"/>
      <c r="XBS5" s="66"/>
      <c r="XBT5" s="66"/>
      <c r="XBU5" s="66"/>
      <c r="XBV5" s="66"/>
      <c r="XBW5" s="66"/>
      <c r="XBX5" s="66"/>
      <c r="XBY5" s="66"/>
      <c r="XBZ5" s="66"/>
      <c r="XCA5" s="66"/>
      <c r="XCB5" s="66"/>
      <c r="XCC5" s="66"/>
      <c r="XCD5" s="66"/>
      <c r="XCE5" s="66"/>
      <c r="XCF5" s="66"/>
      <c r="XCG5" s="66"/>
      <c r="XCH5" s="66"/>
      <c r="XCI5" s="66"/>
      <c r="XCJ5" s="66"/>
      <c r="XCK5" s="66"/>
      <c r="XCL5" s="66"/>
      <c r="XCM5" s="66"/>
      <c r="XCN5" s="66"/>
      <c r="XCO5" s="66"/>
      <c r="XCP5" s="66"/>
      <c r="XCQ5" s="66"/>
      <c r="XCR5" s="66"/>
      <c r="XCS5" s="66"/>
      <c r="XCT5" s="66"/>
      <c r="XCU5" s="66"/>
      <c r="XCV5" s="66"/>
      <c r="XCW5" s="66"/>
      <c r="XCX5" s="66"/>
      <c r="XCY5" s="66"/>
      <c r="XCZ5" s="66"/>
      <c r="XDA5" s="66"/>
      <c r="XDB5" s="66"/>
      <c r="XDC5" s="66"/>
      <c r="XDD5" s="66"/>
      <c r="XDE5" s="66"/>
      <c r="XDF5" s="66"/>
      <c r="XDG5" s="66"/>
      <c r="XDH5" s="66"/>
      <c r="XDI5" s="66"/>
      <c r="XDJ5" s="66"/>
      <c r="XDK5" s="66"/>
      <c r="XDL5" s="66"/>
      <c r="XDM5" s="66"/>
      <c r="XDN5" s="66"/>
      <c r="XDO5" s="66"/>
      <c r="XDP5" s="66"/>
      <c r="XDQ5" s="66"/>
      <c r="XDR5" s="66"/>
      <c r="XDS5" s="66"/>
      <c r="XDT5" s="66"/>
      <c r="XDU5" s="66"/>
      <c r="XDV5" s="66"/>
      <c r="XDW5" s="66"/>
      <c r="XDX5" s="66"/>
      <c r="XDY5" s="66"/>
      <c r="XDZ5" s="66"/>
      <c r="XEA5" s="66"/>
      <c r="XEB5" s="66"/>
      <c r="XEC5" s="66"/>
      <c r="XED5" s="66"/>
      <c r="XEE5" s="66"/>
      <c r="XEF5" s="66"/>
      <c r="XEG5" s="66"/>
      <c r="XEH5" s="66"/>
      <c r="XEI5" s="66"/>
      <c r="XEJ5" s="66"/>
      <c r="XEK5" s="66"/>
      <c r="XEL5" s="66"/>
      <c r="XEM5" s="66"/>
      <c r="XEN5" s="66"/>
      <c r="XEO5" s="66"/>
      <c r="XEP5" s="66"/>
      <c r="XEQ5" s="66"/>
      <c r="XER5" s="66"/>
      <c r="XES5" s="66"/>
      <c r="XET5" s="66"/>
      <c r="XEU5" s="66"/>
      <c r="XEV5" s="66"/>
      <c r="XEW5" s="66"/>
      <c r="XEX5" s="66"/>
      <c r="XEY5" s="66"/>
      <c r="XEZ5" s="66"/>
    </row>
    <row r="6" spans="1:16380">
      <c r="A6" s="173">
        <f>DATE(B1,VLOOKUP(A1,$J$1:$K$12,2,0),1)</f>
        <v>45383</v>
      </c>
      <c r="B6" s="173"/>
      <c r="C6" s="173"/>
      <c r="D6" s="173"/>
      <c r="E6" s="173"/>
      <c r="F6" s="173"/>
      <c r="G6" s="173"/>
      <c r="H6" s="66"/>
      <c r="J6" s="62" t="s">
        <v>165</v>
      </c>
      <c r="K6" s="62">
        <v>6</v>
      </c>
      <c r="M6" s="62">
        <v>2016</v>
      </c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66"/>
      <c r="OT6" s="66"/>
      <c r="OU6" s="66"/>
      <c r="OV6" s="66"/>
      <c r="OW6" s="66"/>
      <c r="OX6" s="66"/>
      <c r="OY6" s="66"/>
      <c r="OZ6" s="66"/>
      <c r="PA6" s="66"/>
      <c r="PB6" s="66"/>
      <c r="PC6" s="66"/>
      <c r="PD6" s="66"/>
      <c r="PE6" s="66"/>
      <c r="PF6" s="66"/>
      <c r="PG6" s="66"/>
      <c r="PH6" s="66"/>
      <c r="PI6" s="66"/>
      <c r="PJ6" s="66"/>
      <c r="PK6" s="66"/>
      <c r="PL6" s="66"/>
      <c r="PM6" s="66"/>
      <c r="PN6" s="66"/>
      <c r="PO6" s="66"/>
      <c r="PP6" s="66"/>
      <c r="PQ6" s="66"/>
      <c r="PR6" s="66"/>
      <c r="PS6" s="66"/>
      <c r="PT6" s="66"/>
      <c r="PU6" s="66"/>
      <c r="PV6" s="66"/>
      <c r="PW6" s="66"/>
      <c r="PX6" s="66"/>
      <c r="PY6" s="66"/>
      <c r="PZ6" s="66"/>
      <c r="QA6" s="66"/>
      <c r="QB6" s="66"/>
      <c r="QC6" s="66"/>
      <c r="QD6" s="66"/>
      <c r="QE6" s="66"/>
      <c r="QF6" s="66"/>
      <c r="QG6" s="66"/>
      <c r="QH6" s="66"/>
      <c r="QI6" s="66"/>
      <c r="QJ6" s="66"/>
      <c r="QK6" s="66"/>
      <c r="QL6" s="66"/>
      <c r="QM6" s="66"/>
      <c r="QN6" s="66"/>
      <c r="QO6" s="66"/>
      <c r="QP6" s="66"/>
      <c r="QQ6" s="66"/>
      <c r="QR6" s="66"/>
      <c r="QS6" s="66"/>
      <c r="QT6" s="66"/>
      <c r="QU6" s="66"/>
      <c r="QV6" s="66"/>
      <c r="QW6" s="66"/>
      <c r="QX6" s="66"/>
      <c r="QY6" s="66"/>
      <c r="QZ6" s="66"/>
      <c r="RA6" s="66"/>
      <c r="RB6" s="66"/>
      <c r="RC6" s="66"/>
      <c r="RD6" s="66"/>
      <c r="RE6" s="66"/>
      <c r="RF6" s="66"/>
      <c r="RG6" s="66"/>
      <c r="RH6" s="66"/>
      <c r="RI6" s="66"/>
      <c r="RJ6" s="66"/>
      <c r="RK6" s="66"/>
      <c r="RL6" s="66"/>
      <c r="RM6" s="66"/>
      <c r="RN6" s="66"/>
      <c r="RO6" s="66"/>
      <c r="RP6" s="66"/>
      <c r="RQ6" s="66"/>
      <c r="RR6" s="66"/>
      <c r="RS6" s="66"/>
      <c r="RT6" s="66"/>
      <c r="RU6" s="66"/>
      <c r="RV6" s="66"/>
      <c r="RW6" s="66"/>
      <c r="RX6" s="66"/>
      <c r="RY6" s="66"/>
      <c r="RZ6" s="66"/>
      <c r="SA6" s="66"/>
      <c r="SB6" s="66"/>
      <c r="SC6" s="66"/>
      <c r="SD6" s="66"/>
      <c r="SE6" s="66"/>
      <c r="SF6" s="66"/>
      <c r="SG6" s="66"/>
      <c r="SH6" s="66"/>
      <c r="SI6" s="66"/>
      <c r="SJ6" s="66"/>
      <c r="SK6" s="66"/>
      <c r="SL6" s="66"/>
      <c r="SM6" s="66"/>
      <c r="SN6" s="66"/>
      <c r="SO6" s="66"/>
      <c r="SP6" s="66"/>
      <c r="SQ6" s="66"/>
      <c r="SR6" s="66"/>
      <c r="SS6" s="66"/>
      <c r="ST6" s="66"/>
      <c r="SU6" s="66"/>
      <c r="SV6" s="66"/>
      <c r="SW6" s="66"/>
      <c r="SX6" s="66"/>
      <c r="SY6" s="66"/>
      <c r="SZ6" s="66"/>
      <c r="TA6" s="66"/>
      <c r="TB6" s="66"/>
      <c r="TC6" s="66"/>
      <c r="TD6" s="66"/>
      <c r="TE6" s="66"/>
      <c r="TF6" s="66"/>
      <c r="TG6" s="66"/>
      <c r="TH6" s="66"/>
      <c r="TI6" s="66"/>
      <c r="TJ6" s="66"/>
      <c r="TK6" s="66"/>
      <c r="TL6" s="66"/>
      <c r="TM6" s="66"/>
      <c r="TN6" s="66"/>
      <c r="TO6" s="66"/>
      <c r="TP6" s="66"/>
      <c r="TQ6" s="66"/>
      <c r="TR6" s="66"/>
      <c r="TS6" s="66"/>
      <c r="TT6" s="66"/>
      <c r="TU6" s="66"/>
      <c r="TV6" s="66"/>
      <c r="TW6" s="66"/>
      <c r="TX6" s="66"/>
      <c r="TY6" s="66"/>
      <c r="TZ6" s="66"/>
      <c r="UA6" s="66"/>
      <c r="UB6" s="66"/>
      <c r="UC6" s="66"/>
      <c r="UD6" s="66"/>
      <c r="UE6" s="66"/>
      <c r="UF6" s="66"/>
      <c r="UG6" s="66"/>
      <c r="UH6" s="66"/>
      <c r="UI6" s="66"/>
      <c r="UJ6" s="66"/>
      <c r="UK6" s="66"/>
      <c r="UL6" s="66"/>
      <c r="UM6" s="66"/>
      <c r="UN6" s="66"/>
      <c r="UO6" s="66"/>
      <c r="UP6" s="66"/>
      <c r="UQ6" s="66"/>
      <c r="UR6" s="66"/>
      <c r="US6" s="66"/>
      <c r="UT6" s="66"/>
      <c r="UU6" s="66"/>
      <c r="UV6" s="66"/>
      <c r="UW6" s="66"/>
      <c r="UX6" s="66"/>
      <c r="UY6" s="66"/>
      <c r="UZ6" s="66"/>
      <c r="VA6" s="66"/>
      <c r="VB6" s="66"/>
      <c r="VC6" s="66"/>
      <c r="VD6" s="66"/>
      <c r="VE6" s="66"/>
      <c r="VF6" s="66"/>
      <c r="VG6" s="66"/>
      <c r="VH6" s="66"/>
      <c r="VI6" s="66"/>
      <c r="VJ6" s="66"/>
      <c r="VK6" s="66"/>
      <c r="VL6" s="66"/>
      <c r="VM6" s="66"/>
      <c r="VN6" s="66"/>
      <c r="VO6" s="66"/>
      <c r="VP6" s="66"/>
      <c r="VQ6" s="66"/>
      <c r="VR6" s="66"/>
      <c r="VS6" s="66"/>
      <c r="VT6" s="66"/>
      <c r="VU6" s="66"/>
      <c r="VV6" s="66"/>
      <c r="VW6" s="66"/>
      <c r="VX6" s="66"/>
      <c r="VY6" s="66"/>
      <c r="VZ6" s="66"/>
      <c r="WA6" s="66"/>
      <c r="WB6" s="66"/>
      <c r="WC6" s="66"/>
      <c r="WD6" s="66"/>
      <c r="WE6" s="66"/>
      <c r="WF6" s="66"/>
      <c r="WG6" s="66"/>
      <c r="WH6" s="66"/>
      <c r="WI6" s="66"/>
      <c r="WJ6" s="66"/>
      <c r="WK6" s="66"/>
      <c r="WL6" s="66"/>
      <c r="WM6" s="66"/>
      <c r="WN6" s="66"/>
      <c r="WO6" s="66"/>
      <c r="WP6" s="66"/>
      <c r="WQ6" s="66"/>
      <c r="WR6" s="66"/>
      <c r="WS6" s="66"/>
      <c r="WT6" s="66"/>
      <c r="WU6" s="66"/>
      <c r="WV6" s="66"/>
      <c r="WW6" s="66"/>
      <c r="WX6" s="66"/>
      <c r="WY6" s="66"/>
      <c r="WZ6" s="66"/>
      <c r="XA6" s="66"/>
      <c r="XB6" s="66"/>
      <c r="XC6" s="66"/>
      <c r="XD6" s="66"/>
      <c r="XE6" s="66"/>
      <c r="XF6" s="66"/>
      <c r="XG6" s="66"/>
      <c r="XH6" s="66"/>
      <c r="XI6" s="66"/>
      <c r="XJ6" s="66"/>
      <c r="XK6" s="66"/>
      <c r="XL6" s="66"/>
      <c r="XM6" s="66"/>
      <c r="XN6" s="66"/>
      <c r="XO6" s="66"/>
      <c r="XP6" s="66"/>
      <c r="XQ6" s="66"/>
      <c r="XR6" s="66"/>
      <c r="XS6" s="66"/>
      <c r="XT6" s="66"/>
      <c r="XU6" s="66"/>
      <c r="XV6" s="66"/>
      <c r="XW6" s="66"/>
      <c r="XX6" s="66"/>
      <c r="XY6" s="66"/>
      <c r="XZ6" s="66"/>
      <c r="YA6" s="66"/>
      <c r="YB6" s="66"/>
      <c r="YC6" s="66"/>
      <c r="YD6" s="66"/>
      <c r="YE6" s="66"/>
      <c r="YF6" s="66"/>
      <c r="YG6" s="66"/>
      <c r="YH6" s="66"/>
      <c r="YI6" s="66"/>
      <c r="YJ6" s="66"/>
      <c r="YK6" s="66"/>
      <c r="YL6" s="66"/>
      <c r="YM6" s="66"/>
      <c r="YN6" s="66"/>
      <c r="YO6" s="66"/>
      <c r="YP6" s="66"/>
      <c r="YQ6" s="66"/>
      <c r="YR6" s="66"/>
      <c r="YS6" s="66"/>
      <c r="YT6" s="66"/>
      <c r="YU6" s="66"/>
      <c r="YV6" s="66"/>
      <c r="YW6" s="66"/>
      <c r="YX6" s="66"/>
      <c r="YY6" s="66"/>
      <c r="YZ6" s="66"/>
      <c r="ZA6" s="66"/>
      <c r="ZB6" s="66"/>
      <c r="ZC6" s="66"/>
      <c r="ZD6" s="66"/>
      <c r="ZE6" s="66"/>
      <c r="ZF6" s="66"/>
      <c r="ZG6" s="66"/>
      <c r="ZH6" s="66"/>
      <c r="ZI6" s="66"/>
      <c r="ZJ6" s="66"/>
      <c r="ZK6" s="66"/>
      <c r="ZL6" s="66"/>
      <c r="ZM6" s="66"/>
      <c r="ZN6" s="66"/>
      <c r="ZO6" s="66"/>
      <c r="ZP6" s="66"/>
      <c r="ZQ6" s="66"/>
      <c r="ZR6" s="66"/>
      <c r="ZS6" s="66"/>
      <c r="ZT6" s="66"/>
      <c r="ZU6" s="66"/>
      <c r="ZV6" s="66"/>
      <c r="ZW6" s="66"/>
      <c r="ZX6" s="66"/>
      <c r="ZY6" s="66"/>
      <c r="ZZ6" s="66"/>
      <c r="AAA6" s="66"/>
      <c r="AAB6" s="66"/>
      <c r="AAC6" s="66"/>
      <c r="AAD6" s="66"/>
      <c r="AAE6" s="66"/>
      <c r="AAF6" s="66"/>
      <c r="AAG6" s="66"/>
      <c r="AAH6" s="66"/>
      <c r="AAI6" s="66"/>
      <c r="AAJ6" s="66"/>
      <c r="AAK6" s="66"/>
      <c r="AAL6" s="66"/>
      <c r="AAM6" s="66"/>
      <c r="AAN6" s="66"/>
      <c r="AAO6" s="66"/>
      <c r="AAP6" s="66"/>
      <c r="AAQ6" s="66"/>
      <c r="AAR6" s="66"/>
      <c r="AAS6" s="66"/>
      <c r="AAT6" s="66"/>
      <c r="AAU6" s="66"/>
      <c r="AAV6" s="66"/>
      <c r="AAW6" s="66"/>
      <c r="AAX6" s="66"/>
      <c r="AAY6" s="66"/>
      <c r="AAZ6" s="66"/>
      <c r="ABA6" s="66"/>
      <c r="ABB6" s="66"/>
      <c r="ABC6" s="66"/>
      <c r="ABD6" s="66"/>
      <c r="ABE6" s="66"/>
      <c r="ABF6" s="66"/>
      <c r="ABG6" s="66"/>
      <c r="ABH6" s="66"/>
      <c r="ABI6" s="66"/>
      <c r="ABJ6" s="66"/>
      <c r="ABK6" s="66"/>
      <c r="ABL6" s="66"/>
      <c r="ABM6" s="66"/>
      <c r="ABN6" s="66"/>
      <c r="ABO6" s="66"/>
      <c r="ABP6" s="66"/>
      <c r="ABQ6" s="66"/>
      <c r="ABR6" s="66"/>
      <c r="ABS6" s="66"/>
      <c r="ABT6" s="66"/>
      <c r="ABU6" s="66"/>
      <c r="ABV6" s="66"/>
      <c r="ABW6" s="66"/>
      <c r="ABX6" s="66"/>
      <c r="ABY6" s="66"/>
      <c r="ABZ6" s="66"/>
      <c r="ACA6" s="66"/>
      <c r="ACB6" s="66"/>
      <c r="ACC6" s="66"/>
      <c r="ACD6" s="66"/>
      <c r="ACE6" s="66"/>
      <c r="ACF6" s="66"/>
      <c r="ACG6" s="66"/>
      <c r="ACH6" s="66"/>
      <c r="ACI6" s="66"/>
      <c r="ACJ6" s="66"/>
      <c r="ACK6" s="66"/>
      <c r="ACL6" s="66"/>
      <c r="ACM6" s="66"/>
      <c r="ACN6" s="66"/>
      <c r="ACO6" s="66"/>
      <c r="ACP6" s="66"/>
      <c r="ACQ6" s="66"/>
      <c r="ACR6" s="66"/>
      <c r="ACS6" s="66"/>
      <c r="ACT6" s="66"/>
      <c r="ACU6" s="66"/>
      <c r="ACV6" s="66"/>
      <c r="ACW6" s="66"/>
      <c r="ACX6" s="66"/>
      <c r="ACY6" s="66"/>
      <c r="ACZ6" s="66"/>
      <c r="ADA6" s="66"/>
      <c r="ADB6" s="66"/>
      <c r="ADC6" s="66"/>
      <c r="ADD6" s="66"/>
      <c r="ADE6" s="66"/>
      <c r="ADF6" s="66"/>
      <c r="ADG6" s="66"/>
      <c r="ADH6" s="66"/>
      <c r="ADI6" s="66"/>
      <c r="ADJ6" s="66"/>
      <c r="ADK6" s="66"/>
      <c r="ADL6" s="66"/>
      <c r="ADM6" s="66"/>
      <c r="ADN6" s="66"/>
      <c r="ADO6" s="66"/>
      <c r="ADP6" s="66"/>
      <c r="ADQ6" s="66"/>
      <c r="ADR6" s="66"/>
      <c r="ADS6" s="66"/>
      <c r="ADT6" s="66"/>
      <c r="ADU6" s="66"/>
      <c r="ADV6" s="66"/>
      <c r="ADW6" s="66"/>
      <c r="ADX6" s="66"/>
      <c r="ADY6" s="66"/>
      <c r="ADZ6" s="66"/>
      <c r="AEA6" s="66"/>
      <c r="AEB6" s="66"/>
      <c r="AEC6" s="66"/>
      <c r="AED6" s="66"/>
      <c r="AEE6" s="66"/>
      <c r="AEF6" s="66"/>
      <c r="AEG6" s="66"/>
      <c r="AEH6" s="66"/>
      <c r="AEI6" s="66"/>
      <c r="AEJ6" s="66"/>
      <c r="AEK6" s="66"/>
      <c r="AEL6" s="66"/>
      <c r="AEM6" s="66"/>
      <c r="AEN6" s="66"/>
      <c r="AEO6" s="66"/>
      <c r="AEP6" s="66"/>
      <c r="AEQ6" s="66"/>
      <c r="AER6" s="66"/>
      <c r="AES6" s="66"/>
      <c r="AET6" s="66"/>
      <c r="AEU6" s="66"/>
      <c r="AEV6" s="66"/>
      <c r="AEW6" s="66"/>
      <c r="AEX6" s="66"/>
      <c r="AEY6" s="66"/>
      <c r="AEZ6" s="66"/>
      <c r="AFA6" s="66"/>
      <c r="AFB6" s="66"/>
      <c r="AFC6" s="66"/>
      <c r="AFD6" s="66"/>
      <c r="AFE6" s="66"/>
      <c r="AFF6" s="66"/>
      <c r="AFG6" s="66"/>
      <c r="AFH6" s="66"/>
      <c r="AFI6" s="66"/>
      <c r="AFJ6" s="66"/>
      <c r="AFK6" s="66"/>
      <c r="AFL6" s="66"/>
      <c r="AFM6" s="66"/>
      <c r="AFN6" s="66"/>
      <c r="AFO6" s="66"/>
      <c r="AFP6" s="66"/>
      <c r="AFQ6" s="66"/>
      <c r="AFR6" s="66"/>
      <c r="AFS6" s="66"/>
      <c r="AFT6" s="66"/>
      <c r="AFU6" s="66"/>
      <c r="AFV6" s="66"/>
      <c r="AFW6" s="66"/>
      <c r="AFX6" s="66"/>
      <c r="AFY6" s="66"/>
      <c r="AFZ6" s="66"/>
      <c r="AGA6" s="66"/>
      <c r="AGB6" s="66"/>
      <c r="AGC6" s="66"/>
      <c r="AGD6" s="66"/>
      <c r="AGE6" s="66"/>
      <c r="AGF6" s="66"/>
      <c r="AGG6" s="66"/>
      <c r="AGH6" s="66"/>
      <c r="AGI6" s="66"/>
      <c r="AGJ6" s="66"/>
      <c r="AGK6" s="66"/>
      <c r="AGL6" s="66"/>
      <c r="AGM6" s="66"/>
      <c r="AGN6" s="66"/>
      <c r="AGO6" s="66"/>
      <c r="AGP6" s="66"/>
      <c r="AGQ6" s="66"/>
      <c r="AGR6" s="66"/>
      <c r="AGS6" s="66"/>
      <c r="AGT6" s="66"/>
      <c r="AGU6" s="66"/>
      <c r="AGV6" s="66"/>
      <c r="AGW6" s="66"/>
      <c r="AGX6" s="66"/>
      <c r="AGY6" s="66"/>
      <c r="AGZ6" s="66"/>
      <c r="AHA6" s="66"/>
      <c r="AHB6" s="66"/>
      <c r="AHC6" s="66"/>
      <c r="AHD6" s="66"/>
      <c r="AHE6" s="66"/>
      <c r="AHF6" s="66"/>
      <c r="AHG6" s="66"/>
      <c r="AHH6" s="66"/>
      <c r="AHI6" s="66"/>
      <c r="AHJ6" s="66"/>
      <c r="AHK6" s="66"/>
      <c r="AHL6" s="66"/>
      <c r="AHM6" s="66"/>
      <c r="AHN6" s="66"/>
      <c r="AHO6" s="66"/>
      <c r="AHP6" s="66"/>
      <c r="AHQ6" s="66"/>
      <c r="AHR6" s="66"/>
      <c r="AHS6" s="66"/>
      <c r="AHT6" s="66"/>
      <c r="AHU6" s="66"/>
      <c r="AHV6" s="66"/>
      <c r="AHW6" s="66"/>
      <c r="AHX6" s="66"/>
      <c r="AHY6" s="66"/>
      <c r="AHZ6" s="66"/>
      <c r="AIA6" s="66"/>
      <c r="AIB6" s="66"/>
      <c r="AIC6" s="66"/>
      <c r="AID6" s="66"/>
      <c r="AIE6" s="66"/>
      <c r="AIF6" s="66"/>
      <c r="AIG6" s="66"/>
      <c r="AIH6" s="66"/>
      <c r="AII6" s="66"/>
      <c r="AIJ6" s="66"/>
      <c r="AIK6" s="66"/>
      <c r="AIL6" s="66"/>
      <c r="AIM6" s="66"/>
      <c r="AIN6" s="66"/>
      <c r="AIO6" s="66"/>
      <c r="AIP6" s="66"/>
      <c r="AIQ6" s="66"/>
      <c r="AIR6" s="66"/>
      <c r="AIS6" s="66"/>
      <c r="AIT6" s="66"/>
      <c r="AIU6" s="66"/>
      <c r="AIV6" s="66"/>
      <c r="AIW6" s="66"/>
      <c r="AIX6" s="66"/>
      <c r="AIY6" s="66"/>
      <c r="AIZ6" s="66"/>
      <c r="AJA6" s="66"/>
      <c r="AJB6" s="66"/>
      <c r="AJC6" s="66"/>
      <c r="AJD6" s="66"/>
      <c r="AJE6" s="66"/>
      <c r="AJF6" s="66"/>
      <c r="AJG6" s="66"/>
      <c r="AJH6" s="66"/>
      <c r="AJI6" s="66"/>
      <c r="AJJ6" s="66"/>
      <c r="AJK6" s="66"/>
      <c r="AJL6" s="66"/>
      <c r="AJM6" s="66"/>
      <c r="AJN6" s="66"/>
      <c r="AJO6" s="66"/>
      <c r="AJP6" s="66"/>
      <c r="AJQ6" s="66"/>
      <c r="AJR6" s="66"/>
      <c r="AJS6" s="66"/>
      <c r="AJT6" s="66"/>
      <c r="AJU6" s="66"/>
      <c r="AJV6" s="66"/>
      <c r="AJW6" s="66"/>
      <c r="AJX6" s="66"/>
      <c r="AJY6" s="66"/>
      <c r="AJZ6" s="66"/>
      <c r="AKA6" s="66"/>
      <c r="AKB6" s="66"/>
      <c r="AKC6" s="66"/>
      <c r="AKD6" s="66"/>
      <c r="AKE6" s="66"/>
      <c r="AKF6" s="66"/>
      <c r="AKG6" s="66"/>
      <c r="AKH6" s="66"/>
      <c r="AKI6" s="66"/>
      <c r="AKJ6" s="66"/>
      <c r="AKK6" s="66"/>
      <c r="AKL6" s="66"/>
      <c r="AKM6" s="66"/>
      <c r="AKN6" s="66"/>
      <c r="AKO6" s="66"/>
      <c r="AKP6" s="66"/>
      <c r="AKQ6" s="66"/>
      <c r="AKR6" s="66"/>
      <c r="AKS6" s="66"/>
      <c r="AKT6" s="66"/>
      <c r="AKU6" s="66"/>
      <c r="AKV6" s="66"/>
      <c r="AKW6" s="66"/>
      <c r="AKX6" s="66"/>
      <c r="AKY6" s="66"/>
      <c r="AKZ6" s="66"/>
      <c r="ALA6" s="66"/>
      <c r="ALB6" s="66"/>
      <c r="ALC6" s="66"/>
      <c r="ALD6" s="66"/>
      <c r="ALE6" s="66"/>
      <c r="ALF6" s="66"/>
      <c r="ALG6" s="66"/>
      <c r="ALH6" s="66"/>
      <c r="ALI6" s="66"/>
      <c r="ALJ6" s="66"/>
      <c r="ALK6" s="66"/>
      <c r="ALL6" s="66"/>
      <c r="ALM6" s="66"/>
      <c r="ALN6" s="66"/>
      <c r="ALO6" s="66"/>
      <c r="ALP6" s="66"/>
      <c r="ALQ6" s="66"/>
      <c r="ALR6" s="66"/>
      <c r="ALS6" s="66"/>
      <c r="ALT6" s="66"/>
      <c r="ALU6" s="66"/>
      <c r="ALV6" s="66"/>
      <c r="ALW6" s="66"/>
      <c r="ALX6" s="66"/>
      <c r="ALY6" s="66"/>
      <c r="ALZ6" s="66"/>
      <c r="AMA6" s="66"/>
      <c r="AMB6" s="66"/>
      <c r="AMC6" s="66"/>
      <c r="AMD6" s="66"/>
      <c r="AME6" s="66"/>
      <c r="AMF6" s="66"/>
      <c r="AMG6" s="66"/>
      <c r="AMH6" s="66"/>
      <c r="AMI6" s="66"/>
      <c r="AMJ6" s="66"/>
      <c r="AMK6" s="66"/>
      <c r="AML6" s="66"/>
      <c r="AMM6" s="66"/>
      <c r="AMN6" s="66"/>
      <c r="AMO6" s="66"/>
      <c r="AMP6" s="66"/>
      <c r="AMQ6" s="66"/>
      <c r="AMR6" s="66"/>
      <c r="AMS6" s="66"/>
      <c r="AMT6" s="66"/>
      <c r="AMU6" s="66"/>
      <c r="AMV6" s="66"/>
      <c r="AMW6" s="66"/>
      <c r="AMX6" s="66"/>
      <c r="AMY6" s="66"/>
      <c r="AMZ6" s="66"/>
      <c r="ANA6" s="66"/>
      <c r="ANB6" s="66"/>
      <c r="ANC6" s="66"/>
      <c r="AND6" s="66"/>
      <c r="ANE6" s="66"/>
      <c r="ANF6" s="66"/>
      <c r="ANG6" s="66"/>
      <c r="ANH6" s="66"/>
      <c r="ANI6" s="66"/>
      <c r="ANJ6" s="66"/>
      <c r="ANK6" s="66"/>
      <c r="ANL6" s="66"/>
      <c r="ANM6" s="66"/>
      <c r="ANN6" s="66"/>
      <c r="ANO6" s="66"/>
      <c r="ANP6" s="66"/>
      <c r="ANQ6" s="66"/>
      <c r="ANR6" s="66"/>
      <c r="ANS6" s="66"/>
      <c r="ANT6" s="66"/>
      <c r="ANU6" s="66"/>
      <c r="ANV6" s="66"/>
      <c r="ANW6" s="66"/>
      <c r="ANX6" s="66"/>
      <c r="ANY6" s="66"/>
      <c r="ANZ6" s="66"/>
      <c r="AOA6" s="66"/>
      <c r="AOB6" s="66"/>
      <c r="AOC6" s="66"/>
      <c r="AOD6" s="66"/>
      <c r="AOE6" s="66"/>
      <c r="AOF6" s="66"/>
      <c r="AOG6" s="66"/>
      <c r="AOH6" s="66"/>
      <c r="AOI6" s="66"/>
      <c r="AOJ6" s="66"/>
      <c r="AOK6" s="66"/>
      <c r="AOL6" s="66"/>
      <c r="AOM6" s="66"/>
      <c r="AON6" s="66"/>
      <c r="AOO6" s="66"/>
      <c r="AOP6" s="66"/>
      <c r="AOQ6" s="66"/>
      <c r="AOR6" s="66"/>
      <c r="AOS6" s="66"/>
      <c r="AOT6" s="66"/>
      <c r="AOU6" s="66"/>
      <c r="AOV6" s="66"/>
      <c r="AOW6" s="66"/>
      <c r="AOX6" s="66"/>
      <c r="AOY6" s="66"/>
      <c r="AOZ6" s="66"/>
      <c r="APA6" s="66"/>
      <c r="APB6" s="66"/>
      <c r="APC6" s="66"/>
      <c r="APD6" s="66"/>
      <c r="APE6" s="66"/>
      <c r="APF6" s="66"/>
      <c r="APG6" s="66"/>
      <c r="APH6" s="66"/>
      <c r="API6" s="66"/>
      <c r="APJ6" s="66"/>
      <c r="APK6" s="66"/>
      <c r="APL6" s="66"/>
      <c r="APM6" s="66"/>
      <c r="APN6" s="66"/>
      <c r="APO6" s="66"/>
      <c r="APP6" s="66"/>
      <c r="APQ6" s="66"/>
      <c r="APR6" s="66"/>
      <c r="APS6" s="66"/>
      <c r="APT6" s="66"/>
      <c r="APU6" s="66"/>
      <c r="APV6" s="66"/>
      <c r="APW6" s="66"/>
      <c r="APX6" s="66"/>
      <c r="APY6" s="66"/>
      <c r="APZ6" s="66"/>
      <c r="AQA6" s="66"/>
      <c r="AQB6" s="66"/>
      <c r="AQC6" s="66"/>
      <c r="AQD6" s="66"/>
      <c r="AQE6" s="66"/>
      <c r="AQF6" s="66"/>
      <c r="AQG6" s="66"/>
      <c r="AQH6" s="66"/>
      <c r="AQI6" s="66"/>
      <c r="AQJ6" s="66"/>
      <c r="AQK6" s="66"/>
      <c r="AQL6" s="66"/>
      <c r="AQM6" s="66"/>
      <c r="AQN6" s="66"/>
      <c r="AQO6" s="66"/>
      <c r="AQP6" s="66"/>
      <c r="AQQ6" s="66"/>
      <c r="AQR6" s="66"/>
      <c r="AQS6" s="66"/>
      <c r="AQT6" s="66"/>
      <c r="AQU6" s="66"/>
      <c r="AQV6" s="66"/>
      <c r="AQW6" s="66"/>
      <c r="AQX6" s="66"/>
      <c r="AQY6" s="66"/>
      <c r="AQZ6" s="66"/>
      <c r="ARA6" s="66"/>
      <c r="ARB6" s="66"/>
      <c r="ARC6" s="66"/>
      <c r="ARD6" s="66"/>
      <c r="ARE6" s="66"/>
      <c r="ARF6" s="66"/>
      <c r="ARG6" s="66"/>
      <c r="ARH6" s="66"/>
      <c r="ARI6" s="66"/>
      <c r="ARJ6" s="66"/>
      <c r="ARK6" s="66"/>
      <c r="ARL6" s="66"/>
      <c r="ARM6" s="66"/>
      <c r="ARN6" s="66"/>
      <c r="ARO6" s="66"/>
      <c r="ARP6" s="66"/>
      <c r="ARQ6" s="66"/>
      <c r="ARR6" s="66"/>
      <c r="ARS6" s="66"/>
      <c r="ART6" s="66"/>
      <c r="ARU6" s="66"/>
      <c r="ARV6" s="66"/>
      <c r="ARW6" s="66"/>
      <c r="ARX6" s="66"/>
      <c r="ARY6" s="66"/>
      <c r="ARZ6" s="66"/>
      <c r="ASA6" s="66"/>
      <c r="ASB6" s="66"/>
      <c r="ASC6" s="66"/>
      <c r="ASD6" s="66"/>
      <c r="ASE6" s="66"/>
      <c r="ASF6" s="66"/>
      <c r="ASG6" s="66"/>
      <c r="ASH6" s="66"/>
      <c r="ASI6" s="66"/>
      <c r="ASJ6" s="66"/>
      <c r="ASK6" s="66"/>
      <c r="ASL6" s="66"/>
      <c r="ASM6" s="66"/>
      <c r="ASN6" s="66"/>
      <c r="ASO6" s="66"/>
      <c r="ASP6" s="66"/>
      <c r="ASQ6" s="66"/>
      <c r="ASR6" s="66"/>
      <c r="ASS6" s="66"/>
      <c r="AST6" s="66"/>
      <c r="ASU6" s="66"/>
      <c r="ASV6" s="66"/>
      <c r="ASW6" s="66"/>
      <c r="ASX6" s="66"/>
      <c r="ASY6" s="66"/>
      <c r="ASZ6" s="66"/>
      <c r="ATA6" s="66"/>
      <c r="ATB6" s="66"/>
      <c r="ATC6" s="66"/>
      <c r="ATD6" s="66"/>
      <c r="ATE6" s="66"/>
      <c r="ATF6" s="66"/>
      <c r="ATG6" s="66"/>
      <c r="ATH6" s="66"/>
      <c r="ATI6" s="66"/>
      <c r="ATJ6" s="66"/>
      <c r="ATK6" s="66"/>
      <c r="ATL6" s="66"/>
      <c r="ATM6" s="66"/>
      <c r="ATN6" s="66"/>
      <c r="ATO6" s="66"/>
      <c r="ATP6" s="66"/>
      <c r="ATQ6" s="66"/>
      <c r="ATR6" s="66"/>
      <c r="ATS6" s="66"/>
      <c r="ATT6" s="66"/>
      <c r="ATU6" s="66"/>
      <c r="ATV6" s="66"/>
      <c r="ATW6" s="66"/>
      <c r="ATX6" s="66"/>
      <c r="ATY6" s="66"/>
      <c r="ATZ6" s="66"/>
      <c r="AUA6" s="66"/>
      <c r="AUB6" s="66"/>
      <c r="AUC6" s="66"/>
      <c r="AUD6" s="66"/>
      <c r="AUE6" s="66"/>
      <c r="AUF6" s="66"/>
      <c r="AUG6" s="66"/>
      <c r="AUH6" s="66"/>
      <c r="AUI6" s="66"/>
      <c r="AUJ6" s="66"/>
      <c r="AUK6" s="66"/>
      <c r="AUL6" s="66"/>
      <c r="AUM6" s="66"/>
      <c r="AUN6" s="66"/>
      <c r="AUO6" s="66"/>
      <c r="AUP6" s="66"/>
      <c r="AUQ6" s="66"/>
      <c r="AUR6" s="66"/>
      <c r="AUS6" s="66"/>
      <c r="AUT6" s="66"/>
      <c r="AUU6" s="66"/>
      <c r="AUV6" s="66"/>
      <c r="AUW6" s="66"/>
      <c r="AUX6" s="66"/>
      <c r="AUY6" s="66"/>
      <c r="AUZ6" s="66"/>
      <c r="AVA6" s="66"/>
      <c r="AVB6" s="66"/>
      <c r="AVC6" s="66"/>
      <c r="AVD6" s="66"/>
      <c r="AVE6" s="66"/>
      <c r="AVF6" s="66"/>
      <c r="AVG6" s="66"/>
      <c r="AVH6" s="66"/>
      <c r="AVI6" s="66"/>
      <c r="AVJ6" s="66"/>
      <c r="AVK6" s="66"/>
      <c r="AVL6" s="66"/>
      <c r="AVM6" s="66"/>
      <c r="AVN6" s="66"/>
      <c r="AVO6" s="66"/>
      <c r="AVP6" s="66"/>
      <c r="AVQ6" s="66"/>
      <c r="AVR6" s="66"/>
      <c r="AVS6" s="66"/>
      <c r="AVT6" s="66"/>
      <c r="AVU6" s="66"/>
      <c r="AVV6" s="66"/>
      <c r="AVW6" s="66"/>
      <c r="AVX6" s="66"/>
      <c r="AVY6" s="66"/>
      <c r="AVZ6" s="66"/>
      <c r="AWA6" s="66"/>
      <c r="AWB6" s="66"/>
      <c r="AWC6" s="66"/>
      <c r="AWD6" s="66"/>
      <c r="AWE6" s="66"/>
      <c r="AWF6" s="66"/>
      <c r="AWG6" s="66"/>
      <c r="AWH6" s="66"/>
      <c r="AWI6" s="66"/>
      <c r="AWJ6" s="66"/>
      <c r="AWK6" s="66"/>
      <c r="AWL6" s="66"/>
      <c r="AWM6" s="66"/>
      <c r="AWN6" s="66"/>
      <c r="AWO6" s="66"/>
      <c r="AWP6" s="66"/>
      <c r="AWQ6" s="66"/>
      <c r="AWR6" s="66"/>
      <c r="AWS6" s="66"/>
      <c r="AWT6" s="66"/>
      <c r="AWU6" s="66"/>
      <c r="AWV6" s="66"/>
      <c r="AWW6" s="66"/>
      <c r="AWX6" s="66"/>
      <c r="AWY6" s="66"/>
      <c r="AWZ6" s="66"/>
      <c r="AXA6" s="66"/>
      <c r="AXB6" s="66"/>
      <c r="AXC6" s="66"/>
      <c r="AXD6" s="66"/>
      <c r="AXE6" s="66"/>
      <c r="AXF6" s="66"/>
      <c r="AXG6" s="66"/>
      <c r="AXH6" s="66"/>
      <c r="AXI6" s="66"/>
      <c r="AXJ6" s="66"/>
      <c r="AXK6" s="66"/>
      <c r="AXL6" s="66"/>
      <c r="AXM6" s="66"/>
      <c r="AXN6" s="66"/>
      <c r="AXO6" s="66"/>
      <c r="AXP6" s="66"/>
      <c r="AXQ6" s="66"/>
      <c r="AXR6" s="66"/>
      <c r="AXS6" s="66"/>
      <c r="AXT6" s="66"/>
      <c r="AXU6" s="66"/>
      <c r="AXV6" s="66"/>
      <c r="AXW6" s="66"/>
      <c r="AXX6" s="66"/>
      <c r="AXY6" s="66"/>
      <c r="AXZ6" s="66"/>
      <c r="AYA6" s="66"/>
      <c r="AYB6" s="66"/>
      <c r="AYC6" s="66"/>
      <c r="AYD6" s="66"/>
      <c r="AYE6" s="66"/>
      <c r="AYF6" s="66"/>
      <c r="AYG6" s="66"/>
      <c r="AYH6" s="66"/>
      <c r="AYI6" s="66"/>
      <c r="AYJ6" s="66"/>
      <c r="AYK6" s="66"/>
      <c r="AYL6" s="66"/>
      <c r="AYM6" s="66"/>
      <c r="AYN6" s="66"/>
      <c r="AYO6" s="66"/>
      <c r="AYP6" s="66"/>
      <c r="AYQ6" s="66"/>
      <c r="AYR6" s="66"/>
      <c r="AYS6" s="66"/>
      <c r="AYT6" s="66"/>
      <c r="AYU6" s="66"/>
      <c r="AYV6" s="66"/>
      <c r="AYW6" s="66"/>
      <c r="AYX6" s="66"/>
      <c r="AYY6" s="66"/>
      <c r="AYZ6" s="66"/>
      <c r="AZA6" s="66"/>
      <c r="AZB6" s="66"/>
      <c r="AZC6" s="66"/>
      <c r="AZD6" s="66"/>
      <c r="AZE6" s="66"/>
      <c r="AZF6" s="66"/>
      <c r="AZG6" s="66"/>
      <c r="AZH6" s="66"/>
      <c r="AZI6" s="66"/>
      <c r="AZJ6" s="66"/>
      <c r="AZK6" s="66"/>
      <c r="AZL6" s="66"/>
      <c r="AZM6" s="66"/>
      <c r="AZN6" s="66"/>
      <c r="AZO6" s="66"/>
      <c r="AZP6" s="66"/>
      <c r="AZQ6" s="66"/>
      <c r="AZR6" s="66"/>
      <c r="AZS6" s="66"/>
      <c r="AZT6" s="66"/>
      <c r="AZU6" s="66"/>
      <c r="AZV6" s="66"/>
      <c r="AZW6" s="66"/>
      <c r="AZX6" s="66"/>
      <c r="AZY6" s="66"/>
      <c r="AZZ6" s="66"/>
      <c r="BAA6" s="66"/>
      <c r="BAB6" s="66"/>
      <c r="BAC6" s="66"/>
      <c r="BAD6" s="66"/>
      <c r="BAE6" s="66"/>
      <c r="BAF6" s="66"/>
      <c r="BAG6" s="66"/>
      <c r="BAH6" s="66"/>
      <c r="BAI6" s="66"/>
      <c r="BAJ6" s="66"/>
      <c r="BAK6" s="66"/>
      <c r="BAL6" s="66"/>
      <c r="BAM6" s="66"/>
      <c r="BAN6" s="66"/>
      <c r="BAO6" s="66"/>
      <c r="BAP6" s="66"/>
      <c r="BAQ6" s="66"/>
      <c r="BAR6" s="66"/>
      <c r="BAS6" s="66"/>
      <c r="BAT6" s="66"/>
      <c r="BAU6" s="66"/>
      <c r="BAV6" s="66"/>
      <c r="BAW6" s="66"/>
      <c r="BAX6" s="66"/>
      <c r="BAY6" s="66"/>
      <c r="BAZ6" s="66"/>
      <c r="BBA6" s="66"/>
      <c r="BBB6" s="66"/>
      <c r="BBC6" s="66"/>
      <c r="BBD6" s="66"/>
      <c r="BBE6" s="66"/>
      <c r="BBF6" s="66"/>
      <c r="BBG6" s="66"/>
      <c r="BBH6" s="66"/>
      <c r="BBI6" s="66"/>
      <c r="BBJ6" s="66"/>
      <c r="BBK6" s="66"/>
      <c r="BBL6" s="66"/>
      <c r="BBM6" s="66"/>
      <c r="BBN6" s="66"/>
      <c r="BBO6" s="66"/>
      <c r="BBP6" s="66"/>
      <c r="BBQ6" s="66"/>
      <c r="BBR6" s="66"/>
      <c r="BBS6" s="66"/>
      <c r="BBT6" s="66"/>
      <c r="BBU6" s="66"/>
      <c r="BBV6" s="66"/>
      <c r="BBW6" s="66"/>
      <c r="BBX6" s="66"/>
      <c r="BBY6" s="66"/>
      <c r="BBZ6" s="66"/>
      <c r="BCA6" s="66"/>
      <c r="BCB6" s="66"/>
      <c r="BCC6" s="66"/>
      <c r="BCD6" s="66"/>
      <c r="BCE6" s="66"/>
      <c r="BCF6" s="66"/>
      <c r="BCG6" s="66"/>
      <c r="BCH6" s="66"/>
      <c r="BCI6" s="66"/>
      <c r="BCJ6" s="66"/>
      <c r="BCK6" s="66"/>
      <c r="BCL6" s="66"/>
      <c r="BCM6" s="66"/>
      <c r="BCN6" s="66"/>
      <c r="BCO6" s="66"/>
      <c r="BCP6" s="66"/>
      <c r="BCQ6" s="66"/>
      <c r="BCR6" s="66"/>
      <c r="BCS6" s="66"/>
      <c r="BCT6" s="66"/>
      <c r="BCU6" s="66"/>
      <c r="BCV6" s="66"/>
      <c r="BCW6" s="66"/>
      <c r="BCX6" s="66"/>
      <c r="BCY6" s="66"/>
      <c r="BCZ6" s="66"/>
      <c r="BDA6" s="66"/>
      <c r="BDB6" s="66"/>
      <c r="BDC6" s="66"/>
      <c r="BDD6" s="66"/>
      <c r="BDE6" s="66"/>
      <c r="BDF6" s="66"/>
      <c r="BDG6" s="66"/>
      <c r="BDH6" s="66"/>
      <c r="BDI6" s="66"/>
      <c r="BDJ6" s="66"/>
      <c r="BDK6" s="66"/>
      <c r="BDL6" s="66"/>
      <c r="BDM6" s="66"/>
      <c r="BDN6" s="66"/>
      <c r="BDO6" s="66"/>
      <c r="BDP6" s="66"/>
      <c r="BDQ6" s="66"/>
      <c r="BDR6" s="66"/>
      <c r="BDS6" s="66"/>
      <c r="BDT6" s="66"/>
      <c r="BDU6" s="66"/>
      <c r="BDV6" s="66"/>
      <c r="BDW6" s="66"/>
      <c r="BDX6" s="66"/>
      <c r="BDY6" s="66"/>
      <c r="BDZ6" s="66"/>
      <c r="BEA6" s="66"/>
      <c r="BEB6" s="66"/>
      <c r="BEC6" s="66"/>
      <c r="BED6" s="66"/>
      <c r="BEE6" s="66"/>
      <c r="BEF6" s="66"/>
      <c r="BEG6" s="66"/>
      <c r="BEH6" s="66"/>
      <c r="BEI6" s="66"/>
      <c r="BEJ6" s="66"/>
      <c r="BEK6" s="66"/>
      <c r="BEL6" s="66"/>
      <c r="BEM6" s="66"/>
      <c r="BEN6" s="66"/>
      <c r="BEO6" s="66"/>
      <c r="BEP6" s="66"/>
      <c r="BEQ6" s="66"/>
      <c r="BER6" s="66"/>
      <c r="BES6" s="66"/>
      <c r="BET6" s="66"/>
      <c r="BEU6" s="66"/>
      <c r="BEV6" s="66"/>
      <c r="BEW6" s="66"/>
      <c r="BEX6" s="66"/>
      <c r="BEY6" s="66"/>
      <c r="BEZ6" s="66"/>
      <c r="BFA6" s="66"/>
      <c r="BFB6" s="66"/>
      <c r="BFC6" s="66"/>
      <c r="BFD6" s="66"/>
      <c r="BFE6" s="66"/>
      <c r="BFF6" s="66"/>
      <c r="BFG6" s="66"/>
      <c r="BFH6" s="66"/>
      <c r="BFI6" s="66"/>
      <c r="BFJ6" s="66"/>
      <c r="BFK6" s="66"/>
      <c r="BFL6" s="66"/>
      <c r="BFM6" s="66"/>
      <c r="BFN6" s="66"/>
      <c r="BFO6" s="66"/>
      <c r="BFP6" s="66"/>
      <c r="BFQ6" s="66"/>
      <c r="BFR6" s="66"/>
      <c r="BFS6" s="66"/>
      <c r="BFT6" s="66"/>
      <c r="BFU6" s="66"/>
      <c r="BFV6" s="66"/>
      <c r="BFW6" s="66"/>
      <c r="BFX6" s="66"/>
      <c r="BFY6" s="66"/>
      <c r="BFZ6" s="66"/>
      <c r="BGA6" s="66"/>
      <c r="BGB6" s="66"/>
      <c r="BGC6" s="66"/>
      <c r="BGD6" s="66"/>
      <c r="BGE6" s="66"/>
      <c r="BGF6" s="66"/>
      <c r="BGG6" s="66"/>
      <c r="BGH6" s="66"/>
      <c r="BGI6" s="66"/>
      <c r="BGJ6" s="66"/>
      <c r="BGK6" s="66"/>
      <c r="BGL6" s="66"/>
      <c r="BGM6" s="66"/>
      <c r="BGN6" s="66"/>
      <c r="BGO6" s="66"/>
      <c r="BGP6" s="66"/>
      <c r="BGQ6" s="66"/>
      <c r="BGR6" s="66"/>
      <c r="BGS6" s="66"/>
      <c r="BGT6" s="66"/>
      <c r="BGU6" s="66"/>
      <c r="BGV6" s="66"/>
      <c r="BGW6" s="66"/>
      <c r="BGX6" s="66"/>
      <c r="BGY6" s="66"/>
      <c r="BGZ6" s="66"/>
      <c r="BHA6" s="66"/>
      <c r="BHB6" s="66"/>
      <c r="BHC6" s="66"/>
      <c r="BHD6" s="66"/>
      <c r="BHE6" s="66"/>
      <c r="BHF6" s="66"/>
      <c r="BHG6" s="66"/>
      <c r="BHH6" s="66"/>
      <c r="BHI6" s="66"/>
      <c r="BHJ6" s="66"/>
      <c r="BHK6" s="66"/>
      <c r="BHL6" s="66"/>
      <c r="BHM6" s="66"/>
      <c r="BHN6" s="66"/>
      <c r="BHO6" s="66"/>
      <c r="BHP6" s="66"/>
      <c r="BHQ6" s="66"/>
      <c r="BHR6" s="66"/>
      <c r="BHS6" s="66"/>
      <c r="BHT6" s="66"/>
      <c r="BHU6" s="66"/>
      <c r="BHV6" s="66"/>
      <c r="BHW6" s="66"/>
      <c r="BHX6" s="66"/>
      <c r="BHY6" s="66"/>
      <c r="BHZ6" s="66"/>
      <c r="BIA6" s="66"/>
      <c r="BIB6" s="66"/>
      <c r="BIC6" s="66"/>
      <c r="BID6" s="66"/>
      <c r="BIE6" s="66"/>
      <c r="BIF6" s="66"/>
      <c r="BIG6" s="66"/>
      <c r="BIH6" s="66"/>
      <c r="BII6" s="66"/>
      <c r="BIJ6" s="66"/>
      <c r="BIK6" s="66"/>
      <c r="BIL6" s="66"/>
      <c r="BIM6" s="66"/>
      <c r="BIN6" s="66"/>
      <c r="BIO6" s="66"/>
      <c r="BIP6" s="66"/>
      <c r="BIQ6" s="66"/>
      <c r="BIR6" s="66"/>
      <c r="BIS6" s="66"/>
      <c r="BIT6" s="66"/>
      <c r="BIU6" s="66"/>
      <c r="BIV6" s="66"/>
      <c r="BIW6" s="66"/>
      <c r="BIX6" s="66"/>
      <c r="BIY6" s="66"/>
      <c r="BIZ6" s="66"/>
      <c r="BJA6" s="66"/>
      <c r="BJB6" s="66"/>
      <c r="BJC6" s="66"/>
      <c r="BJD6" s="66"/>
      <c r="BJE6" s="66"/>
      <c r="BJF6" s="66"/>
      <c r="BJG6" s="66"/>
      <c r="BJH6" s="66"/>
      <c r="BJI6" s="66"/>
      <c r="BJJ6" s="66"/>
      <c r="BJK6" s="66"/>
      <c r="BJL6" s="66"/>
      <c r="BJM6" s="66"/>
      <c r="BJN6" s="66"/>
      <c r="BJO6" s="66"/>
      <c r="BJP6" s="66"/>
      <c r="BJQ6" s="66"/>
      <c r="BJR6" s="66"/>
      <c r="BJS6" s="66"/>
      <c r="BJT6" s="66"/>
      <c r="BJU6" s="66"/>
      <c r="BJV6" s="66"/>
      <c r="BJW6" s="66"/>
      <c r="BJX6" s="66"/>
      <c r="BJY6" s="66"/>
      <c r="BJZ6" s="66"/>
      <c r="BKA6" s="66"/>
      <c r="BKB6" s="66"/>
      <c r="BKC6" s="66"/>
      <c r="BKD6" s="66"/>
      <c r="BKE6" s="66"/>
      <c r="BKF6" s="66"/>
      <c r="BKG6" s="66"/>
      <c r="BKH6" s="66"/>
      <c r="BKI6" s="66"/>
      <c r="BKJ6" s="66"/>
      <c r="BKK6" s="66"/>
      <c r="BKL6" s="66"/>
      <c r="BKM6" s="66"/>
      <c r="BKN6" s="66"/>
      <c r="BKO6" s="66"/>
      <c r="BKP6" s="66"/>
      <c r="BKQ6" s="66"/>
      <c r="BKR6" s="66"/>
      <c r="BKS6" s="66"/>
      <c r="BKT6" s="66"/>
      <c r="BKU6" s="66"/>
      <c r="BKV6" s="66"/>
      <c r="BKW6" s="66"/>
      <c r="BKX6" s="66"/>
      <c r="BKY6" s="66"/>
      <c r="BKZ6" s="66"/>
      <c r="BLA6" s="66"/>
      <c r="BLB6" s="66"/>
      <c r="BLC6" s="66"/>
      <c r="BLD6" s="66"/>
      <c r="BLE6" s="66"/>
      <c r="BLF6" s="66"/>
      <c r="BLG6" s="66"/>
      <c r="BLH6" s="66"/>
      <c r="BLI6" s="66"/>
      <c r="BLJ6" s="66"/>
      <c r="BLK6" s="66"/>
      <c r="BLL6" s="66"/>
      <c r="BLM6" s="66"/>
      <c r="BLN6" s="66"/>
      <c r="BLO6" s="66"/>
      <c r="BLP6" s="66"/>
      <c r="BLQ6" s="66"/>
      <c r="BLR6" s="66"/>
      <c r="BLS6" s="66"/>
      <c r="BLT6" s="66"/>
      <c r="BLU6" s="66"/>
      <c r="BLV6" s="66"/>
      <c r="BLW6" s="66"/>
      <c r="BLX6" s="66"/>
      <c r="BLY6" s="66"/>
      <c r="BLZ6" s="66"/>
      <c r="BMA6" s="66"/>
      <c r="BMB6" s="66"/>
      <c r="BMC6" s="66"/>
      <c r="BMD6" s="66"/>
      <c r="BME6" s="66"/>
      <c r="BMF6" s="66"/>
      <c r="BMG6" s="66"/>
      <c r="BMH6" s="66"/>
      <c r="BMI6" s="66"/>
      <c r="BMJ6" s="66"/>
      <c r="BMK6" s="66"/>
      <c r="BML6" s="66"/>
      <c r="BMM6" s="66"/>
      <c r="BMN6" s="66"/>
      <c r="BMO6" s="66"/>
      <c r="BMP6" s="66"/>
      <c r="BMQ6" s="66"/>
      <c r="BMR6" s="66"/>
      <c r="BMS6" s="66"/>
      <c r="BMT6" s="66"/>
      <c r="BMU6" s="66"/>
      <c r="BMV6" s="66"/>
      <c r="BMW6" s="66"/>
      <c r="BMX6" s="66"/>
      <c r="BMY6" s="66"/>
      <c r="BMZ6" s="66"/>
      <c r="BNA6" s="66"/>
      <c r="BNB6" s="66"/>
      <c r="BNC6" s="66"/>
      <c r="BND6" s="66"/>
      <c r="BNE6" s="66"/>
      <c r="BNF6" s="66"/>
      <c r="BNG6" s="66"/>
      <c r="BNH6" s="66"/>
      <c r="BNI6" s="66"/>
      <c r="BNJ6" s="66"/>
      <c r="BNK6" s="66"/>
      <c r="BNL6" s="66"/>
      <c r="BNM6" s="66"/>
      <c r="BNN6" s="66"/>
      <c r="BNO6" s="66"/>
      <c r="BNP6" s="66"/>
      <c r="BNQ6" s="66"/>
      <c r="BNR6" s="66"/>
      <c r="BNS6" s="66"/>
      <c r="BNT6" s="66"/>
      <c r="BNU6" s="66"/>
      <c r="BNV6" s="66"/>
      <c r="BNW6" s="66"/>
      <c r="BNX6" s="66"/>
      <c r="BNY6" s="66"/>
      <c r="BNZ6" s="66"/>
      <c r="BOA6" s="66"/>
      <c r="BOB6" s="66"/>
      <c r="BOC6" s="66"/>
      <c r="BOD6" s="66"/>
      <c r="BOE6" s="66"/>
      <c r="BOF6" s="66"/>
      <c r="BOG6" s="66"/>
      <c r="BOH6" s="66"/>
      <c r="BOI6" s="66"/>
      <c r="BOJ6" s="66"/>
      <c r="BOK6" s="66"/>
      <c r="BOL6" s="66"/>
      <c r="BOM6" s="66"/>
      <c r="BON6" s="66"/>
      <c r="BOO6" s="66"/>
      <c r="BOP6" s="66"/>
      <c r="BOQ6" s="66"/>
      <c r="BOR6" s="66"/>
      <c r="BOS6" s="66"/>
      <c r="BOT6" s="66"/>
      <c r="BOU6" s="66"/>
      <c r="BOV6" s="66"/>
      <c r="BOW6" s="66"/>
      <c r="BOX6" s="66"/>
      <c r="BOY6" s="66"/>
      <c r="BOZ6" s="66"/>
      <c r="BPA6" s="66"/>
      <c r="BPB6" s="66"/>
      <c r="BPC6" s="66"/>
      <c r="BPD6" s="66"/>
      <c r="BPE6" s="66"/>
      <c r="BPF6" s="66"/>
      <c r="BPG6" s="66"/>
      <c r="BPH6" s="66"/>
      <c r="BPI6" s="66"/>
      <c r="BPJ6" s="66"/>
      <c r="BPK6" s="66"/>
      <c r="BPL6" s="66"/>
      <c r="BPM6" s="66"/>
      <c r="BPN6" s="66"/>
      <c r="BPO6" s="66"/>
      <c r="BPP6" s="66"/>
      <c r="BPQ6" s="66"/>
      <c r="BPR6" s="66"/>
      <c r="BPS6" s="66"/>
      <c r="BPT6" s="66"/>
      <c r="BPU6" s="66"/>
      <c r="BPV6" s="66"/>
      <c r="BPW6" s="66"/>
      <c r="BPX6" s="66"/>
      <c r="BPY6" s="66"/>
      <c r="BPZ6" s="66"/>
      <c r="BQA6" s="66"/>
      <c r="BQB6" s="66"/>
      <c r="BQC6" s="66"/>
      <c r="BQD6" s="66"/>
      <c r="BQE6" s="66"/>
      <c r="BQF6" s="66"/>
      <c r="BQG6" s="66"/>
      <c r="BQH6" s="66"/>
      <c r="BQI6" s="66"/>
      <c r="BQJ6" s="66"/>
      <c r="BQK6" s="66"/>
      <c r="BQL6" s="66"/>
      <c r="BQM6" s="66"/>
      <c r="BQN6" s="66"/>
      <c r="BQO6" s="66"/>
      <c r="BQP6" s="66"/>
      <c r="BQQ6" s="66"/>
      <c r="BQR6" s="66"/>
      <c r="BQS6" s="66"/>
      <c r="BQT6" s="66"/>
      <c r="BQU6" s="66"/>
      <c r="BQV6" s="66"/>
      <c r="BQW6" s="66"/>
      <c r="BQX6" s="66"/>
      <c r="BQY6" s="66"/>
      <c r="BQZ6" s="66"/>
      <c r="BRA6" s="66"/>
      <c r="BRB6" s="66"/>
      <c r="BRC6" s="66"/>
      <c r="BRD6" s="66"/>
      <c r="BRE6" s="66"/>
      <c r="BRF6" s="66"/>
      <c r="BRG6" s="66"/>
      <c r="BRH6" s="66"/>
      <c r="BRI6" s="66"/>
      <c r="BRJ6" s="66"/>
      <c r="BRK6" s="66"/>
      <c r="BRL6" s="66"/>
      <c r="BRM6" s="66"/>
      <c r="BRN6" s="66"/>
      <c r="BRO6" s="66"/>
      <c r="BRP6" s="66"/>
      <c r="BRQ6" s="66"/>
      <c r="BRR6" s="66"/>
      <c r="BRS6" s="66"/>
      <c r="BRT6" s="66"/>
      <c r="BRU6" s="66"/>
      <c r="BRV6" s="66"/>
      <c r="BRW6" s="66"/>
      <c r="BRX6" s="66"/>
      <c r="BRY6" s="66"/>
      <c r="BRZ6" s="66"/>
      <c r="BSA6" s="66"/>
      <c r="BSB6" s="66"/>
      <c r="BSC6" s="66"/>
      <c r="BSD6" s="66"/>
      <c r="BSE6" s="66"/>
      <c r="BSF6" s="66"/>
      <c r="BSG6" s="66"/>
      <c r="BSH6" s="66"/>
      <c r="BSI6" s="66"/>
      <c r="BSJ6" s="66"/>
      <c r="BSK6" s="66"/>
      <c r="BSL6" s="66"/>
      <c r="BSM6" s="66"/>
      <c r="BSN6" s="66"/>
      <c r="BSO6" s="66"/>
      <c r="BSP6" s="66"/>
      <c r="BSQ6" s="66"/>
      <c r="BSR6" s="66"/>
      <c r="BSS6" s="66"/>
      <c r="BST6" s="66"/>
      <c r="BSU6" s="66"/>
      <c r="BSV6" s="66"/>
      <c r="BSW6" s="66"/>
      <c r="BSX6" s="66"/>
      <c r="BSY6" s="66"/>
      <c r="BSZ6" s="66"/>
      <c r="BTA6" s="66"/>
      <c r="BTB6" s="66"/>
      <c r="BTC6" s="66"/>
      <c r="BTD6" s="66"/>
      <c r="BTE6" s="66"/>
      <c r="BTF6" s="66"/>
      <c r="BTG6" s="66"/>
      <c r="BTH6" s="66"/>
      <c r="BTI6" s="66"/>
      <c r="BTJ6" s="66"/>
      <c r="BTK6" s="66"/>
      <c r="BTL6" s="66"/>
      <c r="BTM6" s="66"/>
      <c r="BTN6" s="66"/>
      <c r="BTO6" s="66"/>
      <c r="BTP6" s="66"/>
      <c r="BTQ6" s="66"/>
      <c r="BTR6" s="66"/>
      <c r="BTS6" s="66"/>
      <c r="BTT6" s="66"/>
      <c r="BTU6" s="66"/>
      <c r="BTV6" s="66"/>
      <c r="BTW6" s="66"/>
      <c r="BTX6" s="66"/>
      <c r="BTY6" s="66"/>
      <c r="BTZ6" s="66"/>
      <c r="BUA6" s="66"/>
      <c r="BUB6" s="66"/>
      <c r="BUC6" s="66"/>
      <c r="BUD6" s="66"/>
      <c r="BUE6" s="66"/>
      <c r="BUF6" s="66"/>
      <c r="BUG6" s="66"/>
      <c r="BUH6" s="66"/>
      <c r="BUI6" s="66"/>
      <c r="BUJ6" s="66"/>
      <c r="BUK6" s="66"/>
      <c r="BUL6" s="66"/>
      <c r="BUM6" s="66"/>
      <c r="BUN6" s="66"/>
      <c r="BUO6" s="66"/>
      <c r="BUP6" s="66"/>
      <c r="BUQ6" s="66"/>
      <c r="BUR6" s="66"/>
      <c r="BUS6" s="66"/>
      <c r="BUT6" s="66"/>
      <c r="BUU6" s="66"/>
      <c r="BUV6" s="66"/>
      <c r="BUW6" s="66"/>
      <c r="BUX6" s="66"/>
      <c r="BUY6" s="66"/>
      <c r="BUZ6" s="66"/>
      <c r="BVA6" s="66"/>
      <c r="BVB6" s="66"/>
      <c r="BVC6" s="66"/>
      <c r="BVD6" s="66"/>
      <c r="BVE6" s="66"/>
      <c r="BVF6" s="66"/>
      <c r="BVG6" s="66"/>
      <c r="BVH6" s="66"/>
      <c r="BVI6" s="66"/>
      <c r="BVJ6" s="66"/>
      <c r="BVK6" s="66"/>
      <c r="BVL6" s="66"/>
      <c r="BVM6" s="66"/>
      <c r="BVN6" s="66"/>
      <c r="BVO6" s="66"/>
      <c r="BVP6" s="66"/>
      <c r="BVQ6" s="66"/>
      <c r="BVR6" s="66"/>
      <c r="BVS6" s="66"/>
      <c r="BVT6" s="66"/>
      <c r="BVU6" s="66"/>
      <c r="BVV6" s="66"/>
      <c r="BVW6" s="66"/>
      <c r="BVX6" s="66"/>
      <c r="BVY6" s="66"/>
      <c r="BVZ6" s="66"/>
      <c r="BWA6" s="66"/>
      <c r="BWB6" s="66"/>
      <c r="BWC6" s="66"/>
      <c r="BWD6" s="66"/>
      <c r="BWE6" s="66"/>
      <c r="BWF6" s="66"/>
      <c r="BWG6" s="66"/>
      <c r="BWH6" s="66"/>
      <c r="BWI6" s="66"/>
      <c r="BWJ6" s="66"/>
      <c r="BWK6" s="66"/>
      <c r="BWL6" s="66"/>
      <c r="BWM6" s="66"/>
      <c r="BWN6" s="66"/>
      <c r="BWO6" s="66"/>
      <c r="BWP6" s="66"/>
      <c r="BWQ6" s="66"/>
      <c r="BWR6" s="66"/>
      <c r="BWS6" s="66"/>
      <c r="BWT6" s="66"/>
      <c r="BWU6" s="66"/>
      <c r="BWV6" s="66"/>
      <c r="BWW6" s="66"/>
      <c r="BWX6" s="66"/>
      <c r="BWY6" s="66"/>
      <c r="BWZ6" s="66"/>
      <c r="BXA6" s="66"/>
      <c r="BXB6" s="66"/>
      <c r="BXC6" s="66"/>
      <c r="BXD6" s="66"/>
      <c r="BXE6" s="66"/>
      <c r="BXF6" s="66"/>
      <c r="BXG6" s="66"/>
      <c r="BXH6" s="66"/>
      <c r="BXI6" s="66"/>
      <c r="BXJ6" s="66"/>
      <c r="BXK6" s="66"/>
      <c r="BXL6" s="66"/>
      <c r="BXM6" s="66"/>
      <c r="BXN6" s="66"/>
      <c r="BXO6" s="66"/>
      <c r="BXP6" s="66"/>
      <c r="BXQ6" s="66"/>
      <c r="BXR6" s="66"/>
      <c r="BXS6" s="66"/>
      <c r="BXT6" s="66"/>
      <c r="BXU6" s="66"/>
      <c r="BXV6" s="66"/>
      <c r="BXW6" s="66"/>
      <c r="BXX6" s="66"/>
      <c r="BXY6" s="66"/>
      <c r="BXZ6" s="66"/>
      <c r="BYA6" s="66"/>
      <c r="BYB6" s="66"/>
      <c r="BYC6" s="66"/>
      <c r="BYD6" s="66"/>
      <c r="BYE6" s="66"/>
      <c r="BYF6" s="66"/>
      <c r="BYG6" s="66"/>
      <c r="BYH6" s="66"/>
      <c r="BYI6" s="66"/>
      <c r="BYJ6" s="66"/>
      <c r="BYK6" s="66"/>
      <c r="BYL6" s="66"/>
      <c r="BYM6" s="66"/>
      <c r="BYN6" s="66"/>
      <c r="BYO6" s="66"/>
      <c r="BYP6" s="66"/>
      <c r="BYQ6" s="66"/>
      <c r="BYR6" s="66"/>
      <c r="BYS6" s="66"/>
      <c r="BYT6" s="66"/>
      <c r="BYU6" s="66"/>
      <c r="BYV6" s="66"/>
      <c r="BYW6" s="66"/>
      <c r="BYX6" s="66"/>
      <c r="BYY6" s="66"/>
      <c r="BYZ6" s="66"/>
      <c r="BZA6" s="66"/>
      <c r="BZB6" s="66"/>
      <c r="BZC6" s="66"/>
      <c r="BZD6" s="66"/>
      <c r="BZE6" s="66"/>
      <c r="BZF6" s="66"/>
      <c r="BZG6" s="66"/>
      <c r="BZH6" s="66"/>
      <c r="BZI6" s="66"/>
      <c r="BZJ6" s="66"/>
      <c r="BZK6" s="66"/>
      <c r="BZL6" s="66"/>
      <c r="BZM6" s="66"/>
      <c r="BZN6" s="66"/>
      <c r="BZO6" s="66"/>
      <c r="BZP6" s="66"/>
      <c r="BZQ6" s="66"/>
      <c r="BZR6" s="66"/>
      <c r="BZS6" s="66"/>
      <c r="BZT6" s="66"/>
      <c r="BZU6" s="66"/>
      <c r="BZV6" s="66"/>
      <c r="BZW6" s="66"/>
      <c r="BZX6" s="66"/>
      <c r="BZY6" s="66"/>
      <c r="BZZ6" s="66"/>
      <c r="CAA6" s="66"/>
      <c r="CAB6" s="66"/>
      <c r="CAC6" s="66"/>
      <c r="CAD6" s="66"/>
      <c r="CAE6" s="66"/>
      <c r="CAF6" s="66"/>
      <c r="CAG6" s="66"/>
      <c r="CAH6" s="66"/>
      <c r="CAI6" s="66"/>
      <c r="CAJ6" s="66"/>
      <c r="CAK6" s="66"/>
      <c r="CAL6" s="66"/>
      <c r="CAM6" s="66"/>
      <c r="CAN6" s="66"/>
      <c r="CAO6" s="66"/>
      <c r="CAP6" s="66"/>
      <c r="CAQ6" s="66"/>
      <c r="CAR6" s="66"/>
      <c r="CAS6" s="66"/>
      <c r="CAT6" s="66"/>
      <c r="CAU6" s="66"/>
      <c r="CAV6" s="66"/>
      <c r="CAW6" s="66"/>
      <c r="CAX6" s="66"/>
      <c r="CAY6" s="66"/>
      <c r="CAZ6" s="66"/>
      <c r="CBA6" s="66"/>
      <c r="CBB6" s="66"/>
      <c r="CBC6" s="66"/>
      <c r="CBD6" s="66"/>
      <c r="CBE6" s="66"/>
      <c r="CBF6" s="66"/>
      <c r="CBG6" s="66"/>
      <c r="CBH6" s="66"/>
      <c r="CBI6" s="66"/>
      <c r="CBJ6" s="66"/>
      <c r="CBK6" s="66"/>
      <c r="CBL6" s="66"/>
      <c r="CBM6" s="66"/>
      <c r="CBN6" s="66"/>
      <c r="CBO6" s="66"/>
      <c r="CBP6" s="66"/>
      <c r="CBQ6" s="66"/>
      <c r="CBR6" s="66"/>
      <c r="CBS6" s="66"/>
      <c r="CBT6" s="66"/>
      <c r="CBU6" s="66"/>
      <c r="CBV6" s="66"/>
      <c r="CBW6" s="66"/>
      <c r="CBX6" s="66"/>
      <c r="CBY6" s="66"/>
      <c r="CBZ6" s="66"/>
      <c r="CCA6" s="66"/>
      <c r="CCB6" s="66"/>
      <c r="CCC6" s="66"/>
      <c r="CCD6" s="66"/>
      <c r="CCE6" s="66"/>
      <c r="CCF6" s="66"/>
      <c r="CCG6" s="66"/>
      <c r="CCH6" s="66"/>
      <c r="CCI6" s="66"/>
      <c r="CCJ6" s="66"/>
      <c r="CCK6" s="66"/>
      <c r="CCL6" s="66"/>
      <c r="CCM6" s="66"/>
      <c r="CCN6" s="66"/>
      <c r="CCO6" s="66"/>
      <c r="CCP6" s="66"/>
      <c r="CCQ6" s="66"/>
      <c r="CCR6" s="66"/>
      <c r="CCS6" s="66"/>
      <c r="CCT6" s="66"/>
      <c r="CCU6" s="66"/>
      <c r="CCV6" s="66"/>
      <c r="CCW6" s="66"/>
      <c r="CCX6" s="66"/>
      <c r="CCY6" s="66"/>
      <c r="CCZ6" s="66"/>
      <c r="CDA6" s="66"/>
      <c r="CDB6" s="66"/>
      <c r="CDC6" s="66"/>
      <c r="CDD6" s="66"/>
      <c r="CDE6" s="66"/>
      <c r="CDF6" s="66"/>
      <c r="CDG6" s="66"/>
      <c r="CDH6" s="66"/>
      <c r="CDI6" s="66"/>
      <c r="CDJ6" s="66"/>
      <c r="CDK6" s="66"/>
      <c r="CDL6" s="66"/>
      <c r="CDM6" s="66"/>
      <c r="CDN6" s="66"/>
      <c r="CDO6" s="66"/>
      <c r="CDP6" s="66"/>
      <c r="CDQ6" s="66"/>
      <c r="CDR6" s="66"/>
      <c r="CDS6" s="66"/>
      <c r="CDT6" s="66"/>
      <c r="CDU6" s="66"/>
      <c r="CDV6" s="66"/>
      <c r="CDW6" s="66"/>
      <c r="CDX6" s="66"/>
      <c r="CDY6" s="66"/>
      <c r="CDZ6" s="66"/>
      <c r="CEA6" s="66"/>
      <c r="CEB6" s="66"/>
      <c r="CEC6" s="66"/>
      <c r="CED6" s="66"/>
      <c r="CEE6" s="66"/>
      <c r="CEF6" s="66"/>
      <c r="CEG6" s="66"/>
      <c r="CEH6" s="66"/>
      <c r="CEI6" s="66"/>
      <c r="CEJ6" s="66"/>
      <c r="CEK6" s="66"/>
      <c r="CEL6" s="66"/>
      <c r="CEM6" s="66"/>
      <c r="CEN6" s="66"/>
      <c r="CEO6" s="66"/>
      <c r="CEP6" s="66"/>
      <c r="CEQ6" s="66"/>
      <c r="CER6" s="66"/>
      <c r="CES6" s="66"/>
      <c r="CET6" s="66"/>
      <c r="CEU6" s="66"/>
      <c r="CEV6" s="66"/>
      <c r="CEW6" s="66"/>
      <c r="CEX6" s="66"/>
      <c r="CEY6" s="66"/>
      <c r="CEZ6" s="66"/>
      <c r="CFA6" s="66"/>
      <c r="CFB6" s="66"/>
      <c r="CFC6" s="66"/>
      <c r="CFD6" s="66"/>
      <c r="CFE6" s="66"/>
      <c r="CFF6" s="66"/>
      <c r="CFG6" s="66"/>
      <c r="CFH6" s="66"/>
      <c r="CFI6" s="66"/>
      <c r="CFJ6" s="66"/>
      <c r="CFK6" s="66"/>
      <c r="CFL6" s="66"/>
      <c r="CFM6" s="66"/>
      <c r="CFN6" s="66"/>
      <c r="CFO6" s="66"/>
      <c r="CFP6" s="66"/>
      <c r="CFQ6" s="66"/>
      <c r="CFR6" s="66"/>
      <c r="CFS6" s="66"/>
      <c r="CFT6" s="66"/>
      <c r="CFU6" s="66"/>
      <c r="CFV6" s="66"/>
      <c r="CFW6" s="66"/>
      <c r="CFX6" s="66"/>
      <c r="CFY6" s="66"/>
      <c r="CFZ6" s="66"/>
      <c r="CGA6" s="66"/>
      <c r="CGB6" s="66"/>
      <c r="CGC6" s="66"/>
      <c r="CGD6" s="66"/>
      <c r="CGE6" s="66"/>
      <c r="CGF6" s="66"/>
      <c r="CGG6" s="66"/>
      <c r="CGH6" s="66"/>
      <c r="CGI6" s="66"/>
      <c r="CGJ6" s="66"/>
      <c r="CGK6" s="66"/>
      <c r="CGL6" s="66"/>
      <c r="CGM6" s="66"/>
      <c r="CGN6" s="66"/>
      <c r="CGO6" s="66"/>
      <c r="CGP6" s="66"/>
      <c r="CGQ6" s="66"/>
      <c r="CGR6" s="66"/>
      <c r="CGS6" s="66"/>
      <c r="CGT6" s="66"/>
      <c r="CGU6" s="66"/>
      <c r="CGV6" s="66"/>
      <c r="CGW6" s="66"/>
      <c r="CGX6" s="66"/>
      <c r="CGY6" s="66"/>
      <c r="CGZ6" s="66"/>
      <c r="CHA6" s="66"/>
      <c r="CHB6" s="66"/>
      <c r="CHC6" s="66"/>
      <c r="CHD6" s="66"/>
      <c r="CHE6" s="66"/>
      <c r="CHF6" s="66"/>
      <c r="CHG6" s="66"/>
      <c r="CHH6" s="66"/>
      <c r="CHI6" s="66"/>
      <c r="CHJ6" s="66"/>
      <c r="CHK6" s="66"/>
      <c r="CHL6" s="66"/>
      <c r="CHM6" s="66"/>
      <c r="CHN6" s="66"/>
      <c r="CHO6" s="66"/>
      <c r="CHP6" s="66"/>
      <c r="CHQ6" s="66"/>
      <c r="CHR6" s="66"/>
      <c r="CHS6" s="66"/>
      <c r="CHT6" s="66"/>
      <c r="CHU6" s="66"/>
      <c r="CHV6" s="66"/>
      <c r="CHW6" s="66"/>
      <c r="CHX6" s="66"/>
      <c r="CHY6" s="66"/>
      <c r="CHZ6" s="66"/>
      <c r="CIA6" s="66"/>
      <c r="CIB6" s="66"/>
      <c r="CIC6" s="66"/>
      <c r="CID6" s="66"/>
      <c r="CIE6" s="66"/>
      <c r="CIF6" s="66"/>
      <c r="CIG6" s="66"/>
      <c r="CIH6" s="66"/>
      <c r="CII6" s="66"/>
      <c r="CIJ6" s="66"/>
      <c r="CIK6" s="66"/>
      <c r="CIL6" s="66"/>
      <c r="CIM6" s="66"/>
      <c r="CIN6" s="66"/>
      <c r="CIO6" s="66"/>
      <c r="CIP6" s="66"/>
      <c r="CIQ6" s="66"/>
      <c r="CIR6" s="66"/>
      <c r="CIS6" s="66"/>
      <c r="CIT6" s="66"/>
      <c r="CIU6" s="66"/>
      <c r="CIV6" s="66"/>
      <c r="CIW6" s="66"/>
      <c r="CIX6" s="66"/>
      <c r="CIY6" s="66"/>
      <c r="CIZ6" s="66"/>
      <c r="CJA6" s="66"/>
      <c r="CJB6" s="66"/>
      <c r="CJC6" s="66"/>
      <c r="CJD6" s="66"/>
      <c r="CJE6" s="66"/>
      <c r="CJF6" s="66"/>
      <c r="CJG6" s="66"/>
      <c r="CJH6" s="66"/>
      <c r="CJI6" s="66"/>
      <c r="CJJ6" s="66"/>
      <c r="CJK6" s="66"/>
      <c r="CJL6" s="66"/>
      <c r="CJM6" s="66"/>
      <c r="CJN6" s="66"/>
      <c r="CJO6" s="66"/>
      <c r="CJP6" s="66"/>
      <c r="CJQ6" s="66"/>
      <c r="CJR6" s="66"/>
      <c r="CJS6" s="66"/>
      <c r="CJT6" s="66"/>
      <c r="CJU6" s="66"/>
      <c r="CJV6" s="66"/>
      <c r="CJW6" s="66"/>
      <c r="CJX6" s="66"/>
      <c r="CJY6" s="66"/>
      <c r="CJZ6" s="66"/>
      <c r="CKA6" s="66"/>
      <c r="CKB6" s="66"/>
      <c r="CKC6" s="66"/>
      <c r="CKD6" s="66"/>
      <c r="CKE6" s="66"/>
      <c r="CKF6" s="66"/>
      <c r="CKG6" s="66"/>
      <c r="CKH6" s="66"/>
      <c r="CKI6" s="66"/>
      <c r="CKJ6" s="66"/>
      <c r="CKK6" s="66"/>
      <c r="CKL6" s="66"/>
      <c r="CKM6" s="66"/>
      <c r="CKN6" s="66"/>
      <c r="CKO6" s="66"/>
      <c r="CKP6" s="66"/>
      <c r="CKQ6" s="66"/>
      <c r="CKR6" s="66"/>
      <c r="CKS6" s="66"/>
      <c r="CKT6" s="66"/>
      <c r="CKU6" s="66"/>
      <c r="CKV6" s="66"/>
      <c r="CKW6" s="66"/>
      <c r="CKX6" s="66"/>
      <c r="CKY6" s="66"/>
      <c r="CKZ6" s="66"/>
      <c r="CLA6" s="66"/>
      <c r="CLB6" s="66"/>
      <c r="CLC6" s="66"/>
      <c r="CLD6" s="66"/>
      <c r="CLE6" s="66"/>
      <c r="CLF6" s="66"/>
      <c r="CLG6" s="66"/>
      <c r="CLH6" s="66"/>
      <c r="CLI6" s="66"/>
      <c r="CLJ6" s="66"/>
      <c r="CLK6" s="66"/>
      <c r="CLL6" s="66"/>
      <c r="CLM6" s="66"/>
      <c r="CLN6" s="66"/>
      <c r="CLO6" s="66"/>
      <c r="CLP6" s="66"/>
      <c r="CLQ6" s="66"/>
      <c r="CLR6" s="66"/>
      <c r="CLS6" s="66"/>
      <c r="CLT6" s="66"/>
      <c r="CLU6" s="66"/>
      <c r="CLV6" s="66"/>
      <c r="CLW6" s="66"/>
      <c r="CLX6" s="66"/>
      <c r="CLY6" s="66"/>
      <c r="CLZ6" s="66"/>
      <c r="CMA6" s="66"/>
      <c r="CMB6" s="66"/>
      <c r="CMC6" s="66"/>
      <c r="CMD6" s="66"/>
      <c r="CME6" s="66"/>
      <c r="CMF6" s="66"/>
      <c r="CMG6" s="66"/>
      <c r="CMH6" s="66"/>
      <c r="CMI6" s="66"/>
      <c r="CMJ6" s="66"/>
      <c r="CMK6" s="66"/>
      <c r="CML6" s="66"/>
      <c r="CMM6" s="66"/>
      <c r="CMN6" s="66"/>
      <c r="CMO6" s="66"/>
      <c r="CMP6" s="66"/>
      <c r="CMQ6" s="66"/>
      <c r="CMR6" s="66"/>
      <c r="CMS6" s="66"/>
      <c r="CMT6" s="66"/>
      <c r="CMU6" s="66"/>
      <c r="CMV6" s="66"/>
      <c r="CMW6" s="66"/>
      <c r="CMX6" s="66"/>
      <c r="CMY6" s="66"/>
      <c r="CMZ6" s="66"/>
      <c r="CNA6" s="66"/>
      <c r="CNB6" s="66"/>
      <c r="CNC6" s="66"/>
      <c r="CND6" s="66"/>
      <c r="CNE6" s="66"/>
      <c r="CNF6" s="66"/>
      <c r="CNG6" s="66"/>
      <c r="CNH6" s="66"/>
      <c r="CNI6" s="66"/>
      <c r="CNJ6" s="66"/>
      <c r="CNK6" s="66"/>
      <c r="CNL6" s="66"/>
      <c r="CNM6" s="66"/>
      <c r="CNN6" s="66"/>
      <c r="CNO6" s="66"/>
      <c r="CNP6" s="66"/>
      <c r="CNQ6" s="66"/>
      <c r="CNR6" s="66"/>
      <c r="CNS6" s="66"/>
      <c r="CNT6" s="66"/>
      <c r="CNU6" s="66"/>
      <c r="CNV6" s="66"/>
      <c r="CNW6" s="66"/>
      <c r="CNX6" s="66"/>
      <c r="CNY6" s="66"/>
      <c r="CNZ6" s="66"/>
      <c r="COA6" s="66"/>
      <c r="COB6" s="66"/>
      <c r="COC6" s="66"/>
      <c r="COD6" s="66"/>
      <c r="COE6" s="66"/>
      <c r="COF6" s="66"/>
      <c r="COG6" s="66"/>
      <c r="COH6" s="66"/>
      <c r="COI6" s="66"/>
      <c r="COJ6" s="66"/>
      <c r="COK6" s="66"/>
      <c r="COL6" s="66"/>
      <c r="COM6" s="66"/>
      <c r="CON6" s="66"/>
      <c r="COO6" s="66"/>
      <c r="COP6" s="66"/>
      <c r="COQ6" s="66"/>
      <c r="COR6" s="66"/>
      <c r="COS6" s="66"/>
      <c r="COT6" s="66"/>
      <c r="COU6" s="66"/>
      <c r="COV6" s="66"/>
      <c r="COW6" s="66"/>
      <c r="COX6" s="66"/>
      <c r="COY6" s="66"/>
      <c r="COZ6" s="66"/>
      <c r="CPA6" s="66"/>
      <c r="CPB6" s="66"/>
      <c r="CPC6" s="66"/>
      <c r="CPD6" s="66"/>
      <c r="CPE6" s="66"/>
      <c r="CPF6" s="66"/>
      <c r="CPG6" s="66"/>
      <c r="CPH6" s="66"/>
      <c r="CPI6" s="66"/>
      <c r="CPJ6" s="66"/>
      <c r="CPK6" s="66"/>
      <c r="CPL6" s="66"/>
      <c r="CPM6" s="66"/>
      <c r="CPN6" s="66"/>
      <c r="CPO6" s="66"/>
      <c r="CPP6" s="66"/>
      <c r="CPQ6" s="66"/>
      <c r="CPR6" s="66"/>
      <c r="CPS6" s="66"/>
      <c r="CPT6" s="66"/>
      <c r="CPU6" s="66"/>
      <c r="CPV6" s="66"/>
      <c r="CPW6" s="66"/>
      <c r="CPX6" s="66"/>
      <c r="CPY6" s="66"/>
      <c r="CPZ6" s="66"/>
      <c r="CQA6" s="66"/>
      <c r="CQB6" s="66"/>
      <c r="CQC6" s="66"/>
      <c r="CQD6" s="66"/>
      <c r="CQE6" s="66"/>
      <c r="CQF6" s="66"/>
      <c r="CQG6" s="66"/>
      <c r="CQH6" s="66"/>
      <c r="CQI6" s="66"/>
      <c r="CQJ6" s="66"/>
      <c r="CQK6" s="66"/>
      <c r="CQL6" s="66"/>
      <c r="CQM6" s="66"/>
      <c r="CQN6" s="66"/>
      <c r="CQO6" s="66"/>
      <c r="CQP6" s="66"/>
      <c r="CQQ6" s="66"/>
      <c r="CQR6" s="66"/>
      <c r="CQS6" s="66"/>
      <c r="CQT6" s="66"/>
      <c r="CQU6" s="66"/>
      <c r="CQV6" s="66"/>
      <c r="CQW6" s="66"/>
      <c r="CQX6" s="66"/>
      <c r="CQY6" s="66"/>
      <c r="CQZ6" s="66"/>
      <c r="CRA6" s="66"/>
      <c r="CRB6" s="66"/>
      <c r="CRC6" s="66"/>
      <c r="CRD6" s="66"/>
      <c r="CRE6" s="66"/>
      <c r="CRF6" s="66"/>
      <c r="CRG6" s="66"/>
      <c r="CRH6" s="66"/>
      <c r="CRI6" s="66"/>
      <c r="CRJ6" s="66"/>
      <c r="CRK6" s="66"/>
      <c r="CRL6" s="66"/>
      <c r="CRM6" s="66"/>
      <c r="CRN6" s="66"/>
      <c r="CRO6" s="66"/>
      <c r="CRP6" s="66"/>
      <c r="CRQ6" s="66"/>
      <c r="CRR6" s="66"/>
      <c r="CRS6" s="66"/>
      <c r="CRT6" s="66"/>
      <c r="CRU6" s="66"/>
      <c r="CRV6" s="66"/>
      <c r="CRW6" s="66"/>
      <c r="CRX6" s="66"/>
      <c r="CRY6" s="66"/>
      <c r="CRZ6" s="66"/>
      <c r="CSA6" s="66"/>
      <c r="CSB6" s="66"/>
      <c r="CSC6" s="66"/>
      <c r="CSD6" s="66"/>
      <c r="CSE6" s="66"/>
      <c r="CSF6" s="66"/>
      <c r="CSG6" s="66"/>
      <c r="CSH6" s="66"/>
      <c r="CSI6" s="66"/>
      <c r="CSJ6" s="66"/>
      <c r="CSK6" s="66"/>
      <c r="CSL6" s="66"/>
      <c r="CSM6" s="66"/>
      <c r="CSN6" s="66"/>
      <c r="CSO6" s="66"/>
      <c r="CSP6" s="66"/>
      <c r="CSQ6" s="66"/>
      <c r="CSR6" s="66"/>
      <c r="CSS6" s="66"/>
      <c r="CST6" s="66"/>
      <c r="CSU6" s="66"/>
      <c r="CSV6" s="66"/>
      <c r="CSW6" s="66"/>
      <c r="CSX6" s="66"/>
      <c r="CSY6" s="66"/>
      <c r="CSZ6" s="66"/>
      <c r="CTA6" s="66"/>
      <c r="CTB6" s="66"/>
      <c r="CTC6" s="66"/>
      <c r="CTD6" s="66"/>
      <c r="CTE6" s="66"/>
      <c r="CTF6" s="66"/>
      <c r="CTG6" s="66"/>
      <c r="CTH6" s="66"/>
      <c r="CTI6" s="66"/>
      <c r="CTJ6" s="66"/>
      <c r="CTK6" s="66"/>
      <c r="CTL6" s="66"/>
      <c r="CTM6" s="66"/>
      <c r="CTN6" s="66"/>
      <c r="CTO6" s="66"/>
      <c r="CTP6" s="66"/>
      <c r="CTQ6" s="66"/>
      <c r="CTR6" s="66"/>
      <c r="CTS6" s="66"/>
      <c r="CTT6" s="66"/>
      <c r="CTU6" s="66"/>
      <c r="CTV6" s="66"/>
      <c r="CTW6" s="66"/>
      <c r="CTX6" s="66"/>
      <c r="CTY6" s="66"/>
      <c r="CTZ6" s="66"/>
      <c r="CUA6" s="66"/>
      <c r="CUB6" s="66"/>
      <c r="CUC6" s="66"/>
      <c r="CUD6" s="66"/>
      <c r="CUE6" s="66"/>
      <c r="CUF6" s="66"/>
      <c r="CUG6" s="66"/>
      <c r="CUH6" s="66"/>
      <c r="CUI6" s="66"/>
      <c r="CUJ6" s="66"/>
      <c r="CUK6" s="66"/>
      <c r="CUL6" s="66"/>
      <c r="CUM6" s="66"/>
      <c r="CUN6" s="66"/>
      <c r="CUO6" s="66"/>
      <c r="CUP6" s="66"/>
      <c r="CUQ6" s="66"/>
      <c r="CUR6" s="66"/>
      <c r="CUS6" s="66"/>
      <c r="CUT6" s="66"/>
      <c r="CUU6" s="66"/>
      <c r="CUV6" s="66"/>
      <c r="CUW6" s="66"/>
      <c r="CUX6" s="66"/>
      <c r="CUY6" s="66"/>
      <c r="CUZ6" s="66"/>
      <c r="CVA6" s="66"/>
      <c r="CVB6" s="66"/>
      <c r="CVC6" s="66"/>
      <c r="CVD6" s="66"/>
      <c r="CVE6" s="66"/>
      <c r="CVF6" s="66"/>
      <c r="CVG6" s="66"/>
      <c r="CVH6" s="66"/>
      <c r="CVI6" s="66"/>
      <c r="CVJ6" s="66"/>
      <c r="CVK6" s="66"/>
      <c r="CVL6" s="66"/>
      <c r="CVM6" s="66"/>
      <c r="CVN6" s="66"/>
      <c r="CVO6" s="66"/>
      <c r="CVP6" s="66"/>
      <c r="CVQ6" s="66"/>
      <c r="CVR6" s="66"/>
      <c r="CVS6" s="66"/>
      <c r="CVT6" s="66"/>
      <c r="CVU6" s="66"/>
      <c r="CVV6" s="66"/>
      <c r="CVW6" s="66"/>
      <c r="CVX6" s="66"/>
      <c r="CVY6" s="66"/>
      <c r="CVZ6" s="66"/>
      <c r="CWA6" s="66"/>
      <c r="CWB6" s="66"/>
      <c r="CWC6" s="66"/>
      <c r="CWD6" s="66"/>
      <c r="CWE6" s="66"/>
      <c r="CWF6" s="66"/>
      <c r="CWG6" s="66"/>
      <c r="CWH6" s="66"/>
      <c r="CWI6" s="66"/>
      <c r="CWJ6" s="66"/>
      <c r="CWK6" s="66"/>
      <c r="CWL6" s="66"/>
      <c r="CWM6" s="66"/>
      <c r="CWN6" s="66"/>
      <c r="CWO6" s="66"/>
      <c r="CWP6" s="66"/>
      <c r="CWQ6" s="66"/>
      <c r="CWR6" s="66"/>
      <c r="CWS6" s="66"/>
      <c r="CWT6" s="66"/>
      <c r="CWU6" s="66"/>
      <c r="CWV6" s="66"/>
      <c r="CWW6" s="66"/>
      <c r="CWX6" s="66"/>
      <c r="CWY6" s="66"/>
      <c r="CWZ6" s="66"/>
      <c r="CXA6" s="66"/>
      <c r="CXB6" s="66"/>
      <c r="CXC6" s="66"/>
      <c r="CXD6" s="66"/>
      <c r="CXE6" s="66"/>
      <c r="CXF6" s="66"/>
      <c r="CXG6" s="66"/>
      <c r="CXH6" s="66"/>
      <c r="CXI6" s="66"/>
      <c r="CXJ6" s="66"/>
      <c r="CXK6" s="66"/>
      <c r="CXL6" s="66"/>
      <c r="CXM6" s="66"/>
      <c r="CXN6" s="66"/>
      <c r="CXO6" s="66"/>
      <c r="CXP6" s="66"/>
      <c r="CXQ6" s="66"/>
      <c r="CXR6" s="66"/>
      <c r="CXS6" s="66"/>
      <c r="CXT6" s="66"/>
      <c r="CXU6" s="66"/>
      <c r="CXV6" s="66"/>
      <c r="CXW6" s="66"/>
      <c r="CXX6" s="66"/>
      <c r="CXY6" s="66"/>
      <c r="CXZ6" s="66"/>
      <c r="CYA6" s="66"/>
      <c r="CYB6" s="66"/>
      <c r="CYC6" s="66"/>
      <c r="CYD6" s="66"/>
      <c r="CYE6" s="66"/>
      <c r="CYF6" s="66"/>
      <c r="CYG6" s="66"/>
      <c r="CYH6" s="66"/>
      <c r="CYI6" s="66"/>
      <c r="CYJ6" s="66"/>
      <c r="CYK6" s="66"/>
      <c r="CYL6" s="66"/>
      <c r="CYM6" s="66"/>
      <c r="CYN6" s="66"/>
      <c r="CYO6" s="66"/>
      <c r="CYP6" s="66"/>
      <c r="CYQ6" s="66"/>
      <c r="CYR6" s="66"/>
      <c r="CYS6" s="66"/>
      <c r="CYT6" s="66"/>
      <c r="CYU6" s="66"/>
      <c r="CYV6" s="66"/>
      <c r="CYW6" s="66"/>
      <c r="CYX6" s="66"/>
      <c r="CYY6" s="66"/>
      <c r="CYZ6" s="66"/>
      <c r="CZA6" s="66"/>
      <c r="CZB6" s="66"/>
      <c r="CZC6" s="66"/>
      <c r="CZD6" s="66"/>
      <c r="CZE6" s="66"/>
      <c r="CZF6" s="66"/>
      <c r="CZG6" s="66"/>
      <c r="CZH6" s="66"/>
      <c r="CZI6" s="66"/>
      <c r="CZJ6" s="66"/>
      <c r="CZK6" s="66"/>
      <c r="CZL6" s="66"/>
      <c r="CZM6" s="66"/>
      <c r="CZN6" s="66"/>
      <c r="CZO6" s="66"/>
      <c r="CZP6" s="66"/>
      <c r="CZQ6" s="66"/>
      <c r="CZR6" s="66"/>
      <c r="CZS6" s="66"/>
      <c r="CZT6" s="66"/>
      <c r="CZU6" s="66"/>
      <c r="CZV6" s="66"/>
      <c r="CZW6" s="66"/>
      <c r="CZX6" s="66"/>
      <c r="CZY6" s="66"/>
      <c r="CZZ6" s="66"/>
      <c r="DAA6" s="66"/>
      <c r="DAB6" s="66"/>
      <c r="DAC6" s="66"/>
      <c r="DAD6" s="66"/>
      <c r="DAE6" s="66"/>
      <c r="DAF6" s="66"/>
      <c r="DAG6" s="66"/>
      <c r="DAH6" s="66"/>
      <c r="DAI6" s="66"/>
      <c r="DAJ6" s="66"/>
      <c r="DAK6" s="66"/>
      <c r="DAL6" s="66"/>
      <c r="DAM6" s="66"/>
      <c r="DAN6" s="66"/>
      <c r="DAO6" s="66"/>
      <c r="DAP6" s="66"/>
      <c r="DAQ6" s="66"/>
      <c r="DAR6" s="66"/>
      <c r="DAS6" s="66"/>
      <c r="DAT6" s="66"/>
      <c r="DAU6" s="66"/>
      <c r="DAV6" s="66"/>
      <c r="DAW6" s="66"/>
      <c r="DAX6" s="66"/>
      <c r="DAY6" s="66"/>
      <c r="DAZ6" s="66"/>
      <c r="DBA6" s="66"/>
      <c r="DBB6" s="66"/>
      <c r="DBC6" s="66"/>
      <c r="DBD6" s="66"/>
      <c r="DBE6" s="66"/>
      <c r="DBF6" s="66"/>
      <c r="DBG6" s="66"/>
      <c r="DBH6" s="66"/>
      <c r="DBI6" s="66"/>
      <c r="DBJ6" s="66"/>
      <c r="DBK6" s="66"/>
      <c r="DBL6" s="66"/>
      <c r="DBM6" s="66"/>
      <c r="DBN6" s="66"/>
      <c r="DBO6" s="66"/>
      <c r="DBP6" s="66"/>
      <c r="DBQ6" s="66"/>
      <c r="DBR6" s="66"/>
      <c r="DBS6" s="66"/>
      <c r="DBT6" s="66"/>
      <c r="DBU6" s="66"/>
      <c r="DBV6" s="66"/>
      <c r="DBW6" s="66"/>
      <c r="DBX6" s="66"/>
      <c r="DBY6" s="66"/>
      <c r="DBZ6" s="66"/>
      <c r="DCA6" s="66"/>
      <c r="DCB6" s="66"/>
      <c r="DCC6" s="66"/>
      <c r="DCD6" s="66"/>
      <c r="DCE6" s="66"/>
      <c r="DCF6" s="66"/>
      <c r="DCG6" s="66"/>
      <c r="DCH6" s="66"/>
      <c r="DCI6" s="66"/>
      <c r="DCJ6" s="66"/>
      <c r="DCK6" s="66"/>
      <c r="DCL6" s="66"/>
      <c r="DCM6" s="66"/>
      <c r="DCN6" s="66"/>
      <c r="DCO6" s="66"/>
      <c r="DCP6" s="66"/>
      <c r="DCQ6" s="66"/>
      <c r="DCR6" s="66"/>
      <c r="DCS6" s="66"/>
      <c r="DCT6" s="66"/>
      <c r="DCU6" s="66"/>
      <c r="DCV6" s="66"/>
      <c r="DCW6" s="66"/>
      <c r="DCX6" s="66"/>
      <c r="DCY6" s="66"/>
      <c r="DCZ6" s="66"/>
      <c r="DDA6" s="66"/>
      <c r="DDB6" s="66"/>
      <c r="DDC6" s="66"/>
      <c r="DDD6" s="66"/>
      <c r="DDE6" s="66"/>
      <c r="DDF6" s="66"/>
      <c r="DDG6" s="66"/>
      <c r="DDH6" s="66"/>
      <c r="DDI6" s="66"/>
      <c r="DDJ6" s="66"/>
      <c r="DDK6" s="66"/>
      <c r="DDL6" s="66"/>
      <c r="DDM6" s="66"/>
      <c r="DDN6" s="66"/>
      <c r="DDO6" s="66"/>
      <c r="DDP6" s="66"/>
      <c r="DDQ6" s="66"/>
      <c r="DDR6" s="66"/>
      <c r="DDS6" s="66"/>
      <c r="DDT6" s="66"/>
      <c r="DDU6" s="66"/>
      <c r="DDV6" s="66"/>
      <c r="DDW6" s="66"/>
      <c r="DDX6" s="66"/>
      <c r="DDY6" s="66"/>
      <c r="DDZ6" s="66"/>
      <c r="DEA6" s="66"/>
      <c r="DEB6" s="66"/>
      <c r="DEC6" s="66"/>
      <c r="DED6" s="66"/>
      <c r="DEE6" s="66"/>
      <c r="DEF6" s="66"/>
      <c r="DEG6" s="66"/>
      <c r="DEH6" s="66"/>
      <c r="DEI6" s="66"/>
      <c r="DEJ6" s="66"/>
      <c r="DEK6" s="66"/>
      <c r="DEL6" s="66"/>
      <c r="DEM6" s="66"/>
      <c r="DEN6" s="66"/>
      <c r="DEO6" s="66"/>
      <c r="DEP6" s="66"/>
      <c r="DEQ6" s="66"/>
      <c r="DER6" s="66"/>
      <c r="DES6" s="66"/>
      <c r="DET6" s="66"/>
      <c r="DEU6" s="66"/>
      <c r="DEV6" s="66"/>
      <c r="DEW6" s="66"/>
      <c r="DEX6" s="66"/>
      <c r="DEY6" s="66"/>
      <c r="DEZ6" s="66"/>
      <c r="DFA6" s="66"/>
      <c r="DFB6" s="66"/>
      <c r="DFC6" s="66"/>
      <c r="DFD6" s="66"/>
      <c r="DFE6" s="66"/>
      <c r="DFF6" s="66"/>
      <c r="DFG6" s="66"/>
      <c r="DFH6" s="66"/>
      <c r="DFI6" s="66"/>
      <c r="DFJ6" s="66"/>
      <c r="DFK6" s="66"/>
      <c r="DFL6" s="66"/>
      <c r="DFM6" s="66"/>
      <c r="DFN6" s="66"/>
      <c r="DFO6" s="66"/>
      <c r="DFP6" s="66"/>
      <c r="DFQ6" s="66"/>
      <c r="DFR6" s="66"/>
      <c r="DFS6" s="66"/>
      <c r="DFT6" s="66"/>
      <c r="DFU6" s="66"/>
      <c r="DFV6" s="66"/>
      <c r="DFW6" s="66"/>
      <c r="DFX6" s="66"/>
      <c r="DFY6" s="66"/>
      <c r="DFZ6" s="66"/>
      <c r="DGA6" s="66"/>
      <c r="DGB6" s="66"/>
      <c r="DGC6" s="66"/>
      <c r="DGD6" s="66"/>
      <c r="DGE6" s="66"/>
      <c r="DGF6" s="66"/>
      <c r="DGG6" s="66"/>
      <c r="DGH6" s="66"/>
      <c r="DGI6" s="66"/>
      <c r="DGJ6" s="66"/>
      <c r="DGK6" s="66"/>
      <c r="DGL6" s="66"/>
      <c r="DGM6" s="66"/>
      <c r="DGN6" s="66"/>
      <c r="DGO6" s="66"/>
      <c r="DGP6" s="66"/>
      <c r="DGQ6" s="66"/>
      <c r="DGR6" s="66"/>
      <c r="DGS6" s="66"/>
      <c r="DGT6" s="66"/>
      <c r="DGU6" s="66"/>
      <c r="DGV6" s="66"/>
      <c r="DGW6" s="66"/>
      <c r="DGX6" s="66"/>
      <c r="DGY6" s="66"/>
      <c r="DGZ6" s="66"/>
      <c r="DHA6" s="66"/>
      <c r="DHB6" s="66"/>
      <c r="DHC6" s="66"/>
      <c r="DHD6" s="66"/>
      <c r="DHE6" s="66"/>
      <c r="DHF6" s="66"/>
      <c r="DHG6" s="66"/>
      <c r="DHH6" s="66"/>
      <c r="DHI6" s="66"/>
      <c r="DHJ6" s="66"/>
      <c r="DHK6" s="66"/>
      <c r="DHL6" s="66"/>
      <c r="DHM6" s="66"/>
      <c r="DHN6" s="66"/>
      <c r="DHO6" s="66"/>
      <c r="DHP6" s="66"/>
      <c r="DHQ6" s="66"/>
      <c r="DHR6" s="66"/>
      <c r="DHS6" s="66"/>
      <c r="DHT6" s="66"/>
      <c r="DHU6" s="66"/>
      <c r="DHV6" s="66"/>
      <c r="DHW6" s="66"/>
      <c r="DHX6" s="66"/>
      <c r="DHY6" s="66"/>
      <c r="DHZ6" s="66"/>
      <c r="DIA6" s="66"/>
      <c r="DIB6" s="66"/>
      <c r="DIC6" s="66"/>
      <c r="DID6" s="66"/>
      <c r="DIE6" s="66"/>
      <c r="DIF6" s="66"/>
      <c r="DIG6" s="66"/>
      <c r="DIH6" s="66"/>
      <c r="DII6" s="66"/>
      <c r="DIJ6" s="66"/>
      <c r="DIK6" s="66"/>
      <c r="DIL6" s="66"/>
      <c r="DIM6" s="66"/>
      <c r="DIN6" s="66"/>
      <c r="DIO6" s="66"/>
      <c r="DIP6" s="66"/>
      <c r="DIQ6" s="66"/>
      <c r="DIR6" s="66"/>
      <c r="DIS6" s="66"/>
      <c r="DIT6" s="66"/>
      <c r="DIU6" s="66"/>
      <c r="DIV6" s="66"/>
      <c r="DIW6" s="66"/>
      <c r="DIX6" s="66"/>
      <c r="DIY6" s="66"/>
      <c r="DIZ6" s="66"/>
      <c r="DJA6" s="66"/>
      <c r="DJB6" s="66"/>
      <c r="DJC6" s="66"/>
      <c r="DJD6" s="66"/>
      <c r="DJE6" s="66"/>
      <c r="DJF6" s="66"/>
      <c r="DJG6" s="66"/>
      <c r="DJH6" s="66"/>
      <c r="DJI6" s="66"/>
      <c r="DJJ6" s="66"/>
      <c r="DJK6" s="66"/>
      <c r="DJL6" s="66"/>
      <c r="DJM6" s="66"/>
      <c r="DJN6" s="66"/>
      <c r="DJO6" s="66"/>
      <c r="DJP6" s="66"/>
      <c r="DJQ6" s="66"/>
      <c r="DJR6" s="66"/>
      <c r="DJS6" s="66"/>
      <c r="DJT6" s="66"/>
      <c r="DJU6" s="66"/>
      <c r="DJV6" s="66"/>
      <c r="DJW6" s="66"/>
      <c r="DJX6" s="66"/>
      <c r="DJY6" s="66"/>
      <c r="DJZ6" s="66"/>
      <c r="DKA6" s="66"/>
      <c r="DKB6" s="66"/>
      <c r="DKC6" s="66"/>
      <c r="DKD6" s="66"/>
      <c r="DKE6" s="66"/>
      <c r="DKF6" s="66"/>
      <c r="DKG6" s="66"/>
      <c r="DKH6" s="66"/>
      <c r="DKI6" s="66"/>
      <c r="DKJ6" s="66"/>
      <c r="DKK6" s="66"/>
      <c r="DKL6" s="66"/>
      <c r="DKM6" s="66"/>
      <c r="DKN6" s="66"/>
      <c r="DKO6" s="66"/>
      <c r="DKP6" s="66"/>
      <c r="DKQ6" s="66"/>
      <c r="DKR6" s="66"/>
      <c r="DKS6" s="66"/>
      <c r="DKT6" s="66"/>
      <c r="DKU6" s="66"/>
      <c r="DKV6" s="66"/>
      <c r="DKW6" s="66"/>
      <c r="DKX6" s="66"/>
      <c r="DKY6" s="66"/>
      <c r="DKZ6" s="66"/>
      <c r="DLA6" s="66"/>
      <c r="DLB6" s="66"/>
      <c r="DLC6" s="66"/>
      <c r="DLD6" s="66"/>
      <c r="DLE6" s="66"/>
      <c r="DLF6" s="66"/>
      <c r="DLG6" s="66"/>
      <c r="DLH6" s="66"/>
      <c r="DLI6" s="66"/>
      <c r="DLJ6" s="66"/>
      <c r="DLK6" s="66"/>
      <c r="DLL6" s="66"/>
      <c r="DLM6" s="66"/>
      <c r="DLN6" s="66"/>
      <c r="DLO6" s="66"/>
      <c r="DLP6" s="66"/>
      <c r="DLQ6" s="66"/>
      <c r="DLR6" s="66"/>
      <c r="DLS6" s="66"/>
      <c r="DLT6" s="66"/>
      <c r="DLU6" s="66"/>
      <c r="DLV6" s="66"/>
      <c r="DLW6" s="66"/>
      <c r="DLX6" s="66"/>
      <c r="DLY6" s="66"/>
      <c r="DLZ6" s="66"/>
      <c r="DMA6" s="66"/>
      <c r="DMB6" s="66"/>
      <c r="DMC6" s="66"/>
      <c r="DMD6" s="66"/>
      <c r="DME6" s="66"/>
      <c r="DMF6" s="66"/>
      <c r="DMG6" s="66"/>
      <c r="DMH6" s="66"/>
      <c r="DMI6" s="66"/>
      <c r="DMJ6" s="66"/>
      <c r="DMK6" s="66"/>
      <c r="DML6" s="66"/>
      <c r="DMM6" s="66"/>
      <c r="DMN6" s="66"/>
      <c r="DMO6" s="66"/>
      <c r="DMP6" s="66"/>
      <c r="DMQ6" s="66"/>
      <c r="DMR6" s="66"/>
      <c r="DMS6" s="66"/>
      <c r="DMT6" s="66"/>
      <c r="DMU6" s="66"/>
      <c r="DMV6" s="66"/>
      <c r="DMW6" s="66"/>
      <c r="DMX6" s="66"/>
      <c r="DMY6" s="66"/>
      <c r="DMZ6" s="66"/>
      <c r="DNA6" s="66"/>
      <c r="DNB6" s="66"/>
      <c r="DNC6" s="66"/>
      <c r="DND6" s="66"/>
      <c r="DNE6" s="66"/>
      <c r="DNF6" s="66"/>
      <c r="DNG6" s="66"/>
      <c r="DNH6" s="66"/>
      <c r="DNI6" s="66"/>
      <c r="DNJ6" s="66"/>
      <c r="DNK6" s="66"/>
      <c r="DNL6" s="66"/>
      <c r="DNM6" s="66"/>
      <c r="DNN6" s="66"/>
      <c r="DNO6" s="66"/>
      <c r="DNP6" s="66"/>
      <c r="DNQ6" s="66"/>
      <c r="DNR6" s="66"/>
      <c r="DNS6" s="66"/>
      <c r="DNT6" s="66"/>
      <c r="DNU6" s="66"/>
      <c r="DNV6" s="66"/>
      <c r="DNW6" s="66"/>
      <c r="DNX6" s="66"/>
      <c r="DNY6" s="66"/>
      <c r="DNZ6" s="66"/>
      <c r="DOA6" s="66"/>
      <c r="DOB6" s="66"/>
      <c r="DOC6" s="66"/>
      <c r="DOD6" s="66"/>
      <c r="DOE6" s="66"/>
      <c r="DOF6" s="66"/>
      <c r="DOG6" s="66"/>
      <c r="DOH6" s="66"/>
      <c r="DOI6" s="66"/>
      <c r="DOJ6" s="66"/>
      <c r="DOK6" s="66"/>
      <c r="DOL6" s="66"/>
      <c r="DOM6" s="66"/>
      <c r="DON6" s="66"/>
      <c r="DOO6" s="66"/>
      <c r="DOP6" s="66"/>
      <c r="DOQ6" s="66"/>
      <c r="DOR6" s="66"/>
      <c r="DOS6" s="66"/>
      <c r="DOT6" s="66"/>
      <c r="DOU6" s="66"/>
      <c r="DOV6" s="66"/>
      <c r="DOW6" s="66"/>
      <c r="DOX6" s="66"/>
      <c r="DOY6" s="66"/>
      <c r="DOZ6" s="66"/>
      <c r="DPA6" s="66"/>
      <c r="DPB6" s="66"/>
      <c r="DPC6" s="66"/>
      <c r="DPD6" s="66"/>
      <c r="DPE6" s="66"/>
      <c r="DPF6" s="66"/>
      <c r="DPG6" s="66"/>
      <c r="DPH6" s="66"/>
      <c r="DPI6" s="66"/>
      <c r="DPJ6" s="66"/>
      <c r="DPK6" s="66"/>
      <c r="DPL6" s="66"/>
      <c r="DPM6" s="66"/>
      <c r="DPN6" s="66"/>
      <c r="DPO6" s="66"/>
      <c r="DPP6" s="66"/>
      <c r="DPQ6" s="66"/>
      <c r="DPR6" s="66"/>
      <c r="DPS6" s="66"/>
      <c r="DPT6" s="66"/>
      <c r="DPU6" s="66"/>
      <c r="DPV6" s="66"/>
      <c r="DPW6" s="66"/>
      <c r="DPX6" s="66"/>
      <c r="DPY6" s="66"/>
      <c r="DPZ6" s="66"/>
      <c r="DQA6" s="66"/>
      <c r="DQB6" s="66"/>
      <c r="DQC6" s="66"/>
      <c r="DQD6" s="66"/>
      <c r="DQE6" s="66"/>
      <c r="DQF6" s="66"/>
      <c r="DQG6" s="66"/>
      <c r="DQH6" s="66"/>
      <c r="DQI6" s="66"/>
      <c r="DQJ6" s="66"/>
      <c r="DQK6" s="66"/>
      <c r="DQL6" s="66"/>
      <c r="DQM6" s="66"/>
      <c r="DQN6" s="66"/>
      <c r="DQO6" s="66"/>
      <c r="DQP6" s="66"/>
      <c r="DQQ6" s="66"/>
      <c r="DQR6" s="66"/>
      <c r="DQS6" s="66"/>
      <c r="DQT6" s="66"/>
      <c r="DQU6" s="66"/>
      <c r="DQV6" s="66"/>
      <c r="DQW6" s="66"/>
      <c r="DQX6" s="66"/>
      <c r="DQY6" s="66"/>
      <c r="DQZ6" s="66"/>
      <c r="DRA6" s="66"/>
      <c r="DRB6" s="66"/>
      <c r="DRC6" s="66"/>
      <c r="DRD6" s="66"/>
      <c r="DRE6" s="66"/>
      <c r="DRF6" s="66"/>
      <c r="DRG6" s="66"/>
      <c r="DRH6" s="66"/>
      <c r="DRI6" s="66"/>
      <c r="DRJ6" s="66"/>
      <c r="DRK6" s="66"/>
      <c r="DRL6" s="66"/>
      <c r="DRM6" s="66"/>
      <c r="DRN6" s="66"/>
      <c r="DRO6" s="66"/>
      <c r="DRP6" s="66"/>
      <c r="DRQ6" s="66"/>
      <c r="DRR6" s="66"/>
      <c r="DRS6" s="66"/>
      <c r="DRT6" s="66"/>
      <c r="DRU6" s="66"/>
      <c r="DRV6" s="66"/>
      <c r="DRW6" s="66"/>
      <c r="DRX6" s="66"/>
      <c r="DRY6" s="66"/>
      <c r="DRZ6" s="66"/>
      <c r="DSA6" s="66"/>
      <c r="DSB6" s="66"/>
      <c r="DSC6" s="66"/>
      <c r="DSD6" s="66"/>
      <c r="DSE6" s="66"/>
      <c r="DSF6" s="66"/>
      <c r="DSG6" s="66"/>
      <c r="DSH6" s="66"/>
      <c r="DSI6" s="66"/>
      <c r="DSJ6" s="66"/>
      <c r="DSK6" s="66"/>
      <c r="DSL6" s="66"/>
      <c r="DSM6" s="66"/>
      <c r="DSN6" s="66"/>
      <c r="DSO6" s="66"/>
      <c r="DSP6" s="66"/>
      <c r="DSQ6" s="66"/>
      <c r="DSR6" s="66"/>
      <c r="DSS6" s="66"/>
      <c r="DST6" s="66"/>
      <c r="DSU6" s="66"/>
      <c r="DSV6" s="66"/>
      <c r="DSW6" s="66"/>
      <c r="DSX6" s="66"/>
      <c r="DSY6" s="66"/>
      <c r="DSZ6" s="66"/>
      <c r="DTA6" s="66"/>
      <c r="DTB6" s="66"/>
      <c r="DTC6" s="66"/>
      <c r="DTD6" s="66"/>
      <c r="DTE6" s="66"/>
      <c r="DTF6" s="66"/>
      <c r="DTG6" s="66"/>
      <c r="DTH6" s="66"/>
      <c r="DTI6" s="66"/>
      <c r="DTJ6" s="66"/>
      <c r="DTK6" s="66"/>
      <c r="DTL6" s="66"/>
      <c r="DTM6" s="66"/>
      <c r="DTN6" s="66"/>
      <c r="DTO6" s="66"/>
      <c r="DTP6" s="66"/>
      <c r="DTQ6" s="66"/>
      <c r="DTR6" s="66"/>
      <c r="DTS6" s="66"/>
      <c r="DTT6" s="66"/>
      <c r="DTU6" s="66"/>
      <c r="DTV6" s="66"/>
      <c r="DTW6" s="66"/>
      <c r="DTX6" s="66"/>
      <c r="DTY6" s="66"/>
      <c r="DTZ6" s="66"/>
      <c r="DUA6" s="66"/>
      <c r="DUB6" s="66"/>
      <c r="DUC6" s="66"/>
      <c r="DUD6" s="66"/>
      <c r="DUE6" s="66"/>
      <c r="DUF6" s="66"/>
      <c r="DUG6" s="66"/>
      <c r="DUH6" s="66"/>
      <c r="DUI6" s="66"/>
      <c r="DUJ6" s="66"/>
      <c r="DUK6" s="66"/>
      <c r="DUL6" s="66"/>
      <c r="DUM6" s="66"/>
      <c r="DUN6" s="66"/>
      <c r="DUO6" s="66"/>
      <c r="DUP6" s="66"/>
      <c r="DUQ6" s="66"/>
      <c r="DUR6" s="66"/>
      <c r="DUS6" s="66"/>
      <c r="DUT6" s="66"/>
      <c r="DUU6" s="66"/>
      <c r="DUV6" s="66"/>
      <c r="DUW6" s="66"/>
      <c r="DUX6" s="66"/>
      <c r="DUY6" s="66"/>
      <c r="DUZ6" s="66"/>
      <c r="DVA6" s="66"/>
      <c r="DVB6" s="66"/>
      <c r="DVC6" s="66"/>
      <c r="DVD6" s="66"/>
      <c r="DVE6" s="66"/>
      <c r="DVF6" s="66"/>
      <c r="DVG6" s="66"/>
      <c r="DVH6" s="66"/>
      <c r="DVI6" s="66"/>
      <c r="DVJ6" s="66"/>
      <c r="DVK6" s="66"/>
      <c r="DVL6" s="66"/>
      <c r="DVM6" s="66"/>
      <c r="DVN6" s="66"/>
      <c r="DVO6" s="66"/>
      <c r="DVP6" s="66"/>
      <c r="DVQ6" s="66"/>
      <c r="DVR6" s="66"/>
      <c r="DVS6" s="66"/>
      <c r="DVT6" s="66"/>
      <c r="DVU6" s="66"/>
      <c r="DVV6" s="66"/>
      <c r="DVW6" s="66"/>
      <c r="DVX6" s="66"/>
      <c r="DVY6" s="66"/>
      <c r="DVZ6" s="66"/>
      <c r="DWA6" s="66"/>
      <c r="DWB6" s="66"/>
      <c r="DWC6" s="66"/>
      <c r="DWD6" s="66"/>
      <c r="DWE6" s="66"/>
      <c r="DWF6" s="66"/>
      <c r="DWG6" s="66"/>
      <c r="DWH6" s="66"/>
      <c r="DWI6" s="66"/>
      <c r="DWJ6" s="66"/>
      <c r="DWK6" s="66"/>
      <c r="DWL6" s="66"/>
      <c r="DWM6" s="66"/>
      <c r="DWN6" s="66"/>
      <c r="DWO6" s="66"/>
      <c r="DWP6" s="66"/>
      <c r="DWQ6" s="66"/>
      <c r="DWR6" s="66"/>
      <c r="DWS6" s="66"/>
      <c r="DWT6" s="66"/>
      <c r="DWU6" s="66"/>
      <c r="DWV6" s="66"/>
      <c r="DWW6" s="66"/>
      <c r="DWX6" s="66"/>
      <c r="DWY6" s="66"/>
      <c r="DWZ6" s="66"/>
      <c r="DXA6" s="66"/>
      <c r="DXB6" s="66"/>
      <c r="DXC6" s="66"/>
      <c r="DXD6" s="66"/>
      <c r="DXE6" s="66"/>
      <c r="DXF6" s="66"/>
      <c r="DXG6" s="66"/>
      <c r="DXH6" s="66"/>
      <c r="DXI6" s="66"/>
      <c r="DXJ6" s="66"/>
      <c r="DXK6" s="66"/>
      <c r="DXL6" s="66"/>
      <c r="DXM6" s="66"/>
      <c r="DXN6" s="66"/>
      <c r="DXO6" s="66"/>
      <c r="DXP6" s="66"/>
      <c r="DXQ6" s="66"/>
      <c r="DXR6" s="66"/>
      <c r="DXS6" s="66"/>
      <c r="DXT6" s="66"/>
      <c r="DXU6" s="66"/>
      <c r="DXV6" s="66"/>
      <c r="DXW6" s="66"/>
      <c r="DXX6" s="66"/>
      <c r="DXY6" s="66"/>
      <c r="DXZ6" s="66"/>
      <c r="DYA6" s="66"/>
      <c r="DYB6" s="66"/>
      <c r="DYC6" s="66"/>
      <c r="DYD6" s="66"/>
      <c r="DYE6" s="66"/>
      <c r="DYF6" s="66"/>
      <c r="DYG6" s="66"/>
      <c r="DYH6" s="66"/>
      <c r="DYI6" s="66"/>
      <c r="DYJ6" s="66"/>
      <c r="DYK6" s="66"/>
      <c r="DYL6" s="66"/>
      <c r="DYM6" s="66"/>
      <c r="DYN6" s="66"/>
      <c r="DYO6" s="66"/>
      <c r="DYP6" s="66"/>
      <c r="DYQ6" s="66"/>
      <c r="DYR6" s="66"/>
      <c r="DYS6" s="66"/>
      <c r="DYT6" s="66"/>
      <c r="DYU6" s="66"/>
      <c r="DYV6" s="66"/>
      <c r="DYW6" s="66"/>
      <c r="DYX6" s="66"/>
      <c r="DYY6" s="66"/>
      <c r="DYZ6" s="66"/>
      <c r="DZA6" s="66"/>
      <c r="DZB6" s="66"/>
      <c r="DZC6" s="66"/>
      <c r="DZD6" s="66"/>
      <c r="DZE6" s="66"/>
      <c r="DZF6" s="66"/>
      <c r="DZG6" s="66"/>
      <c r="DZH6" s="66"/>
      <c r="DZI6" s="66"/>
      <c r="DZJ6" s="66"/>
      <c r="DZK6" s="66"/>
      <c r="DZL6" s="66"/>
      <c r="DZM6" s="66"/>
      <c r="DZN6" s="66"/>
      <c r="DZO6" s="66"/>
      <c r="DZP6" s="66"/>
      <c r="DZQ6" s="66"/>
      <c r="DZR6" s="66"/>
      <c r="DZS6" s="66"/>
      <c r="DZT6" s="66"/>
      <c r="DZU6" s="66"/>
      <c r="DZV6" s="66"/>
      <c r="DZW6" s="66"/>
      <c r="DZX6" s="66"/>
      <c r="DZY6" s="66"/>
      <c r="DZZ6" s="66"/>
      <c r="EAA6" s="66"/>
      <c r="EAB6" s="66"/>
      <c r="EAC6" s="66"/>
      <c r="EAD6" s="66"/>
      <c r="EAE6" s="66"/>
      <c r="EAF6" s="66"/>
      <c r="EAG6" s="66"/>
      <c r="EAH6" s="66"/>
      <c r="EAI6" s="66"/>
      <c r="EAJ6" s="66"/>
      <c r="EAK6" s="66"/>
      <c r="EAL6" s="66"/>
      <c r="EAM6" s="66"/>
      <c r="EAN6" s="66"/>
      <c r="EAO6" s="66"/>
      <c r="EAP6" s="66"/>
      <c r="EAQ6" s="66"/>
      <c r="EAR6" s="66"/>
      <c r="EAS6" s="66"/>
      <c r="EAT6" s="66"/>
      <c r="EAU6" s="66"/>
      <c r="EAV6" s="66"/>
      <c r="EAW6" s="66"/>
      <c r="EAX6" s="66"/>
      <c r="EAY6" s="66"/>
      <c r="EAZ6" s="66"/>
      <c r="EBA6" s="66"/>
      <c r="EBB6" s="66"/>
      <c r="EBC6" s="66"/>
      <c r="EBD6" s="66"/>
      <c r="EBE6" s="66"/>
      <c r="EBF6" s="66"/>
      <c r="EBG6" s="66"/>
      <c r="EBH6" s="66"/>
      <c r="EBI6" s="66"/>
      <c r="EBJ6" s="66"/>
      <c r="EBK6" s="66"/>
      <c r="EBL6" s="66"/>
      <c r="EBM6" s="66"/>
      <c r="EBN6" s="66"/>
      <c r="EBO6" s="66"/>
      <c r="EBP6" s="66"/>
      <c r="EBQ6" s="66"/>
      <c r="EBR6" s="66"/>
      <c r="EBS6" s="66"/>
      <c r="EBT6" s="66"/>
      <c r="EBU6" s="66"/>
      <c r="EBV6" s="66"/>
      <c r="EBW6" s="66"/>
      <c r="EBX6" s="66"/>
      <c r="EBY6" s="66"/>
      <c r="EBZ6" s="66"/>
      <c r="ECA6" s="66"/>
      <c r="ECB6" s="66"/>
      <c r="ECC6" s="66"/>
      <c r="ECD6" s="66"/>
      <c r="ECE6" s="66"/>
      <c r="ECF6" s="66"/>
      <c r="ECG6" s="66"/>
      <c r="ECH6" s="66"/>
      <c r="ECI6" s="66"/>
      <c r="ECJ6" s="66"/>
      <c r="ECK6" s="66"/>
      <c r="ECL6" s="66"/>
      <c r="ECM6" s="66"/>
      <c r="ECN6" s="66"/>
      <c r="ECO6" s="66"/>
      <c r="ECP6" s="66"/>
      <c r="ECQ6" s="66"/>
      <c r="ECR6" s="66"/>
      <c r="ECS6" s="66"/>
      <c r="ECT6" s="66"/>
      <c r="ECU6" s="66"/>
      <c r="ECV6" s="66"/>
      <c r="ECW6" s="66"/>
      <c r="ECX6" s="66"/>
      <c r="ECY6" s="66"/>
      <c r="ECZ6" s="66"/>
      <c r="EDA6" s="66"/>
      <c r="EDB6" s="66"/>
      <c r="EDC6" s="66"/>
      <c r="EDD6" s="66"/>
      <c r="EDE6" s="66"/>
      <c r="EDF6" s="66"/>
      <c r="EDG6" s="66"/>
      <c r="EDH6" s="66"/>
      <c r="EDI6" s="66"/>
      <c r="EDJ6" s="66"/>
      <c r="EDK6" s="66"/>
      <c r="EDL6" s="66"/>
      <c r="EDM6" s="66"/>
      <c r="EDN6" s="66"/>
      <c r="EDO6" s="66"/>
      <c r="EDP6" s="66"/>
      <c r="EDQ6" s="66"/>
      <c r="EDR6" s="66"/>
      <c r="EDS6" s="66"/>
      <c r="EDT6" s="66"/>
      <c r="EDU6" s="66"/>
      <c r="EDV6" s="66"/>
      <c r="EDW6" s="66"/>
      <c r="EDX6" s="66"/>
      <c r="EDY6" s="66"/>
      <c r="EDZ6" s="66"/>
      <c r="EEA6" s="66"/>
      <c r="EEB6" s="66"/>
      <c r="EEC6" s="66"/>
      <c r="EED6" s="66"/>
      <c r="EEE6" s="66"/>
      <c r="EEF6" s="66"/>
      <c r="EEG6" s="66"/>
      <c r="EEH6" s="66"/>
      <c r="EEI6" s="66"/>
      <c r="EEJ6" s="66"/>
      <c r="EEK6" s="66"/>
      <c r="EEL6" s="66"/>
      <c r="EEM6" s="66"/>
      <c r="EEN6" s="66"/>
      <c r="EEO6" s="66"/>
      <c r="EEP6" s="66"/>
      <c r="EEQ6" s="66"/>
      <c r="EER6" s="66"/>
      <c r="EES6" s="66"/>
      <c r="EET6" s="66"/>
      <c r="EEU6" s="66"/>
      <c r="EEV6" s="66"/>
      <c r="EEW6" s="66"/>
      <c r="EEX6" s="66"/>
      <c r="EEY6" s="66"/>
      <c r="EEZ6" s="66"/>
      <c r="EFA6" s="66"/>
      <c r="EFB6" s="66"/>
      <c r="EFC6" s="66"/>
      <c r="EFD6" s="66"/>
      <c r="EFE6" s="66"/>
      <c r="EFF6" s="66"/>
      <c r="EFG6" s="66"/>
      <c r="EFH6" s="66"/>
      <c r="EFI6" s="66"/>
      <c r="EFJ6" s="66"/>
      <c r="EFK6" s="66"/>
      <c r="EFL6" s="66"/>
      <c r="EFM6" s="66"/>
      <c r="EFN6" s="66"/>
      <c r="EFO6" s="66"/>
      <c r="EFP6" s="66"/>
      <c r="EFQ6" s="66"/>
      <c r="EFR6" s="66"/>
      <c r="EFS6" s="66"/>
      <c r="EFT6" s="66"/>
      <c r="EFU6" s="66"/>
      <c r="EFV6" s="66"/>
      <c r="EFW6" s="66"/>
      <c r="EFX6" s="66"/>
      <c r="EFY6" s="66"/>
      <c r="EFZ6" s="66"/>
      <c r="EGA6" s="66"/>
      <c r="EGB6" s="66"/>
      <c r="EGC6" s="66"/>
      <c r="EGD6" s="66"/>
      <c r="EGE6" s="66"/>
      <c r="EGF6" s="66"/>
      <c r="EGG6" s="66"/>
      <c r="EGH6" s="66"/>
      <c r="EGI6" s="66"/>
      <c r="EGJ6" s="66"/>
      <c r="EGK6" s="66"/>
      <c r="EGL6" s="66"/>
      <c r="EGM6" s="66"/>
      <c r="EGN6" s="66"/>
      <c r="EGO6" s="66"/>
      <c r="EGP6" s="66"/>
      <c r="EGQ6" s="66"/>
      <c r="EGR6" s="66"/>
      <c r="EGS6" s="66"/>
      <c r="EGT6" s="66"/>
      <c r="EGU6" s="66"/>
      <c r="EGV6" s="66"/>
      <c r="EGW6" s="66"/>
      <c r="EGX6" s="66"/>
      <c r="EGY6" s="66"/>
      <c r="EGZ6" s="66"/>
      <c r="EHA6" s="66"/>
      <c r="EHB6" s="66"/>
      <c r="EHC6" s="66"/>
      <c r="EHD6" s="66"/>
      <c r="EHE6" s="66"/>
      <c r="EHF6" s="66"/>
      <c r="EHG6" s="66"/>
      <c r="EHH6" s="66"/>
      <c r="EHI6" s="66"/>
      <c r="EHJ6" s="66"/>
      <c r="EHK6" s="66"/>
      <c r="EHL6" s="66"/>
      <c r="EHM6" s="66"/>
      <c r="EHN6" s="66"/>
      <c r="EHO6" s="66"/>
      <c r="EHP6" s="66"/>
      <c r="EHQ6" s="66"/>
      <c r="EHR6" s="66"/>
      <c r="EHS6" s="66"/>
      <c r="EHT6" s="66"/>
      <c r="EHU6" s="66"/>
      <c r="EHV6" s="66"/>
      <c r="EHW6" s="66"/>
      <c r="EHX6" s="66"/>
      <c r="EHY6" s="66"/>
      <c r="EHZ6" s="66"/>
      <c r="EIA6" s="66"/>
      <c r="EIB6" s="66"/>
      <c r="EIC6" s="66"/>
      <c r="EID6" s="66"/>
      <c r="EIE6" s="66"/>
      <c r="EIF6" s="66"/>
      <c r="EIG6" s="66"/>
      <c r="EIH6" s="66"/>
      <c r="EII6" s="66"/>
      <c r="EIJ6" s="66"/>
      <c r="EIK6" s="66"/>
      <c r="EIL6" s="66"/>
      <c r="EIM6" s="66"/>
      <c r="EIN6" s="66"/>
      <c r="EIO6" s="66"/>
      <c r="EIP6" s="66"/>
      <c r="EIQ6" s="66"/>
      <c r="EIR6" s="66"/>
      <c r="EIS6" s="66"/>
      <c r="EIT6" s="66"/>
      <c r="EIU6" s="66"/>
      <c r="EIV6" s="66"/>
      <c r="EIW6" s="66"/>
      <c r="EIX6" s="66"/>
      <c r="EIY6" s="66"/>
      <c r="EIZ6" s="66"/>
      <c r="EJA6" s="66"/>
      <c r="EJB6" s="66"/>
      <c r="EJC6" s="66"/>
      <c r="EJD6" s="66"/>
      <c r="EJE6" s="66"/>
      <c r="EJF6" s="66"/>
      <c r="EJG6" s="66"/>
      <c r="EJH6" s="66"/>
      <c r="EJI6" s="66"/>
      <c r="EJJ6" s="66"/>
      <c r="EJK6" s="66"/>
      <c r="EJL6" s="66"/>
      <c r="EJM6" s="66"/>
      <c r="EJN6" s="66"/>
      <c r="EJO6" s="66"/>
      <c r="EJP6" s="66"/>
      <c r="EJQ6" s="66"/>
      <c r="EJR6" s="66"/>
      <c r="EJS6" s="66"/>
      <c r="EJT6" s="66"/>
      <c r="EJU6" s="66"/>
      <c r="EJV6" s="66"/>
      <c r="EJW6" s="66"/>
      <c r="EJX6" s="66"/>
      <c r="EJY6" s="66"/>
      <c r="EJZ6" s="66"/>
      <c r="EKA6" s="66"/>
      <c r="EKB6" s="66"/>
      <c r="EKC6" s="66"/>
      <c r="EKD6" s="66"/>
      <c r="EKE6" s="66"/>
      <c r="EKF6" s="66"/>
      <c r="EKG6" s="66"/>
      <c r="EKH6" s="66"/>
      <c r="EKI6" s="66"/>
      <c r="EKJ6" s="66"/>
      <c r="EKK6" s="66"/>
      <c r="EKL6" s="66"/>
      <c r="EKM6" s="66"/>
      <c r="EKN6" s="66"/>
      <c r="EKO6" s="66"/>
      <c r="EKP6" s="66"/>
      <c r="EKQ6" s="66"/>
      <c r="EKR6" s="66"/>
      <c r="EKS6" s="66"/>
      <c r="EKT6" s="66"/>
      <c r="EKU6" s="66"/>
      <c r="EKV6" s="66"/>
      <c r="EKW6" s="66"/>
      <c r="EKX6" s="66"/>
      <c r="EKY6" s="66"/>
      <c r="EKZ6" s="66"/>
      <c r="ELA6" s="66"/>
      <c r="ELB6" s="66"/>
      <c r="ELC6" s="66"/>
      <c r="ELD6" s="66"/>
      <c r="ELE6" s="66"/>
      <c r="ELF6" s="66"/>
      <c r="ELG6" s="66"/>
      <c r="ELH6" s="66"/>
      <c r="ELI6" s="66"/>
      <c r="ELJ6" s="66"/>
      <c r="ELK6" s="66"/>
      <c r="ELL6" s="66"/>
      <c r="ELM6" s="66"/>
      <c r="ELN6" s="66"/>
      <c r="ELO6" s="66"/>
      <c r="ELP6" s="66"/>
      <c r="ELQ6" s="66"/>
      <c r="ELR6" s="66"/>
      <c r="ELS6" s="66"/>
      <c r="ELT6" s="66"/>
      <c r="ELU6" s="66"/>
      <c r="ELV6" s="66"/>
      <c r="ELW6" s="66"/>
      <c r="ELX6" s="66"/>
      <c r="ELY6" s="66"/>
      <c r="ELZ6" s="66"/>
      <c r="EMA6" s="66"/>
      <c r="EMB6" s="66"/>
      <c r="EMC6" s="66"/>
      <c r="EMD6" s="66"/>
      <c r="EME6" s="66"/>
      <c r="EMF6" s="66"/>
      <c r="EMG6" s="66"/>
      <c r="EMH6" s="66"/>
      <c r="EMI6" s="66"/>
      <c r="EMJ6" s="66"/>
      <c r="EMK6" s="66"/>
      <c r="EML6" s="66"/>
      <c r="EMM6" s="66"/>
      <c r="EMN6" s="66"/>
      <c r="EMO6" s="66"/>
      <c r="EMP6" s="66"/>
      <c r="EMQ6" s="66"/>
      <c r="EMR6" s="66"/>
      <c r="EMS6" s="66"/>
      <c r="EMT6" s="66"/>
      <c r="EMU6" s="66"/>
      <c r="EMV6" s="66"/>
      <c r="EMW6" s="66"/>
      <c r="EMX6" s="66"/>
      <c r="EMY6" s="66"/>
      <c r="EMZ6" s="66"/>
      <c r="ENA6" s="66"/>
      <c r="ENB6" s="66"/>
      <c r="ENC6" s="66"/>
      <c r="END6" s="66"/>
      <c r="ENE6" s="66"/>
      <c r="ENF6" s="66"/>
      <c r="ENG6" s="66"/>
      <c r="ENH6" s="66"/>
      <c r="ENI6" s="66"/>
      <c r="ENJ6" s="66"/>
      <c r="ENK6" s="66"/>
      <c r="ENL6" s="66"/>
      <c r="ENM6" s="66"/>
      <c r="ENN6" s="66"/>
      <c r="ENO6" s="66"/>
      <c r="ENP6" s="66"/>
      <c r="ENQ6" s="66"/>
      <c r="ENR6" s="66"/>
      <c r="ENS6" s="66"/>
      <c r="ENT6" s="66"/>
      <c r="ENU6" s="66"/>
      <c r="ENV6" s="66"/>
      <c r="ENW6" s="66"/>
      <c r="ENX6" s="66"/>
      <c r="ENY6" s="66"/>
      <c r="ENZ6" s="66"/>
      <c r="EOA6" s="66"/>
      <c r="EOB6" s="66"/>
      <c r="EOC6" s="66"/>
      <c r="EOD6" s="66"/>
      <c r="EOE6" s="66"/>
      <c r="EOF6" s="66"/>
      <c r="EOG6" s="66"/>
      <c r="EOH6" s="66"/>
      <c r="EOI6" s="66"/>
      <c r="EOJ6" s="66"/>
      <c r="EOK6" s="66"/>
      <c r="EOL6" s="66"/>
      <c r="EOM6" s="66"/>
      <c r="EON6" s="66"/>
      <c r="EOO6" s="66"/>
      <c r="EOP6" s="66"/>
      <c r="EOQ6" s="66"/>
      <c r="EOR6" s="66"/>
      <c r="EOS6" s="66"/>
      <c r="EOT6" s="66"/>
      <c r="EOU6" s="66"/>
      <c r="EOV6" s="66"/>
      <c r="EOW6" s="66"/>
      <c r="EOX6" s="66"/>
      <c r="EOY6" s="66"/>
      <c r="EOZ6" s="66"/>
      <c r="EPA6" s="66"/>
      <c r="EPB6" s="66"/>
      <c r="EPC6" s="66"/>
      <c r="EPD6" s="66"/>
      <c r="EPE6" s="66"/>
      <c r="EPF6" s="66"/>
      <c r="EPG6" s="66"/>
      <c r="EPH6" s="66"/>
      <c r="EPI6" s="66"/>
      <c r="EPJ6" s="66"/>
      <c r="EPK6" s="66"/>
      <c r="EPL6" s="66"/>
      <c r="EPM6" s="66"/>
      <c r="EPN6" s="66"/>
      <c r="EPO6" s="66"/>
      <c r="EPP6" s="66"/>
      <c r="EPQ6" s="66"/>
      <c r="EPR6" s="66"/>
      <c r="EPS6" s="66"/>
      <c r="EPT6" s="66"/>
      <c r="EPU6" s="66"/>
      <c r="EPV6" s="66"/>
      <c r="EPW6" s="66"/>
      <c r="EPX6" s="66"/>
      <c r="EPY6" s="66"/>
      <c r="EPZ6" s="66"/>
      <c r="EQA6" s="66"/>
      <c r="EQB6" s="66"/>
      <c r="EQC6" s="66"/>
      <c r="EQD6" s="66"/>
      <c r="EQE6" s="66"/>
      <c r="EQF6" s="66"/>
      <c r="EQG6" s="66"/>
      <c r="EQH6" s="66"/>
      <c r="EQI6" s="66"/>
      <c r="EQJ6" s="66"/>
      <c r="EQK6" s="66"/>
      <c r="EQL6" s="66"/>
      <c r="EQM6" s="66"/>
      <c r="EQN6" s="66"/>
      <c r="EQO6" s="66"/>
      <c r="EQP6" s="66"/>
      <c r="EQQ6" s="66"/>
      <c r="EQR6" s="66"/>
      <c r="EQS6" s="66"/>
      <c r="EQT6" s="66"/>
      <c r="EQU6" s="66"/>
      <c r="EQV6" s="66"/>
      <c r="EQW6" s="66"/>
      <c r="EQX6" s="66"/>
      <c r="EQY6" s="66"/>
      <c r="EQZ6" s="66"/>
      <c r="ERA6" s="66"/>
      <c r="ERB6" s="66"/>
      <c r="ERC6" s="66"/>
      <c r="ERD6" s="66"/>
      <c r="ERE6" s="66"/>
      <c r="ERF6" s="66"/>
      <c r="ERG6" s="66"/>
      <c r="ERH6" s="66"/>
      <c r="ERI6" s="66"/>
      <c r="ERJ6" s="66"/>
      <c r="ERK6" s="66"/>
      <c r="ERL6" s="66"/>
      <c r="ERM6" s="66"/>
      <c r="ERN6" s="66"/>
      <c r="ERO6" s="66"/>
      <c r="ERP6" s="66"/>
      <c r="ERQ6" s="66"/>
      <c r="ERR6" s="66"/>
      <c r="ERS6" s="66"/>
      <c r="ERT6" s="66"/>
      <c r="ERU6" s="66"/>
      <c r="ERV6" s="66"/>
      <c r="ERW6" s="66"/>
      <c r="ERX6" s="66"/>
      <c r="ERY6" s="66"/>
      <c r="ERZ6" s="66"/>
      <c r="ESA6" s="66"/>
      <c r="ESB6" s="66"/>
      <c r="ESC6" s="66"/>
      <c r="ESD6" s="66"/>
      <c r="ESE6" s="66"/>
      <c r="ESF6" s="66"/>
      <c r="ESG6" s="66"/>
      <c r="ESH6" s="66"/>
      <c r="ESI6" s="66"/>
      <c r="ESJ6" s="66"/>
      <c r="ESK6" s="66"/>
      <c r="ESL6" s="66"/>
      <c r="ESM6" s="66"/>
      <c r="ESN6" s="66"/>
      <c r="ESO6" s="66"/>
      <c r="ESP6" s="66"/>
      <c r="ESQ6" s="66"/>
      <c r="ESR6" s="66"/>
      <c r="ESS6" s="66"/>
      <c r="EST6" s="66"/>
      <c r="ESU6" s="66"/>
      <c r="ESV6" s="66"/>
      <c r="ESW6" s="66"/>
      <c r="ESX6" s="66"/>
      <c r="ESY6" s="66"/>
      <c r="ESZ6" s="66"/>
      <c r="ETA6" s="66"/>
      <c r="ETB6" s="66"/>
      <c r="ETC6" s="66"/>
      <c r="ETD6" s="66"/>
      <c r="ETE6" s="66"/>
      <c r="ETF6" s="66"/>
      <c r="ETG6" s="66"/>
      <c r="ETH6" s="66"/>
      <c r="ETI6" s="66"/>
      <c r="ETJ6" s="66"/>
      <c r="ETK6" s="66"/>
      <c r="ETL6" s="66"/>
      <c r="ETM6" s="66"/>
      <c r="ETN6" s="66"/>
      <c r="ETO6" s="66"/>
      <c r="ETP6" s="66"/>
      <c r="ETQ6" s="66"/>
      <c r="ETR6" s="66"/>
      <c r="ETS6" s="66"/>
      <c r="ETT6" s="66"/>
      <c r="ETU6" s="66"/>
      <c r="ETV6" s="66"/>
      <c r="ETW6" s="66"/>
      <c r="ETX6" s="66"/>
      <c r="ETY6" s="66"/>
      <c r="ETZ6" s="66"/>
      <c r="EUA6" s="66"/>
      <c r="EUB6" s="66"/>
      <c r="EUC6" s="66"/>
      <c r="EUD6" s="66"/>
      <c r="EUE6" s="66"/>
      <c r="EUF6" s="66"/>
      <c r="EUG6" s="66"/>
      <c r="EUH6" s="66"/>
      <c r="EUI6" s="66"/>
      <c r="EUJ6" s="66"/>
      <c r="EUK6" s="66"/>
      <c r="EUL6" s="66"/>
      <c r="EUM6" s="66"/>
      <c r="EUN6" s="66"/>
      <c r="EUO6" s="66"/>
      <c r="EUP6" s="66"/>
      <c r="EUQ6" s="66"/>
      <c r="EUR6" s="66"/>
      <c r="EUS6" s="66"/>
      <c r="EUT6" s="66"/>
      <c r="EUU6" s="66"/>
      <c r="EUV6" s="66"/>
      <c r="EUW6" s="66"/>
      <c r="EUX6" s="66"/>
      <c r="EUY6" s="66"/>
      <c r="EUZ6" s="66"/>
      <c r="EVA6" s="66"/>
      <c r="EVB6" s="66"/>
      <c r="EVC6" s="66"/>
      <c r="EVD6" s="66"/>
      <c r="EVE6" s="66"/>
      <c r="EVF6" s="66"/>
      <c r="EVG6" s="66"/>
      <c r="EVH6" s="66"/>
      <c r="EVI6" s="66"/>
      <c r="EVJ6" s="66"/>
      <c r="EVK6" s="66"/>
      <c r="EVL6" s="66"/>
      <c r="EVM6" s="66"/>
      <c r="EVN6" s="66"/>
      <c r="EVO6" s="66"/>
      <c r="EVP6" s="66"/>
      <c r="EVQ6" s="66"/>
      <c r="EVR6" s="66"/>
      <c r="EVS6" s="66"/>
      <c r="EVT6" s="66"/>
      <c r="EVU6" s="66"/>
      <c r="EVV6" s="66"/>
      <c r="EVW6" s="66"/>
      <c r="EVX6" s="66"/>
      <c r="EVY6" s="66"/>
      <c r="EVZ6" s="66"/>
      <c r="EWA6" s="66"/>
      <c r="EWB6" s="66"/>
      <c r="EWC6" s="66"/>
      <c r="EWD6" s="66"/>
      <c r="EWE6" s="66"/>
      <c r="EWF6" s="66"/>
      <c r="EWG6" s="66"/>
      <c r="EWH6" s="66"/>
      <c r="EWI6" s="66"/>
      <c r="EWJ6" s="66"/>
      <c r="EWK6" s="66"/>
      <c r="EWL6" s="66"/>
      <c r="EWM6" s="66"/>
      <c r="EWN6" s="66"/>
      <c r="EWO6" s="66"/>
      <c r="EWP6" s="66"/>
      <c r="EWQ6" s="66"/>
      <c r="EWR6" s="66"/>
      <c r="EWS6" s="66"/>
      <c r="EWT6" s="66"/>
      <c r="EWU6" s="66"/>
      <c r="EWV6" s="66"/>
      <c r="EWW6" s="66"/>
      <c r="EWX6" s="66"/>
      <c r="EWY6" s="66"/>
      <c r="EWZ6" s="66"/>
      <c r="EXA6" s="66"/>
      <c r="EXB6" s="66"/>
      <c r="EXC6" s="66"/>
      <c r="EXD6" s="66"/>
      <c r="EXE6" s="66"/>
      <c r="EXF6" s="66"/>
      <c r="EXG6" s="66"/>
      <c r="EXH6" s="66"/>
      <c r="EXI6" s="66"/>
      <c r="EXJ6" s="66"/>
      <c r="EXK6" s="66"/>
      <c r="EXL6" s="66"/>
      <c r="EXM6" s="66"/>
      <c r="EXN6" s="66"/>
      <c r="EXO6" s="66"/>
      <c r="EXP6" s="66"/>
      <c r="EXQ6" s="66"/>
      <c r="EXR6" s="66"/>
      <c r="EXS6" s="66"/>
      <c r="EXT6" s="66"/>
      <c r="EXU6" s="66"/>
      <c r="EXV6" s="66"/>
      <c r="EXW6" s="66"/>
      <c r="EXX6" s="66"/>
      <c r="EXY6" s="66"/>
      <c r="EXZ6" s="66"/>
      <c r="EYA6" s="66"/>
      <c r="EYB6" s="66"/>
      <c r="EYC6" s="66"/>
      <c r="EYD6" s="66"/>
      <c r="EYE6" s="66"/>
      <c r="EYF6" s="66"/>
      <c r="EYG6" s="66"/>
      <c r="EYH6" s="66"/>
      <c r="EYI6" s="66"/>
      <c r="EYJ6" s="66"/>
      <c r="EYK6" s="66"/>
      <c r="EYL6" s="66"/>
      <c r="EYM6" s="66"/>
      <c r="EYN6" s="66"/>
      <c r="EYO6" s="66"/>
      <c r="EYP6" s="66"/>
      <c r="EYQ6" s="66"/>
      <c r="EYR6" s="66"/>
      <c r="EYS6" s="66"/>
      <c r="EYT6" s="66"/>
      <c r="EYU6" s="66"/>
      <c r="EYV6" s="66"/>
      <c r="EYW6" s="66"/>
      <c r="EYX6" s="66"/>
      <c r="EYY6" s="66"/>
      <c r="EYZ6" s="66"/>
      <c r="EZA6" s="66"/>
      <c r="EZB6" s="66"/>
      <c r="EZC6" s="66"/>
      <c r="EZD6" s="66"/>
      <c r="EZE6" s="66"/>
      <c r="EZF6" s="66"/>
      <c r="EZG6" s="66"/>
      <c r="EZH6" s="66"/>
      <c r="EZI6" s="66"/>
      <c r="EZJ6" s="66"/>
      <c r="EZK6" s="66"/>
      <c r="EZL6" s="66"/>
      <c r="EZM6" s="66"/>
      <c r="EZN6" s="66"/>
      <c r="EZO6" s="66"/>
      <c r="EZP6" s="66"/>
      <c r="EZQ6" s="66"/>
      <c r="EZR6" s="66"/>
      <c r="EZS6" s="66"/>
      <c r="EZT6" s="66"/>
      <c r="EZU6" s="66"/>
      <c r="EZV6" s="66"/>
      <c r="EZW6" s="66"/>
      <c r="EZX6" s="66"/>
      <c r="EZY6" s="66"/>
      <c r="EZZ6" s="66"/>
      <c r="FAA6" s="66"/>
      <c r="FAB6" s="66"/>
      <c r="FAC6" s="66"/>
      <c r="FAD6" s="66"/>
      <c r="FAE6" s="66"/>
      <c r="FAF6" s="66"/>
      <c r="FAG6" s="66"/>
      <c r="FAH6" s="66"/>
      <c r="FAI6" s="66"/>
      <c r="FAJ6" s="66"/>
      <c r="FAK6" s="66"/>
      <c r="FAL6" s="66"/>
      <c r="FAM6" s="66"/>
      <c r="FAN6" s="66"/>
      <c r="FAO6" s="66"/>
      <c r="FAP6" s="66"/>
      <c r="FAQ6" s="66"/>
      <c r="FAR6" s="66"/>
      <c r="FAS6" s="66"/>
      <c r="FAT6" s="66"/>
      <c r="FAU6" s="66"/>
      <c r="FAV6" s="66"/>
      <c r="FAW6" s="66"/>
      <c r="FAX6" s="66"/>
      <c r="FAY6" s="66"/>
      <c r="FAZ6" s="66"/>
      <c r="FBA6" s="66"/>
      <c r="FBB6" s="66"/>
      <c r="FBC6" s="66"/>
      <c r="FBD6" s="66"/>
      <c r="FBE6" s="66"/>
      <c r="FBF6" s="66"/>
      <c r="FBG6" s="66"/>
      <c r="FBH6" s="66"/>
      <c r="FBI6" s="66"/>
      <c r="FBJ6" s="66"/>
      <c r="FBK6" s="66"/>
      <c r="FBL6" s="66"/>
      <c r="FBM6" s="66"/>
      <c r="FBN6" s="66"/>
      <c r="FBO6" s="66"/>
      <c r="FBP6" s="66"/>
      <c r="FBQ6" s="66"/>
      <c r="FBR6" s="66"/>
      <c r="FBS6" s="66"/>
      <c r="FBT6" s="66"/>
      <c r="FBU6" s="66"/>
      <c r="FBV6" s="66"/>
      <c r="FBW6" s="66"/>
      <c r="FBX6" s="66"/>
      <c r="FBY6" s="66"/>
      <c r="FBZ6" s="66"/>
      <c r="FCA6" s="66"/>
      <c r="FCB6" s="66"/>
      <c r="FCC6" s="66"/>
      <c r="FCD6" s="66"/>
      <c r="FCE6" s="66"/>
      <c r="FCF6" s="66"/>
      <c r="FCG6" s="66"/>
      <c r="FCH6" s="66"/>
      <c r="FCI6" s="66"/>
      <c r="FCJ6" s="66"/>
      <c r="FCK6" s="66"/>
      <c r="FCL6" s="66"/>
      <c r="FCM6" s="66"/>
      <c r="FCN6" s="66"/>
      <c r="FCO6" s="66"/>
      <c r="FCP6" s="66"/>
      <c r="FCQ6" s="66"/>
      <c r="FCR6" s="66"/>
      <c r="FCS6" s="66"/>
      <c r="FCT6" s="66"/>
      <c r="FCU6" s="66"/>
      <c r="FCV6" s="66"/>
      <c r="FCW6" s="66"/>
      <c r="FCX6" s="66"/>
      <c r="FCY6" s="66"/>
      <c r="FCZ6" s="66"/>
      <c r="FDA6" s="66"/>
      <c r="FDB6" s="66"/>
      <c r="FDC6" s="66"/>
      <c r="FDD6" s="66"/>
      <c r="FDE6" s="66"/>
      <c r="FDF6" s="66"/>
      <c r="FDG6" s="66"/>
      <c r="FDH6" s="66"/>
      <c r="FDI6" s="66"/>
      <c r="FDJ6" s="66"/>
      <c r="FDK6" s="66"/>
      <c r="FDL6" s="66"/>
      <c r="FDM6" s="66"/>
      <c r="FDN6" s="66"/>
      <c r="FDO6" s="66"/>
      <c r="FDP6" s="66"/>
      <c r="FDQ6" s="66"/>
      <c r="FDR6" s="66"/>
      <c r="FDS6" s="66"/>
      <c r="FDT6" s="66"/>
      <c r="FDU6" s="66"/>
      <c r="FDV6" s="66"/>
      <c r="FDW6" s="66"/>
      <c r="FDX6" s="66"/>
      <c r="FDY6" s="66"/>
      <c r="FDZ6" s="66"/>
      <c r="FEA6" s="66"/>
      <c r="FEB6" s="66"/>
      <c r="FEC6" s="66"/>
      <c r="FED6" s="66"/>
      <c r="FEE6" s="66"/>
      <c r="FEF6" s="66"/>
      <c r="FEG6" s="66"/>
      <c r="FEH6" s="66"/>
      <c r="FEI6" s="66"/>
      <c r="FEJ6" s="66"/>
      <c r="FEK6" s="66"/>
      <c r="FEL6" s="66"/>
      <c r="FEM6" s="66"/>
      <c r="FEN6" s="66"/>
      <c r="FEO6" s="66"/>
      <c r="FEP6" s="66"/>
      <c r="FEQ6" s="66"/>
      <c r="FER6" s="66"/>
      <c r="FES6" s="66"/>
      <c r="FET6" s="66"/>
      <c r="FEU6" s="66"/>
      <c r="FEV6" s="66"/>
      <c r="FEW6" s="66"/>
      <c r="FEX6" s="66"/>
      <c r="FEY6" s="66"/>
      <c r="FEZ6" s="66"/>
      <c r="FFA6" s="66"/>
      <c r="FFB6" s="66"/>
      <c r="FFC6" s="66"/>
      <c r="FFD6" s="66"/>
      <c r="FFE6" s="66"/>
      <c r="FFF6" s="66"/>
      <c r="FFG6" s="66"/>
      <c r="FFH6" s="66"/>
      <c r="FFI6" s="66"/>
      <c r="FFJ6" s="66"/>
      <c r="FFK6" s="66"/>
      <c r="FFL6" s="66"/>
      <c r="FFM6" s="66"/>
      <c r="FFN6" s="66"/>
      <c r="FFO6" s="66"/>
      <c r="FFP6" s="66"/>
      <c r="FFQ6" s="66"/>
      <c r="FFR6" s="66"/>
      <c r="FFS6" s="66"/>
      <c r="FFT6" s="66"/>
      <c r="FFU6" s="66"/>
      <c r="FFV6" s="66"/>
      <c r="FFW6" s="66"/>
      <c r="FFX6" s="66"/>
      <c r="FFY6" s="66"/>
      <c r="FFZ6" s="66"/>
      <c r="FGA6" s="66"/>
      <c r="FGB6" s="66"/>
      <c r="FGC6" s="66"/>
      <c r="FGD6" s="66"/>
      <c r="FGE6" s="66"/>
      <c r="FGF6" s="66"/>
      <c r="FGG6" s="66"/>
      <c r="FGH6" s="66"/>
      <c r="FGI6" s="66"/>
      <c r="FGJ6" s="66"/>
      <c r="FGK6" s="66"/>
      <c r="FGL6" s="66"/>
      <c r="FGM6" s="66"/>
      <c r="FGN6" s="66"/>
      <c r="FGO6" s="66"/>
      <c r="FGP6" s="66"/>
      <c r="FGQ6" s="66"/>
      <c r="FGR6" s="66"/>
      <c r="FGS6" s="66"/>
      <c r="FGT6" s="66"/>
      <c r="FGU6" s="66"/>
      <c r="FGV6" s="66"/>
      <c r="FGW6" s="66"/>
      <c r="FGX6" s="66"/>
      <c r="FGY6" s="66"/>
      <c r="FGZ6" s="66"/>
      <c r="FHA6" s="66"/>
      <c r="FHB6" s="66"/>
      <c r="FHC6" s="66"/>
      <c r="FHD6" s="66"/>
      <c r="FHE6" s="66"/>
      <c r="FHF6" s="66"/>
      <c r="FHG6" s="66"/>
      <c r="FHH6" s="66"/>
      <c r="FHI6" s="66"/>
      <c r="FHJ6" s="66"/>
      <c r="FHK6" s="66"/>
      <c r="FHL6" s="66"/>
      <c r="FHM6" s="66"/>
      <c r="FHN6" s="66"/>
      <c r="FHO6" s="66"/>
      <c r="FHP6" s="66"/>
      <c r="FHQ6" s="66"/>
      <c r="FHR6" s="66"/>
      <c r="FHS6" s="66"/>
      <c r="FHT6" s="66"/>
      <c r="FHU6" s="66"/>
      <c r="FHV6" s="66"/>
      <c r="FHW6" s="66"/>
      <c r="FHX6" s="66"/>
      <c r="FHY6" s="66"/>
      <c r="FHZ6" s="66"/>
      <c r="FIA6" s="66"/>
      <c r="FIB6" s="66"/>
      <c r="FIC6" s="66"/>
      <c r="FID6" s="66"/>
      <c r="FIE6" s="66"/>
      <c r="FIF6" s="66"/>
      <c r="FIG6" s="66"/>
      <c r="FIH6" s="66"/>
      <c r="FII6" s="66"/>
      <c r="FIJ6" s="66"/>
      <c r="FIK6" s="66"/>
      <c r="FIL6" s="66"/>
      <c r="FIM6" s="66"/>
      <c r="FIN6" s="66"/>
      <c r="FIO6" s="66"/>
      <c r="FIP6" s="66"/>
      <c r="FIQ6" s="66"/>
      <c r="FIR6" s="66"/>
      <c r="FIS6" s="66"/>
      <c r="FIT6" s="66"/>
      <c r="FIU6" s="66"/>
      <c r="FIV6" s="66"/>
      <c r="FIW6" s="66"/>
      <c r="FIX6" s="66"/>
      <c r="FIY6" s="66"/>
      <c r="FIZ6" s="66"/>
      <c r="FJA6" s="66"/>
      <c r="FJB6" s="66"/>
      <c r="FJC6" s="66"/>
      <c r="FJD6" s="66"/>
      <c r="FJE6" s="66"/>
      <c r="FJF6" s="66"/>
      <c r="FJG6" s="66"/>
      <c r="FJH6" s="66"/>
      <c r="FJI6" s="66"/>
      <c r="FJJ6" s="66"/>
      <c r="FJK6" s="66"/>
      <c r="FJL6" s="66"/>
      <c r="FJM6" s="66"/>
      <c r="FJN6" s="66"/>
      <c r="FJO6" s="66"/>
      <c r="FJP6" s="66"/>
      <c r="FJQ6" s="66"/>
      <c r="FJR6" s="66"/>
      <c r="FJS6" s="66"/>
      <c r="FJT6" s="66"/>
      <c r="FJU6" s="66"/>
      <c r="FJV6" s="66"/>
      <c r="FJW6" s="66"/>
      <c r="FJX6" s="66"/>
      <c r="FJY6" s="66"/>
      <c r="FJZ6" s="66"/>
      <c r="FKA6" s="66"/>
      <c r="FKB6" s="66"/>
      <c r="FKC6" s="66"/>
      <c r="FKD6" s="66"/>
      <c r="FKE6" s="66"/>
      <c r="FKF6" s="66"/>
      <c r="FKG6" s="66"/>
      <c r="FKH6" s="66"/>
      <c r="FKI6" s="66"/>
      <c r="FKJ6" s="66"/>
      <c r="FKK6" s="66"/>
      <c r="FKL6" s="66"/>
      <c r="FKM6" s="66"/>
      <c r="FKN6" s="66"/>
      <c r="FKO6" s="66"/>
      <c r="FKP6" s="66"/>
      <c r="FKQ6" s="66"/>
      <c r="FKR6" s="66"/>
      <c r="FKS6" s="66"/>
      <c r="FKT6" s="66"/>
      <c r="FKU6" s="66"/>
      <c r="FKV6" s="66"/>
      <c r="FKW6" s="66"/>
      <c r="FKX6" s="66"/>
      <c r="FKY6" s="66"/>
      <c r="FKZ6" s="66"/>
      <c r="FLA6" s="66"/>
      <c r="FLB6" s="66"/>
      <c r="FLC6" s="66"/>
      <c r="FLD6" s="66"/>
      <c r="FLE6" s="66"/>
      <c r="FLF6" s="66"/>
      <c r="FLG6" s="66"/>
      <c r="FLH6" s="66"/>
      <c r="FLI6" s="66"/>
      <c r="FLJ6" s="66"/>
      <c r="FLK6" s="66"/>
      <c r="FLL6" s="66"/>
      <c r="FLM6" s="66"/>
      <c r="FLN6" s="66"/>
      <c r="FLO6" s="66"/>
      <c r="FLP6" s="66"/>
      <c r="FLQ6" s="66"/>
      <c r="FLR6" s="66"/>
      <c r="FLS6" s="66"/>
      <c r="FLT6" s="66"/>
      <c r="FLU6" s="66"/>
      <c r="FLV6" s="66"/>
      <c r="FLW6" s="66"/>
      <c r="FLX6" s="66"/>
      <c r="FLY6" s="66"/>
      <c r="FLZ6" s="66"/>
      <c r="FMA6" s="66"/>
      <c r="FMB6" s="66"/>
      <c r="FMC6" s="66"/>
      <c r="FMD6" s="66"/>
      <c r="FME6" s="66"/>
      <c r="FMF6" s="66"/>
      <c r="FMG6" s="66"/>
      <c r="FMH6" s="66"/>
      <c r="FMI6" s="66"/>
      <c r="FMJ6" s="66"/>
      <c r="FMK6" s="66"/>
      <c r="FML6" s="66"/>
      <c r="FMM6" s="66"/>
      <c r="FMN6" s="66"/>
      <c r="FMO6" s="66"/>
      <c r="FMP6" s="66"/>
      <c r="FMQ6" s="66"/>
      <c r="FMR6" s="66"/>
      <c r="FMS6" s="66"/>
      <c r="FMT6" s="66"/>
      <c r="FMU6" s="66"/>
      <c r="FMV6" s="66"/>
      <c r="FMW6" s="66"/>
      <c r="FMX6" s="66"/>
      <c r="FMY6" s="66"/>
      <c r="FMZ6" s="66"/>
      <c r="FNA6" s="66"/>
      <c r="FNB6" s="66"/>
      <c r="FNC6" s="66"/>
      <c r="FND6" s="66"/>
      <c r="FNE6" s="66"/>
      <c r="FNF6" s="66"/>
      <c r="FNG6" s="66"/>
      <c r="FNH6" s="66"/>
      <c r="FNI6" s="66"/>
      <c r="FNJ6" s="66"/>
      <c r="FNK6" s="66"/>
      <c r="FNL6" s="66"/>
      <c r="FNM6" s="66"/>
      <c r="FNN6" s="66"/>
      <c r="FNO6" s="66"/>
      <c r="FNP6" s="66"/>
      <c r="FNQ6" s="66"/>
      <c r="FNR6" s="66"/>
      <c r="FNS6" s="66"/>
      <c r="FNT6" s="66"/>
      <c r="FNU6" s="66"/>
      <c r="FNV6" s="66"/>
      <c r="FNW6" s="66"/>
      <c r="FNX6" s="66"/>
      <c r="FNY6" s="66"/>
      <c r="FNZ6" s="66"/>
      <c r="FOA6" s="66"/>
      <c r="FOB6" s="66"/>
      <c r="FOC6" s="66"/>
      <c r="FOD6" s="66"/>
      <c r="FOE6" s="66"/>
      <c r="FOF6" s="66"/>
      <c r="FOG6" s="66"/>
      <c r="FOH6" s="66"/>
      <c r="FOI6" s="66"/>
      <c r="FOJ6" s="66"/>
      <c r="FOK6" s="66"/>
      <c r="FOL6" s="66"/>
      <c r="FOM6" s="66"/>
      <c r="FON6" s="66"/>
      <c r="FOO6" s="66"/>
      <c r="FOP6" s="66"/>
      <c r="FOQ6" s="66"/>
      <c r="FOR6" s="66"/>
      <c r="FOS6" s="66"/>
      <c r="FOT6" s="66"/>
      <c r="FOU6" s="66"/>
      <c r="FOV6" s="66"/>
      <c r="FOW6" s="66"/>
      <c r="FOX6" s="66"/>
      <c r="FOY6" s="66"/>
      <c r="FOZ6" s="66"/>
      <c r="FPA6" s="66"/>
      <c r="FPB6" s="66"/>
      <c r="FPC6" s="66"/>
      <c r="FPD6" s="66"/>
      <c r="FPE6" s="66"/>
      <c r="FPF6" s="66"/>
      <c r="FPG6" s="66"/>
      <c r="FPH6" s="66"/>
      <c r="FPI6" s="66"/>
      <c r="FPJ6" s="66"/>
      <c r="FPK6" s="66"/>
      <c r="FPL6" s="66"/>
      <c r="FPM6" s="66"/>
      <c r="FPN6" s="66"/>
      <c r="FPO6" s="66"/>
      <c r="FPP6" s="66"/>
      <c r="FPQ6" s="66"/>
      <c r="FPR6" s="66"/>
      <c r="FPS6" s="66"/>
      <c r="FPT6" s="66"/>
      <c r="FPU6" s="66"/>
      <c r="FPV6" s="66"/>
      <c r="FPW6" s="66"/>
      <c r="FPX6" s="66"/>
      <c r="FPY6" s="66"/>
      <c r="FPZ6" s="66"/>
      <c r="FQA6" s="66"/>
      <c r="FQB6" s="66"/>
      <c r="FQC6" s="66"/>
      <c r="FQD6" s="66"/>
      <c r="FQE6" s="66"/>
      <c r="FQF6" s="66"/>
      <c r="FQG6" s="66"/>
      <c r="FQH6" s="66"/>
      <c r="FQI6" s="66"/>
      <c r="FQJ6" s="66"/>
      <c r="FQK6" s="66"/>
      <c r="FQL6" s="66"/>
      <c r="FQM6" s="66"/>
      <c r="FQN6" s="66"/>
      <c r="FQO6" s="66"/>
      <c r="FQP6" s="66"/>
      <c r="FQQ6" s="66"/>
      <c r="FQR6" s="66"/>
      <c r="FQS6" s="66"/>
      <c r="FQT6" s="66"/>
      <c r="FQU6" s="66"/>
      <c r="FQV6" s="66"/>
      <c r="FQW6" s="66"/>
      <c r="FQX6" s="66"/>
      <c r="FQY6" s="66"/>
      <c r="FQZ6" s="66"/>
      <c r="FRA6" s="66"/>
      <c r="FRB6" s="66"/>
      <c r="FRC6" s="66"/>
      <c r="FRD6" s="66"/>
      <c r="FRE6" s="66"/>
      <c r="FRF6" s="66"/>
      <c r="FRG6" s="66"/>
      <c r="FRH6" s="66"/>
      <c r="FRI6" s="66"/>
      <c r="FRJ6" s="66"/>
      <c r="FRK6" s="66"/>
      <c r="FRL6" s="66"/>
      <c r="FRM6" s="66"/>
      <c r="FRN6" s="66"/>
      <c r="FRO6" s="66"/>
      <c r="FRP6" s="66"/>
      <c r="FRQ6" s="66"/>
      <c r="FRR6" s="66"/>
      <c r="FRS6" s="66"/>
      <c r="FRT6" s="66"/>
      <c r="FRU6" s="66"/>
      <c r="FRV6" s="66"/>
      <c r="FRW6" s="66"/>
      <c r="FRX6" s="66"/>
      <c r="FRY6" s="66"/>
      <c r="FRZ6" s="66"/>
      <c r="FSA6" s="66"/>
      <c r="FSB6" s="66"/>
      <c r="FSC6" s="66"/>
      <c r="FSD6" s="66"/>
      <c r="FSE6" s="66"/>
      <c r="FSF6" s="66"/>
      <c r="FSG6" s="66"/>
      <c r="FSH6" s="66"/>
      <c r="FSI6" s="66"/>
      <c r="FSJ6" s="66"/>
      <c r="FSK6" s="66"/>
      <c r="FSL6" s="66"/>
      <c r="FSM6" s="66"/>
      <c r="FSN6" s="66"/>
      <c r="FSO6" s="66"/>
      <c r="FSP6" s="66"/>
      <c r="FSQ6" s="66"/>
      <c r="FSR6" s="66"/>
      <c r="FSS6" s="66"/>
      <c r="FST6" s="66"/>
      <c r="FSU6" s="66"/>
      <c r="FSV6" s="66"/>
      <c r="FSW6" s="66"/>
      <c r="FSX6" s="66"/>
      <c r="FSY6" s="66"/>
      <c r="FSZ6" s="66"/>
      <c r="FTA6" s="66"/>
      <c r="FTB6" s="66"/>
      <c r="FTC6" s="66"/>
      <c r="FTD6" s="66"/>
      <c r="FTE6" s="66"/>
      <c r="FTF6" s="66"/>
      <c r="FTG6" s="66"/>
      <c r="FTH6" s="66"/>
      <c r="FTI6" s="66"/>
      <c r="FTJ6" s="66"/>
      <c r="FTK6" s="66"/>
      <c r="FTL6" s="66"/>
      <c r="FTM6" s="66"/>
      <c r="FTN6" s="66"/>
      <c r="FTO6" s="66"/>
      <c r="FTP6" s="66"/>
      <c r="FTQ6" s="66"/>
      <c r="FTR6" s="66"/>
      <c r="FTS6" s="66"/>
      <c r="FTT6" s="66"/>
      <c r="FTU6" s="66"/>
      <c r="FTV6" s="66"/>
      <c r="FTW6" s="66"/>
      <c r="FTX6" s="66"/>
      <c r="FTY6" s="66"/>
      <c r="FTZ6" s="66"/>
      <c r="FUA6" s="66"/>
      <c r="FUB6" s="66"/>
      <c r="FUC6" s="66"/>
      <c r="FUD6" s="66"/>
      <c r="FUE6" s="66"/>
      <c r="FUF6" s="66"/>
      <c r="FUG6" s="66"/>
      <c r="FUH6" s="66"/>
      <c r="FUI6" s="66"/>
      <c r="FUJ6" s="66"/>
      <c r="FUK6" s="66"/>
      <c r="FUL6" s="66"/>
      <c r="FUM6" s="66"/>
      <c r="FUN6" s="66"/>
      <c r="FUO6" s="66"/>
      <c r="FUP6" s="66"/>
      <c r="FUQ6" s="66"/>
      <c r="FUR6" s="66"/>
      <c r="FUS6" s="66"/>
      <c r="FUT6" s="66"/>
      <c r="FUU6" s="66"/>
      <c r="FUV6" s="66"/>
      <c r="FUW6" s="66"/>
      <c r="FUX6" s="66"/>
      <c r="FUY6" s="66"/>
      <c r="FUZ6" s="66"/>
      <c r="FVA6" s="66"/>
      <c r="FVB6" s="66"/>
      <c r="FVC6" s="66"/>
      <c r="FVD6" s="66"/>
      <c r="FVE6" s="66"/>
      <c r="FVF6" s="66"/>
      <c r="FVG6" s="66"/>
      <c r="FVH6" s="66"/>
      <c r="FVI6" s="66"/>
      <c r="FVJ6" s="66"/>
      <c r="FVK6" s="66"/>
      <c r="FVL6" s="66"/>
      <c r="FVM6" s="66"/>
      <c r="FVN6" s="66"/>
      <c r="FVO6" s="66"/>
      <c r="FVP6" s="66"/>
      <c r="FVQ6" s="66"/>
      <c r="FVR6" s="66"/>
      <c r="FVS6" s="66"/>
      <c r="FVT6" s="66"/>
      <c r="FVU6" s="66"/>
      <c r="FVV6" s="66"/>
      <c r="FVW6" s="66"/>
      <c r="FVX6" s="66"/>
      <c r="FVY6" s="66"/>
      <c r="FVZ6" s="66"/>
      <c r="FWA6" s="66"/>
      <c r="FWB6" s="66"/>
      <c r="FWC6" s="66"/>
      <c r="FWD6" s="66"/>
      <c r="FWE6" s="66"/>
      <c r="FWF6" s="66"/>
      <c r="FWG6" s="66"/>
      <c r="FWH6" s="66"/>
      <c r="FWI6" s="66"/>
      <c r="FWJ6" s="66"/>
      <c r="FWK6" s="66"/>
      <c r="FWL6" s="66"/>
      <c r="FWM6" s="66"/>
      <c r="FWN6" s="66"/>
      <c r="FWO6" s="66"/>
      <c r="FWP6" s="66"/>
      <c r="FWQ6" s="66"/>
      <c r="FWR6" s="66"/>
      <c r="FWS6" s="66"/>
      <c r="FWT6" s="66"/>
      <c r="FWU6" s="66"/>
      <c r="FWV6" s="66"/>
      <c r="FWW6" s="66"/>
      <c r="FWX6" s="66"/>
      <c r="FWY6" s="66"/>
      <c r="FWZ6" s="66"/>
      <c r="FXA6" s="66"/>
      <c r="FXB6" s="66"/>
      <c r="FXC6" s="66"/>
      <c r="FXD6" s="66"/>
      <c r="FXE6" s="66"/>
      <c r="FXF6" s="66"/>
      <c r="FXG6" s="66"/>
      <c r="FXH6" s="66"/>
      <c r="FXI6" s="66"/>
      <c r="FXJ6" s="66"/>
      <c r="FXK6" s="66"/>
      <c r="FXL6" s="66"/>
      <c r="FXM6" s="66"/>
      <c r="FXN6" s="66"/>
      <c r="FXO6" s="66"/>
      <c r="FXP6" s="66"/>
      <c r="FXQ6" s="66"/>
      <c r="FXR6" s="66"/>
      <c r="FXS6" s="66"/>
      <c r="FXT6" s="66"/>
      <c r="FXU6" s="66"/>
      <c r="FXV6" s="66"/>
      <c r="FXW6" s="66"/>
      <c r="FXX6" s="66"/>
      <c r="FXY6" s="66"/>
      <c r="FXZ6" s="66"/>
      <c r="FYA6" s="66"/>
      <c r="FYB6" s="66"/>
      <c r="FYC6" s="66"/>
      <c r="FYD6" s="66"/>
      <c r="FYE6" s="66"/>
      <c r="FYF6" s="66"/>
      <c r="FYG6" s="66"/>
      <c r="FYH6" s="66"/>
      <c r="FYI6" s="66"/>
      <c r="FYJ6" s="66"/>
      <c r="FYK6" s="66"/>
      <c r="FYL6" s="66"/>
      <c r="FYM6" s="66"/>
      <c r="FYN6" s="66"/>
      <c r="FYO6" s="66"/>
      <c r="FYP6" s="66"/>
      <c r="FYQ6" s="66"/>
      <c r="FYR6" s="66"/>
      <c r="FYS6" s="66"/>
      <c r="FYT6" s="66"/>
      <c r="FYU6" s="66"/>
      <c r="FYV6" s="66"/>
      <c r="FYW6" s="66"/>
      <c r="FYX6" s="66"/>
      <c r="FYY6" s="66"/>
      <c r="FYZ6" s="66"/>
      <c r="FZA6" s="66"/>
      <c r="FZB6" s="66"/>
      <c r="FZC6" s="66"/>
      <c r="FZD6" s="66"/>
      <c r="FZE6" s="66"/>
      <c r="FZF6" s="66"/>
      <c r="FZG6" s="66"/>
      <c r="FZH6" s="66"/>
      <c r="FZI6" s="66"/>
      <c r="FZJ6" s="66"/>
      <c r="FZK6" s="66"/>
      <c r="FZL6" s="66"/>
      <c r="FZM6" s="66"/>
      <c r="FZN6" s="66"/>
      <c r="FZO6" s="66"/>
      <c r="FZP6" s="66"/>
      <c r="FZQ6" s="66"/>
      <c r="FZR6" s="66"/>
      <c r="FZS6" s="66"/>
      <c r="FZT6" s="66"/>
      <c r="FZU6" s="66"/>
      <c r="FZV6" s="66"/>
      <c r="FZW6" s="66"/>
      <c r="FZX6" s="66"/>
      <c r="FZY6" s="66"/>
      <c r="FZZ6" s="66"/>
      <c r="GAA6" s="66"/>
      <c r="GAB6" s="66"/>
      <c r="GAC6" s="66"/>
      <c r="GAD6" s="66"/>
      <c r="GAE6" s="66"/>
      <c r="GAF6" s="66"/>
      <c r="GAG6" s="66"/>
      <c r="GAH6" s="66"/>
      <c r="GAI6" s="66"/>
      <c r="GAJ6" s="66"/>
      <c r="GAK6" s="66"/>
      <c r="GAL6" s="66"/>
      <c r="GAM6" s="66"/>
      <c r="GAN6" s="66"/>
      <c r="GAO6" s="66"/>
      <c r="GAP6" s="66"/>
      <c r="GAQ6" s="66"/>
      <c r="GAR6" s="66"/>
      <c r="GAS6" s="66"/>
      <c r="GAT6" s="66"/>
      <c r="GAU6" s="66"/>
      <c r="GAV6" s="66"/>
      <c r="GAW6" s="66"/>
      <c r="GAX6" s="66"/>
      <c r="GAY6" s="66"/>
      <c r="GAZ6" s="66"/>
      <c r="GBA6" s="66"/>
      <c r="GBB6" s="66"/>
      <c r="GBC6" s="66"/>
      <c r="GBD6" s="66"/>
      <c r="GBE6" s="66"/>
      <c r="GBF6" s="66"/>
      <c r="GBG6" s="66"/>
      <c r="GBH6" s="66"/>
      <c r="GBI6" s="66"/>
      <c r="GBJ6" s="66"/>
      <c r="GBK6" s="66"/>
      <c r="GBL6" s="66"/>
      <c r="GBM6" s="66"/>
      <c r="GBN6" s="66"/>
      <c r="GBO6" s="66"/>
      <c r="GBP6" s="66"/>
      <c r="GBQ6" s="66"/>
      <c r="GBR6" s="66"/>
      <c r="GBS6" s="66"/>
      <c r="GBT6" s="66"/>
      <c r="GBU6" s="66"/>
      <c r="GBV6" s="66"/>
      <c r="GBW6" s="66"/>
      <c r="GBX6" s="66"/>
      <c r="GBY6" s="66"/>
      <c r="GBZ6" s="66"/>
      <c r="GCA6" s="66"/>
      <c r="GCB6" s="66"/>
      <c r="GCC6" s="66"/>
      <c r="GCD6" s="66"/>
      <c r="GCE6" s="66"/>
      <c r="GCF6" s="66"/>
      <c r="GCG6" s="66"/>
      <c r="GCH6" s="66"/>
      <c r="GCI6" s="66"/>
      <c r="GCJ6" s="66"/>
      <c r="GCK6" s="66"/>
      <c r="GCL6" s="66"/>
      <c r="GCM6" s="66"/>
      <c r="GCN6" s="66"/>
      <c r="GCO6" s="66"/>
      <c r="GCP6" s="66"/>
      <c r="GCQ6" s="66"/>
      <c r="GCR6" s="66"/>
      <c r="GCS6" s="66"/>
      <c r="GCT6" s="66"/>
      <c r="GCU6" s="66"/>
      <c r="GCV6" s="66"/>
      <c r="GCW6" s="66"/>
      <c r="GCX6" s="66"/>
      <c r="GCY6" s="66"/>
      <c r="GCZ6" s="66"/>
      <c r="GDA6" s="66"/>
      <c r="GDB6" s="66"/>
      <c r="GDC6" s="66"/>
      <c r="GDD6" s="66"/>
      <c r="GDE6" s="66"/>
      <c r="GDF6" s="66"/>
      <c r="GDG6" s="66"/>
      <c r="GDH6" s="66"/>
      <c r="GDI6" s="66"/>
      <c r="GDJ6" s="66"/>
      <c r="GDK6" s="66"/>
      <c r="GDL6" s="66"/>
      <c r="GDM6" s="66"/>
      <c r="GDN6" s="66"/>
      <c r="GDO6" s="66"/>
      <c r="GDP6" s="66"/>
      <c r="GDQ6" s="66"/>
      <c r="GDR6" s="66"/>
      <c r="GDS6" s="66"/>
      <c r="GDT6" s="66"/>
      <c r="GDU6" s="66"/>
      <c r="GDV6" s="66"/>
      <c r="GDW6" s="66"/>
      <c r="GDX6" s="66"/>
      <c r="GDY6" s="66"/>
      <c r="GDZ6" s="66"/>
      <c r="GEA6" s="66"/>
      <c r="GEB6" s="66"/>
      <c r="GEC6" s="66"/>
      <c r="GED6" s="66"/>
      <c r="GEE6" s="66"/>
      <c r="GEF6" s="66"/>
      <c r="GEG6" s="66"/>
      <c r="GEH6" s="66"/>
      <c r="GEI6" s="66"/>
      <c r="GEJ6" s="66"/>
      <c r="GEK6" s="66"/>
      <c r="GEL6" s="66"/>
      <c r="GEM6" s="66"/>
      <c r="GEN6" s="66"/>
      <c r="GEO6" s="66"/>
      <c r="GEP6" s="66"/>
      <c r="GEQ6" s="66"/>
      <c r="GER6" s="66"/>
      <c r="GES6" s="66"/>
      <c r="GET6" s="66"/>
      <c r="GEU6" s="66"/>
      <c r="GEV6" s="66"/>
      <c r="GEW6" s="66"/>
      <c r="GEX6" s="66"/>
      <c r="GEY6" s="66"/>
      <c r="GEZ6" s="66"/>
      <c r="GFA6" s="66"/>
      <c r="GFB6" s="66"/>
      <c r="GFC6" s="66"/>
      <c r="GFD6" s="66"/>
      <c r="GFE6" s="66"/>
      <c r="GFF6" s="66"/>
      <c r="GFG6" s="66"/>
      <c r="GFH6" s="66"/>
      <c r="GFI6" s="66"/>
      <c r="GFJ6" s="66"/>
      <c r="GFK6" s="66"/>
      <c r="GFL6" s="66"/>
      <c r="GFM6" s="66"/>
      <c r="GFN6" s="66"/>
      <c r="GFO6" s="66"/>
      <c r="GFP6" s="66"/>
      <c r="GFQ6" s="66"/>
      <c r="GFR6" s="66"/>
      <c r="GFS6" s="66"/>
      <c r="GFT6" s="66"/>
      <c r="GFU6" s="66"/>
      <c r="GFV6" s="66"/>
      <c r="GFW6" s="66"/>
      <c r="GFX6" s="66"/>
      <c r="GFY6" s="66"/>
      <c r="GFZ6" s="66"/>
      <c r="GGA6" s="66"/>
      <c r="GGB6" s="66"/>
      <c r="GGC6" s="66"/>
      <c r="GGD6" s="66"/>
      <c r="GGE6" s="66"/>
      <c r="GGF6" s="66"/>
      <c r="GGG6" s="66"/>
      <c r="GGH6" s="66"/>
      <c r="GGI6" s="66"/>
      <c r="GGJ6" s="66"/>
      <c r="GGK6" s="66"/>
      <c r="GGL6" s="66"/>
      <c r="GGM6" s="66"/>
      <c r="GGN6" s="66"/>
      <c r="GGO6" s="66"/>
      <c r="GGP6" s="66"/>
      <c r="GGQ6" s="66"/>
      <c r="GGR6" s="66"/>
      <c r="GGS6" s="66"/>
      <c r="GGT6" s="66"/>
      <c r="GGU6" s="66"/>
      <c r="GGV6" s="66"/>
      <c r="GGW6" s="66"/>
      <c r="GGX6" s="66"/>
      <c r="GGY6" s="66"/>
      <c r="GGZ6" s="66"/>
      <c r="GHA6" s="66"/>
      <c r="GHB6" s="66"/>
      <c r="GHC6" s="66"/>
      <c r="GHD6" s="66"/>
      <c r="GHE6" s="66"/>
      <c r="GHF6" s="66"/>
      <c r="GHG6" s="66"/>
      <c r="GHH6" s="66"/>
      <c r="GHI6" s="66"/>
      <c r="GHJ6" s="66"/>
      <c r="GHK6" s="66"/>
      <c r="GHL6" s="66"/>
      <c r="GHM6" s="66"/>
      <c r="GHN6" s="66"/>
      <c r="GHO6" s="66"/>
      <c r="GHP6" s="66"/>
      <c r="GHQ6" s="66"/>
      <c r="GHR6" s="66"/>
      <c r="GHS6" s="66"/>
      <c r="GHT6" s="66"/>
      <c r="GHU6" s="66"/>
      <c r="GHV6" s="66"/>
      <c r="GHW6" s="66"/>
      <c r="GHX6" s="66"/>
      <c r="GHY6" s="66"/>
      <c r="GHZ6" s="66"/>
      <c r="GIA6" s="66"/>
      <c r="GIB6" s="66"/>
      <c r="GIC6" s="66"/>
      <c r="GID6" s="66"/>
      <c r="GIE6" s="66"/>
      <c r="GIF6" s="66"/>
      <c r="GIG6" s="66"/>
      <c r="GIH6" s="66"/>
      <c r="GII6" s="66"/>
      <c r="GIJ6" s="66"/>
      <c r="GIK6" s="66"/>
      <c r="GIL6" s="66"/>
      <c r="GIM6" s="66"/>
      <c r="GIN6" s="66"/>
      <c r="GIO6" s="66"/>
      <c r="GIP6" s="66"/>
      <c r="GIQ6" s="66"/>
      <c r="GIR6" s="66"/>
      <c r="GIS6" s="66"/>
      <c r="GIT6" s="66"/>
      <c r="GIU6" s="66"/>
      <c r="GIV6" s="66"/>
      <c r="GIW6" s="66"/>
      <c r="GIX6" s="66"/>
      <c r="GIY6" s="66"/>
      <c r="GIZ6" s="66"/>
      <c r="GJA6" s="66"/>
      <c r="GJB6" s="66"/>
      <c r="GJC6" s="66"/>
      <c r="GJD6" s="66"/>
      <c r="GJE6" s="66"/>
      <c r="GJF6" s="66"/>
      <c r="GJG6" s="66"/>
      <c r="GJH6" s="66"/>
      <c r="GJI6" s="66"/>
      <c r="GJJ6" s="66"/>
      <c r="GJK6" s="66"/>
      <c r="GJL6" s="66"/>
      <c r="GJM6" s="66"/>
      <c r="GJN6" s="66"/>
      <c r="GJO6" s="66"/>
      <c r="GJP6" s="66"/>
      <c r="GJQ6" s="66"/>
      <c r="GJR6" s="66"/>
      <c r="GJS6" s="66"/>
      <c r="GJT6" s="66"/>
      <c r="GJU6" s="66"/>
      <c r="GJV6" s="66"/>
      <c r="GJW6" s="66"/>
      <c r="GJX6" s="66"/>
      <c r="GJY6" s="66"/>
      <c r="GJZ6" s="66"/>
      <c r="GKA6" s="66"/>
      <c r="GKB6" s="66"/>
      <c r="GKC6" s="66"/>
      <c r="GKD6" s="66"/>
      <c r="GKE6" s="66"/>
      <c r="GKF6" s="66"/>
      <c r="GKG6" s="66"/>
      <c r="GKH6" s="66"/>
      <c r="GKI6" s="66"/>
      <c r="GKJ6" s="66"/>
      <c r="GKK6" s="66"/>
      <c r="GKL6" s="66"/>
      <c r="GKM6" s="66"/>
      <c r="GKN6" s="66"/>
      <c r="GKO6" s="66"/>
      <c r="GKP6" s="66"/>
      <c r="GKQ6" s="66"/>
      <c r="GKR6" s="66"/>
      <c r="GKS6" s="66"/>
      <c r="GKT6" s="66"/>
      <c r="GKU6" s="66"/>
      <c r="GKV6" s="66"/>
      <c r="GKW6" s="66"/>
      <c r="GKX6" s="66"/>
      <c r="GKY6" s="66"/>
      <c r="GKZ6" s="66"/>
      <c r="GLA6" s="66"/>
      <c r="GLB6" s="66"/>
      <c r="GLC6" s="66"/>
      <c r="GLD6" s="66"/>
      <c r="GLE6" s="66"/>
      <c r="GLF6" s="66"/>
      <c r="GLG6" s="66"/>
      <c r="GLH6" s="66"/>
      <c r="GLI6" s="66"/>
      <c r="GLJ6" s="66"/>
      <c r="GLK6" s="66"/>
      <c r="GLL6" s="66"/>
      <c r="GLM6" s="66"/>
      <c r="GLN6" s="66"/>
      <c r="GLO6" s="66"/>
      <c r="GLP6" s="66"/>
      <c r="GLQ6" s="66"/>
      <c r="GLR6" s="66"/>
      <c r="GLS6" s="66"/>
      <c r="GLT6" s="66"/>
      <c r="GLU6" s="66"/>
      <c r="GLV6" s="66"/>
      <c r="GLW6" s="66"/>
      <c r="GLX6" s="66"/>
      <c r="GLY6" s="66"/>
      <c r="GLZ6" s="66"/>
      <c r="GMA6" s="66"/>
      <c r="GMB6" s="66"/>
      <c r="GMC6" s="66"/>
      <c r="GMD6" s="66"/>
      <c r="GME6" s="66"/>
      <c r="GMF6" s="66"/>
      <c r="GMG6" s="66"/>
      <c r="GMH6" s="66"/>
      <c r="GMI6" s="66"/>
      <c r="GMJ6" s="66"/>
      <c r="GMK6" s="66"/>
      <c r="GML6" s="66"/>
      <c r="GMM6" s="66"/>
      <c r="GMN6" s="66"/>
      <c r="GMO6" s="66"/>
      <c r="GMP6" s="66"/>
      <c r="GMQ6" s="66"/>
      <c r="GMR6" s="66"/>
      <c r="GMS6" s="66"/>
      <c r="GMT6" s="66"/>
      <c r="GMU6" s="66"/>
      <c r="GMV6" s="66"/>
      <c r="GMW6" s="66"/>
      <c r="GMX6" s="66"/>
      <c r="GMY6" s="66"/>
      <c r="GMZ6" s="66"/>
      <c r="GNA6" s="66"/>
      <c r="GNB6" s="66"/>
      <c r="GNC6" s="66"/>
      <c r="GND6" s="66"/>
      <c r="GNE6" s="66"/>
      <c r="GNF6" s="66"/>
      <c r="GNG6" s="66"/>
      <c r="GNH6" s="66"/>
      <c r="GNI6" s="66"/>
      <c r="GNJ6" s="66"/>
      <c r="GNK6" s="66"/>
      <c r="GNL6" s="66"/>
      <c r="GNM6" s="66"/>
      <c r="GNN6" s="66"/>
      <c r="GNO6" s="66"/>
      <c r="GNP6" s="66"/>
      <c r="GNQ6" s="66"/>
      <c r="GNR6" s="66"/>
      <c r="GNS6" s="66"/>
      <c r="GNT6" s="66"/>
      <c r="GNU6" s="66"/>
      <c r="GNV6" s="66"/>
      <c r="GNW6" s="66"/>
      <c r="GNX6" s="66"/>
      <c r="GNY6" s="66"/>
      <c r="GNZ6" s="66"/>
      <c r="GOA6" s="66"/>
      <c r="GOB6" s="66"/>
      <c r="GOC6" s="66"/>
      <c r="GOD6" s="66"/>
      <c r="GOE6" s="66"/>
      <c r="GOF6" s="66"/>
      <c r="GOG6" s="66"/>
      <c r="GOH6" s="66"/>
      <c r="GOI6" s="66"/>
      <c r="GOJ6" s="66"/>
      <c r="GOK6" s="66"/>
      <c r="GOL6" s="66"/>
      <c r="GOM6" s="66"/>
      <c r="GON6" s="66"/>
      <c r="GOO6" s="66"/>
      <c r="GOP6" s="66"/>
      <c r="GOQ6" s="66"/>
      <c r="GOR6" s="66"/>
      <c r="GOS6" s="66"/>
      <c r="GOT6" s="66"/>
      <c r="GOU6" s="66"/>
      <c r="GOV6" s="66"/>
      <c r="GOW6" s="66"/>
      <c r="GOX6" s="66"/>
      <c r="GOY6" s="66"/>
      <c r="GOZ6" s="66"/>
      <c r="GPA6" s="66"/>
      <c r="GPB6" s="66"/>
      <c r="GPC6" s="66"/>
      <c r="GPD6" s="66"/>
      <c r="GPE6" s="66"/>
      <c r="GPF6" s="66"/>
      <c r="GPG6" s="66"/>
      <c r="GPH6" s="66"/>
      <c r="GPI6" s="66"/>
      <c r="GPJ6" s="66"/>
      <c r="GPK6" s="66"/>
      <c r="GPL6" s="66"/>
      <c r="GPM6" s="66"/>
      <c r="GPN6" s="66"/>
      <c r="GPO6" s="66"/>
      <c r="GPP6" s="66"/>
      <c r="GPQ6" s="66"/>
      <c r="GPR6" s="66"/>
      <c r="GPS6" s="66"/>
      <c r="GPT6" s="66"/>
      <c r="GPU6" s="66"/>
      <c r="GPV6" s="66"/>
      <c r="GPW6" s="66"/>
      <c r="GPX6" s="66"/>
      <c r="GPY6" s="66"/>
      <c r="GPZ6" s="66"/>
      <c r="GQA6" s="66"/>
      <c r="GQB6" s="66"/>
      <c r="GQC6" s="66"/>
      <c r="GQD6" s="66"/>
      <c r="GQE6" s="66"/>
      <c r="GQF6" s="66"/>
      <c r="GQG6" s="66"/>
      <c r="GQH6" s="66"/>
      <c r="GQI6" s="66"/>
      <c r="GQJ6" s="66"/>
      <c r="GQK6" s="66"/>
      <c r="GQL6" s="66"/>
      <c r="GQM6" s="66"/>
      <c r="GQN6" s="66"/>
      <c r="GQO6" s="66"/>
      <c r="GQP6" s="66"/>
      <c r="GQQ6" s="66"/>
      <c r="GQR6" s="66"/>
      <c r="GQS6" s="66"/>
      <c r="GQT6" s="66"/>
      <c r="GQU6" s="66"/>
      <c r="GQV6" s="66"/>
      <c r="GQW6" s="66"/>
      <c r="GQX6" s="66"/>
      <c r="GQY6" s="66"/>
      <c r="GQZ6" s="66"/>
      <c r="GRA6" s="66"/>
      <c r="GRB6" s="66"/>
      <c r="GRC6" s="66"/>
      <c r="GRD6" s="66"/>
      <c r="GRE6" s="66"/>
      <c r="GRF6" s="66"/>
      <c r="GRG6" s="66"/>
      <c r="GRH6" s="66"/>
      <c r="GRI6" s="66"/>
      <c r="GRJ6" s="66"/>
      <c r="GRK6" s="66"/>
      <c r="GRL6" s="66"/>
      <c r="GRM6" s="66"/>
      <c r="GRN6" s="66"/>
      <c r="GRO6" s="66"/>
      <c r="GRP6" s="66"/>
      <c r="GRQ6" s="66"/>
      <c r="GRR6" s="66"/>
      <c r="GRS6" s="66"/>
      <c r="GRT6" s="66"/>
      <c r="GRU6" s="66"/>
      <c r="GRV6" s="66"/>
      <c r="GRW6" s="66"/>
      <c r="GRX6" s="66"/>
      <c r="GRY6" s="66"/>
      <c r="GRZ6" s="66"/>
      <c r="GSA6" s="66"/>
      <c r="GSB6" s="66"/>
      <c r="GSC6" s="66"/>
      <c r="GSD6" s="66"/>
      <c r="GSE6" s="66"/>
      <c r="GSF6" s="66"/>
      <c r="GSG6" s="66"/>
      <c r="GSH6" s="66"/>
      <c r="GSI6" s="66"/>
      <c r="GSJ6" s="66"/>
      <c r="GSK6" s="66"/>
      <c r="GSL6" s="66"/>
      <c r="GSM6" s="66"/>
      <c r="GSN6" s="66"/>
      <c r="GSO6" s="66"/>
      <c r="GSP6" s="66"/>
      <c r="GSQ6" s="66"/>
      <c r="GSR6" s="66"/>
      <c r="GSS6" s="66"/>
      <c r="GST6" s="66"/>
      <c r="GSU6" s="66"/>
      <c r="GSV6" s="66"/>
      <c r="GSW6" s="66"/>
      <c r="GSX6" s="66"/>
      <c r="GSY6" s="66"/>
      <c r="GSZ6" s="66"/>
      <c r="GTA6" s="66"/>
      <c r="GTB6" s="66"/>
      <c r="GTC6" s="66"/>
      <c r="GTD6" s="66"/>
      <c r="GTE6" s="66"/>
      <c r="GTF6" s="66"/>
      <c r="GTG6" s="66"/>
      <c r="GTH6" s="66"/>
      <c r="GTI6" s="66"/>
      <c r="GTJ6" s="66"/>
      <c r="GTK6" s="66"/>
      <c r="GTL6" s="66"/>
      <c r="GTM6" s="66"/>
      <c r="GTN6" s="66"/>
      <c r="GTO6" s="66"/>
      <c r="GTP6" s="66"/>
      <c r="GTQ6" s="66"/>
      <c r="GTR6" s="66"/>
      <c r="GTS6" s="66"/>
      <c r="GTT6" s="66"/>
      <c r="GTU6" s="66"/>
      <c r="GTV6" s="66"/>
      <c r="GTW6" s="66"/>
      <c r="GTX6" s="66"/>
      <c r="GTY6" s="66"/>
      <c r="GTZ6" s="66"/>
      <c r="GUA6" s="66"/>
      <c r="GUB6" s="66"/>
      <c r="GUC6" s="66"/>
      <c r="GUD6" s="66"/>
      <c r="GUE6" s="66"/>
      <c r="GUF6" s="66"/>
      <c r="GUG6" s="66"/>
      <c r="GUH6" s="66"/>
      <c r="GUI6" s="66"/>
      <c r="GUJ6" s="66"/>
      <c r="GUK6" s="66"/>
      <c r="GUL6" s="66"/>
      <c r="GUM6" s="66"/>
      <c r="GUN6" s="66"/>
      <c r="GUO6" s="66"/>
      <c r="GUP6" s="66"/>
      <c r="GUQ6" s="66"/>
      <c r="GUR6" s="66"/>
      <c r="GUS6" s="66"/>
      <c r="GUT6" s="66"/>
      <c r="GUU6" s="66"/>
      <c r="GUV6" s="66"/>
      <c r="GUW6" s="66"/>
      <c r="GUX6" s="66"/>
      <c r="GUY6" s="66"/>
      <c r="GUZ6" s="66"/>
      <c r="GVA6" s="66"/>
      <c r="GVB6" s="66"/>
      <c r="GVC6" s="66"/>
      <c r="GVD6" s="66"/>
      <c r="GVE6" s="66"/>
      <c r="GVF6" s="66"/>
      <c r="GVG6" s="66"/>
      <c r="GVH6" s="66"/>
      <c r="GVI6" s="66"/>
      <c r="GVJ6" s="66"/>
      <c r="GVK6" s="66"/>
      <c r="GVL6" s="66"/>
      <c r="GVM6" s="66"/>
      <c r="GVN6" s="66"/>
      <c r="GVO6" s="66"/>
      <c r="GVP6" s="66"/>
      <c r="GVQ6" s="66"/>
      <c r="GVR6" s="66"/>
      <c r="GVS6" s="66"/>
      <c r="GVT6" s="66"/>
      <c r="GVU6" s="66"/>
      <c r="GVV6" s="66"/>
      <c r="GVW6" s="66"/>
      <c r="GVX6" s="66"/>
      <c r="GVY6" s="66"/>
      <c r="GVZ6" s="66"/>
      <c r="GWA6" s="66"/>
      <c r="GWB6" s="66"/>
      <c r="GWC6" s="66"/>
      <c r="GWD6" s="66"/>
      <c r="GWE6" s="66"/>
      <c r="GWF6" s="66"/>
      <c r="GWG6" s="66"/>
      <c r="GWH6" s="66"/>
      <c r="GWI6" s="66"/>
      <c r="GWJ6" s="66"/>
      <c r="GWK6" s="66"/>
      <c r="GWL6" s="66"/>
      <c r="GWM6" s="66"/>
      <c r="GWN6" s="66"/>
      <c r="GWO6" s="66"/>
      <c r="GWP6" s="66"/>
      <c r="GWQ6" s="66"/>
      <c r="GWR6" s="66"/>
      <c r="GWS6" s="66"/>
      <c r="GWT6" s="66"/>
      <c r="GWU6" s="66"/>
      <c r="GWV6" s="66"/>
      <c r="GWW6" s="66"/>
      <c r="GWX6" s="66"/>
      <c r="GWY6" s="66"/>
      <c r="GWZ6" s="66"/>
      <c r="GXA6" s="66"/>
      <c r="GXB6" s="66"/>
      <c r="GXC6" s="66"/>
      <c r="GXD6" s="66"/>
      <c r="GXE6" s="66"/>
      <c r="GXF6" s="66"/>
      <c r="GXG6" s="66"/>
      <c r="GXH6" s="66"/>
      <c r="GXI6" s="66"/>
      <c r="GXJ6" s="66"/>
      <c r="GXK6" s="66"/>
      <c r="GXL6" s="66"/>
      <c r="GXM6" s="66"/>
      <c r="GXN6" s="66"/>
      <c r="GXO6" s="66"/>
      <c r="GXP6" s="66"/>
      <c r="GXQ6" s="66"/>
      <c r="GXR6" s="66"/>
      <c r="GXS6" s="66"/>
      <c r="GXT6" s="66"/>
      <c r="GXU6" s="66"/>
      <c r="GXV6" s="66"/>
      <c r="GXW6" s="66"/>
      <c r="GXX6" s="66"/>
      <c r="GXY6" s="66"/>
      <c r="GXZ6" s="66"/>
      <c r="GYA6" s="66"/>
      <c r="GYB6" s="66"/>
      <c r="GYC6" s="66"/>
      <c r="GYD6" s="66"/>
      <c r="GYE6" s="66"/>
      <c r="GYF6" s="66"/>
      <c r="GYG6" s="66"/>
      <c r="GYH6" s="66"/>
      <c r="GYI6" s="66"/>
      <c r="GYJ6" s="66"/>
      <c r="GYK6" s="66"/>
      <c r="GYL6" s="66"/>
      <c r="GYM6" s="66"/>
      <c r="GYN6" s="66"/>
      <c r="GYO6" s="66"/>
      <c r="GYP6" s="66"/>
      <c r="GYQ6" s="66"/>
      <c r="GYR6" s="66"/>
      <c r="GYS6" s="66"/>
      <c r="GYT6" s="66"/>
      <c r="GYU6" s="66"/>
      <c r="GYV6" s="66"/>
      <c r="GYW6" s="66"/>
      <c r="GYX6" s="66"/>
      <c r="GYY6" s="66"/>
      <c r="GYZ6" s="66"/>
      <c r="GZA6" s="66"/>
      <c r="GZB6" s="66"/>
      <c r="GZC6" s="66"/>
      <c r="GZD6" s="66"/>
      <c r="GZE6" s="66"/>
      <c r="GZF6" s="66"/>
      <c r="GZG6" s="66"/>
      <c r="GZH6" s="66"/>
      <c r="GZI6" s="66"/>
      <c r="GZJ6" s="66"/>
      <c r="GZK6" s="66"/>
      <c r="GZL6" s="66"/>
      <c r="GZM6" s="66"/>
      <c r="GZN6" s="66"/>
      <c r="GZO6" s="66"/>
      <c r="GZP6" s="66"/>
      <c r="GZQ6" s="66"/>
      <c r="GZR6" s="66"/>
      <c r="GZS6" s="66"/>
      <c r="GZT6" s="66"/>
      <c r="GZU6" s="66"/>
      <c r="GZV6" s="66"/>
      <c r="GZW6" s="66"/>
      <c r="GZX6" s="66"/>
      <c r="GZY6" s="66"/>
      <c r="GZZ6" s="66"/>
      <c r="HAA6" s="66"/>
      <c r="HAB6" s="66"/>
      <c r="HAC6" s="66"/>
      <c r="HAD6" s="66"/>
      <c r="HAE6" s="66"/>
      <c r="HAF6" s="66"/>
      <c r="HAG6" s="66"/>
      <c r="HAH6" s="66"/>
      <c r="HAI6" s="66"/>
      <c r="HAJ6" s="66"/>
      <c r="HAK6" s="66"/>
      <c r="HAL6" s="66"/>
      <c r="HAM6" s="66"/>
      <c r="HAN6" s="66"/>
      <c r="HAO6" s="66"/>
      <c r="HAP6" s="66"/>
      <c r="HAQ6" s="66"/>
      <c r="HAR6" s="66"/>
      <c r="HAS6" s="66"/>
      <c r="HAT6" s="66"/>
      <c r="HAU6" s="66"/>
      <c r="HAV6" s="66"/>
      <c r="HAW6" s="66"/>
      <c r="HAX6" s="66"/>
      <c r="HAY6" s="66"/>
      <c r="HAZ6" s="66"/>
      <c r="HBA6" s="66"/>
      <c r="HBB6" s="66"/>
      <c r="HBC6" s="66"/>
      <c r="HBD6" s="66"/>
      <c r="HBE6" s="66"/>
      <c r="HBF6" s="66"/>
      <c r="HBG6" s="66"/>
      <c r="HBH6" s="66"/>
      <c r="HBI6" s="66"/>
      <c r="HBJ6" s="66"/>
      <c r="HBK6" s="66"/>
      <c r="HBL6" s="66"/>
      <c r="HBM6" s="66"/>
      <c r="HBN6" s="66"/>
      <c r="HBO6" s="66"/>
      <c r="HBP6" s="66"/>
      <c r="HBQ6" s="66"/>
      <c r="HBR6" s="66"/>
      <c r="HBS6" s="66"/>
      <c r="HBT6" s="66"/>
      <c r="HBU6" s="66"/>
      <c r="HBV6" s="66"/>
      <c r="HBW6" s="66"/>
      <c r="HBX6" s="66"/>
      <c r="HBY6" s="66"/>
      <c r="HBZ6" s="66"/>
      <c r="HCA6" s="66"/>
      <c r="HCB6" s="66"/>
      <c r="HCC6" s="66"/>
      <c r="HCD6" s="66"/>
      <c r="HCE6" s="66"/>
      <c r="HCF6" s="66"/>
      <c r="HCG6" s="66"/>
      <c r="HCH6" s="66"/>
      <c r="HCI6" s="66"/>
      <c r="HCJ6" s="66"/>
      <c r="HCK6" s="66"/>
      <c r="HCL6" s="66"/>
      <c r="HCM6" s="66"/>
      <c r="HCN6" s="66"/>
      <c r="HCO6" s="66"/>
      <c r="HCP6" s="66"/>
      <c r="HCQ6" s="66"/>
      <c r="HCR6" s="66"/>
      <c r="HCS6" s="66"/>
      <c r="HCT6" s="66"/>
      <c r="HCU6" s="66"/>
      <c r="HCV6" s="66"/>
      <c r="HCW6" s="66"/>
      <c r="HCX6" s="66"/>
      <c r="HCY6" s="66"/>
      <c r="HCZ6" s="66"/>
      <c r="HDA6" s="66"/>
      <c r="HDB6" s="66"/>
      <c r="HDC6" s="66"/>
      <c r="HDD6" s="66"/>
      <c r="HDE6" s="66"/>
      <c r="HDF6" s="66"/>
      <c r="HDG6" s="66"/>
      <c r="HDH6" s="66"/>
      <c r="HDI6" s="66"/>
      <c r="HDJ6" s="66"/>
      <c r="HDK6" s="66"/>
      <c r="HDL6" s="66"/>
      <c r="HDM6" s="66"/>
      <c r="HDN6" s="66"/>
      <c r="HDO6" s="66"/>
      <c r="HDP6" s="66"/>
      <c r="HDQ6" s="66"/>
      <c r="HDR6" s="66"/>
      <c r="HDS6" s="66"/>
      <c r="HDT6" s="66"/>
      <c r="HDU6" s="66"/>
      <c r="HDV6" s="66"/>
      <c r="HDW6" s="66"/>
      <c r="HDX6" s="66"/>
      <c r="HDY6" s="66"/>
      <c r="HDZ6" s="66"/>
      <c r="HEA6" s="66"/>
      <c r="HEB6" s="66"/>
      <c r="HEC6" s="66"/>
      <c r="HED6" s="66"/>
      <c r="HEE6" s="66"/>
      <c r="HEF6" s="66"/>
      <c r="HEG6" s="66"/>
      <c r="HEH6" s="66"/>
      <c r="HEI6" s="66"/>
      <c r="HEJ6" s="66"/>
      <c r="HEK6" s="66"/>
      <c r="HEL6" s="66"/>
      <c r="HEM6" s="66"/>
      <c r="HEN6" s="66"/>
      <c r="HEO6" s="66"/>
      <c r="HEP6" s="66"/>
      <c r="HEQ6" s="66"/>
      <c r="HER6" s="66"/>
      <c r="HES6" s="66"/>
      <c r="HET6" s="66"/>
      <c r="HEU6" s="66"/>
      <c r="HEV6" s="66"/>
      <c r="HEW6" s="66"/>
      <c r="HEX6" s="66"/>
      <c r="HEY6" s="66"/>
      <c r="HEZ6" s="66"/>
      <c r="HFA6" s="66"/>
      <c r="HFB6" s="66"/>
      <c r="HFC6" s="66"/>
      <c r="HFD6" s="66"/>
      <c r="HFE6" s="66"/>
      <c r="HFF6" s="66"/>
      <c r="HFG6" s="66"/>
      <c r="HFH6" s="66"/>
      <c r="HFI6" s="66"/>
      <c r="HFJ6" s="66"/>
      <c r="HFK6" s="66"/>
      <c r="HFL6" s="66"/>
      <c r="HFM6" s="66"/>
      <c r="HFN6" s="66"/>
      <c r="HFO6" s="66"/>
      <c r="HFP6" s="66"/>
      <c r="HFQ6" s="66"/>
      <c r="HFR6" s="66"/>
      <c r="HFS6" s="66"/>
      <c r="HFT6" s="66"/>
      <c r="HFU6" s="66"/>
      <c r="HFV6" s="66"/>
      <c r="HFW6" s="66"/>
      <c r="HFX6" s="66"/>
      <c r="HFY6" s="66"/>
      <c r="HFZ6" s="66"/>
      <c r="HGA6" s="66"/>
      <c r="HGB6" s="66"/>
      <c r="HGC6" s="66"/>
      <c r="HGD6" s="66"/>
      <c r="HGE6" s="66"/>
      <c r="HGF6" s="66"/>
      <c r="HGG6" s="66"/>
      <c r="HGH6" s="66"/>
      <c r="HGI6" s="66"/>
      <c r="HGJ6" s="66"/>
      <c r="HGK6" s="66"/>
      <c r="HGL6" s="66"/>
      <c r="HGM6" s="66"/>
      <c r="HGN6" s="66"/>
      <c r="HGO6" s="66"/>
      <c r="HGP6" s="66"/>
      <c r="HGQ6" s="66"/>
      <c r="HGR6" s="66"/>
      <c r="HGS6" s="66"/>
      <c r="HGT6" s="66"/>
      <c r="HGU6" s="66"/>
      <c r="HGV6" s="66"/>
      <c r="HGW6" s="66"/>
      <c r="HGX6" s="66"/>
      <c r="HGY6" s="66"/>
      <c r="HGZ6" s="66"/>
      <c r="HHA6" s="66"/>
      <c r="HHB6" s="66"/>
      <c r="HHC6" s="66"/>
      <c r="HHD6" s="66"/>
      <c r="HHE6" s="66"/>
      <c r="HHF6" s="66"/>
      <c r="HHG6" s="66"/>
      <c r="HHH6" s="66"/>
      <c r="HHI6" s="66"/>
      <c r="HHJ6" s="66"/>
      <c r="HHK6" s="66"/>
      <c r="HHL6" s="66"/>
      <c r="HHM6" s="66"/>
      <c r="HHN6" s="66"/>
      <c r="HHO6" s="66"/>
      <c r="HHP6" s="66"/>
      <c r="HHQ6" s="66"/>
      <c r="HHR6" s="66"/>
      <c r="HHS6" s="66"/>
      <c r="HHT6" s="66"/>
      <c r="HHU6" s="66"/>
      <c r="HHV6" s="66"/>
      <c r="HHW6" s="66"/>
      <c r="HHX6" s="66"/>
      <c r="HHY6" s="66"/>
      <c r="HHZ6" s="66"/>
      <c r="HIA6" s="66"/>
      <c r="HIB6" s="66"/>
      <c r="HIC6" s="66"/>
      <c r="HID6" s="66"/>
      <c r="HIE6" s="66"/>
      <c r="HIF6" s="66"/>
      <c r="HIG6" s="66"/>
      <c r="HIH6" s="66"/>
      <c r="HII6" s="66"/>
      <c r="HIJ6" s="66"/>
      <c r="HIK6" s="66"/>
      <c r="HIL6" s="66"/>
      <c r="HIM6" s="66"/>
      <c r="HIN6" s="66"/>
      <c r="HIO6" s="66"/>
      <c r="HIP6" s="66"/>
      <c r="HIQ6" s="66"/>
      <c r="HIR6" s="66"/>
      <c r="HIS6" s="66"/>
      <c r="HIT6" s="66"/>
      <c r="HIU6" s="66"/>
      <c r="HIV6" s="66"/>
      <c r="HIW6" s="66"/>
      <c r="HIX6" s="66"/>
      <c r="HIY6" s="66"/>
      <c r="HIZ6" s="66"/>
      <c r="HJA6" s="66"/>
      <c r="HJB6" s="66"/>
      <c r="HJC6" s="66"/>
      <c r="HJD6" s="66"/>
      <c r="HJE6" s="66"/>
      <c r="HJF6" s="66"/>
      <c r="HJG6" s="66"/>
      <c r="HJH6" s="66"/>
      <c r="HJI6" s="66"/>
      <c r="HJJ6" s="66"/>
      <c r="HJK6" s="66"/>
      <c r="HJL6" s="66"/>
      <c r="HJM6" s="66"/>
      <c r="HJN6" s="66"/>
      <c r="HJO6" s="66"/>
      <c r="HJP6" s="66"/>
      <c r="HJQ6" s="66"/>
      <c r="HJR6" s="66"/>
      <c r="HJS6" s="66"/>
      <c r="HJT6" s="66"/>
      <c r="HJU6" s="66"/>
      <c r="HJV6" s="66"/>
      <c r="HJW6" s="66"/>
      <c r="HJX6" s="66"/>
      <c r="HJY6" s="66"/>
      <c r="HJZ6" s="66"/>
      <c r="HKA6" s="66"/>
      <c r="HKB6" s="66"/>
      <c r="HKC6" s="66"/>
      <c r="HKD6" s="66"/>
      <c r="HKE6" s="66"/>
      <c r="HKF6" s="66"/>
      <c r="HKG6" s="66"/>
      <c r="HKH6" s="66"/>
      <c r="HKI6" s="66"/>
      <c r="HKJ6" s="66"/>
      <c r="HKK6" s="66"/>
      <c r="HKL6" s="66"/>
      <c r="HKM6" s="66"/>
      <c r="HKN6" s="66"/>
      <c r="HKO6" s="66"/>
      <c r="HKP6" s="66"/>
      <c r="HKQ6" s="66"/>
      <c r="HKR6" s="66"/>
      <c r="HKS6" s="66"/>
      <c r="HKT6" s="66"/>
      <c r="HKU6" s="66"/>
      <c r="HKV6" s="66"/>
      <c r="HKW6" s="66"/>
      <c r="HKX6" s="66"/>
      <c r="HKY6" s="66"/>
      <c r="HKZ6" s="66"/>
      <c r="HLA6" s="66"/>
      <c r="HLB6" s="66"/>
      <c r="HLC6" s="66"/>
      <c r="HLD6" s="66"/>
      <c r="HLE6" s="66"/>
      <c r="HLF6" s="66"/>
      <c r="HLG6" s="66"/>
      <c r="HLH6" s="66"/>
      <c r="HLI6" s="66"/>
      <c r="HLJ6" s="66"/>
      <c r="HLK6" s="66"/>
      <c r="HLL6" s="66"/>
      <c r="HLM6" s="66"/>
      <c r="HLN6" s="66"/>
      <c r="HLO6" s="66"/>
      <c r="HLP6" s="66"/>
      <c r="HLQ6" s="66"/>
      <c r="HLR6" s="66"/>
      <c r="HLS6" s="66"/>
      <c r="HLT6" s="66"/>
      <c r="HLU6" s="66"/>
      <c r="HLV6" s="66"/>
      <c r="HLW6" s="66"/>
      <c r="HLX6" s="66"/>
      <c r="HLY6" s="66"/>
      <c r="HLZ6" s="66"/>
      <c r="HMA6" s="66"/>
      <c r="HMB6" s="66"/>
      <c r="HMC6" s="66"/>
      <c r="HMD6" s="66"/>
      <c r="HME6" s="66"/>
      <c r="HMF6" s="66"/>
      <c r="HMG6" s="66"/>
      <c r="HMH6" s="66"/>
      <c r="HMI6" s="66"/>
      <c r="HMJ6" s="66"/>
      <c r="HMK6" s="66"/>
      <c r="HML6" s="66"/>
      <c r="HMM6" s="66"/>
      <c r="HMN6" s="66"/>
      <c r="HMO6" s="66"/>
      <c r="HMP6" s="66"/>
      <c r="HMQ6" s="66"/>
      <c r="HMR6" s="66"/>
      <c r="HMS6" s="66"/>
      <c r="HMT6" s="66"/>
      <c r="HMU6" s="66"/>
      <c r="HMV6" s="66"/>
      <c r="HMW6" s="66"/>
      <c r="HMX6" s="66"/>
      <c r="HMY6" s="66"/>
      <c r="HMZ6" s="66"/>
      <c r="HNA6" s="66"/>
      <c r="HNB6" s="66"/>
      <c r="HNC6" s="66"/>
      <c r="HND6" s="66"/>
      <c r="HNE6" s="66"/>
      <c r="HNF6" s="66"/>
      <c r="HNG6" s="66"/>
      <c r="HNH6" s="66"/>
      <c r="HNI6" s="66"/>
      <c r="HNJ6" s="66"/>
      <c r="HNK6" s="66"/>
      <c r="HNL6" s="66"/>
      <c r="HNM6" s="66"/>
      <c r="HNN6" s="66"/>
      <c r="HNO6" s="66"/>
      <c r="HNP6" s="66"/>
      <c r="HNQ6" s="66"/>
      <c r="HNR6" s="66"/>
      <c r="HNS6" s="66"/>
      <c r="HNT6" s="66"/>
      <c r="HNU6" s="66"/>
      <c r="HNV6" s="66"/>
      <c r="HNW6" s="66"/>
      <c r="HNX6" s="66"/>
      <c r="HNY6" s="66"/>
      <c r="HNZ6" s="66"/>
      <c r="HOA6" s="66"/>
      <c r="HOB6" s="66"/>
      <c r="HOC6" s="66"/>
      <c r="HOD6" s="66"/>
      <c r="HOE6" s="66"/>
      <c r="HOF6" s="66"/>
      <c r="HOG6" s="66"/>
      <c r="HOH6" s="66"/>
      <c r="HOI6" s="66"/>
      <c r="HOJ6" s="66"/>
      <c r="HOK6" s="66"/>
      <c r="HOL6" s="66"/>
      <c r="HOM6" s="66"/>
      <c r="HON6" s="66"/>
      <c r="HOO6" s="66"/>
      <c r="HOP6" s="66"/>
      <c r="HOQ6" s="66"/>
      <c r="HOR6" s="66"/>
      <c r="HOS6" s="66"/>
      <c r="HOT6" s="66"/>
      <c r="HOU6" s="66"/>
      <c r="HOV6" s="66"/>
      <c r="HOW6" s="66"/>
      <c r="HOX6" s="66"/>
      <c r="HOY6" s="66"/>
      <c r="HOZ6" s="66"/>
      <c r="HPA6" s="66"/>
      <c r="HPB6" s="66"/>
      <c r="HPC6" s="66"/>
      <c r="HPD6" s="66"/>
      <c r="HPE6" s="66"/>
      <c r="HPF6" s="66"/>
      <c r="HPG6" s="66"/>
      <c r="HPH6" s="66"/>
      <c r="HPI6" s="66"/>
      <c r="HPJ6" s="66"/>
      <c r="HPK6" s="66"/>
      <c r="HPL6" s="66"/>
      <c r="HPM6" s="66"/>
      <c r="HPN6" s="66"/>
      <c r="HPO6" s="66"/>
      <c r="HPP6" s="66"/>
      <c r="HPQ6" s="66"/>
      <c r="HPR6" s="66"/>
      <c r="HPS6" s="66"/>
      <c r="HPT6" s="66"/>
      <c r="HPU6" s="66"/>
      <c r="HPV6" s="66"/>
      <c r="HPW6" s="66"/>
      <c r="HPX6" s="66"/>
      <c r="HPY6" s="66"/>
      <c r="HPZ6" s="66"/>
      <c r="HQA6" s="66"/>
      <c r="HQB6" s="66"/>
      <c r="HQC6" s="66"/>
      <c r="HQD6" s="66"/>
      <c r="HQE6" s="66"/>
      <c r="HQF6" s="66"/>
      <c r="HQG6" s="66"/>
      <c r="HQH6" s="66"/>
      <c r="HQI6" s="66"/>
      <c r="HQJ6" s="66"/>
      <c r="HQK6" s="66"/>
      <c r="HQL6" s="66"/>
      <c r="HQM6" s="66"/>
      <c r="HQN6" s="66"/>
      <c r="HQO6" s="66"/>
      <c r="HQP6" s="66"/>
      <c r="HQQ6" s="66"/>
      <c r="HQR6" s="66"/>
      <c r="HQS6" s="66"/>
      <c r="HQT6" s="66"/>
      <c r="HQU6" s="66"/>
      <c r="HQV6" s="66"/>
      <c r="HQW6" s="66"/>
      <c r="HQX6" s="66"/>
      <c r="HQY6" s="66"/>
      <c r="HQZ6" s="66"/>
      <c r="HRA6" s="66"/>
      <c r="HRB6" s="66"/>
      <c r="HRC6" s="66"/>
      <c r="HRD6" s="66"/>
      <c r="HRE6" s="66"/>
      <c r="HRF6" s="66"/>
      <c r="HRG6" s="66"/>
      <c r="HRH6" s="66"/>
      <c r="HRI6" s="66"/>
      <c r="HRJ6" s="66"/>
      <c r="HRK6" s="66"/>
      <c r="HRL6" s="66"/>
      <c r="HRM6" s="66"/>
      <c r="HRN6" s="66"/>
      <c r="HRO6" s="66"/>
      <c r="HRP6" s="66"/>
      <c r="HRQ6" s="66"/>
      <c r="HRR6" s="66"/>
      <c r="HRS6" s="66"/>
      <c r="HRT6" s="66"/>
      <c r="HRU6" s="66"/>
      <c r="HRV6" s="66"/>
      <c r="HRW6" s="66"/>
      <c r="HRX6" s="66"/>
      <c r="HRY6" s="66"/>
      <c r="HRZ6" s="66"/>
      <c r="HSA6" s="66"/>
      <c r="HSB6" s="66"/>
      <c r="HSC6" s="66"/>
      <c r="HSD6" s="66"/>
      <c r="HSE6" s="66"/>
      <c r="HSF6" s="66"/>
      <c r="HSG6" s="66"/>
      <c r="HSH6" s="66"/>
      <c r="HSI6" s="66"/>
      <c r="HSJ6" s="66"/>
      <c r="HSK6" s="66"/>
      <c r="HSL6" s="66"/>
      <c r="HSM6" s="66"/>
      <c r="HSN6" s="66"/>
      <c r="HSO6" s="66"/>
      <c r="HSP6" s="66"/>
      <c r="HSQ6" s="66"/>
      <c r="HSR6" s="66"/>
      <c r="HSS6" s="66"/>
      <c r="HST6" s="66"/>
      <c r="HSU6" s="66"/>
      <c r="HSV6" s="66"/>
      <c r="HSW6" s="66"/>
      <c r="HSX6" s="66"/>
      <c r="HSY6" s="66"/>
      <c r="HSZ6" s="66"/>
      <c r="HTA6" s="66"/>
      <c r="HTB6" s="66"/>
      <c r="HTC6" s="66"/>
      <c r="HTD6" s="66"/>
      <c r="HTE6" s="66"/>
      <c r="HTF6" s="66"/>
      <c r="HTG6" s="66"/>
      <c r="HTH6" s="66"/>
      <c r="HTI6" s="66"/>
      <c r="HTJ6" s="66"/>
      <c r="HTK6" s="66"/>
      <c r="HTL6" s="66"/>
      <c r="HTM6" s="66"/>
      <c r="HTN6" s="66"/>
      <c r="HTO6" s="66"/>
      <c r="HTP6" s="66"/>
      <c r="HTQ6" s="66"/>
      <c r="HTR6" s="66"/>
      <c r="HTS6" s="66"/>
      <c r="HTT6" s="66"/>
      <c r="HTU6" s="66"/>
      <c r="HTV6" s="66"/>
      <c r="HTW6" s="66"/>
      <c r="HTX6" s="66"/>
      <c r="HTY6" s="66"/>
      <c r="HTZ6" s="66"/>
      <c r="HUA6" s="66"/>
      <c r="HUB6" s="66"/>
      <c r="HUC6" s="66"/>
      <c r="HUD6" s="66"/>
      <c r="HUE6" s="66"/>
      <c r="HUF6" s="66"/>
      <c r="HUG6" s="66"/>
      <c r="HUH6" s="66"/>
      <c r="HUI6" s="66"/>
      <c r="HUJ6" s="66"/>
      <c r="HUK6" s="66"/>
      <c r="HUL6" s="66"/>
      <c r="HUM6" s="66"/>
      <c r="HUN6" s="66"/>
      <c r="HUO6" s="66"/>
      <c r="HUP6" s="66"/>
      <c r="HUQ6" s="66"/>
      <c r="HUR6" s="66"/>
      <c r="HUS6" s="66"/>
      <c r="HUT6" s="66"/>
      <c r="HUU6" s="66"/>
      <c r="HUV6" s="66"/>
      <c r="HUW6" s="66"/>
      <c r="HUX6" s="66"/>
      <c r="HUY6" s="66"/>
      <c r="HUZ6" s="66"/>
      <c r="HVA6" s="66"/>
      <c r="HVB6" s="66"/>
      <c r="HVC6" s="66"/>
      <c r="HVD6" s="66"/>
      <c r="HVE6" s="66"/>
      <c r="HVF6" s="66"/>
      <c r="HVG6" s="66"/>
      <c r="HVH6" s="66"/>
      <c r="HVI6" s="66"/>
      <c r="HVJ6" s="66"/>
      <c r="HVK6" s="66"/>
      <c r="HVL6" s="66"/>
      <c r="HVM6" s="66"/>
      <c r="HVN6" s="66"/>
      <c r="HVO6" s="66"/>
      <c r="HVP6" s="66"/>
      <c r="HVQ6" s="66"/>
      <c r="HVR6" s="66"/>
      <c r="HVS6" s="66"/>
      <c r="HVT6" s="66"/>
      <c r="HVU6" s="66"/>
      <c r="HVV6" s="66"/>
      <c r="HVW6" s="66"/>
      <c r="HVX6" s="66"/>
      <c r="HVY6" s="66"/>
      <c r="HVZ6" s="66"/>
      <c r="HWA6" s="66"/>
      <c r="HWB6" s="66"/>
      <c r="HWC6" s="66"/>
      <c r="HWD6" s="66"/>
      <c r="HWE6" s="66"/>
      <c r="HWF6" s="66"/>
      <c r="HWG6" s="66"/>
      <c r="HWH6" s="66"/>
      <c r="HWI6" s="66"/>
      <c r="HWJ6" s="66"/>
      <c r="HWK6" s="66"/>
      <c r="HWL6" s="66"/>
      <c r="HWM6" s="66"/>
      <c r="HWN6" s="66"/>
      <c r="HWO6" s="66"/>
      <c r="HWP6" s="66"/>
      <c r="HWQ6" s="66"/>
      <c r="HWR6" s="66"/>
      <c r="HWS6" s="66"/>
      <c r="HWT6" s="66"/>
      <c r="HWU6" s="66"/>
      <c r="HWV6" s="66"/>
      <c r="HWW6" s="66"/>
      <c r="HWX6" s="66"/>
      <c r="HWY6" s="66"/>
      <c r="HWZ6" s="66"/>
      <c r="HXA6" s="66"/>
      <c r="HXB6" s="66"/>
      <c r="HXC6" s="66"/>
      <c r="HXD6" s="66"/>
      <c r="HXE6" s="66"/>
      <c r="HXF6" s="66"/>
      <c r="HXG6" s="66"/>
      <c r="HXH6" s="66"/>
      <c r="HXI6" s="66"/>
      <c r="HXJ6" s="66"/>
      <c r="HXK6" s="66"/>
      <c r="HXL6" s="66"/>
      <c r="HXM6" s="66"/>
      <c r="HXN6" s="66"/>
      <c r="HXO6" s="66"/>
      <c r="HXP6" s="66"/>
      <c r="HXQ6" s="66"/>
      <c r="HXR6" s="66"/>
      <c r="HXS6" s="66"/>
      <c r="HXT6" s="66"/>
      <c r="HXU6" s="66"/>
      <c r="HXV6" s="66"/>
      <c r="HXW6" s="66"/>
      <c r="HXX6" s="66"/>
      <c r="HXY6" s="66"/>
      <c r="HXZ6" s="66"/>
      <c r="HYA6" s="66"/>
      <c r="HYB6" s="66"/>
      <c r="HYC6" s="66"/>
      <c r="HYD6" s="66"/>
      <c r="HYE6" s="66"/>
      <c r="HYF6" s="66"/>
      <c r="HYG6" s="66"/>
      <c r="HYH6" s="66"/>
      <c r="HYI6" s="66"/>
      <c r="HYJ6" s="66"/>
      <c r="HYK6" s="66"/>
      <c r="HYL6" s="66"/>
      <c r="HYM6" s="66"/>
      <c r="HYN6" s="66"/>
      <c r="HYO6" s="66"/>
      <c r="HYP6" s="66"/>
      <c r="HYQ6" s="66"/>
      <c r="HYR6" s="66"/>
      <c r="HYS6" s="66"/>
      <c r="HYT6" s="66"/>
      <c r="HYU6" s="66"/>
      <c r="HYV6" s="66"/>
      <c r="HYW6" s="66"/>
      <c r="HYX6" s="66"/>
      <c r="HYY6" s="66"/>
      <c r="HYZ6" s="66"/>
      <c r="HZA6" s="66"/>
      <c r="HZB6" s="66"/>
      <c r="HZC6" s="66"/>
      <c r="HZD6" s="66"/>
      <c r="HZE6" s="66"/>
      <c r="HZF6" s="66"/>
      <c r="HZG6" s="66"/>
      <c r="HZH6" s="66"/>
      <c r="HZI6" s="66"/>
      <c r="HZJ6" s="66"/>
      <c r="HZK6" s="66"/>
      <c r="HZL6" s="66"/>
      <c r="HZM6" s="66"/>
      <c r="HZN6" s="66"/>
      <c r="HZO6" s="66"/>
      <c r="HZP6" s="66"/>
      <c r="HZQ6" s="66"/>
      <c r="HZR6" s="66"/>
      <c r="HZS6" s="66"/>
      <c r="HZT6" s="66"/>
      <c r="HZU6" s="66"/>
      <c r="HZV6" s="66"/>
      <c r="HZW6" s="66"/>
      <c r="HZX6" s="66"/>
      <c r="HZY6" s="66"/>
      <c r="HZZ6" s="66"/>
      <c r="IAA6" s="66"/>
      <c r="IAB6" s="66"/>
      <c r="IAC6" s="66"/>
      <c r="IAD6" s="66"/>
      <c r="IAE6" s="66"/>
      <c r="IAF6" s="66"/>
      <c r="IAG6" s="66"/>
      <c r="IAH6" s="66"/>
      <c r="IAI6" s="66"/>
      <c r="IAJ6" s="66"/>
      <c r="IAK6" s="66"/>
      <c r="IAL6" s="66"/>
      <c r="IAM6" s="66"/>
      <c r="IAN6" s="66"/>
      <c r="IAO6" s="66"/>
      <c r="IAP6" s="66"/>
      <c r="IAQ6" s="66"/>
      <c r="IAR6" s="66"/>
      <c r="IAS6" s="66"/>
      <c r="IAT6" s="66"/>
      <c r="IAU6" s="66"/>
      <c r="IAV6" s="66"/>
      <c r="IAW6" s="66"/>
      <c r="IAX6" s="66"/>
      <c r="IAY6" s="66"/>
      <c r="IAZ6" s="66"/>
      <c r="IBA6" s="66"/>
      <c r="IBB6" s="66"/>
      <c r="IBC6" s="66"/>
      <c r="IBD6" s="66"/>
      <c r="IBE6" s="66"/>
      <c r="IBF6" s="66"/>
      <c r="IBG6" s="66"/>
      <c r="IBH6" s="66"/>
      <c r="IBI6" s="66"/>
      <c r="IBJ6" s="66"/>
      <c r="IBK6" s="66"/>
      <c r="IBL6" s="66"/>
      <c r="IBM6" s="66"/>
      <c r="IBN6" s="66"/>
      <c r="IBO6" s="66"/>
      <c r="IBP6" s="66"/>
      <c r="IBQ6" s="66"/>
      <c r="IBR6" s="66"/>
      <c r="IBS6" s="66"/>
      <c r="IBT6" s="66"/>
      <c r="IBU6" s="66"/>
      <c r="IBV6" s="66"/>
      <c r="IBW6" s="66"/>
      <c r="IBX6" s="66"/>
      <c r="IBY6" s="66"/>
      <c r="IBZ6" s="66"/>
      <c r="ICA6" s="66"/>
      <c r="ICB6" s="66"/>
      <c r="ICC6" s="66"/>
      <c r="ICD6" s="66"/>
      <c r="ICE6" s="66"/>
      <c r="ICF6" s="66"/>
      <c r="ICG6" s="66"/>
      <c r="ICH6" s="66"/>
      <c r="ICI6" s="66"/>
      <c r="ICJ6" s="66"/>
      <c r="ICK6" s="66"/>
      <c r="ICL6" s="66"/>
      <c r="ICM6" s="66"/>
      <c r="ICN6" s="66"/>
      <c r="ICO6" s="66"/>
      <c r="ICP6" s="66"/>
      <c r="ICQ6" s="66"/>
      <c r="ICR6" s="66"/>
      <c r="ICS6" s="66"/>
      <c r="ICT6" s="66"/>
      <c r="ICU6" s="66"/>
      <c r="ICV6" s="66"/>
      <c r="ICW6" s="66"/>
      <c r="ICX6" s="66"/>
      <c r="ICY6" s="66"/>
      <c r="ICZ6" s="66"/>
      <c r="IDA6" s="66"/>
      <c r="IDB6" s="66"/>
      <c r="IDC6" s="66"/>
      <c r="IDD6" s="66"/>
      <c r="IDE6" s="66"/>
      <c r="IDF6" s="66"/>
      <c r="IDG6" s="66"/>
      <c r="IDH6" s="66"/>
      <c r="IDI6" s="66"/>
      <c r="IDJ6" s="66"/>
      <c r="IDK6" s="66"/>
      <c r="IDL6" s="66"/>
      <c r="IDM6" s="66"/>
      <c r="IDN6" s="66"/>
      <c r="IDO6" s="66"/>
      <c r="IDP6" s="66"/>
      <c r="IDQ6" s="66"/>
      <c r="IDR6" s="66"/>
      <c r="IDS6" s="66"/>
      <c r="IDT6" s="66"/>
      <c r="IDU6" s="66"/>
      <c r="IDV6" s="66"/>
      <c r="IDW6" s="66"/>
      <c r="IDX6" s="66"/>
      <c r="IDY6" s="66"/>
      <c r="IDZ6" s="66"/>
      <c r="IEA6" s="66"/>
      <c r="IEB6" s="66"/>
      <c r="IEC6" s="66"/>
      <c r="IED6" s="66"/>
      <c r="IEE6" s="66"/>
      <c r="IEF6" s="66"/>
      <c r="IEG6" s="66"/>
      <c r="IEH6" s="66"/>
      <c r="IEI6" s="66"/>
      <c r="IEJ6" s="66"/>
      <c r="IEK6" s="66"/>
      <c r="IEL6" s="66"/>
      <c r="IEM6" s="66"/>
      <c r="IEN6" s="66"/>
      <c r="IEO6" s="66"/>
      <c r="IEP6" s="66"/>
      <c r="IEQ6" s="66"/>
      <c r="IER6" s="66"/>
      <c r="IES6" s="66"/>
      <c r="IET6" s="66"/>
      <c r="IEU6" s="66"/>
      <c r="IEV6" s="66"/>
      <c r="IEW6" s="66"/>
      <c r="IEX6" s="66"/>
      <c r="IEY6" s="66"/>
      <c r="IEZ6" s="66"/>
      <c r="IFA6" s="66"/>
      <c r="IFB6" s="66"/>
      <c r="IFC6" s="66"/>
      <c r="IFD6" s="66"/>
      <c r="IFE6" s="66"/>
      <c r="IFF6" s="66"/>
      <c r="IFG6" s="66"/>
      <c r="IFH6" s="66"/>
      <c r="IFI6" s="66"/>
      <c r="IFJ6" s="66"/>
      <c r="IFK6" s="66"/>
      <c r="IFL6" s="66"/>
      <c r="IFM6" s="66"/>
      <c r="IFN6" s="66"/>
      <c r="IFO6" s="66"/>
      <c r="IFP6" s="66"/>
      <c r="IFQ6" s="66"/>
      <c r="IFR6" s="66"/>
      <c r="IFS6" s="66"/>
      <c r="IFT6" s="66"/>
      <c r="IFU6" s="66"/>
      <c r="IFV6" s="66"/>
      <c r="IFW6" s="66"/>
      <c r="IFX6" s="66"/>
      <c r="IFY6" s="66"/>
      <c r="IFZ6" s="66"/>
      <c r="IGA6" s="66"/>
      <c r="IGB6" s="66"/>
      <c r="IGC6" s="66"/>
      <c r="IGD6" s="66"/>
      <c r="IGE6" s="66"/>
      <c r="IGF6" s="66"/>
      <c r="IGG6" s="66"/>
      <c r="IGH6" s="66"/>
      <c r="IGI6" s="66"/>
      <c r="IGJ6" s="66"/>
      <c r="IGK6" s="66"/>
      <c r="IGL6" s="66"/>
      <c r="IGM6" s="66"/>
      <c r="IGN6" s="66"/>
      <c r="IGO6" s="66"/>
      <c r="IGP6" s="66"/>
      <c r="IGQ6" s="66"/>
      <c r="IGR6" s="66"/>
      <c r="IGS6" s="66"/>
      <c r="IGT6" s="66"/>
      <c r="IGU6" s="66"/>
      <c r="IGV6" s="66"/>
      <c r="IGW6" s="66"/>
      <c r="IGX6" s="66"/>
      <c r="IGY6" s="66"/>
      <c r="IGZ6" s="66"/>
      <c r="IHA6" s="66"/>
      <c r="IHB6" s="66"/>
      <c r="IHC6" s="66"/>
      <c r="IHD6" s="66"/>
      <c r="IHE6" s="66"/>
      <c r="IHF6" s="66"/>
      <c r="IHG6" s="66"/>
      <c r="IHH6" s="66"/>
      <c r="IHI6" s="66"/>
      <c r="IHJ6" s="66"/>
      <c r="IHK6" s="66"/>
      <c r="IHL6" s="66"/>
      <c r="IHM6" s="66"/>
      <c r="IHN6" s="66"/>
      <c r="IHO6" s="66"/>
      <c r="IHP6" s="66"/>
      <c r="IHQ6" s="66"/>
      <c r="IHR6" s="66"/>
      <c r="IHS6" s="66"/>
      <c r="IHT6" s="66"/>
      <c r="IHU6" s="66"/>
      <c r="IHV6" s="66"/>
      <c r="IHW6" s="66"/>
      <c r="IHX6" s="66"/>
      <c r="IHY6" s="66"/>
      <c r="IHZ6" s="66"/>
      <c r="IIA6" s="66"/>
      <c r="IIB6" s="66"/>
      <c r="IIC6" s="66"/>
      <c r="IID6" s="66"/>
      <c r="IIE6" s="66"/>
      <c r="IIF6" s="66"/>
      <c r="IIG6" s="66"/>
      <c r="IIH6" s="66"/>
      <c r="III6" s="66"/>
      <c r="IIJ6" s="66"/>
      <c r="IIK6" s="66"/>
      <c r="IIL6" s="66"/>
      <c r="IIM6" s="66"/>
      <c r="IIN6" s="66"/>
      <c r="IIO6" s="66"/>
      <c r="IIP6" s="66"/>
      <c r="IIQ6" s="66"/>
      <c r="IIR6" s="66"/>
      <c r="IIS6" s="66"/>
      <c r="IIT6" s="66"/>
      <c r="IIU6" s="66"/>
      <c r="IIV6" s="66"/>
      <c r="IIW6" s="66"/>
      <c r="IIX6" s="66"/>
      <c r="IIY6" s="66"/>
      <c r="IIZ6" s="66"/>
      <c r="IJA6" s="66"/>
      <c r="IJB6" s="66"/>
      <c r="IJC6" s="66"/>
      <c r="IJD6" s="66"/>
      <c r="IJE6" s="66"/>
      <c r="IJF6" s="66"/>
      <c r="IJG6" s="66"/>
      <c r="IJH6" s="66"/>
      <c r="IJI6" s="66"/>
      <c r="IJJ6" s="66"/>
      <c r="IJK6" s="66"/>
      <c r="IJL6" s="66"/>
      <c r="IJM6" s="66"/>
      <c r="IJN6" s="66"/>
      <c r="IJO6" s="66"/>
      <c r="IJP6" s="66"/>
      <c r="IJQ6" s="66"/>
      <c r="IJR6" s="66"/>
      <c r="IJS6" s="66"/>
      <c r="IJT6" s="66"/>
      <c r="IJU6" s="66"/>
      <c r="IJV6" s="66"/>
      <c r="IJW6" s="66"/>
      <c r="IJX6" s="66"/>
      <c r="IJY6" s="66"/>
      <c r="IJZ6" s="66"/>
      <c r="IKA6" s="66"/>
      <c r="IKB6" s="66"/>
      <c r="IKC6" s="66"/>
      <c r="IKD6" s="66"/>
      <c r="IKE6" s="66"/>
      <c r="IKF6" s="66"/>
      <c r="IKG6" s="66"/>
      <c r="IKH6" s="66"/>
      <c r="IKI6" s="66"/>
      <c r="IKJ6" s="66"/>
      <c r="IKK6" s="66"/>
      <c r="IKL6" s="66"/>
      <c r="IKM6" s="66"/>
      <c r="IKN6" s="66"/>
      <c r="IKO6" s="66"/>
      <c r="IKP6" s="66"/>
      <c r="IKQ6" s="66"/>
      <c r="IKR6" s="66"/>
      <c r="IKS6" s="66"/>
      <c r="IKT6" s="66"/>
      <c r="IKU6" s="66"/>
      <c r="IKV6" s="66"/>
      <c r="IKW6" s="66"/>
      <c r="IKX6" s="66"/>
      <c r="IKY6" s="66"/>
      <c r="IKZ6" s="66"/>
      <c r="ILA6" s="66"/>
      <c r="ILB6" s="66"/>
      <c r="ILC6" s="66"/>
      <c r="ILD6" s="66"/>
      <c r="ILE6" s="66"/>
      <c r="ILF6" s="66"/>
      <c r="ILG6" s="66"/>
      <c r="ILH6" s="66"/>
      <c r="ILI6" s="66"/>
      <c r="ILJ6" s="66"/>
      <c r="ILK6" s="66"/>
      <c r="ILL6" s="66"/>
      <c r="ILM6" s="66"/>
      <c r="ILN6" s="66"/>
      <c r="ILO6" s="66"/>
      <c r="ILP6" s="66"/>
      <c r="ILQ6" s="66"/>
      <c r="ILR6" s="66"/>
      <c r="ILS6" s="66"/>
      <c r="ILT6" s="66"/>
      <c r="ILU6" s="66"/>
      <c r="ILV6" s="66"/>
      <c r="ILW6" s="66"/>
      <c r="ILX6" s="66"/>
      <c r="ILY6" s="66"/>
      <c r="ILZ6" s="66"/>
      <c r="IMA6" s="66"/>
      <c r="IMB6" s="66"/>
      <c r="IMC6" s="66"/>
      <c r="IMD6" s="66"/>
      <c r="IME6" s="66"/>
      <c r="IMF6" s="66"/>
      <c r="IMG6" s="66"/>
      <c r="IMH6" s="66"/>
      <c r="IMI6" s="66"/>
      <c r="IMJ6" s="66"/>
      <c r="IMK6" s="66"/>
      <c r="IML6" s="66"/>
      <c r="IMM6" s="66"/>
      <c r="IMN6" s="66"/>
      <c r="IMO6" s="66"/>
      <c r="IMP6" s="66"/>
      <c r="IMQ6" s="66"/>
      <c r="IMR6" s="66"/>
      <c r="IMS6" s="66"/>
      <c r="IMT6" s="66"/>
      <c r="IMU6" s="66"/>
      <c r="IMV6" s="66"/>
      <c r="IMW6" s="66"/>
      <c r="IMX6" s="66"/>
      <c r="IMY6" s="66"/>
      <c r="IMZ6" s="66"/>
      <c r="INA6" s="66"/>
      <c r="INB6" s="66"/>
      <c r="INC6" s="66"/>
      <c r="IND6" s="66"/>
      <c r="INE6" s="66"/>
      <c r="INF6" s="66"/>
      <c r="ING6" s="66"/>
      <c r="INH6" s="66"/>
      <c r="INI6" s="66"/>
      <c r="INJ6" s="66"/>
      <c r="INK6" s="66"/>
      <c r="INL6" s="66"/>
      <c r="INM6" s="66"/>
      <c r="INN6" s="66"/>
      <c r="INO6" s="66"/>
      <c r="INP6" s="66"/>
      <c r="INQ6" s="66"/>
      <c r="INR6" s="66"/>
      <c r="INS6" s="66"/>
      <c r="INT6" s="66"/>
      <c r="INU6" s="66"/>
      <c r="INV6" s="66"/>
      <c r="INW6" s="66"/>
      <c r="INX6" s="66"/>
      <c r="INY6" s="66"/>
      <c r="INZ6" s="66"/>
      <c r="IOA6" s="66"/>
      <c r="IOB6" s="66"/>
      <c r="IOC6" s="66"/>
      <c r="IOD6" s="66"/>
      <c r="IOE6" s="66"/>
      <c r="IOF6" s="66"/>
      <c r="IOG6" s="66"/>
      <c r="IOH6" s="66"/>
      <c r="IOI6" s="66"/>
      <c r="IOJ6" s="66"/>
      <c r="IOK6" s="66"/>
      <c r="IOL6" s="66"/>
      <c r="IOM6" s="66"/>
      <c r="ION6" s="66"/>
      <c r="IOO6" s="66"/>
      <c r="IOP6" s="66"/>
      <c r="IOQ6" s="66"/>
      <c r="IOR6" s="66"/>
      <c r="IOS6" s="66"/>
      <c r="IOT6" s="66"/>
      <c r="IOU6" s="66"/>
      <c r="IOV6" s="66"/>
      <c r="IOW6" s="66"/>
      <c r="IOX6" s="66"/>
      <c r="IOY6" s="66"/>
      <c r="IOZ6" s="66"/>
      <c r="IPA6" s="66"/>
      <c r="IPB6" s="66"/>
      <c r="IPC6" s="66"/>
      <c r="IPD6" s="66"/>
      <c r="IPE6" s="66"/>
      <c r="IPF6" s="66"/>
      <c r="IPG6" s="66"/>
      <c r="IPH6" s="66"/>
      <c r="IPI6" s="66"/>
      <c r="IPJ6" s="66"/>
      <c r="IPK6" s="66"/>
      <c r="IPL6" s="66"/>
      <c r="IPM6" s="66"/>
      <c r="IPN6" s="66"/>
      <c r="IPO6" s="66"/>
      <c r="IPP6" s="66"/>
      <c r="IPQ6" s="66"/>
      <c r="IPR6" s="66"/>
      <c r="IPS6" s="66"/>
      <c r="IPT6" s="66"/>
      <c r="IPU6" s="66"/>
      <c r="IPV6" s="66"/>
      <c r="IPW6" s="66"/>
      <c r="IPX6" s="66"/>
      <c r="IPY6" s="66"/>
      <c r="IPZ6" s="66"/>
      <c r="IQA6" s="66"/>
      <c r="IQB6" s="66"/>
      <c r="IQC6" s="66"/>
      <c r="IQD6" s="66"/>
      <c r="IQE6" s="66"/>
      <c r="IQF6" s="66"/>
      <c r="IQG6" s="66"/>
      <c r="IQH6" s="66"/>
      <c r="IQI6" s="66"/>
      <c r="IQJ6" s="66"/>
      <c r="IQK6" s="66"/>
      <c r="IQL6" s="66"/>
      <c r="IQM6" s="66"/>
      <c r="IQN6" s="66"/>
      <c r="IQO6" s="66"/>
      <c r="IQP6" s="66"/>
      <c r="IQQ6" s="66"/>
      <c r="IQR6" s="66"/>
      <c r="IQS6" s="66"/>
      <c r="IQT6" s="66"/>
      <c r="IQU6" s="66"/>
      <c r="IQV6" s="66"/>
      <c r="IQW6" s="66"/>
      <c r="IQX6" s="66"/>
      <c r="IQY6" s="66"/>
      <c r="IQZ6" s="66"/>
      <c r="IRA6" s="66"/>
      <c r="IRB6" s="66"/>
      <c r="IRC6" s="66"/>
      <c r="IRD6" s="66"/>
      <c r="IRE6" s="66"/>
      <c r="IRF6" s="66"/>
      <c r="IRG6" s="66"/>
      <c r="IRH6" s="66"/>
      <c r="IRI6" s="66"/>
      <c r="IRJ6" s="66"/>
      <c r="IRK6" s="66"/>
      <c r="IRL6" s="66"/>
      <c r="IRM6" s="66"/>
      <c r="IRN6" s="66"/>
      <c r="IRO6" s="66"/>
      <c r="IRP6" s="66"/>
      <c r="IRQ6" s="66"/>
      <c r="IRR6" s="66"/>
      <c r="IRS6" s="66"/>
      <c r="IRT6" s="66"/>
      <c r="IRU6" s="66"/>
      <c r="IRV6" s="66"/>
      <c r="IRW6" s="66"/>
      <c r="IRX6" s="66"/>
      <c r="IRY6" s="66"/>
      <c r="IRZ6" s="66"/>
      <c r="ISA6" s="66"/>
      <c r="ISB6" s="66"/>
      <c r="ISC6" s="66"/>
      <c r="ISD6" s="66"/>
      <c r="ISE6" s="66"/>
      <c r="ISF6" s="66"/>
      <c r="ISG6" s="66"/>
      <c r="ISH6" s="66"/>
      <c r="ISI6" s="66"/>
      <c r="ISJ6" s="66"/>
      <c r="ISK6" s="66"/>
      <c r="ISL6" s="66"/>
      <c r="ISM6" s="66"/>
      <c r="ISN6" s="66"/>
      <c r="ISO6" s="66"/>
      <c r="ISP6" s="66"/>
      <c r="ISQ6" s="66"/>
      <c r="ISR6" s="66"/>
      <c r="ISS6" s="66"/>
      <c r="IST6" s="66"/>
      <c r="ISU6" s="66"/>
      <c r="ISV6" s="66"/>
      <c r="ISW6" s="66"/>
      <c r="ISX6" s="66"/>
      <c r="ISY6" s="66"/>
      <c r="ISZ6" s="66"/>
      <c r="ITA6" s="66"/>
      <c r="ITB6" s="66"/>
      <c r="ITC6" s="66"/>
      <c r="ITD6" s="66"/>
      <c r="ITE6" s="66"/>
      <c r="ITF6" s="66"/>
      <c r="ITG6" s="66"/>
      <c r="ITH6" s="66"/>
      <c r="ITI6" s="66"/>
      <c r="ITJ6" s="66"/>
      <c r="ITK6" s="66"/>
      <c r="ITL6" s="66"/>
      <c r="ITM6" s="66"/>
      <c r="ITN6" s="66"/>
      <c r="ITO6" s="66"/>
      <c r="ITP6" s="66"/>
      <c r="ITQ6" s="66"/>
      <c r="ITR6" s="66"/>
      <c r="ITS6" s="66"/>
      <c r="ITT6" s="66"/>
      <c r="ITU6" s="66"/>
      <c r="ITV6" s="66"/>
      <c r="ITW6" s="66"/>
      <c r="ITX6" s="66"/>
      <c r="ITY6" s="66"/>
      <c r="ITZ6" s="66"/>
      <c r="IUA6" s="66"/>
      <c r="IUB6" s="66"/>
      <c r="IUC6" s="66"/>
      <c r="IUD6" s="66"/>
      <c r="IUE6" s="66"/>
      <c r="IUF6" s="66"/>
      <c r="IUG6" s="66"/>
      <c r="IUH6" s="66"/>
      <c r="IUI6" s="66"/>
      <c r="IUJ6" s="66"/>
      <c r="IUK6" s="66"/>
      <c r="IUL6" s="66"/>
      <c r="IUM6" s="66"/>
      <c r="IUN6" s="66"/>
      <c r="IUO6" s="66"/>
      <c r="IUP6" s="66"/>
      <c r="IUQ6" s="66"/>
      <c r="IUR6" s="66"/>
      <c r="IUS6" s="66"/>
      <c r="IUT6" s="66"/>
      <c r="IUU6" s="66"/>
      <c r="IUV6" s="66"/>
      <c r="IUW6" s="66"/>
      <c r="IUX6" s="66"/>
      <c r="IUY6" s="66"/>
      <c r="IUZ6" s="66"/>
      <c r="IVA6" s="66"/>
      <c r="IVB6" s="66"/>
      <c r="IVC6" s="66"/>
      <c r="IVD6" s="66"/>
      <c r="IVE6" s="66"/>
      <c r="IVF6" s="66"/>
      <c r="IVG6" s="66"/>
      <c r="IVH6" s="66"/>
      <c r="IVI6" s="66"/>
      <c r="IVJ6" s="66"/>
      <c r="IVK6" s="66"/>
      <c r="IVL6" s="66"/>
      <c r="IVM6" s="66"/>
      <c r="IVN6" s="66"/>
      <c r="IVO6" s="66"/>
      <c r="IVP6" s="66"/>
      <c r="IVQ6" s="66"/>
      <c r="IVR6" s="66"/>
      <c r="IVS6" s="66"/>
      <c r="IVT6" s="66"/>
      <c r="IVU6" s="66"/>
      <c r="IVV6" s="66"/>
      <c r="IVW6" s="66"/>
      <c r="IVX6" s="66"/>
      <c r="IVY6" s="66"/>
      <c r="IVZ6" s="66"/>
      <c r="IWA6" s="66"/>
      <c r="IWB6" s="66"/>
      <c r="IWC6" s="66"/>
      <c r="IWD6" s="66"/>
      <c r="IWE6" s="66"/>
      <c r="IWF6" s="66"/>
      <c r="IWG6" s="66"/>
      <c r="IWH6" s="66"/>
      <c r="IWI6" s="66"/>
      <c r="IWJ6" s="66"/>
      <c r="IWK6" s="66"/>
      <c r="IWL6" s="66"/>
      <c r="IWM6" s="66"/>
      <c r="IWN6" s="66"/>
      <c r="IWO6" s="66"/>
      <c r="IWP6" s="66"/>
      <c r="IWQ6" s="66"/>
      <c r="IWR6" s="66"/>
      <c r="IWS6" s="66"/>
      <c r="IWT6" s="66"/>
      <c r="IWU6" s="66"/>
      <c r="IWV6" s="66"/>
      <c r="IWW6" s="66"/>
      <c r="IWX6" s="66"/>
      <c r="IWY6" s="66"/>
      <c r="IWZ6" s="66"/>
      <c r="IXA6" s="66"/>
      <c r="IXB6" s="66"/>
      <c r="IXC6" s="66"/>
      <c r="IXD6" s="66"/>
      <c r="IXE6" s="66"/>
      <c r="IXF6" s="66"/>
      <c r="IXG6" s="66"/>
      <c r="IXH6" s="66"/>
      <c r="IXI6" s="66"/>
      <c r="IXJ6" s="66"/>
      <c r="IXK6" s="66"/>
      <c r="IXL6" s="66"/>
      <c r="IXM6" s="66"/>
      <c r="IXN6" s="66"/>
      <c r="IXO6" s="66"/>
      <c r="IXP6" s="66"/>
      <c r="IXQ6" s="66"/>
      <c r="IXR6" s="66"/>
      <c r="IXS6" s="66"/>
      <c r="IXT6" s="66"/>
      <c r="IXU6" s="66"/>
      <c r="IXV6" s="66"/>
      <c r="IXW6" s="66"/>
      <c r="IXX6" s="66"/>
      <c r="IXY6" s="66"/>
      <c r="IXZ6" s="66"/>
      <c r="IYA6" s="66"/>
      <c r="IYB6" s="66"/>
      <c r="IYC6" s="66"/>
      <c r="IYD6" s="66"/>
      <c r="IYE6" s="66"/>
      <c r="IYF6" s="66"/>
      <c r="IYG6" s="66"/>
      <c r="IYH6" s="66"/>
      <c r="IYI6" s="66"/>
      <c r="IYJ6" s="66"/>
      <c r="IYK6" s="66"/>
      <c r="IYL6" s="66"/>
      <c r="IYM6" s="66"/>
      <c r="IYN6" s="66"/>
      <c r="IYO6" s="66"/>
      <c r="IYP6" s="66"/>
      <c r="IYQ6" s="66"/>
      <c r="IYR6" s="66"/>
      <c r="IYS6" s="66"/>
      <c r="IYT6" s="66"/>
      <c r="IYU6" s="66"/>
      <c r="IYV6" s="66"/>
      <c r="IYW6" s="66"/>
      <c r="IYX6" s="66"/>
      <c r="IYY6" s="66"/>
      <c r="IYZ6" s="66"/>
      <c r="IZA6" s="66"/>
      <c r="IZB6" s="66"/>
      <c r="IZC6" s="66"/>
      <c r="IZD6" s="66"/>
      <c r="IZE6" s="66"/>
      <c r="IZF6" s="66"/>
      <c r="IZG6" s="66"/>
      <c r="IZH6" s="66"/>
      <c r="IZI6" s="66"/>
      <c r="IZJ6" s="66"/>
      <c r="IZK6" s="66"/>
      <c r="IZL6" s="66"/>
      <c r="IZM6" s="66"/>
      <c r="IZN6" s="66"/>
      <c r="IZO6" s="66"/>
      <c r="IZP6" s="66"/>
      <c r="IZQ6" s="66"/>
      <c r="IZR6" s="66"/>
      <c r="IZS6" s="66"/>
      <c r="IZT6" s="66"/>
      <c r="IZU6" s="66"/>
      <c r="IZV6" s="66"/>
      <c r="IZW6" s="66"/>
      <c r="IZX6" s="66"/>
      <c r="IZY6" s="66"/>
      <c r="IZZ6" s="66"/>
      <c r="JAA6" s="66"/>
      <c r="JAB6" s="66"/>
      <c r="JAC6" s="66"/>
      <c r="JAD6" s="66"/>
      <c r="JAE6" s="66"/>
      <c r="JAF6" s="66"/>
      <c r="JAG6" s="66"/>
      <c r="JAH6" s="66"/>
      <c r="JAI6" s="66"/>
      <c r="JAJ6" s="66"/>
      <c r="JAK6" s="66"/>
      <c r="JAL6" s="66"/>
      <c r="JAM6" s="66"/>
      <c r="JAN6" s="66"/>
      <c r="JAO6" s="66"/>
      <c r="JAP6" s="66"/>
      <c r="JAQ6" s="66"/>
      <c r="JAR6" s="66"/>
      <c r="JAS6" s="66"/>
      <c r="JAT6" s="66"/>
      <c r="JAU6" s="66"/>
      <c r="JAV6" s="66"/>
      <c r="JAW6" s="66"/>
      <c r="JAX6" s="66"/>
      <c r="JAY6" s="66"/>
      <c r="JAZ6" s="66"/>
      <c r="JBA6" s="66"/>
      <c r="JBB6" s="66"/>
      <c r="JBC6" s="66"/>
      <c r="JBD6" s="66"/>
      <c r="JBE6" s="66"/>
      <c r="JBF6" s="66"/>
      <c r="JBG6" s="66"/>
      <c r="JBH6" s="66"/>
      <c r="JBI6" s="66"/>
      <c r="JBJ6" s="66"/>
      <c r="JBK6" s="66"/>
      <c r="JBL6" s="66"/>
      <c r="JBM6" s="66"/>
      <c r="JBN6" s="66"/>
      <c r="JBO6" s="66"/>
      <c r="JBP6" s="66"/>
      <c r="JBQ6" s="66"/>
      <c r="JBR6" s="66"/>
      <c r="JBS6" s="66"/>
      <c r="JBT6" s="66"/>
      <c r="JBU6" s="66"/>
      <c r="JBV6" s="66"/>
      <c r="JBW6" s="66"/>
      <c r="JBX6" s="66"/>
      <c r="JBY6" s="66"/>
      <c r="JBZ6" s="66"/>
      <c r="JCA6" s="66"/>
      <c r="JCB6" s="66"/>
      <c r="JCC6" s="66"/>
      <c r="JCD6" s="66"/>
      <c r="JCE6" s="66"/>
      <c r="JCF6" s="66"/>
      <c r="JCG6" s="66"/>
      <c r="JCH6" s="66"/>
      <c r="JCI6" s="66"/>
      <c r="JCJ6" s="66"/>
      <c r="JCK6" s="66"/>
      <c r="JCL6" s="66"/>
      <c r="JCM6" s="66"/>
      <c r="JCN6" s="66"/>
      <c r="JCO6" s="66"/>
      <c r="JCP6" s="66"/>
      <c r="JCQ6" s="66"/>
      <c r="JCR6" s="66"/>
      <c r="JCS6" s="66"/>
      <c r="JCT6" s="66"/>
      <c r="JCU6" s="66"/>
      <c r="JCV6" s="66"/>
      <c r="JCW6" s="66"/>
      <c r="JCX6" s="66"/>
      <c r="JCY6" s="66"/>
      <c r="JCZ6" s="66"/>
      <c r="JDA6" s="66"/>
      <c r="JDB6" s="66"/>
      <c r="JDC6" s="66"/>
      <c r="JDD6" s="66"/>
      <c r="JDE6" s="66"/>
      <c r="JDF6" s="66"/>
      <c r="JDG6" s="66"/>
      <c r="JDH6" s="66"/>
      <c r="JDI6" s="66"/>
      <c r="JDJ6" s="66"/>
      <c r="JDK6" s="66"/>
      <c r="JDL6" s="66"/>
      <c r="JDM6" s="66"/>
      <c r="JDN6" s="66"/>
      <c r="JDO6" s="66"/>
      <c r="JDP6" s="66"/>
      <c r="JDQ6" s="66"/>
      <c r="JDR6" s="66"/>
      <c r="JDS6" s="66"/>
      <c r="JDT6" s="66"/>
      <c r="JDU6" s="66"/>
      <c r="JDV6" s="66"/>
      <c r="JDW6" s="66"/>
      <c r="JDX6" s="66"/>
      <c r="JDY6" s="66"/>
      <c r="JDZ6" s="66"/>
      <c r="JEA6" s="66"/>
      <c r="JEB6" s="66"/>
      <c r="JEC6" s="66"/>
      <c r="JED6" s="66"/>
      <c r="JEE6" s="66"/>
      <c r="JEF6" s="66"/>
      <c r="JEG6" s="66"/>
      <c r="JEH6" s="66"/>
      <c r="JEI6" s="66"/>
      <c r="JEJ6" s="66"/>
      <c r="JEK6" s="66"/>
      <c r="JEL6" s="66"/>
      <c r="JEM6" s="66"/>
      <c r="JEN6" s="66"/>
      <c r="JEO6" s="66"/>
      <c r="JEP6" s="66"/>
      <c r="JEQ6" s="66"/>
      <c r="JER6" s="66"/>
      <c r="JES6" s="66"/>
      <c r="JET6" s="66"/>
      <c r="JEU6" s="66"/>
      <c r="JEV6" s="66"/>
      <c r="JEW6" s="66"/>
      <c r="JEX6" s="66"/>
      <c r="JEY6" s="66"/>
      <c r="JEZ6" s="66"/>
      <c r="JFA6" s="66"/>
      <c r="JFB6" s="66"/>
      <c r="JFC6" s="66"/>
      <c r="JFD6" s="66"/>
      <c r="JFE6" s="66"/>
      <c r="JFF6" s="66"/>
      <c r="JFG6" s="66"/>
      <c r="JFH6" s="66"/>
      <c r="JFI6" s="66"/>
      <c r="JFJ6" s="66"/>
      <c r="JFK6" s="66"/>
      <c r="JFL6" s="66"/>
      <c r="JFM6" s="66"/>
      <c r="JFN6" s="66"/>
      <c r="JFO6" s="66"/>
      <c r="JFP6" s="66"/>
      <c r="JFQ6" s="66"/>
      <c r="JFR6" s="66"/>
      <c r="JFS6" s="66"/>
      <c r="JFT6" s="66"/>
      <c r="JFU6" s="66"/>
      <c r="JFV6" s="66"/>
      <c r="JFW6" s="66"/>
      <c r="JFX6" s="66"/>
      <c r="JFY6" s="66"/>
      <c r="JFZ6" s="66"/>
      <c r="JGA6" s="66"/>
      <c r="JGB6" s="66"/>
      <c r="JGC6" s="66"/>
      <c r="JGD6" s="66"/>
      <c r="JGE6" s="66"/>
      <c r="JGF6" s="66"/>
      <c r="JGG6" s="66"/>
      <c r="JGH6" s="66"/>
      <c r="JGI6" s="66"/>
      <c r="JGJ6" s="66"/>
      <c r="JGK6" s="66"/>
      <c r="JGL6" s="66"/>
      <c r="JGM6" s="66"/>
      <c r="JGN6" s="66"/>
      <c r="JGO6" s="66"/>
      <c r="JGP6" s="66"/>
      <c r="JGQ6" s="66"/>
      <c r="JGR6" s="66"/>
      <c r="JGS6" s="66"/>
      <c r="JGT6" s="66"/>
      <c r="JGU6" s="66"/>
      <c r="JGV6" s="66"/>
      <c r="JGW6" s="66"/>
      <c r="JGX6" s="66"/>
      <c r="JGY6" s="66"/>
      <c r="JGZ6" s="66"/>
      <c r="JHA6" s="66"/>
      <c r="JHB6" s="66"/>
      <c r="JHC6" s="66"/>
      <c r="JHD6" s="66"/>
      <c r="JHE6" s="66"/>
      <c r="JHF6" s="66"/>
      <c r="JHG6" s="66"/>
      <c r="JHH6" s="66"/>
      <c r="JHI6" s="66"/>
      <c r="JHJ6" s="66"/>
      <c r="JHK6" s="66"/>
      <c r="JHL6" s="66"/>
      <c r="JHM6" s="66"/>
      <c r="JHN6" s="66"/>
      <c r="JHO6" s="66"/>
      <c r="JHP6" s="66"/>
      <c r="JHQ6" s="66"/>
      <c r="JHR6" s="66"/>
      <c r="JHS6" s="66"/>
      <c r="JHT6" s="66"/>
      <c r="JHU6" s="66"/>
      <c r="JHV6" s="66"/>
      <c r="JHW6" s="66"/>
      <c r="JHX6" s="66"/>
      <c r="JHY6" s="66"/>
      <c r="JHZ6" s="66"/>
      <c r="JIA6" s="66"/>
      <c r="JIB6" s="66"/>
      <c r="JIC6" s="66"/>
      <c r="JID6" s="66"/>
      <c r="JIE6" s="66"/>
      <c r="JIF6" s="66"/>
      <c r="JIG6" s="66"/>
      <c r="JIH6" s="66"/>
      <c r="JII6" s="66"/>
      <c r="JIJ6" s="66"/>
      <c r="JIK6" s="66"/>
      <c r="JIL6" s="66"/>
      <c r="JIM6" s="66"/>
      <c r="JIN6" s="66"/>
      <c r="JIO6" s="66"/>
      <c r="JIP6" s="66"/>
      <c r="JIQ6" s="66"/>
      <c r="JIR6" s="66"/>
      <c r="JIS6" s="66"/>
      <c r="JIT6" s="66"/>
      <c r="JIU6" s="66"/>
      <c r="JIV6" s="66"/>
      <c r="JIW6" s="66"/>
      <c r="JIX6" s="66"/>
      <c r="JIY6" s="66"/>
      <c r="JIZ6" s="66"/>
      <c r="JJA6" s="66"/>
      <c r="JJB6" s="66"/>
      <c r="JJC6" s="66"/>
      <c r="JJD6" s="66"/>
      <c r="JJE6" s="66"/>
      <c r="JJF6" s="66"/>
      <c r="JJG6" s="66"/>
      <c r="JJH6" s="66"/>
      <c r="JJI6" s="66"/>
      <c r="JJJ6" s="66"/>
      <c r="JJK6" s="66"/>
      <c r="JJL6" s="66"/>
      <c r="JJM6" s="66"/>
      <c r="JJN6" s="66"/>
      <c r="JJO6" s="66"/>
      <c r="JJP6" s="66"/>
      <c r="JJQ6" s="66"/>
      <c r="JJR6" s="66"/>
      <c r="JJS6" s="66"/>
      <c r="JJT6" s="66"/>
      <c r="JJU6" s="66"/>
      <c r="JJV6" s="66"/>
      <c r="JJW6" s="66"/>
      <c r="JJX6" s="66"/>
      <c r="JJY6" s="66"/>
      <c r="JJZ6" s="66"/>
      <c r="JKA6" s="66"/>
      <c r="JKB6" s="66"/>
      <c r="JKC6" s="66"/>
      <c r="JKD6" s="66"/>
      <c r="JKE6" s="66"/>
      <c r="JKF6" s="66"/>
      <c r="JKG6" s="66"/>
      <c r="JKH6" s="66"/>
      <c r="JKI6" s="66"/>
      <c r="JKJ6" s="66"/>
      <c r="JKK6" s="66"/>
      <c r="JKL6" s="66"/>
      <c r="JKM6" s="66"/>
      <c r="JKN6" s="66"/>
      <c r="JKO6" s="66"/>
      <c r="JKP6" s="66"/>
      <c r="JKQ6" s="66"/>
      <c r="JKR6" s="66"/>
      <c r="JKS6" s="66"/>
      <c r="JKT6" s="66"/>
      <c r="JKU6" s="66"/>
      <c r="JKV6" s="66"/>
      <c r="JKW6" s="66"/>
      <c r="JKX6" s="66"/>
      <c r="JKY6" s="66"/>
      <c r="JKZ6" s="66"/>
      <c r="JLA6" s="66"/>
      <c r="JLB6" s="66"/>
      <c r="JLC6" s="66"/>
      <c r="JLD6" s="66"/>
      <c r="JLE6" s="66"/>
      <c r="JLF6" s="66"/>
      <c r="JLG6" s="66"/>
      <c r="JLH6" s="66"/>
      <c r="JLI6" s="66"/>
      <c r="JLJ6" s="66"/>
      <c r="JLK6" s="66"/>
      <c r="JLL6" s="66"/>
      <c r="JLM6" s="66"/>
      <c r="JLN6" s="66"/>
      <c r="JLO6" s="66"/>
      <c r="JLP6" s="66"/>
      <c r="JLQ6" s="66"/>
      <c r="JLR6" s="66"/>
      <c r="JLS6" s="66"/>
      <c r="JLT6" s="66"/>
      <c r="JLU6" s="66"/>
      <c r="JLV6" s="66"/>
      <c r="JLW6" s="66"/>
      <c r="JLX6" s="66"/>
      <c r="JLY6" s="66"/>
      <c r="JLZ6" s="66"/>
      <c r="JMA6" s="66"/>
      <c r="JMB6" s="66"/>
      <c r="JMC6" s="66"/>
      <c r="JMD6" s="66"/>
      <c r="JME6" s="66"/>
      <c r="JMF6" s="66"/>
      <c r="JMG6" s="66"/>
      <c r="JMH6" s="66"/>
      <c r="JMI6" s="66"/>
      <c r="JMJ6" s="66"/>
      <c r="JMK6" s="66"/>
      <c r="JML6" s="66"/>
      <c r="JMM6" s="66"/>
      <c r="JMN6" s="66"/>
      <c r="JMO6" s="66"/>
      <c r="JMP6" s="66"/>
      <c r="JMQ6" s="66"/>
      <c r="JMR6" s="66"/>
      <c r="JMS6" s="66"/>
      <c r="JMT6" s="66"/>
      <c r="JMU6" s="66"/>
      <c r="JMV6" s="66"/>
      <c r="JMW6" s="66"/>
      <c r="JMX6" s="66"/>
      <c r="JMY6" s="66"/>
      <c r="JMZ6" s="66"/>
      <c r="JNA6" s="66"/>
      <c r="JNB6" s="66"/>
      <c r="JNC6" s="66"/>
      <c r="JND6" s="66"/>
      <c r="JNE6" s="66"/>
      <c r="JNF6" s="66"/>
      <c r="JNG6" s="66"/>
      <c r="JNH6" s="66"/>
      <c r="JNI6" s="66"/>
      <c r="JNJ6" s="66"/>
      <c r="JNK6" s="66"/>
      <c r="JNL6" s="66"/>
      <c r="JNM6" s="66"/>
      <c r="JNN6" s="66"/>
      <c r="JNO6" s="66"/>
      <c r="JNP6" s="66"/>
      <c r="JNQ6" s="66"/>
      <c r="JNR6" s="66"/>
      <c r="JNS6" s="66"/>
      <c r="JNT6" s="66"/>
      <c r="JNU6" s="66"/>
      <c r="JNV6" s="66"/>
      <c r="JNW6" s="66"/>
      <c r="JNX6" s="66"/>
      <c r="JNY6" s="66"/>
      <c r="JNZ6" s="66"/>
      <c r="JOA6" s="66"/>
      <c r="JOB6" s="66"/>
      <c r="JOC6" s="66"/>
      <c r="JOD6" s="66"/>
      <c r="JOE6" s="66"/>
      <c r="JOF6" s="66"/>
      <c r="JOG6" s="66"/>
      <c r="JOH6" s="66"/>
      <c r="JOI6" s="66"/>
      <c r="JOJ6" s="66"/>
      <c r="JOK6" s="66"/>
      <c r="JOL6" s="66"/>
      <c r="JOM6" s="66"/>
      <c r="JON6" s="66"/>
      <c r="JOO6" s="66"/>
      <c r="JOP6" s="66"/>
      <c r="JOQ6" s="66"/>
      <c r="JOR6" s="66"/>
      <c r="JOS6" s="66"/>
      <c r="JOT6" s="66"/>
      <c r="JOU6" s="66"/>
      <c r="JOV6" s="66"/>
      <c r="JOW6" s="66"/>
      <c r="JOX6" s="66"/>
      <c r="JOY6" s="66"/>
      <c r="JOZ6" s="66"/>
      <c r="JPA6" s="66"/>
      <c r="JPB6" s="66"/>
      <c r="JPC6" s="66"/>
      <c r="JPD6" s="66"/>
      <c r="JPE6" s="66"/>
      <c r="JPF6" s="66"/>
      <c r="JPG6" s="66"/>
      <c r="JPH6" s="66"/>
      <c r="JPI6" s="66"/>
      <c r="JPJ6" s="66"/>
      <c r="JPK6" s="66"/>
      <c r="JPL6" s="66"/>
      <c r="JPM6" s="66"/>
      <c r="JPN6" s="66"/>
      <c r="JPO6" s="66"/>
      <c r="JPP6" s="66"/>
      <c r="JPQ6" s="66"/>
      <c r="JPR6" s="66"/>
      <c r="JPS6" s="66"/>
      <c r="JPT6" s="66"/>
      <c r="JPU6" s="66"/>
      <c r="JPV6" s="66"/>
      <c r="JPW6" s="66"/>
      <c r="JPX6" s="66"/>
      <c r="JPY6" s="66"/>
      <c r="JPZ6" s="66"/>
      <c r="JQA6" s="66"/>
      <c r="JQB6" s="66"/>
      <c r="JQC6" s="66"/>
      <c r="JQD6" s="66"/>
      <c r="JQE6" s="66"/>
      <c r="JQF6" s="66"/>
      <c r="JQG6" s="66"/>
      <c r="JQH6" s="66"/>
      <c r="JQI6" s="66"/>
      <c r="JQJ6" s="66"/>
      <c r="JQK6" s="66"/>
      <c r="JQL6" s="66"/>
      <c r="JQM6" s="66"/>
      <c r="JQN6" s="66"/>
      <c r="JQO6" s="66"/>
      <c r="JQP6" s="66"/>
      <c r="JQQ6" s="66"/>
      <c r="JQR6" s="66"/>
      <c r="JQS6" s="66"/>
      <c r="JQT6" s="66"/>
      <c r="JQU6" s="66"/>
      <c r="JQV6" s="66"/>
      <c r="JQW6" s="66"/>
      <c r="JQX6" s="66"/>
      <c r="JQY6" s="66"/>
      <c r="JQZ6" s="66"/>
      <c r="JRA6" s="66"/>
      <c r="JRB6" s="66"/>
      <c r="JRC6" s="66"/>
      <c r="JRD6" s="66"/>
      <c r="JRE6" s="66"/>
      <c r="JRF6" s="66"/>
      <c r="JRG6" s="66"/>
      <c r="JRH6" s="66"/>
      <c r="JRI6" s="66"/>
      <c r="JRJ6" s="66"/>
      <c r="JRK6" s="66"/>
      <c r="JRL6" s="66"/>
      <c r="JRM6" s="66"/>
      <c r="JRN6" s="66"/>
      <c r="JRO6" s="66"/>
      <c r="JRP6" s="66"/>
      <c r="JRQ6" s="66"/>
      <c r="JRR6" s="66"/>
      <c r="JRS6" s="66"/>
      <c r="JRT6" s="66"/>
      <c r="JRU6" s="66"/>
      <c r="JRV6" s="66"/>
      <c r="JRW6" s="66"/>
      <c r="JRX6" s="66"/>
      <c r="JRY6" s="66"/>
      <c r="JRZ6" s="66"/>
      <c r="JSA6" s="66"/>
      <c r="JSB6" s="66"/>
      <c r="JSC6" s="66"/>
      <c r="JSD6" s="66"/>
      <c r="JSE6" s="66"/>
      <c r="JSF6" s="66"/>
      <c r="JSG6" s="66"/>
      <c r="JSH6" s="66"/>
      <c r="JSI6" s="66"/>
      <c r="JSJ6" s="66"/>
      <c r="JSK6" s="66"/>
      <c r="JSL6" s="66"/>
      <c r="JSM6" s="66"/>
      <c r="JSN6" s="66"/>
      <c r="JSO6" s="66"/>
      <c r="JSP6" s="66"/>
      <c r="JSQ6" s="66"/>
      <c r="JSR6" s="66"/>
      <c r="JSS6" s="66"/>
      <c r="JST6" s="66"/>
      <c r="JSU6" s="66"/>
      <c r="JSV6" s="66"/>
      <c r="JSW6" s="66"/>
      <c r="JSX6" s="66"/>
      <c r="JSY6" s="66"/>
      <c r="JSZ6" s="66"/>
      <c r="JTA6" s="66"/>
      <c r="JTB6" s="66"/>
      <c r="JTC6" s="66"/>
      <c r="JTD6" s="66"/>
      <c r="JTE6" s="66"/>
      <c r="JTF6" s="66"/>
      <c r="JTG6" s="66"/>
      <c r="JTH6" s="66"/>
      <c r="JTI6" s="66"/>
      <c r="JTJ6" s="66"/>
      <c r="JTK6" s="66"/>
      <c r="JTL6" s="66"/>
      <c r="JTM6" s="66"/>
      <c r="JTN6" s="66"/>
      <c r="JTO6" s="66"/>
      <c r="JTP6" s="66"/>
      <c r="JTQ6" s="66"/>
      <c r="JTR6" s="66"/>
      <c r="JTS6" s="66"/>
      <c r="JTT6" s="66"/>
      <c r="JTU6" s="66"/>
      <c r="JTV6" s="66"/>
      <c r="JTW6" s="66"/>
      <c r="JTX6" s="66"/>
      <c r="JTY6" s="66"/>
      <c r="JTZ6" s="66"/>
      <c r="JUA6" s="66"/>
      <c r="JUB6" s="66"/>
      <c r="JUC6" s="66"/>
      <c r="JUD6" s="66"/>
      <c r="JUE6" s="66"/>
      <c r="JUF6" s="66"/>
      <c r="JUG6" s="66"/>
      <c r="JUH6" s="66"/>
      <c r="JUI6" s="66"/>
      <c r="JUJ6" s="66"/>
      <c r="JUK6" s="66"/>
      <c r="JUL6" s="66"/>
      <c r="JUM6" s="66"/>
      <c r="JUN6" s="66"/>
      <c r="JUO6" s="66"/>
      <c r="JUP6" s="66"/>
      <c r="JUQ6" s="66"/>
      <c r="JUR6" s="66"/>
      <c r="JUS6" s="66"/>
      <c r="JUT6" s="66"/>
      <c r="JUU6" s="66"/>
      <c r="JUV6" s="66"/>
      <c r="JUW6" s="66"/>
      <c r="JUX6" s="66"/>
      <c r="JUY6" s="66"/>
      <c r="JUZ6" s="66"/>
      <c r="JVA6" s="66"/>
      <c r="JVB6" s="66"/>
      <c r="JVC6" s="66"/>
      <c r="JVD6" s="66"/>
      <c r="JVE6" s="66"/>
      <c r="JVF6" s="66"/>
      <c r="JVG6" s="66"/>
      <c r="JVH6" s="66"/>
      <c r="JVI6" s="66"/>
      <c r="JVJ6" s="66"/>
      <c r="JVK6" s="66"/>
      <c r="JVL6" s="66"/>
      <c r="JVM6" s="66"/>
      <c r="JVN6" s="66"/>
      <c r="JVO6" s="66"/>
      <c r="JVP6" s="66"/>
      <c r="JVQ6" s="66"/>
      <c r="JVR6" s="66"/>
      <c r="JVS6" s="66"/>
      <c r="JVT6" s="66"/>
      <c r="JVU6" s="66"/>
      <c r="JVV6" s="66"/>
      <c r="JVW6" s="66"/>
      <c r="JVX6" s="66"/>
      <c r="JVY6" s="66"/>
      <c r="JVZ6" s="66"/>
      <c r="JWA6" s="66"/>
      <c r="JWB6" s="66"/>
      <c r="JWC6" s="66"/>
      <c r="JWD6" s="66"/>
      <c r="JWE6" s="66"/>
      <c r="JWF6" s="66"/>
      <c r="JWG6" s="66"/>
      <c r="JWH6" s="66"/>
      <c r="JWI6" s="66"/>
      <c r="JWJ6" s="66"/>
      <c r="JWK6" s="66"/>
      <c r="JWL6" s="66"/>
      <c r="JWM6" s="66"/>
      <c r="JWN6" s="66"/>
      <c r="JWO6" s="66"/>
      <c r="JWP6" s="66"/>
      <c r="JWQ6" s="66"/>
      <c r="JWR6" s="66"/>
      <c r="JWS6" s="66"/>
      <c r="JWT6" s="66"/>
      <c r="JWU6" s="66"/>
      <c r="JWV6" s="66"/>
      <c r="JWW6" s="66"/>
      <c r="JWX6" s="66"/>
      <c r="JWY6" s="66"/>
      <c r="JWZ6" s="66"/>
      <c r="JXA6" s="66"/>
      <c r="JXB6" s="66"/>
      <c r="JXC6" s="66"/>
      <c r="JXD6" s="66"/>
      <c r="JXE6" s="66"/>
      <c r="JXF6" s="66"/>
      <c r="JXG6" s="66"/>
      <c r="JXH6" s="66"/>
      <c r="JXI6" s="66"/>
      <c r="JXJ6" s="66"/>
      <c r="JXK6" s="66"/>
      <c r="JXL6" s="66"/>
      <c r="JXM6" s="66"/>
      <c r="JXN6" s="66"/>
      <c r="JXO6" s="66"/>
      <c r="JXP6" s="66"/>
      <c r="JXQ6" s="66"/>
      <c r="JXR6" s="66"/>
      <c r="JXS6" s="66"/>
      <c r="JXT6" s="66"/>
      <c r="JXU6" s="66"/>
      <c r="JXV6" s="66"/>
      <c r="JXW6" s="66"/>
      <c r="JXX6" s="66"/>
      <c r="JXY6" s="66"/>
      <c r="JXZ6" s="66"/>
      <c r="JYA6" s="66"/>
      <c r="JYB6" s="66"/>
      <c r="JYC6" s="66"/>
      <c r="JYD6" s="66"/>
      <c r="JYE6" s="66"/>
      <c r="JYF6" s="66"/>
      <c r="JYG6" s="66"/>
      <c r="JYH6" s="66"/>
      <c r="JYI6" s="66"/>
      <c r="JYJ6" s="66"/>
      <c r="JYK6" s="66"/>
      <c r="JYL6" s="66"/>
      <c r="JYM6" s="66"/>
      <c r="JYN6" s="66"/>
      <c r="JYO6" s="66"/>
      <c r="JYP6" s="66"/>
      <c r="JYQ6" s="66"/>
      <c r="JYR6" s="66"/>
      <c r="JYS6" s="66"/>
      <c r="JYT6" s="66"/>
      <c r="JYU6" s="66"/>
      <c r="JYV6" s="66"/>
      <c r="JYW6" s="66"/>
      <c r="JYX6" s="66"/>
      <c r="JYY6" s="66"/>
      <c r="JYZ6" s="66"/>
      <c r="JZA6" s="66"/>
      <c r="JZB6" s="66"/>
      <c r="JZC6" s="66"/>
      <c r="JZD6" s="66"/>
      <c r="JZE6" s="66"/>
      <c r="JZF6" s="66"/>
      <c r="JZG6" s="66"/>
      <c r="JZH6" s="66"/>
      <c r="JZI6" s="66"/>
      <c r="JZJ6" s="66"/>
      <c r="JZK6" s="66"/>
      <c r="JZL6" s="66"/>
      <c r="JZM6" s="66"/>
      <c r="JZN6" s="66"/>
      <c r="JZO6" s="66"/>
      <c r="JZP6" s="66"/>
      <c r="JZQ6" s="66"/>
      <c r="JZR6" s="66"/>
      <c r="JZS6" s="66"/>
      <c r="JZT6" s="66"/>
      <c r="JZU6" s="66"/>
      <c r="JZV6" s="66"/>
      <c r="JZW6" s="66"/>
      <c r="JZX6" s="66"/>
      <c r="JZY6" s="66"/>
      <c r="JZZ6" s="66"/>
      <c r="KAA6" s="66"/>
      <c r="KAB6" s="66"/>
      <c r="KAC6" s="66"/>
      <c r="KAD6" s="66"/>
      <c r="KAE6" s="66"/>
      <c r="KAF6" s="66"/>
      <c r="KAG6" s="66"/>
      <c r="KAH6" s="66"/>
      <c r="KAI6" s="66"/>
      <c r="KAJ6" s="66"/>
      <c r="KAK6" s="66"/>
      <c r="KAL6" s="66"/>
      <c r="KAM6" s="66"/>
      <c r="KAN6" s="66"/>
      <c r="KAO6" s="66"/>
      <c r="KAP6" s="66"/>
      <c r="KAQ6" s="66"/>
      <c r="KAR6" s="66"/>
      <c r="KAS6" s="66"/>
      <c r="KAT6" s="66"/>
      <c r="KAU6" s="66"/>
      <c r="KAV6" s="66"/>
      <c r="KAW6" s="66"/>
      <c r="KAX6" s="66"/>
      <c r="KAY6" s="66"/>
      <c r="KAZ6" s="66"/>
      <c r="KBA6" s="66"/>
      <c r="KBB6" s="66"/>
      <c r="KBC6" s="66"/>
      <c r="KBD6" s="66"/>
      <c r="KBE6" s="66"/>
      <c r="KBF6" s="66"/>
      <c r="KBG6" s="66"/>
      <c r="KBH6" s="66"/>
      <c r="KBI6" s="66"/>
      <c r="KBJ6" s="66"/>
      <c r="KBK6" s="66"/>
      <c r="KBL6" s="66"/>
      <c r="KBM6" s="66"/>
      <c r="KBN6" s="66"/>
      <c r="KBO6" s="66"/>
      <c r="KBP6" s="66"/>
      <c r="KBQ6" s="66"/>
      <c r="KBR6" s="66"/>
      <c r="KBS6" s="66"/>
      <c r="KBT6" s="66"/>
      <c r="KBU6" s="66"/>
      <c r="KBV6" s="66"/>
      <c r="KBW6" s="66"/>
      <c r="KBX6" s="66"/>
      <c r="KBY6" s="66"/>
      <c r="KBZ6" s="66"/>
      <c r="KCA6" s="66"/>
      <c r="KCB6" s="66"/>
      <c r="KCC6" s="66"/>
      <c r="KCD6" s="66"/>
      <c r="KCE6" s="66"/>
      <c r="KCF6" s="66"/>
      <c r="KCG6" s="66"/>
      <c r="KCH6" s="66"/>
      <c r="KCI6" s="66"/>
      <c r="KCJ6" s="66"/>
      <c r="KCK6" s="66"/>
      <c r="KCL6" s="66"/>
      <c r="KCM6" s="66"/>
      <c r="KCN6" s="66"/>
      <c r="KCO6" s="66"/>
      <c r="KCP6" s="66"/>
      <c r="KCQ6" s="66"/>
      <c r="KCR6" s="66"/>
      <c r="KCS6" s="66"/>
      <c r="KCT6" s="66"/>
      <c r="KCU6" s="66"/>
      <c r="KCV6" s="66"/>
      <c r="KCW6" s="66"/>
      <c r="KCX6" s="66"/>
      <c r="KCY6" s="66"/>
      <c r="KCZ6" s="66"/>
      <c r="KDA6" s="66"/>
      <c r="KDB6" s="66"/>
      <c r="KDC6" s="66"/>
      <c r="KDD6" s="66"/>
      <c r="KDE6" s="66"/>
      <c r="KDF6" s="66"/>
      <c r="KDG6" s="66"/>
      <c r="KDH6" s="66"/>
      <c r="KDI6" s="66"/>
      <c r="KDJ6" s="66"/>
      <c r="KDK6" s="66"/>
      <c r="KDL6" s="66"/>
      <c r="KDM6" s="66"/>
      <c r="KDN6" s="66"/>
      <c r="KDO6" s="66"/>
      <c r="KDP6" s="66"/>
      <c r="KDQ6" s="66"/>
      <c r="KDR6" s="66"/>
      <c r="KDS6" s="66"/>
      <c r="KDT6" s="66"/>
      <c r="KDU6" s="66"/>
      <c r="KDV6" s="66"/>
      <c r="KDW6" s="66"/>
      <c r="KDX6" s="66"/>
      <c r="KDY6" s="66"/>
      <c r="KDZ6" s="66"/>
      <c r="KEA6" s="66"/>
      <c r="KEB6" s="66"/>
      <c r="KEC6" s="66"/>
      <c r="KED6" s="66"/>
      <c r="KEE6" s="66"/>
      <c r="KEF6" s="66"/>
      <c r="KEG6" s="66"/>
      <c r="KEH6" s="66"/>
      <c r="KEI6" s="66"/>
      <c r="KEJ6" s="66"/>
      <c r="KEK6" s="66"/>
      <c r="KEL6" s="66"/>
      <c r="KEM6" s="66"/>
      <c r="KEN6" s="66"/>
      <c r="KEO6" s="66"/>
      <c r="KEP6" s="66"/>
      <c r="KEQ6" s="66"/>
      <c r="KER6" s="66"/>
      <c r="KES6" s="66"/>
      <c r="KET6" s="66"/>
      <c r="KEU6" s="66"/>
      <c r="KEV6" s="66"/>
      <c r="KEW6" s="66"/>
      <c r="KEX6" s="66"/>
      <c r="KEY6" s="66"/>
      <c r="KEZ6" s="66"/>
      <c r="KFA6" s="66"/>
      <c r="KFB6" s="66"/>
      <c r="KFC6" s="66"/>
      <c r="KFD6" s="66"/>
      <c r="KFE6" s="66"/>
      <c r="KFF6" s="66"/>
      <c r="KFG6" s="66"/>
      <c r="KFH6" s="66"/>
      <c r="KFI6" s="66"/>
      <c r="KFJ6" s="66"/>
      <c r="KFK6" s="66"/>
      <c r="KFL6" s="66"/>
      <c r="KFM6" s="66"/>
      <c r="KFN6" s="66"/>
      <c r="KFO6" s="66"/>
      <c r="KFP6" s="66"/>
      <c r="KFQ6" s="66"/>
      <c r="KFR6" s="66"/>
      <c r="KFS6" s="66"/>
      <c r="KFT6" s="66"/>
      <c r="KFU6" s="66"/>
      <c r="KFV6" s="66"/>
      <c r="KFW6" s="66"/>
      <c r="KFX6" s="66"/>
      <c r="KFY6" s="66"/>
      <c r="KFZ6" s="66"/>
      <c r="KGA6" s="66"/>
      <c r="KGB6" s="66"/>
      <c r="KGC6" s="66"/>
      <c r="KGD6" s="66"/>
      <c r="KGE6" s="66"/>
      <c r="KGF6" s="66"/>
      <c r="KGG6" s="66"/>
      <c r="KGH6" s="66"/>
      <c r="KGI6" s="66"/>
      <c r="KGJ6" s="66"/>
      <c r="KGK6" s="66"/>
      <c r="KGL6" s="66"/>
      <c r="KGM6" s="66"/>
      <c r="KGN6" s="66"/>
      <c r="KGO6" s="66"/>
      <c r="KGP6" s="66"/>
      <c r="KGQ6" s="66"/>
      <c r="KGR6" s="66"/>
      <c r="KGS6" s="66"/>
      <c r="KGT6" s="66"/>
      <c r="KGU6" s="66"/>
      <c r="KGV6" s="66"/>
      <c r="KGW6" s="66"/>
      <c r="KGX6" s="66"/>
      <c r="KGY6" s="66"/>
      <c r="KGZ6" s="66"/>
      <c r="KHA6" s="66"/>
      <c r="KHB6" s="66"/>
      <c r="KHC6" s="66"/>
      <c r="KHD6" s="66"/>
      <c r="KHE6" s="66"/>
      <c r="KHF6" s="66"/>
      <c r="KHG6" s="66"/>
      <c r="KHH6" s="66"/>
      <c r="KHI6" s="66"/>
      <c r="KHJ6" s="66"/>
      <c r="KHK6" s="66"/>
      <c r="KHL6" s="66"/>
      <c r="KHM6" s="66"/>
      <c r="KHN6" s="66"/>
      <c r="KHO6" s="66"/>
      <c r="KHP6" s="66"/>
      <c r="KHQ6" s="66"/>
      <c r="KHR6" s="66"/>
      <c r="KHS6" s="66"/>
      <c r="KHT6" s="66"/>
      <c r="KHU6" s="66"/>
      <c r="KHV6" s="66"/>
      <c r="KHW6" s="66"/>
      <c r="KHX6" s="66"/>
      <c r="KHY6" s="66"/>
      <c r="KHZ6" s="66"/>
      <c r="KIA6" s="66"/>
      <c r="KIB6" s="66"/>
      <c r="KIC6" s="66"/>
      <c r="KID6" s="66"/>
      <c r="KIE6" s="66"/>
      <c r="KIF6" s="66"/>
      <c r="KIG6" s="66"/>
      <c r="KIH6" s="66"/>
      <c r="KII6" s="66"/>
      <c r="KIJ6" s="66"/>
      <c r="KIK6" s="66"/>
      <c r="KIL6" s="66"/>
      <c r="KIM6" s="66"/>
      <c r="KIN6" s="66"/>
      <c r="KIO6" s="66"/>
      <c r="KIP6" s="66"/>
      <c r="KIQ6" s="66"/>
      <c r="KIR6" s="66"/>
      <c r="KIS6" s="66"/>
      <c r="KIT6" s="66"/>
      <c r="KIU6" s="66"/>
      <c r="KIV6" s="66"/>
      <c r="KIW6" s="66"/>
      <c r="KIX6" s="66"/>
      <c r="KIY6" s="66"/>
      <c r="KIZ6" s="66"/>
      <c r="KJA6" s="66"/>
      <c r="KJB6" s="66"/>
      <c r="KJC6" s="66"/>
      <c r="KJD6" s="66"/>
      <c r="KJE6" s="66"/>
      <c r="KJF6" s="66"/>
      <c r="KJG6" s="66"/>
      <c r="KJH6" s="66"/>
      <c r="KJI6" s="66"/>
      <c r="KJJ6" s="66"/>
      <c r="KJK6" s="66"/>
      <c r="KJL6" s="66"/>
      <c r="KJM6" s="66"/>
      <c r="KJN6" s="66"/>
      <c r="KJO6" s="66"/>
      <c r="KJP6" s="66"/>
      <c r="KJQ6" s="66"/>
      <c r="KJR6" s="66"/>
      <c r="KJS6" s="66"/>
      <c r="KJT6" s="66"/>
      <c r="KJU6" s="66"/>
      <c r="KJV6" s="66"/>
      <c r="KJW6" s="66"/>
      <c r="KJX6" s="66"/>
      <c r="KJY6" s="66"/>
      <c r="KJZ6" s="66"/>
      <c r="KKA6" s="66"/>
      <c r="KKB6" s="66"/>
      <c r="KKC6" s="66"/>
      <c r="KKD6" s="66"/>
      <c r="KKE6" s="66"/>
      <c r="KKF6" s="66"/>
      <c r="KKG6" s="66"/>
      <c r="KKH6" s="66"/>
      <c r="KKI6" s="66"/>
      <c r="KKJ6" s="66"/>
      <c r="KKK6" s="66"/>
      <c r="KKL6" s="66"/>
      <c r="KKM6" s="66"/>
      <c r="KKN6" s="66"/>
      <c r="KKO6" s="66"/>
      <c r="KKP6" s="66"/>
      <c r="KKQ6" s="66"/>
      <c r="KKR6" s="66"/>
      <c r="KKS6" s="66"/>
      <c r="KKT6" s="66"/>
      <c r="KKU6" s="66"/>
      <c r="KKV6" s="66"/>
      <c r="KKW6" s="66"/>
      <c r="KKX6" s="66"/>
      <c r="KKY6" s="66"/>
      <c r="KKZ6" s="66"/>
      <c r="KLA6" s="66"/>
      <c r="KLB6" s="66"/>
      <c r="KLC6" s="66"/>
      <c r="KLD6" s="66"/>
      <c r="KLE6" s="66"/>
      <c r="KLF6" s="66"/>
      <c r="KLG6" s="66"/>
      <c r="KLH6" s="66"/>
      <c r="KLI6" s="66"/>
      <c r="KLJ6" s="66"/>
      <c r="KLK6" s="66"/>
      <c r="KLL6" s="66"/>
      <c r="KLM6" s="66"/>
      <c r="KLN6" s="66"/>
      <c r="KLO6" s="66"/>
      <c r="KLP6" s="66"/>
      <c r="KLQ6" s="66"/>
      <c r="KLR6" s="66"/>
      <c r="KLS6" s="66"/>
      <c r="KLT6" s="66"/>
      <c r="KLU6" s="66"/>
      <c r="KLV6" s="66"/>
      <c r="KLW6" s="66"/>
      <c r="KLX6" s="66"/>
      <c r="KLY6" s="66"/>
      <c r="KLZ6" s="66"/>
      <c r="KMA6" s="66"/>
      <c r="KMB6" s="66"/>
      <c r="KMC6" s="66"/>
      <c r="KMD6" s="66"/>
      <c r="KME6" s="66"/>
      <c r="KMF6" s="66"/>
      <c r="KMG6" s="66"/>
      <c r="KMH6" s="66"/>
      <c r="KMI6" s="66"/>
      <c r="KMJ6" s="66"/>
      <c r="KMK6" s="66"/>
      <c r="KML6" s="66"/>
      <c r="KMM6" s="66"/>
      <c r="KMN6" s="66"/>
      <c r="KMO6" s="66"/>
      <c r="KMP6" s="66"/>
      <c r="KMQ6" s="66"/>
      <c r="KMR6" s="66"/>
      <c r="KMS6" s="66"/>
      <c r="KMT6" s="66"/>
      <c r="KMU6" s="66"/>
      <c r="KMV6" s="66"/>
      <c r="KMW6" s="66"/>
      <c r="KMX6" s="66"/>
      <c r="KMY6" s="66"/>
      <c r="KMZ6" s="66"/>
      <c r="KNA6" s="66"/>
      <c r="KNB6" s="66"/>
      <c r="KNC6" s="66"/>
      <c r="KND6" s="66"/>
      <c r="KNE6" s="66"/>
      <c r="KNF6" s="66"/>
      <c r="KNG6" s="66"/>
      <c r="KNH6" s="66"/>
      <c r="KNI6" s="66"/>
      <c r="KNJ6" s="66"/>
      <c r="KNK6" s="66"/>
      <c r="KNL6" s="66"/>
      <c r="KNM6" s="66"/>
      <c r="KNN6" s="66"/>
      <c r="KNO6" s="66"/>
      <c r="KNP6" s="66"/>
      <c r="KNQ6" s="66"/>
      <c r="KNR6" s="66"/>
      <c r="KNS6" s="66"/>
      <c r="KNT6" s="66"/>
      <c r="KNU6" s="66"/>
      <c r="KNV6" s="66"/>
      <c r="KNW6" s="66"/>
      <c r="KNX6" s="66"/>
      <c r="KNY6" s="66"/>
      <c r="KNZ6" s="66"/>
      <c r="KOA6" s="66"/>
      <c r="KOB6" s="66"/>
      <c r="KOC6" s="66"/>
      <c r="KOD6" s="66"/>
      <c r="KOE6" s="66"/>
      <c r="KOF6" s="66"/>
      <c r="KOG6" s="66"/>
      <c r="KOH6" s="66"/>
      <c r="KOI6" s="66"/>
      <c r="KOJ6" s="66"/>
      <c r="KOK6" s="66"/>
      <c r="KOL6" s="66"/>
      <c r="KOM6" s="66"/>
      <c r="KON6" s="66"/>
      <c r="KOO6" s="66"/>
      <c r="KOP6" s="66"/>
      <c r="KOQ6" s="66"/>
      <c r="KOR6" s="66"/>
      <c r="KOS6" s="66"/>
      <c r="KOT6" s="66"/>
      <c r="KOU6" s="66"/>
      <c r="KOV6" s="66"/>
      <c r="KOW6" s="66"/>
      <c r="KOX6" s="66"/>
      <c r="KOY6" s="66"/>
      <c r="KOZ6" s="66"/>
      <c r="KPA6" s="66"/>
      <c r="KPB6" s="66"/>
      <c r="KPC6" s="66"/>
      <c r="KPD6" s="66"/>
      <c r="KPE6" s="66"/>
      <c r="KPF6" s="66"/>
      <c r="KPG6" s="66"/>
      <c r="KPH6" s="66"/>
      <c r="KPI6" s="66"/>
      <c r="KPJ6" s="66"/>
      <c r="KPK6" s="66"/>
      <c r="KPL6" s="66"/>
      <c r="KPM6" s="66"/>
      <c r="KPN6" s="66"/>
      <c r="KPO6" s="66"/>
      <c r="KPP6" s="66"/>
      <c r="KPQ6" s="66"/>
      <c r="KPR6" s="66"/>
      <c r="KPS6" s="66"/>
      <c r="KPT6" s="66"/>
      <c r="KPU6" s="66"/>
      <c r="KPV6" s="66"/>
      <c r="KPW6" s="66"/>
      <c r="KPX6" s="66"/>
      <c r="KPY6" s="66"/>
      <c r="KPZ6" s="66"/>
      <c r="KQA6" s="66"/>
      <c r="KQB6" s="66"/>
      <c r="KQC6" s="66"/>
      <c r="KQD6" s="66"/>
      <c r="KQE6" s="66"/>
      <c r="KQF6" s="66"/>
      <c r="KQG6" s="66"/>
      <c r="KQH6" s="66"/>
      <c r="KQI6" s="66"/>
      <c r="KQJ6" s="66"/>
      <c r="KQK6" s="66"/>
      <c r="KQL6" s="66"/>
      <c r="KQM6" s="66"/>
      <c r="KQN6" s="66"/>
      <c r="KQO6" s="66"/>
      <c r="KQP6" s="66"/>
      <c r="KQQ6" s="66"/>
      <c r="KQR6" s="66"/>
      <c r="KQS6" s="66"/>
      <c r="KQT6" s="66"/>
      <c r="KQU6" s="66"/>
      <c r="KQV6" s="66"/>
      <c r="KQW6" s="66"/>
      <c r="KQX6" s="66"/>
      <c r="KQY6" s="66"/>
      <c r="KQZ6" s="66"/>
      <c r="KRA6" s="66"/>
      <c r="KRB6" s="66"/>
      <c r="KRC6" s="66"/>
      <c r="KRD6" s="66"/>
      <c r="KRE6" s="66"/>
      <c r="KRF6" s="66"/>
      <c r="KRG6" s="66"/>
      <c r="KRH6" s="66"/>
      <c r="KRI6" s="66"/>
      <c r="KRJ6" s="66"/>
      <c r="KRK6" s="66"/>
      <c r="KRL6" s="66"/>
      <c r="KRM6" s="66"/>
      <c r="KRN6" s="66"/>
      <c r="KRO6" s="66"/>
      <c r="KRP6" s="66"/>
      <c r="KRQ6" s="66"/>
      <c r="KRR6" s="66"/>
      <c r="KRS6" s="66"/>
      <c r="KRT6" s="66"/>
      <c r="KRU6" s="66"/>
      <c r="KRV6" s="66"/>
      <c r="KRW6" s="66"/>
      <c r="KRX6" s="66"/>
      <c r="KRY6" s="66"/>
      <c r="KRZ6" s="66"/>
      <c r="KSA6" s="66"/>
      <c r="KSB6" s="66"/>
      <c r="KSC6" s="66"/>
      <c r="KSD6" s="66"/>
      <c r="KSE6" s="66"/>
      <c r="KSF6" s="66"/>
      <c r="KSG6" s="66"/>
      <c r="KSH6" s="66"/>
      <c r="KSI6" s="66"/>
      <c r="KSJ6" s="66"/>
      <c r="KSK6" s="66"/>
      <c r="KSL6" s="66"/>
      <c r="KSM6" s="66"/>
      <c r="KSN6" s="66"/>
      <c r="KSO6" s="66"/>
      <c r="KSP6" s="66"/>
      <c r="KSQ6" s="66"/>
      <c r="KSR6" s="66"/>
      <c r="KSS6" s="66"/>
      <c r="KST6" s="66"/>
      <c r="KSU6" s="66"/>
      <c r="KSV6" s="66"/>
      <c r="KSW6" s="66"/>
      <c r="KSX6" s="66"/>
      <c r="KSY6" s="66"/>
      <c r="KSZ6" s="66"/>
      <c r="KTA6" s="66"/>
      <c r="KTB6" s="66"/>
      <c r="KTC6" s="66"/>
      <c r="KTD6" s="66"/>
      <c r="KTE6" s="66"/>
      <c r="KTF6" s="66"/>
      <c r="KTG6" s="66"/>
      <c r="KTH6" s="66"/>
      <c r="KTI6" s="66"/>
      <c r="KTJ6" s="66"/>
      <c r="KTK6" s="66"/>
      <c r="KTL6" s="66"/>
      <c r="KTM6" s="66"/>
      <c r="KTN6" s="66"/>
      <c r="KTO6" s="66"/>
      <c r="KTP6" s="66"/>
      <c r="KTQ6" s="66"/>
      <c r="KTR6" s="66"/>
      <c r="KTS6" s="66"/>
      <c r="KTT6" s="66"/>
      <c r="KTU6" s="66"/>
      <c r="KTV6" s="66"/>
      <c r="KTW6" s="66"/>
      <c r="KTX6" s="66"/>
      <c r="KTY6" s="66"/>
      <c r="KTZ6" s="66"/>
      <c r="KUA6" s="66"/>
      <c r="KUB6" s="66"/>
      <c r="KUC6" s="66"/>
      <c r="KUD6" s="66"/>
      <c r="KUE6" s="66"/>
      <c r="KUF6" s="66"/>
      <c r="KUG6" s="66"/>
      <c r="KUH6" s="66"/>
      <c r="KUI6" s="66"/>
      <c r="KUJ6" s="66"/>
      <c r="KUK6" s="66"/>
      <c r="KUL6" s="66"/>
      <c r="KUM6" s="66"/>
      <c r="KUN6" s="66"/>
      <c r="KUO6" s="66"/>
      <c r="KUP6" s="66"/>
      <c r="KUQ6" s="66"/>
      <c r="KUR6" s="66"/>
      <c r="KUS6" s="66"/>
      <c r="KUT6" s="66"/>
      <c r="KUU6" s="66"/>
      <c r="KUV6" s="66"/>
      <c r="KUW6" s="66"/>
      <c r="KUX6" s="66"/>
      <c r="KUY6" s="66"/>
      <c r="KUZ6" s="66"/>
      <c r="KVA6" s="66"/>
      <c r="KVB6" s="66"/>
      <c r="KVC6" s="66"/>
      <c r="KVD6" s="66"/>
      <c r="KVE6" s="66"/>
      <c r="KVF6" s="66"/>
      <c r="KVG6" s="66"/>
      <c r="KVH6" s="66"/>
      <c r="KVI6" s="66"/>
      <c r="KVJ6" s="66"/>
      <c r="KVK6" s="66"/>
      <c r="KVL6" s="66"/>
      <c r="KVM6" s="66"/>
      <c r="KVN6" s="66"/>
      <c r="KVO6" s="66"/>
      <c r="KVP6" s="66"/>
      <c r="KVQ6" s="66"/>
      <c r="KVR6" s="66"/>
      <c r="KVS6" s="66"/>
      <c r="KVT6" s="66"/>
      <c r="KVU6" s="66"/>
      <c r="KVV6" s="66"/>
      <c r="KVW6" s="66"/>
      <c r="KVX6" s="66"/>
      <c r="KVY6" s="66"/>
      <c r="KVZ6" s="66"/>
      <c r="KWA6" s="66"/>
      <c r="KWB6" s="66"/>
      <c r="KWC6" s="66"/>
      <c r="KWD6" s="66"/>
      <c r="KWE6" s="66"/>
      <c r="KWF6" s="66"/>
      <c r="KWG6" s="66"/>
      <c r="KWH6" s="66"/>
      <c r="KWI6" s="66"/>
      <c r="KWJ6" s="66"/>
      <c r="KWK6" s="66"/>
      <c r="KWL6" s="66"/>
      <c r="KWM6" s="66"/>
      <c r="KWN6" s="66"/>
      <c r="KWO6" s="66"/>
      <c r="KWP6" s="66"/>
      <c r="KWQ6" s="66"/>
      <c r="KWR6" s="66"/>
      <c r="KWS6" s="66"/>
      <c r="KWT6" s="66"/>
      <c r="KWU6" s="66"/>
      <c r="KWV6" s="66"/>
      <c r="KWW6" s="66"/>
      <c r="KWX6" s="66"/>
      <c r="KWY6" s="66"/>
      <c r="KWZ6" s="66"/>
      <c r="KXA6" s="66"/>
      <c r="KXB6" s="66"/>
      <c r="KXC6" s="66"/>
      <c r="KXD6" s="66"/>
      <c r="KXE6" s="66"/>
      <c r="KXF6" s="66"/>
      <c r="KXG6" s="66"/>
      <c r="KXH6" s="66"/>
      <c r="KXI6" s="66"/>
      <c r="KXJ6" s="66"/>
      <c r="KXK6" s="66"/>
      <c r="KXL6" s="66"/>
      <c r="KXM6" s="66"/>
      <c r="KXN6" s="66"/>
      <c r="KXO6" s="66"/>
      <c r="KXP6" s="66"/>
      <c r="KXQ6" s="66"/>
      <c r="KXR6" s="66"/>
      <c r="KXS6" s="66"/>
      <c r="KXT6" s="66"/>
      <c r="KXU6" s="66"/>
      <c r="KXV6" s="66"/>
      <c r="KXW6" s="66"/>
      <c r="KXX6" s="66"/>
      <c r="KXY6" s="66"/>
      <c r="KXZ6" s="66"/>
      <c r="KYA6" s="66"/>
      <c r="KYB6" s="66"/>
      <c r="KYC6" s="66"/>
      <c r="KYD6" s="66"/>
      <c r="KYE6" s="66"/>
      <c r="KYF6" s="66"/>
      <c r="KYG6" s="66"/>
      <c r="KYH6" s="66"/>
      <c r="KYI6" s="66"/>
      <c r="KYJ6" s="66"/>
      <c r="KYK6" s="66"/>
      <c r="KYL6" s="66"/>
      <c r="KYM6" s="66"/>
      <c r="KYN6" s="66"/>
      <c r="KYO6" s="66"/>
      <c r="KYP6" s="66"/>
      <c r="KYQ6" s="66"/>
      <c r="KYR6" s="66"/>
      <c r="KYS6" s="66"/>
      <c r="KYT6" s="66"/>
      <c r="KYU6" s="66"/>
      <c r="KYV6" s="66"/>
      <c r="KYW6" s="66"/>
      <c r="KYX6" s="66"/>
      <c r="KYY6" s="66"/>
      <c r="KYZ6" s="66"/>
      <c r="KZA6" s="66"/>
      <c r="KZB6" s="66"/>
      <c r="KZC6" s="66"/>
      <c r="KZD6" s="66"/>
      <c r="KZE6" s="66"/>
      <c r="KZF6" s="66"/>
      <c r="KZG6" s="66"/>
      <c r="KZH6" s="66"/>
      <c r="KZI6" s="66"/>
      <c r="KZJ6" s="66"/>
      <c r="KZK6" s="66"/>
      <c r="KZL6" s="66"/>
      <c r="KZM6" s="66"/>
      <c r="KZN6" s="66"/>
      <c r="KZO6" s="66"/>
      <c r="KZP6" s="66"/>
      <c r="KZQ6" s="66"/>
      <c r="KZR6" s="66"/>
      <c r="KZS6" s="66"/>
      <c r="KZT6" s="66"/>
      <c r="KZU6" s="66"/>
      <c r="KZV6" s="66"/>
      <c r="KZW6" s="66"/>
      <c r="KZX6" s="66"/>
      <c r="KZY6" s="66"/>
      <c r="KZZ6" s="66"/>
      <c r="LAA6" s="66"/>
      <c r="LAB6" s="66"/>
      <c r="LAC6" s="66"/>
      <c r="LAD6" s="66"/>
      <c r="LAE6" s="66"/>
      <c r="LAF6" s="66"/>
      <c r="LAG6" s="66"/>
      <c r="LAH6" s="66"/>
      <c r="LAI6" s="66"/>
      <c r="LAJ6" s="66"/>
      <c r="LAK6" s="66"/>
      <c r="LAL6" s="66"/>
      <c r="LAM6" s="66"/>
      <c r="LAN6" s="66"/>
      <c r="LAO6" s="66"/>
      <c r="LAP6" s="66"/>
      <c r="LAQ6" s="66"/>
      <c r="LAR6" s="66"/>
      <c r="LAS6" s="66"/>
      <c r="LAT6" s="66"/>
      <c r="LAU6" s="66"/>
      <c r="LAV6" s="66"/>
      <c r="LAW6" s="66"/>
      <c r="LAX6" s="66"/>
      <c r="LAY6" s="66"/>
      <c r="LAZ6" s="66"/>
      <c r="LBA6" s="66"/>
      <c r="LBB6" s="66"/>
      <c r="LBC6" s="66"/>
      <c r="LBD6" s="66"/>
      <c r="LBE6" s="66"/>
      <c r="LBF6" s="66"/>
      <c r="LBG6" s="66"/>
      <c r="LBH6" s="66"/>
      <c r="LBI6" s="66"/>
      <c r="LBJ6" s="66"/>
      <c r="LBK6" s="66"/>
      <c r="LBL6" s="66"/>
      <c r="LBM6" s="66"/>
      <c r="LBN6" s="66"/>
      <c r="LBO6" s="66"/>
      <c r="LBP6" s="66"/>
      <c r="LBQ6" s="66"/>
      <c r="LBR6" s="66"/>
      <c r="LBS6" s="66"/>
      <c r="LBT6" s="66"/>
      <c r="LBU6" s="66"/>
      <c r="LBV6" s="66"/>
      <c r="LBW6" s="66"/>
      <c r="LBX6" s="66"/>
      <c r="LBY6" s="66"/>
      <c r="LBZ6" s="66"/>
      <c r="LCA6" s="66"/>
      <c r="LCB6" s="66"/>
      <c r="LCC6" s="66"/>
      <c r="LCD6" s="66"/>
      <c r="LCE6" s="66"/>
      <c r="LCF6" s="66"/>
      <c r="LCG6" s="66"/>
      <c r="LCH6" s="66"/>
      <c r="LCI6" s="66"/>
      <c r="LCJ6" s="66"/>
      <c r="LCK6" s="66"/>
      <c r="LCL6" s="66"/>
      <c r="LCM6" s="66"/>
      <c r="LCN6" s="66"/>
      <c r="LCO6" s="66"/>
      <c r="LCP6" s="66"/>
      <c r="LCQ6" s="66"/>
      <c r="LCR6" s="66"/>
      <c r="LCS6" s="66"/>
      <c r="LCT6" s="66"/>
      <c r="LCU6" s="66"/>
      <c r="LCV6" s="66"/>
      <c r="LCW6" s="66"/>
      <c r="LCX6" s="66"/>
      <c r="LCY6" s="66"/>
      <c r="LCZ6" s="66"/>
      <c r="LDA6" s="66"/>
      <c r="LDB6" s="66"/>
      <c r="LDC6" s="66"/>
      <c r="LDD6" s="66"/>
      <c r="LDE6" s="66"/>
      <c r="LDF6" s="66"/>
      <c r="LDG6" s="66"/>
      <c r="LDH6" s="66"/>
      <c r="LDI6" s="66"/>
      <c r="LDJ6" s="66"/>
      <c r="LDK6" s="66"/>
      <c r="LDL6" s="66"/>
      <c r="LDM6" s="66"/>
      <c r="LDN6" s="66"/>
      <c r="LDO6" s="66"/>
      <c r="LDP6" s="66"/>
      <c r="LDQ6" s="66"/>
      <c r="LDR6" s="66"/>
      <c r="LDS6" s="66"/>
      <c r="LDT6" s="66"/>
      <c r="LDU6" s="66"/>
      <c r="LDV6" s="66"/>
      <c r="LDW6" s="66"/>
      <c r="LDX6" s="66"/>
      <c r="LDY6" s="66"/>
      <c r="LDZ6" s="66"/>
      <c r="LEA6" s="66"/>
      <c r="LEB6" s="66"/>
      <c r="LEC6" s="66"/>
      <c r="LED6" s="66"/>
      <c r="LEE6" s="66"/>
      <c r="LEF6" s="66"/>
      <c r="LEG6" s="66"/>
      <c r="LEH6" s="66"/>
      <c r="LEI6" s="66"/>
      <c r="LEJ6" s="66"/>
      <c r="LEK6" s="66"/>
      <c r="LEL6" s="66"/>
      <c r="LEM6" s="66"/>
      <c r="LEN6" s="66"/>
      <c r="LEO6" s="66"/>
      <c r="LEP6" s="66"/>
      <c r="LEQ6" s="66"/>
      <c r="LER6" s="66"/>
      <c r="LES6" s="66"/>
      <c r="LET6" s="66"/>
      <c r="LEU6" s="66"/>
      <c r="LEV6" s="66"/>
      <c r="LEW6" s="66"/>
      <c r="LEX6" s="66"/>
      <c r="LEY6" s="66"/>
      <c r="LEZ6" s="66"/>
      <c r="LFA6" s="66"/>
      <c r="LFB6" s="66"/>
      <c r="LFC6" s="66"/>
      <c r="LFD6" s="66"/>
      <c r="LFE6" s="66"/>
      <c r="LFF6" s="66"/>
      <c r="LFG6" s="66"/>
      <c r="LFH6" s="66"/>
      <c r="LFI6" s="66"/>
      <c r="LFJ6" s="66"/>
      <c r="LFK6" s="66"/>
      <c r="LFL6" s="66"/>
      <c r="LFM6" s="66"/>
      <c r="LFN6" s="66"/>
      <c r="LFO6" s="66"/>
      <c r="LFP6" s="66"/>
      <c r="LFQ6" s="66"/>
      <c r="LFR6" s="66"/>
      <c r="LFS6" s="66"/>
      <c r="LFT6" s="66"/>
      <c r="LFU6" s="66"/>
      <c r="LFV6" s="66"/>
      <c r="LFW6" s="66"/>
      <c r="LFX6" s="66"/>
      <c r="LFY6" s="66"/>
      <c r="LFZ6" s="66"/>
      <c r="LGA6" s="66"/>
      <c r="LGB6" s="66"/>
      <c r="LGC6" s="66"/>
      <c r="LGD6" s="66"/>
      <c r="LGE6" s="66"/>
      <c r="LGF6" s="66"/>
      <c r="LGG6" s="66"/>
      <c r="LGH6" s="66"/>
      <c r="LGI6" s="66"/>
      <c r="LGJ6" s="66"/>
      <c r="LGK6" s="66"/>
      <c r="LGL6" s="66"/>
      <c r="LGM6" s="66"/>
      <c r="LGN6" s="66"/>
      <c r="LGO6" s="66"/>
      <c r="LGP6" s="66"/>
      <c r="LGQ6" s="66"/>
      <c r="LGR6" s="66"/>
      <c r="LGS6" s="66"/>
      <c r="LGT6" s="66"/>
      <c r="LGU6" s="66"/>
      <c r="LGV6" s="66"/>
      <c r="LGW6" s="66"/>
      <c r="LGX6" s="66"/>
      <c r="LGY6" s="66"/>
      <c r="LGZ6" s="66"/>
      <c r="LHA6" s="66"/>
      <c r="LHB6" s="66"/>
      <c r="LHC6" s="66"/>
      <c r="LHD6" s="66"/>
      <c r="LHE6" s="66"/>
      <c r="LHF6" s="66"/>
      <c r="LHG6" s="66"/>
      <c r="LHH6" s="66"/>
      <c r="LHI6" s="66"/>
      <c r="LHJ6" s="66"/>
      <c r="LHK6" s="66"/>
      <c r="LHL6" s="66"/>
      <c r="LHM6" s="66"/>
      <c r="LHN6" s="66"/>
      <c r="LHO6" s="66"/>
      <c r="LHP6" s="66"/>
      <c r="LHQ6" s="66"/>
      <c r="LHR6" s="66"/>
      <c r="LHS6" s="66"/>
      <c r="LHT6" s="66"/>
      <c r="LHU6" s="66"/>
      <c r="LHV6" s="66"/>
      <c r="LHW6" s="66"/>
      <c r="LHX6" s="66"/>
      <c r="LHY6" s="66"/>
      <c r="LHZ6" s="66"/>
      <c r="LIA6" s="66"/>
      <c r="LIB6" s="66"/>
      <c r="LIC6" s="66"/>
      <c r="LID6" s="66"/>
      <c r="LIE6" s="66"/>
      <c r="LIF6" s="66"/>
      <c r="LIG6" s="66"/>
      <c r="LIH6" s="66"/>
      <c r="LII6" s="66"/>
      <c r="LIJ6" s="66"/>
      <c r="LIK6" s="66"/>
      <c r="LIL6" s="66"/>
      <c r="LIM6" s="66"/>
      <c r="LIN6" s="66"/>
      <c r="LIO6" s="66"/>
      <c r="LIP6" s="66"/>
      <c r="LIQ6" s="66"/>
      <c r="LIR6" s="66"/>
      <c r="LIS6" s="66"/>
      <c r="LIT6" s="66"/>
      <c r="LIU6" s="66"/>
      <c r="LIV6" s="66"/>
      <c r="LIW6" s="66"/>
      <c r="LIX6" s="66"/>
      <c r="LIY6" s="66"/>
      <c r="LIZ6" s="66"/>
      <c r="LJA6" s="66"/>
      <c r="LJB6" s="66"/>
      <c r="LJC6" s="66"/>
      <c r="LJD6" s="66"/>
      <c r="LJE6" s="66"/>
      <c r="LJF6" s="66"/>
      <c r="LJG6" s="66"/>
      <c r="LJH6" s="66"/>
      <c r="LJI6" s="66"/>
      <c r="LJJ6" s="66"/>
      <c r="LJK6" s="66"/>
      <c r="LJL6" s="66"/>
      <c r="LJM6" s="66"/>
      <c r="LJN6" s="66"/>
      <c r="LJO6" s="66"/>
      <c r="LJP6" s="66"/>
      <c r="LJQ6" s="66"/>
      <c r="LJR6" s="66"/>
      <c r="LJS6" s="66"/>
      <c r="LJT6" s="66"/>
      <c r="LJU6" s="66"/>
      <c r="LJV6" s="66"/>
      <c r="LJW6" s="66"/>
      <c r="LJX6" s="66"/>
      <c r="LJY6" s="66"/>
      <c r="LJZ6" s="66"/>
      <c r="LKA6" s="66"/>
      <c r="LKB6" s="66"/>
      <c r="LKC6" s="66"/>
      <c r="LKD6" s="66"/>
      <c r="LKE6" s="66"/>
      <c r="LKF6" s="66"/>
      <c r="LKG6" s="66"/>
      <c r="LKH6" s="66"/>
      <c r="LKI6" s="66"/>
      <c r="LKJ6" s="66"/>
      <c r="LKK6" s="66"/>
      <c r="LKL6" s="66"/>
      <c r="LKM6" s="66"/>
      <c r="LKN6" s="66"/>
      <c r="LKO6" s="66"/>
      <c r="LKP6" s="66"/>
      <c r="LKQ6" s="66"/>
      <c r="LKR6" s="66"/>
      <c r="LKS6" s="66"/>
      <c r="LKT6" s="66"/>
      <c r="LKU6" s="66"/>
      <c r="LKV6" s="66"/>
      <c r="LKW6" s="66"/>
      <c r="LKX6" s="66"/>
      <c r="LKY6" s="66"/>
      <c r="LKZ6" s="66"/>
      <c r="LLA6" s="66"/>
      <c r="LLB6" s="66"/>
      <c r="LLC6" s="66"/>
      <c r="LLD6" s="66"/>
      <c r="LLE6" s="66"/>
      <c r="LLF6" s="66"/>
      <c r="LLG6" s="66"/>
      <c r="LLH6" s="66"/>
      <c r="LLI6" s="66"/>
      <c r="LLJ6" s="66"/>
      <c r="LLK6" s="66"/>
      <c r="LLL6" s="66"/>
      <c r="LLM6" s="66"/>
      <c r="LLN6" s="66"/>
      <c r="LLO6" s="66"/>
      <c r="LLP6" s="66"/>
      <c r="LLQ6" s="66"/>
      <c r="LLR6" s="66"/>
      <c r="LLS6" s="66"/>
      <c r="LLT6" s="66"/>
      <c r="LLU6" s="66"/>
      <c r="LLV6" s="66"/>
      <c r="LLW6" s="66"/>
      <c r="LLX6" s="66"/>
      <c r="LLY6" s="66"/>
      <c r="LLZ6" s="66"/>
      <c r="LMA6" s="66"/>
      <c r="LMB6" s="66"/>
      <c r="LMC6" s="66"/>
      <c r="LMD6" s="66"/>
      <c r="LME6" s="66"/>
      <c r="LMF6" s="66"/>
      <c r="LMG6" s="66"/>
      <c r="LMH6" s="66"/>
      <c r="LMI6" s="66"/>
      <c r="LMJ6" s="66"/>
      <c r="LMK6" s="66"/>
      <c r="LML6" s="66"/>
      <c r="LMM6" s="66"/>
      <c r="LMN6" s="66"/>
      <c r="LMO6" s="66"/>
      <c r="LMP6" s="66"/>
      <c r="LMQ6" s="66"/>
      <c r="LMR6" s="66"/>
      <c r="LMS6" s="66"/>
      <c r="LMT6" s="66"/>
      <c r="LMU6" s="66"/>
      <c r="LMV6" s="66"/>
      <c r="LMW6" s="66"/>
      <c r="LMX6" s="66"/>
      <c r="LMY6" s="66"/>
      <c r="LMZ6" s="66"/>
      <c r="LNA6" s="66"/>
      <c r="LNB6" s="66"/>
      <c r="LNC6" s="66"/>
      <c r="LND6" s="66"/>
      <c r="LNE6" s="66"/>
      <c r="LNF6" s="66"/>
      <c r="LNG6" s="66"/>
      <c r="LNH6" s="66"/>
      <c r="LNI6" s="66"/>
      <c r="LNJ6" s="66"/>
      <c r="LNK6" s="66"/>
      <c r="LNL6" s="66"/>
      <c r="LNM6" s="66"/>
      <c r="LNN6" s="66"/>
      <c r="LNO6" s="66"/>
      <c r="LNP6" s="66"/>
      <c r="LNQ6" s="66"/>
      <c r="LNR6" s="66"/>
      <c r="LNS6" s="66"/>
      <c r="LNT6" s="66"/>
      <c r="LNU6" s="66"/>
      <c r="LNV6" s="66"/>
      <c r="LNW6" s="66"/>
      <c r="LNX6" s="66"/>
      <c r="LNY6" s="66"/>
      <c r="LNZ6" s="66"/>
      <c r="LOA6" s="66"/>
      <c r="LOB6" s="66"/>
      <c r="LOC6" s="66"/>
      <c r="LOD6" s="66"/>
      <c r="LOE6" s="66"/>
      <c r="LOF6" s="66"/>
      <c r="LOG6" s="66"/>
      <c r="LOH6" s="66"/>
      <c r="LOI6" s="66"/>
      <c r="LOJ6" s="66"/>
      <c r="LOK6" s="66"/>
      <c r="LOL6" s="66"/>
      <c r="LOM6" s="66"/>
      <c r="LON6" s="66"/>
      <c r="LOO6" s="66"/>
      <c r="LOP6" s="66"/>
      <c r="LOQ6" s="66"/>
      <c r="LOR6" s="66"/>
      <c r="LOS6" s="66"/>
      <c r="LOT6" s="66"/>
      <c r="LOU6" s="66"/>
      <c r="LOV6" s="66"/>
      <c r="LOW6" s="66"/>
      <c r="LOX6" s="66"/>
      <c r="LOY6" s="66"/>
      <c r="LOZ6" s="66"/>
      <c r="LPA6" s="66"/>
      <c r="LPB6" s="66"/>
      <c r="LPC6" s="66"/>
      <c r="LPD6" s="66"/>
      <c r="LPE6" s="66"/>
      <c r="LPF6" s="66"/>
      <c r="LPG6" s="66"/>
      <c r="LPH6" s="66"/>
      <c r="LPI6" s="66"/>
      <c r="LPJ6" s="66"/>
      <c r="LPK6" s="66"/>
      <c r="LPL6" s="66"/>
      <c r="LPM6" s="66"/>
      <c r="LPN6" s="66"/>
      <c r="LPO6" s="66"/>
      <c r="LPP6" s="66"/>
      <c r="LPQ6" s="66"/>
      <c r="LPR6" s="66"/>
      <c r="LPS6" s="66"/>
      <c r="LPT6" s="66"/>
      <c r="LPU6" s="66"/>
      <c r="LPV6" s="66"/>
      <c r="LPW6" s="66"/>
      <c r="LPX6" s="66"/>
      <c r="LPY6" s="66"/>
      <c r="LPZ6" s="66"/>
      <c r="LQA6" s="66"/>
      <c r="LQB6" s="66"/>
      <c r="LQC6" s="66"/>
      <c r="LQD6" s="66"/>
      <c r="LQE6" s="66"/>
      <c r="LQF6" s="66"/>
      <c r="LQG6" s="66"/>
      <c r="LQH6" s="66"/>
      <c r="LQI6" s="66"/>
      <c r="LQJ6" s="66"/>
      <c r="LQK6" s="66"/>
      <c r="LQL6" s="66"/>
      <c r="LQM6" s="66"/>
      <c r="LQN6" s="66"/>
      <c r="LQO6" s="66"/>
      <c r="LQP6" s="66"/>
      <c r="LQQ6" s="66"/>
      <c r="LQR6" s="66"/>
      <c r="LQS6" s="66"/>
      <c r="LQT6" s="66"/>
      <c r="LQU6" s="66"/>
      <c r="LQV6" s="66"/>
      <c r="LQW6" s="66"/>
      <c r="LQX6" s="66"/>
      <c r="LQY6" s="66"/>
      <c r="LQZ6" s="66"/>
      <c r="LRA6" s="66"/>
      <c r="LRB6" s="66"/>
      <c r="LRC6" s="66"/>
      <c r="LRD6" s="66"/>
      <c r="LRE6" s="66"/>
      <c r="LRF6" s="66"/>
      <c r="LRG6" s="66"/>
      <c r="LRH6" s="66"/>
      <c r="LRI6" s="66"/>
      <c r="LRJ6" s="66"/>
      <c r="LRK6" s="66"/>
      <c r="LRL6" s="66"/>
      <c r="LRM6" s="66"/>
      <c r="LRN6" s="66"/>
      <c r="LRO6" s="66"/>
      <c r="LRP6" s="66"/>
      <c r="LRQ6" s="66"/>
      <c r="LRR6" s="66"/>
      <c r="LRS6" s="66"/>
      <c r="LRT6" s="66"/>
      <c r="LRU6" s="66"/>
      <c r="LRV6" s="66"/>
      <c r="LRW6" s="66"/>
      <c r="LRX6" s="66"/>
      <c r="LRY6" s="66"/>
      <c r="LRZ6" s="66"/>
      <c r="LSA6" s="66"/>
      <c r="LSB6" s="66"/>
      <c r="LSC6" s="66"/>
      <c r="LSD6" s="66"/>
      <c r="LSE6" s="66"/>
      <c r="LSF6" s="66"/>
      <c r="LSG6" s="66"/>
      <c r="LSH6" s="66"/>
      <c r="LSI6" s="66"/>
      <c r="LSJ6" s="66"/>
      <c r="LSK6" s="66"/>
      <c r="LSL6" s="66"/>
      <c r="LSM6" s="66"/>
      <c r="LSN6" s="66"/>
      <c r="LSO6" s="66"/>
      <c r="LSP6" s="66"/>
      <c r="LSQ6" s="66"/>
      <c r="LSR6" s="66"/>
      <c r="LSS6" s="66"/>
      <c r="LST6" s="66"/>
      <c r="LSU6" s="66"/>
      <c r="LSV6" s="66"/>
      <c r="LSW6" s="66"/>
      <c r="LSX6" s="66"/>
      <c r="LSY6" s="66"/>
      <c r="LSZ6" s="66"/>
      <c r="LTA6" s="66"/>
      <c r="LTB6" s="66"/>
      <c r="LTC6" s="66"/>
      <c r="LTD6" s="66"/>
      <c r="LTE6" s="66"/>
      <c r="LTF6" s="66"/>
      <c r="LTG6" s="66"/>
      <c r="LTH6" s="66"/>
      <c r="LTI6" s="66"/>
      <c r="LTJ6" s="66"/>
      <c r="LTK6" s="66"/>
      <c r="LTL6" s="66"/>
      <c r="LTM6" s="66"/>
      <c r="LTN6" s="66"/>
      <c r="LTO6" s="66"/>
      <c r="LTP6" s="66"/>
      <c r="LTQ6" s="66"/>
      <c r="LTR6" s="66"/>
      <c r="LTS6" s="66"/>
      <c r="LTT6" s="66"/>
      <c r="LTU6" s="66"/>
      <c r="LTV6" s="66"/>
      <c r="LTW6" s="66"/>
      <c r="LTX6" s="66"/>
      <c r="LTY6" s="66"/>
      <c r="LTZ6" s="66"/>
      <c r="LUA6" s="66"/>
      <c r="LUB6" s="66"/>
      <c r="LUC6" s="66"/>
      <c r="LUD6" s="66"/>
      <c r="LUE6" s="66"/>
      <c r="LUF6" s="66"/>
      <c r="LUG6" s="66"/>
      <c r="LUH6" s="66"/>
      <c r="LUI6" s="66"/>
      <c r="LUJ6" s="66"/>
      <c r="LUK6" s="66"/>
      <c r="LUL6" s="66"/>
      <c r="LUM6" s="66"/>
      <c r="LUN6" s="66"/>
      <c r="LUO6" s="66"/>
      <c r="LUP6" s="66"/>
      <c r="LUQ6" s="66"/>
      <c r="LUR6" s="66"/>
      <c r="LUS6" s="66"/>
      <c r="LUT6" s="66"/>
      <c r="LUU6" s="66"/>
      <c r="LUV6" s="66"/>
      <c r="LUW6" s="66"/>
      <c r="LUX6" s="66"/>
      <c r="LUY6" s="66"/>
      <c r="LUZ6" s="66"/>
      <c r="LVA6" s="66"/>
      <c r="LVB6" s="66"/>
      <c r="LVC6" s="66"/>
      <c r="LVD6" s="66"/>
      <c r="LVE6" s="66"/>
      <c r="LVF6" s="66"/>
      <c r="LVG6" s="66"/>
      <c r="LVH6" s="66"/>
      <c r="LVI6" s="66"/>
      <c r="LVJ6" s="66"/>
      <c r="LVK6" s="66"/>
      <c r="LVL6" s="66"/>
      <c r="LVM6" s="66"/>
      <c r="LVN6" s="66"/>
      <c r="LVO6" s="66"/>
      <c r="LVP6" s="66"/>
      <c r="LVQ6" s="66"/>
      <c r="LVR6" s="66"/>
      <c r="LVS6" s="66"/>
      <c r="LVT6" s="66"/>
      <c r="LVU6" s="66"/>
      <c r="LVV6" s="66"/>
      <c r="LVW6" s="66"/>
      <c r="LVX6" s="66"/>
      <c r="LVY6" s="66"/>
      <c r="LVZ6" s="66"/>
      <c r="LWA6" s="66"/>
      <c r="LWB6" s="66"/>
      <c r="LWC6" s="66"/>
      <c r="LWD6" s="66"/>
      <c r="LWE6" s="66"/>
      <c r="LWF6" s="66"/>
      <c r="LWG6" s="66"/>
      <c r="LWH6" s="66"/>
      <c r="LWI6" s="66"/>
      <c r="LWJ6" s="66"/>
      <c r="LWK6" s="66"/>
      <c r="LWL6" s="66"/>
      <c r="LWM6" s="66"/>
      <c r="LWN6" s="66"/>
      <c r="LWO6" s="66"/>
      <c r="LWP6" s="66"/>
      <c r="LWQ6" s="66"/>
      <c r="LWR6" s="66"/>
      <c r="LWS6" s="66"/>
      <c r="LWT6" s="66"/>
      <c r="LWU6" s="66"/>
      <c r="LWV6" s="66"/>
      <c r="LWW6" s="66"/>
      <c r="LWX6" s="66"/>
      <c r="LWY6" s="66"/>
      <c r="LWZ6" s="66"/>
      <c r="LXA6" s="66"/>
      <c r="LXB6" s="66"/>
      <c r="LXC6" s="66"/>
      <c r="LXD6" s="66"/>
      <c r="LXE6" s="66"/>
      <c r="LXF6" s="66"/>
      <c r="LXG6" s="66"/>
      <c r="LXH6" s="66"/>
      <c r="LXI6" s="66"/>
      <c r="LXJ6" s="66"/>
      <c r="LXK6" s="66"/>
      <c r="LXL6" s="66"/>
      <c r="LXM6" s="66"/>
      <c r="LXN6" s="66"/>
      <c r="LXO6" s="66"/>
      <c r="LXP6" s="66"/>
      <c r="LXQ6" s="66"/>
      <c r="LXR6" s="66"/>
      <c r="LXS6" s="66"/>
      <c r="LXT6" s="66"/>
      <c r="LXU6" s="66"/>
      <c r="LXV6" s="66"/>
      <c r="LXW6" s="66"/>
      <c r="LXX6" s="66"/>
      <c r="LXY6" s="66"/>
      <c r="LXZ6" s="66"/>
      <c r="LYA6" s="66"/>
      <c r="LYB6" s="66"/>
      <c r="LYC6" s="66"/>
      <c r="LYD6" s="66"/>
      <c r="LYE6" s="66"/>
      <c r="LYF6" s="66"/>
      <c r="LYG6" s="66"/>
      <c r="LYH6" s="66"/>
      <c r="LYI6" s="66"/>
      <c r="LYJ6" s="66"/>
      <c r="LYK6" s="66"/>
      <c r="LYL6" s="66"/>
      <c r="LYM6" s="66"/>
      <c r="LYN6" s="66"/>
      <c r="LYO6" s="66"/>
      <c r="LYP6" s="66"/>
      <c r="LYQ6" s="66"/>
      <c r="LYR6" s="66"/>
      <c r="LYS6" s="66"/>
      <c r="LYT6" s="66"/>
      <c r="LYU6" s="66"/>
      <c r="LYV6" s="66"/>
      <c r="LYW6" s="66"/>
      <c r="LYX6" s="66"/>
      <c r="LYY6" s="66"/>
      <c r="LYZ6" s="66"/>
      <c r="LZA6" s="66"/>
      <c r="LZB6" s="66"/>
      <c r="LZC6" s="66"/>
      <c r="LZD6" s="66"/>
      <c r="LZE6" s="66"/>
      <c r="LZF6" s="66"/>
      <c r="LZG6" s="66"/>
      <c r="LZH6" s="66"/>
      <c r="LZI6" s="66"/>
      <c r="LZJ6" s="66"/>
      <c r="LZK6" s="66"/>
      <c r="LZL6" s="66"/>
      <c r="LZM6" s="66"/>
      <c r="LZN6" s="66"/>
      <c r="LZO6" s="66"/>
      <c r="LZP6" s="66"/>
      <c r="LZQ6" s="66"/>
      <c r="LZR6" s="66"/>
      <c r="LZS6" s="66"/>
      <c r="LZT6" s="66"/>
      <c r="LZU6" s="66"/>
      <c r="LZV6" s="66"/>
      <c r="LZW6" s="66"/>
      <c r="LZX6" s="66"/>
      <c r="LZY6" s="66"/>
      <c r="LZZ6" s="66"/>
      <c r="MAA6" s="66"/>
      <c r="MAB6" s="66"/>
      <c r="MAC6" s="66"/>
      <c r="MAD6" s="66"/>
      <c r="MAE6" s="66"/>
      <c r="MAF6" s="66"/>
      <c r="MAG6" s="66"/>
      <c r="MAH6" s="66"/>
      <c r="MAI6" s="66"/>
      <c r="MAJ6" s="66"/>
      <c r="MAK6" s="66"/>
      <c r="MAL6" s="66"/>
      <c r="MAM6" s="66"/>
      <c r="MAN6" s="66"/>
      <c r="MAO6" s="66"/>
      <c r="MAP6" s="66"/>
      <c r="MAQ6" s="66"/>
      <c r="MAR6" s="66"/>
      <c r="MAS6" s="66"/>
      <c r="MAT6" s="66"/>
      <c r="MAU6" s="66"/>
      <c r="MAV6" s="66"/>
      <c r="MAW6" s="66"/>
      <c r="MAX6" s="66"/>
      <c r="MAY6" s="66"/>
      <c r="MAZ6" s="66"/>
      <c r="MBA6" s="66"/>
      <c r="MBB6" s="66"/>
      <c r="MBC6" s="66"/>
      <c r="MBD6" s="66"/>
      <c r="MBE6" s="66"/>
      <c r="MBF6" s="66"/>
      <c r="MBG6" s="66"/>
      <c r="MBH6" s="66"/>
      <c r="MBI6" s="66"/>
      <c r="MBJ6" s="66"/>
      <c r="MBK6" s="66"/>
      <c r="MBL6" s="66"/>
      <c r="MBM6" s="66"/>
      <c r="MBN6" s="66"/>
      <c r="MBO6" s="66"/>
      <c r="MBP6" s="66"/>
      <c r="MBQ6" s="66"/>
      <c r="MBR6" s="66"/>
      <c r="MBS6" s="66"/>
      <c r="MBT6" s="66"/>
      <c r="MBU6" s="66"/>
      <c r="MBV6" s="66"/>
      <c r="MBW6" s="66"/>
      <c r="MBX6" s="66"/>
      <c r="MBY6" s="66"/>
      <c r="MBZ6" s="66"/>
      <c r="MCA6" s="66"/>
      <c r="MCB6" s="66"/>
      <c r="MCC6" s="66"/>
      <c r="MCD6" s="66"/>
      <c r="MCE6" s="66"/>
      <c r="MCF6" s="66"/>
      <c r="MCG6" s="66"/>
      <c r="MCH6" s="66"/>
      <c r="MCI6" s="66"/>
      <c r="MCJ6" s="66"/>
      <c r="MCK6" s="66"/>
      <c r="MCL6" s="66"/>
      <c r="MCM6" s="66"/>
      <c r="MCN6" s="66"/>
      <c r="MCO6" s="66"/>
      <c r="MCP6" s="66"/>
      <c r="MCQ6" s="66"/>
      <c r="MCR6" s="66"/>
      <c r="MCS6" s="66"/>
      <c r="MCT6" s="66"/>
      <c r="MCU6" s="66"/>
      <c r="MCV6" s="66"/>
      <c r="MCW6" s="66"/>
      <c r="MCX6" s="66"/>
      <c r="MCY6" s="66"/>
      <c r="MCZ6" s="66"/>
      <c r="MDA6" s="66"/>
      <c r="MDB6" s="66"/>
      <c r="MDC6" s="66"/>
      <c r="MDD6" s="66"/>
      <c r="MDE6" s="66"/>
      <c r="MDF6" s="66"/>
      <c r="MDG6" s="66"/>
      <c r="MDH6" s="66"/>
      <c r="MDI6" s="66"/>
      <c r="MDJ6" s="66"/>
      <c r="MDK6" s="66"/>
      <c r="MDL6" s="66"/>
      <c r="MDM6" s="66"/>
      <c r="MDN6" s="66"/>
      <c r="MDO6" s="66"/>
      <c r="MDP6" s="66"/>
      <c r="MDQ6" s="66"/>
      <c r="MDR6" s="66"/>
      <c r="MDS6" s="66"/>
      <c r="MDT6" s="66"/>
      <c r="MDU6" s="66"/>
      <c r="MDV6" s="66"/>
      <c r="MDW6" s="66"/>
      <c r="MDX6" s="66"/>
      <c r="MDY6" s="66"/>
      <c r="MDZ6" s="66"/>
      <c r="MEA6" s="66"/>
      <c r="MEB6" s="66"/>
      <c r="MEC6" s="66"/>
      <c r="MED6" s="66"/>
      <c r="MEE6" s="66"/>
      <c r="MEF6" s="66"/>
      <c r="MEG6" s="66"/>
      <c r="MEH6" s="66"/>
      <c r="MEI6" s="66"/>
      <c r="MEJ6" s="66"/>
      <c r="MEK6" s="66"/>
      <c r="MEL6" s="66"/>
      <c r="MEM6" s="66"/>
      <c r="MEN6" s="66"/>
      <c r="MEO6" s="66"/>
      <c r="MEP6" s="66"/>
      <c r="MEQ6" s="66"/>
      <c r="MER6" s="66"/>
      <c r="MES6" s="66"/>
      <c r="MET6" s="66"/>
      <c r="MEU6" s="66"/>
      <c r="MEV6" s="66"/>
      <c r="MEW6" s="66"/>
      <c r="MEX6" s="66"/>
      <c r="MEY6" s="66"/>
      <c r="MEZ6" s="66"/>
      <c r="MFA6" s="66"/>
      <c r="MFB6" s="66"/>
      <c r="MFC6" s="66"/>
      <c r="MFD6" s="66"/>
      <c r="MFE6" s="66"/>
      <c r="MFF6" s="66"/>
      <c r="MFG6" s="66"/>
      <c r="MFH6" s="66"/>
      <c r="MFI6" s="66"/>
      <c r="MFJ6" s="66"/>
      <c r="MFK6" s="66"/>
      <c r="MFL6" s="66"/>
      <c r="MFM6" s="66"/>
      <c r="MFN6" s="66"/>
      <c r="MFO6" s="66"/>
      <c r="MFP6" s="66"/>
      <c r="MFQ6" s="66"/>
      <c r="MFR6" s="66"/>
      <c r="MFS6" s="66"/>
      <c r="MFT6" s="66"/>
      <c r="MFU6" s="66"/>
      <c r="MFV6" s="66"/>
      <c r="MFW6" s="66"/>
      <c r="MFX6" s="66"/>
      <c r="MFY6" s="66"/>
      <c r="MFZ6" s="66"/>
      <c r="MGA6" s="66"/>
      <c r="MGB6" s="66"/>
      <c r="MGC6" s="66"/>
      <c r="MGD6" s="66"/>
      <c r="MGE6" s="66"/>
      <c r="MGF6" s="66"/>
      <c r="MGG6" s="66"/>
      <c r="MGH6" s="66"/>
      <c r="MGI6" s="66"/>
      <c r="MGJ6" s="66"/>
      <c r="MGK6" s="66"/>
      <c r="MGL6" s="66"/>
      <c r="MGM6" s="66"/>
      <c r="MGN6" s="66"/>
      <c r="MGO6" s="66"/>
      <c r="MGP6" s="66"/>
      <c r="MGQ6" s="66"/>
      <c r="MGR6" s="66"/>
      <c r="MGS6" s="66"/>
      <c r="MGT6" s="66"/>
      <c r="MGU6" s="66"/>
      <c r="MGV6" s="66"/>
      <c r="MGW6" s="66"/>
      <c r="MGX6" s="66"/>
      <c r="MGY6" s="66"/>
      <c r="MGZ6" s="66"/>
      <c r="MHA6" s="66"/>
      <c r="MHB6" s="66"/>
      <c r="MHC6" s="66"/>
      <c r="MHD6" s="66"/>
      <c r="MHE6" s="66"/>
      <c r="MHF6" s="66"/>
      <c r="MHG6" s="66"/>
      <c r="MHH6" s="66"/>
      <c r="MHI6" s="66"/>
      <c r="MHJ6" s="66"/>
      <c r="MHK6" s="66"/>
      <c r="MHL6" s="66"/>
      <c r="MHM6" s="66"/>
      <c r="MHN6" s="66"/>
      <c r="MHO6" s="66"/>
      <c r="MHP6" s="66"/>
      <c r="MHQ6" s="66"/>
      <c r="MHR6" s="66"/>
      <c r="MHS6" s="66"/>
      <c r="MHT6" s="66"/>
      <c r="MHU6" s="66"/>
      <c r="MHV6" s="66"/>
      <c r="MHW6" s="66"/>
      <c r="MHX6" s="66"/>
      <c r="MHY6" s="66"/>
      <c r="MHZ6" s="66"/>
      <c r="MIA6" s="66"/>
      <c r="MIB6" s="66"/>
      <c r="MIC6" s="66"/>
      <c r="MID6" s="66"/>
      <c r="MIE6" s="66"/>
      <c r="MIF6" s="66"/>
      <c r="MIG6" s="66"/>
      <c r="MIH6" s="66"/>
      <c r="MII6" s="66"/>
      <c r="MIJ6" s="66"/>
      <c r="MIK6" s="66"/>
      <c r="MIL6" s="66"/>
      <c r="MIM6" s="66"/>
      <c r="MIN6" s="66"/>
      <c r="MIO6" s="66"/>
      <c r="MIP6" s="66"/>
      <c r="MIQ6" s="66"/>
      <c r="MIR6" s="66"/>
      <c r="MIS6" s="66"/>
      <c r="MIT6" s="66"/>
      <c r="MIU6" s="66"/>
      <c r="MIV6" s="66"/>
      <c r="MIW6" s="66"/>
      <c r="MIX6" s="66"/>
      <c r="MIY6" s="66"/>
      <c r="MIZ6" s="66"/>
      <c r="MJA6" s="66"/>
      <c r="MJB6" s="66"/>
      <c r="MJC6" s="66"/>
      <c r="MJD6" s="66"/>
      <c r="MJE6" s="66"/>
      <c r="MJF6" s="66"/>
      <c r="MJG6" s="66"/>
      <c r="MJH6" s="66"/>
      <c r="MJI6" s="66"/>
      <c r="MJJ6" s="66"/>
      <c r="MJK6" s="66"/>
      <c r="MJL6" s="66"/>
      <c r="MJM6" s="66"/>
      <c r="MJN6" s="66"/>
      <c r="MJO6" s="66"/>
      <c r="MJP6" s="66"/>
      <c r="MJQ6" s="66"/>
      <c r="MJR6" s="66"/>
      <c r="MJS6" s="66"/>
      <c r="MJT6" s="66"/>
      <c r="MJU6" s="66"/>
      <c r="MJV6" s="66"/>
      <c r="MJW6" s="66"/>
      <c r="MJX6" s="66"/>
      <c r="MJY6" s="66"/>
      <c r="MJZ6" s="66"/>
      <c r="MKA6" s="66"/>
      <c r="MKB6" s="66"/>
      <c r="MKC6" s="66"/>
      <c r="MKD6" s="66"/>
      <c r="MKE6" s="66"/>
      <c r="MKF6" s="66"/>
      <c r="MKG6" s="66"/>
      <c r="MKH6" s="66"/>
      <c r="MKI6" s="66"/>
      <c r="MKJ6" s="66"/>
      <c r="MKK6" s="66"/>
      <c r="MKL6" s="66"/>
      <c r="MKM6" s="66"/>
      <c r="MKN6" s="66"/>
      <c r="MKO6" s="66"/>
      <c r="MKP6" s="66"/>
      <c r="MKQ6" s="66"/>
      <c r="MKR6" s="66"/>
      <c r="MKS6" s="66"/>
      <c r="MKT6" s="66"/>
      <c r="MKU6" s="66"/>
      <c r="MKV6" s="66"/>
      <c r="MKW6" s="66"/>
      <c r="MKX6" s="66"/>
      <c r="MKY6" s="66"/>
      <c r="MKZ6" s="66"/>
      <c r="MLA6" s="66"/>
      <c r="MLB6" s="66"/>
      <c r="MLC6" s="66"/>
      <c r="MLD6" s="66"/>
      <c r="MLE6" s="66"/>
      <c r="MLF6" s="66"/>
      <c r="MLG6" s="66"/>
      <c r="MLH6" s="66"/>
      <c r="MLI6" s="66"/>
      <c r="MLJ6" s="66"/>
      <c r="MLK6" s="66"/>
      <c r="MLL6" s="66"/>
      <c r="MLM6" s="66"/>
      <c r="MLN6" s="66"/>
      <c r="MLO6" s="66"/>
      <c r="MLP6" s="66"/>
      <c r="MLQ6" s="66"/>
      <c r="MLR6" s="66"/>
      <c r="MLS6" s="66"/>
      <c r="MLT6" s="66"/>
      <c r="MLU6" s="66"/>
      <c r="MLV6" s="66"/>
      <c r="MLW6" s="66"/>
      <c r="MLX6" s="66"/>
      <c r="MLY6" s="66"/>
      <c r="MLZ6" s="66"/>
      <c r="MMA6" s="66"/>
      <c r="MMB6" s="66"/>
      <c r="MMC6" s="66"/>
      <c r="MMD6" s="66"/>
      <c r="MME6" s="66"/>
      <c r="MMF6" s="66"/>
      <c r="MMG6" s="66"/>
      <c r="MMH6" s="66"/>
      <c r="MMI6" s="66"/>
      <c r="MMJ6" s="66"/>
      <c r="MMK6" s="66"/>
      <c r="MML6" s="66"/>
      <c r="MMM6" s="66"/>
      <c r="MMN6" s="66"/>
      <c r="MMO6" s="66"/>
      <c r="MMP6" s="66"/>
      <c r="MMQ6" s="66"/>
      <c r="MMR6" s="66"/>
      <c r="MMS6" s="66"/>
      <c r="MMT6" s="66"/>
      <c r="MMU6" s="66"/>
      <c r="MMV6" s="66"/>
      <c r="MMW6" s="66"/>
      <c r="MMX6" s="66"/>
      <c r="MMY6" s="66"/>
      <c r="MMZ6" s="66"/>
      <c r="MNA6" s="66"/>
      <c r="MNB6" s="66"/>
      <c r="MNC6" s="66"/>
      <c r="MND6" s="66"/>
      <c r="MNE6" s="66"/>
      <c r="MNF6" s="66"/>
      <c r="MNG6" s="66"/>
      <c r="MNH6" s="66"/>
      <c r="MNI6" s="66"/>
      <c r="MNJ6" s="66"/>
      <c r="MNK6" s="66"/>
      <c r="MNL6" s="66"/>
      <c r="MNM6" s="66"/>
      <c r="MNN6" s="66"/>
      <c r="MNO6" s="66"/>
      <c r="MNP6" s="66"/>
      <c r="MNQ6" s="66"/>
      <c r="MNR6" s="66"/>
      <c r="MNS6" s="66"/>
      <c r="MNT6" s="66"/>
      <c r="MNU6" s="66"/>
      <c r="MNV6" s="66"/>
      <c r="MNW6" s="66"/>
      <c r="MNX6" s="66"/>
      <c r="MNY6" s="66"/>
      <c r="MNZ6" s="66"/>
      <c r="MOA6" s="66"/>
      <c r="MOB6" s="66"/>
      <c r="MOC6" s="66"/>
      <c r="MOD6" s="66"/>
      <c r="MOE6" s="66"/>
      <c r="MOF6" s="66"/>
      <c r="MOG6" s="66"/>
      <c r="MOH6" s="66"/>
      <c r="MOI6" s="66"/>
      <c r="MOJ6" s="66"/>
      <c r="MOK6" s="66"/>
      <c r="MOL6" s="66"/>
      <c r="MOM6" s="66"/>
      <c r="MON6" s="66"/>
      <c r="MOO6" s="66"/>
      <c r="MOP6" s="66"/>
      <c r="MOQ6" s="66"/>
      <c r="MOR6" s="66"/>
      <c r="MOS6" s="66"/>
      <c r="MOT6" s="66"/>
      <c r="MOU6" s="66"/>
      <c r="MOV6" s="66"/>
      <c r="MOW6" s="66"/>
      <c r="MOX6" s="66"/>
      <c r="MOY6" s="66"/>
      <c r="MOZ6" s="66"/>
      <c r="MPA6" s="66"/>
      <c r="MPB6" s="66"/>
      <c r="MPC6" s="66"/>
      <c r="MPD6" s="66"/>
      <c r="MPE6" s="66"/>
      <c r="MPF6" s="66"/>
      <c r="MPG6" s="66"/>
      <c r="MPH6" s="66"/>
      <c r="MPI6" s="66"/>
      <c r="MPJ6" s="66"/>
      <c r="MPK6" s="66"/>
      <c r="MPL6" s="66"/>
      <c r="MPM6" s="66"/>
      <c r="MPN6" s="66"/>
      <c r="MPO6" s="66"/>
      <c r="MPP6" s="66"/>
      <c r="MPQ6" s="66"/>
      <c r="MPR6" s="66"/>
      <c r="MPS6" s="66"/>
      <c r="MPT6" s="66"/>
      <c r="MPU6" s="66"/>
      <c r="MPV6" s="66"/>
      <c r="MPW6" s="66"/>
      <c r="MPX6" s="66"/>
      <c r="MPY6" s="66"/>
      <c r="MPZ6" s="66"/>
      <c r="MQA6" s="66"/>
      <c r="MQB6" s="66"/>
      <c r="MQC6" s="66"/>
      <c r="MQD6" s="66"/>
      <c r="MQE6" s="66"/>
      <c r="MQF6" s="66"/>
      <c r="MQG6" s="66"/>
      <c r="MQH6" s="66"/>
      <c r="MQI6" s="66"/>
      <c r="MQJ6" s="66"/>
      <c r="MQK6" s="66"/>
      <c r="MQL6" s="66"/>
      <c r="MQM6" s="66"/>
      <c r="MQN6" s="66"/>
      <c r="MQO6" s="66"/>
      <c r="MQP6" s="66"/>
      <c r="MQQ6" s="66"/>
      <c r="MQR6" s="66"/>
      <c r="MQS6" s="66"/>
      <c r="MQT6" s="66"/>
      <c r="MQU6" s="66"/>
      <c r="MQV6" s="66"/>
      <c r="MQW6" s="66"/>
      <c r="MQX6" s="66"/>
      <c r="MQY6" s="66"/>
      <c r="MQZ6" s="66"/>
      <c r="MRA6" s="66"/>
      <c r="MRB6" s="66"/>
      <c r="MRC6" s="66"/>
      <c r="MRD6" s="66"/>
      <c r="MRE6" s="66"/>
      <c r="MRF6" s="66"/>
      <c r="MRG6" s="66"/>
      <c r="MRH6" s="66"/>
      <c r="MRI6" s="66"/>
      <c r="MRJ6" s="66"/>
      <c r="MRK6" s="66"/>
      <c r="MRL6" s="66"/>
      <c r="MRM6" s="66"/>
      <c r="MRN6" s="66"/>
      <c r="MRO6" s="66"/>
      <c r="MRP6" s="66"/>
      <c r="MRQ6" s="66"/>
      <c r="MRR6" s="66"/>
      <c r="MRS6" s="66"/>
      <c r="MRT6" s="66"/>
      <c r="MRU6" s="66"/>
      <c r="MRV6" s="66"/>
      <c r="MRW6" s="66"/>
      <c r="MRX6" s="66"/>
      <c r="MRY6" s="66"/>
      <c r="MRZ6" s="66"/>
      <c r="MSA6" s="66"/>
      <c r="MSB6" s="66"/>
      <c r="MSC6" s="66"/>
      <c r="MSD6" s="66"/>
      <c r="MSE6" s="66"/>
      <c r="MSF6" s="66"/>
      <c r="MSG6" s="66"/>
      <c r="MSH6" s="66"/>
      <c r="MSI6" s="66"/>
      <c r="MSJ6" s="66"/>
      <c r="MSK6" s="66"/>
      <c r="MSL6" s="66"/>
      <c r="MSM6" s="66"/>
      <c r="MSN6" s="66"/>
      <c r="MSO6" s="66"/>
      <c r="MSP6" s="66"/>
      <c r="MSQ6" s="66"/>
      <c r="MSR6" s="66"/>
      <c r="MSS6" s="66"/>
      <c r="MST6" s="66"/>
      <c r="MSU6" s="66"/>
      <c r="MSV6" s="66"/>
      <c r="MSW6" s="66"/>
      <c r="MSX6" s="66"/>
      <c r="MSY6" s="66"/>
      <c r="MSZ6" s="66"/>
      <c r="MTA6" s="66"/>
      <c r="MTB6" s="66"/>
      <c r="MTC6" s="66"/>
      <c r="MTD6" s="66"/>
      <c r="MTE6" s="66"/>
      <c r="MTF6" s="66"/>
      <c r="MTG6" s="66"/>
      <c r="MTH6" s="66"/>
      <c r="MTI6" s="66"/>
      <c r="MTJ6" s="66"/>
      <c r="MTK6" s="66"/>
      <c r="MTL6" s="66"/>
      <c r="MTM6" s="66"/>
      <c r="MTN6" s="66"/>
      <c r="MTO6" s="66"/>
      <c r="MTP6" s="66"/>
      <c r="MTQ6" s="66"/>
      <c r="MTR6" s="66"/>
      <c r="MTS6" s="66"/>
      <c r="MTT6" s="66"/>
      <c r="MTU6" s="66"/>
      <c r="MTV6" s="66"/>
      <c r="MTW6" s="66"/>
      <c r="MTX6" s="66"/>
      <c r="MTY6" s="66"/>
      <c r="MTZ6" s="66"/>
      <c r="MUA6" s="66"/>
      <c r="MUB6" s="66"/>
      <c r="MUC6" s="66"/>
      <c r="MUD6" s="66"/>
      <c r="MUE6" s="66"/>
      <c r="MUF6" s="66"/>
      <c r="MUG6" s="66"/>
      <c r="MUH6" s="66"/>
      <c r="MUI6" s="66"/>
      <c r="MUJ6" s="66"/>
      <c r="MUK6" s="66"/>
      <c r="MUL6" s="66"/>
      <c r="MUM6" s="66"/>
      <c r="MUN6" s="66"/>
      <c r="MUO6" s="66"/>
      <c r="MUP6" s="66"/>
      <c r="MUQ6" s="66"/>
      <c r="MUR6" s="66"/>
      <c r="MUS6" s="66"/>
      <c r="MUT6" s="66"/>
      <c r="MUU6" s="66"/>
      <c r="MUV6" s="66"/>
      <c r="MUW6" s="66"/>
      <c r="MUX6" s="66"/>
      <c r="MUY6" s="66"/>
      <c r="MUZ6" s="66"/>
      <c r="MVA6" s="66"/>
      <c r="MVB6" s="66"/>
      <c r="MVC6" s="66"/>
      <c r="MVD6" s="66"/>
      <c r="MVE6" s="66"/>
      <c r="MVF6" s="66"/>
      <c r="MVG6" s="66"/>
      <c r="MVH6" s="66"/>
      <c r="MVI6" s="66"/>
      <c r="MVJ6" s="66"/>
      <c r="MVK6" s="66"/>
      <c r="MVL6" s="66"/>
      <c r="MVM6" s="66"/>
      <c r="MVN6" s="66"/>
      <c r="MVO6" s="66"/>
      <c r="MVP6" s="66"/>
      <c r="MVQ6" s="66"/>
      <c r="MVR6" s="66"/>
      <c r="MVS6" s="66"/>
      <c r="MVT6" s="66"/>
      <c r="MVU6" s="66"/>
      <c r="MVV6" s="66"/>
      <c r="MVW6" s="66"/>
      <c r="MVX6" s="66"/>
      <c r="MVY6" s="66"/>
      <c r="MVZ6" s="66"/>
      <c r="MWA6" s="66"/>
      <c r="MWB6" s="66"/>
      <c r="MWC6" s="66"/>
      <c r="MWD6" s="66"/>
      <c r="MWE6" s="66"/>
      <c r="MWF6" s="66"/>
      <c r="MWG6" s="66"/>
      <c r="MWH6" s="66"/>
      <c r="MWI6" s="66"/>
      <c r="MWJ6" s="66"/>
      <c r="MWK6" s="66"/>
      <c r="MWL6" s="66"/>
      <c r="MWM6" s="66"/>
      <c r="MWN6" s="66"/>
      <c r="MWO6" s="66"/>
      <c r="MWP6" s="66"/>
      <c r="MWQ6" s="66"/>
      <c r="MWR6" s="66"/>
      <c r="MWS6" s="66"/>
      <c r="MWT6" s="66"/>
      <c r="MWU6" s="66"/>
      <c r="MWV6" s="66"/>
      <c r="MWW6" s="66"/>
      <c r="MWX6" s="66"/>
      <c r="MWY6" s="66"/>
      <c r="MWZ6" s="66"/>
      <c r="MXA6" s="66"/>
      <c r="MXB6" s="66"/>
      <c r="MXC6" s="66"/>
      <c r="MXD6" s="66"/>
      <c r="MXE6" s="66"/>
      <c r="MXF6" s="66"/>
      <c r="MXG6" s="66"/>
      <c r="MXH6" s="66"/>
      <c r="MXI6" s="66"/>
      <c r="MXJ6" s="66"/>
      <c r="MXK6" s="66"/>
      <c r="MXL6" s="66"/>
      <c r="MXM6" s="66"/>
      <c r="MXN6" s="66"/>
      <c r="MXO6" s="66"/>
      <c r="MXP6" s="66"/>
      <c r="MXQ6" s="66"/>
      <c r="MXR6" s="66"/>
      <c r="MXS6" s="66"/>
      <c r="MXT6" s="66"/>
      <c r="MXU6" s="66"/>
      <c r="MXV6" s="66"/>
      <c r="MXW6" s="66"/>
      <c r="MXX6" s="66"/>
      <c r="MXY6" s="66"/>
      <c r="MXZ6" s="66"/>
      <c r="MYA6" s="66"/>
      <c r="MYB6" s="66"/>
      <c r="MYC6" s="66"/>
      <c r="MYD6" s="66"/>
      <c r="MYE6" s="66"/>
      <c r="MYF6" s="66"/>
      <c r="MYG6" s="66"/>
      <c r="MYH6" s="66"/>
      <c r="MYI6" s="66"/>
      <c r="MYJ6" s="66"/>
      <c r="MYK6" s="66"/>
      <c r="MYL6" s="66"/>
      <c r="MYM6" s="66"/>
      <c r="MYN6" s="66"/>
      <c r="MYO6" s="66"/>
      <c r="MYP6" s="66"/>
      <c r="MYQ6" s="66"/>
      <c r="MYR6" s="66"/>
      <c r="MYS6" s="66"/>
      <c r="MYT6" s="66"/>
      <c r="MYU6" s="66"/>
      <c r="MYV6" s="66"/>
      <c r="MYW6" s="66"/>
      <c r="MYX6" s="66"/>
      <c r="MYY6" s="66"/>
      <c r="MYZ6" s="66"/>
      <c r="MZA6" s="66"/>
      <c r="MZB6" s="66"/>
      <c r="MZC6" s="66"/>
      <c r="MZD6" s="66"/>
      <c r="MZE6" s="66"/>
      <c r="MZF6" s="66"/>
      <c r="MZG6" s="66"/>
      <c r="MZH6" s="66"/>
      <c r="MZI6" s="66"/>
      <c r="MZJ6" s="66"/>
      <c r="MZK6" s="66"/>
      <c r="MZL6" s="66"/>
      <c r="MZM6" s="66"/>
      <c r="MZN6" s="66"/>
      <c r="MZO6" s="66"/>
      <c r="MZP6" s="66"/>
      <c r="MZQ6" s="66"/>
      <c r="MZR6" s="66"/>
      <c r="MZS6" s="66"/>
      <c r="MZT6" s="66"/>
      <c r="MZU6" s="66"/>
      <c r="MZV6" s="66"/>
      <c r="MZW6" s="66"/>
      <c r="MZX6" s="66"/>
      <c r="MZY6" s="66"/>
      <c r="MZZ6" s="66"/>
      <c r="NAA6" s="66"/>
      <c r="NAB6" s="66"/>
      <c r="NAC6" s="66"/>
      <c r="NAD6" s="66"/>
      <c r="NAE6" s="66"/>
      <c r="NAF6" s="66"/>
      <c r="NAG6" s="66"/>
      <c r="NAH6" s="66"/>
      <c r="NAI6" s="66"/>
      <c r="NAJ6" s="66"/>
      <c r="NAK6" s="66"/>
      <c r="NAL6" s="66"/>
      <c r="NAM6" s="66"/>
      <c r="NAN6" s="66"/>
      <c r="NAO6" s="66"/>
      <c r="NAP6" s="66"/>
      <c r="NAQ6" s="66"/>
      <c r="NAR6" s="66"/>
      <c r="NAS6" s="66"/>
      <c r="NAT6" s="66"/>
      <c r="NAU6" s="66"/>
      <c r="NAV6" s="66"/>
      <c r="NAW6" s="66"/>
      <c r="NAX6" s="66"/>
      <c r="NAY6" s="66"/>
      <c r="NAZ6" s="66"/>
      <c r="NBA6" s="66"/>
      <c r="NBB6" s="66"/>
      <c r="NBC6" s="66"/>
      <c r="NBD6" s="66"/>
      <c r="NBE6" s="66"/>
      <c r="NBF6" s="66"/>
      <c r="NBG6" s="66"/>
      <c r="NBH6" s="66"/>
      <c r="NBI6" s="66"/>
      <c r="NBJ6" s="66"/>
      <c r="NBK6" s="66"/>
      <c r="NBL6" s="66"/>
      <c r="NBM6" s="66"/>
      <c r="NBN6" s="66"/>
      <c r="NBO6" s="66"/>
      <c r="NBP6" s="66"/>
      <c r="NBQ6" s="66"/>
      <c r="NBR6" s="66"/>
      <c r="NBS6" s="66"/>
      <c r="NBT6" s="66"/>
      <c r="NBU6" s="66"/>
      <c r="NBV6" s="66"/>
      <c r="NBW6" s="66"/>
      <c r="NBX6" s="66"/>
      <c r="NBY6" s="66"/>
      <c r="NBZ6" s="66"/>
      <c r="NCA6" s="66"/>
      <c r="NCB6" s="66"/>
      <c r="NCC6" s="66"/>
      <c r="NCD6" s="66"/>
      <c r="NCE6" s="66"/>
      <c r="NCF6" s="66"/>
      <c r="NCG6" s="66"/>
      <c r="NCH6" s="66"/>
      <c r="NCI6" s="66"/>
      <c r="NCJ6" s="66"/>
      <c r="NCK6" s="66"/>
      <c r="NCL6" s="66"/>
      <c r="NCM6" s="66"/>
      <c r="NCN6" s="66"/>
      <c r="NCO6" s="66"/>
      <c r="NCP6" s="66"/>
      <c r="NCQ6" s="66"/>
      <c r="NCR6" s="66"/>
      <c r="NCS6" s="66"/>
      <c r="NCT6" s="66"/>
      <c r="NCU6" s="66"/>
      <c r="NCV6" s="66"/>
      <c r="NCW6" s="66"/>
      <c r="NCX6" s="66"/>
      <c r="NCY6" s="66"/>
      <c r="NCZ6" s="66"/>
      <c r="NDA6" s="66"/>
      <c r="NDB6" s="66"/>
      <c r="NDC6" s="66"/>
      <c r="NDD6" s="66"/>
      <c r="NDE6" s="66"/>
      <c r="NDF6" s="66"/>
      <c r="NDG6" s="66"/>
      <c r="NDH6" s="66"/>
      <c r="NDI6" s="66"/>
      <c r="NDJ6" s="66"/>
      <c r="NDK6" s="66"/>
      <c r="NDL6" s="66"/>
      <c r="NDM6" s="66"/>
      <c r="NDN6" s="66"/>
      <c r="NDO6" s="66"/>
      <c r="NDP6" s="66"/>
      <c r="NDQ6" s="66"/>
      <c r="NDR6" s="66"/>
      <c r="NDS6" s="66"/>
      <c r="NDT6" s="66"/>
      <c r="NDU6" s="66"/>
      <c r="NDV6" s="66"/>
      <c r="NDW6" s="66"/>
      <c r="NDX6" s="66"/>
      <c r="NDY6" s="66"/>
      <c r="NDZ6" s="66"/>
      <c r="NEA6" s="66"/>
      <c r="NEB6" s="66"/>
      <c r="NEC6" s="66"/>
      <c r="NED6" s="66"/>
      <c r="NEE6" s="66"/>
      <c r="NEF6" s="66"/>
      <c r="NEG6" s="66"/>
      <c r="NEH6" s="66"/>
      <c r="NEI6" s="66"/>
      <c r="NEJ6" s="66"/>
      <c r="NEK6" s="66"/>
      <c r="NEL6" s="66"/>
      <c r="NEM6" s="66"/>
      <c r="NEN6" s="66"/>
      <c r="NEO6" s="66"/>
      <c r="NEP6" s="66"/>
      <c r="NEQ6" s="66"/>
      <c r="NER6" s="66"/>
      <c r="NES6" s="66"/>
      <c r="NET6" s="66"/>
      <c r="NEU6" s="66"/>
      <c r="NEV6" s="66"/>
      <c r="NEW6" s="66"/>
      <c r="NEX6" s="66"/>
      <c r="NEY6" s="66"/>
      <c r="NEZ6" s="66"/>
      <c r="NFA6" s="66"/>
      <c r="NFB6" s="66"/>
      <c r="NFC6" s="66"/>
      <c r="NFD6" s="66"/>
      <c r="NFE6" s="66"/>
      <c r="NFF6" s="66"/>
      <c r="NFG6" s="66"/>
      <c r="NFH6" s="66"/>
      <c r="NFI6" s="66"/>
      <c r="NFJ6" s="66"/>
      <c r="NFK6" s="66"/>
      <c r="NFL6" s="66"/>
      <c r="NFM6" s="66"/>
      <c r="NFN6" s="66"/>
      <c r="NFO6" s="66"/>
      <c r="NFP6" s="66"/>
      <c r="NFQ6" s="66"/>
      <c r="NFR6" s="66"/>
      <c r="NFS6" s="66"/>
      <c r="NFT6" s="66"/>
      <c r="NFU6" s="66"/>
      <c r="NFV6" s="66"/>
      <c r="NFW6" s="66"/>
      <c r="NFX6" s="66"/>
      <c r="NFY6" s="66"/>
      <c r="NFZ6" s="66"/>
      <c r="NGA6" s="66"/>
      <c r="NGB6" s="66"/>
      <c r="NGC6" s="66"/>
      <c r="NGD6" s="66"/>
      <c r="NGE6" s="66"/>
      <c r="NGF6" s="66"/>
      <c r="NGG6" s="66"/>
      <c r="NGH6" s="66"/>
      <c r="NGI6" s="66"/>
      <c r="NGJ6" s="66"/>
      <c r="NGK6" s="66"/>
      <c r="NGL6" s="66"/>
      <c r="NGM6" s="66"/>
      <c r="NGN6" s="66"/>
      <c r="NGO6" s="66"/>
      <c r="NGP6" s="66"/>
      <c r="NGQ6" s="66"/>
      <c r="NGR6" s="66"/>
      <c r="NGS6" s="66"/>
      <c r="NGT6" s="66"/>
      <c r="NGU6" s="66"/>
      <c r="NGV6" s="66"/>
      <c r="NGW6" s="66"/>
      <c r="NGX6" s="66"/>
      <c r="NGY6" s="66"/>
      <c r="NGZ6" s="66"/>
      <c r="NHA6" s="66"/>
      <c r="NHB6" s="66"/>
      <c r="NHC6" s="66"/>
      <c r="NHD6" s="66"/>
      <c r="NHE6" s="66"/>
      <c r="NHF6" s="66"/>
      <c r="NHG6" s="66"/>
      <c r="NHH6" s="66"/>
      <c r="NHI6" s="66"/>
      <c r="NHJ6" s="66"/>
      <c r="NHK6" s="66"/>
      <c r="NHL6" s="66"/>
      <c r="NHM6" s="66"/>
      <c r="NHN6" s="66"/>
      <c r="NHO6" s="66"/>
      <c r="NHP6" s="66"/>
      <c r="NHQ6" s="66"/>
      <c r="NHR6" s="66"/>
      <c r="NHS6" s="66"/>
      <c r="NHT6" s="66"/>
      <c r="NHU6" s="66"/>
      <c r="NHV6" s="66"/>
      <c r="NHW6" s="66"/>
      <c r="NHX6" s="66"/>
      <c r="NHY6" s="66"/>
      <c r="NHZ6" s="66"/>
      <c r="NIA6" s="66"/>
      <c r="NIB6" s="66"/>
      <c r="NIC6" s="66"/>
      <c r="NID6" s="66"/>
      <c r="NIE6" s="66"/>
      <c r="NIF6" s="66"/>
      <c r="NIG6" s="66"/>
      <c r="NIH6" s="66"/>
      <c r="NII6" s="66"/>
      <c r="NIJ6" s="66"/>
      <c r="NIK6" s="66"/>
      <c r="NIL6" s="66"/>
      <c r="NIM6" s="66"/>
      <c r="NIN6" s="66"/>
      <c r="NIO6" s="66"/>
      <c r="NIP6" s="66"/>
      <c r="NIQ6" s="66"/>
      <c r="NIR6" s="66"/>
      <c r="NIS6" s="66"/>
      <c r="NIT6" s="66"/>
      <c r="NIU6" s="66"/>
      <c r="NIV6" s="66"/>
      <c r="NIW6" s="66"/>
      <c r="NIX6" s="66"/>
      <c r="NIY6" s="66"/>
      <c r="NIZ6" s="66"/>
      <c r="NJA6" s="66"/>
      <c r="NJB6" s="66"/>
      <c r="NJC6" s="66"/>
      <c r="NJD6" s="66"/>
      <c r="NJE6" s="66"/>
      <c r="NJF6" s="66"/>
      <c r="NJG6" s="66"/>
      <c r="NJH6" s="66"/>
      <c r="NJI6" s="66"/>
      <c r="NJJ6" s="66"/>
      <c r="NJK6" s="66"/>
      <c r="NJL6" s="66"/>
      <c r="NJM6" s="66"/>
      <c r="NJN6" s="66"/>
      <c r="NJO6" s="66"/>
      <c r="NJP6" s="66"/>
      <c r="NJQ6" s="66"/>
      <c r="NJR6" s="66"/>
      <c r="NJS6" s="66"/>
      <c r="NJT6" s="66"/>
      <c r="NJU6" s="66"/>
      <c r="NJV6" s="66"/>
      <c r="NJW6" s="66"/>
      <c r="NJX6" s="66"/>
      <c r="NJY6" s="66"/>
      <c r="NJZ6" s="66"/>
      <c r="NKA6" s="66"/>
      <c r="NKB6" s="66"/>
      <c r="NKC6" s="66"/>
      <c r="NKD6" s="66"/>
      <c r="NKE6" s="66"/>
      <c r="NKF6" s="66"/>
      <c r="NKG6" s="66"/>
      <c r="NKH6" s="66"/>
      <c r="NKI6" s="66"/>
      <c r="NKJ6" s="66"/>
      <c r="NKK6" s="66"/>
      <c r="NKL6" s="66"/>
      <c r="NKM6" s="66"/>
      <c r="NKN6" s="66"/>
      <c r="NKO6" s="66"/>
      <c r="NKP6" s="66"/>
      <c r="NKQ6" s="66"/>
      <c r="NKR6" s="66"/>
      <c r="NKS6" s="66"/>
      <c r="NKT6" s="66"/>
      <c r="NKU6" s="66"/>
      <c r="NKV6" s="66"/>
      <c r="NKW6" s="66"/>
      <c r="NKX6" s="66"/>
      <c r="NKY6" s="66"/>
      <c r="NKZ6" s="66"/>
      <c r="NLA6" s="66"/>
      <c r="NLB6" s="66"/>
      <c r="NLC6" s="66"/>
      <c r="NLD6" s="66"/>
      <c r="NLE6" s="66"/>
      <c r="NLF6" s="66"/>
      <c r="NLG6" s="66"/>
      <c r="NLH6" s="66"/>
      <c r="NLI6" s="66"/>
      <c r="NLJ6" s="66"/>
      <c r="NLK6" s="66"/>
      <c r="NLL6" s="66"/>
      <c r="NLM6" s="66"/>
      <c r="NLN6" s="66"/>
      <c r="NLO6" s="66"/>
      <c r="NLP6" s="66"/>
      <c r="NLQ6" s="66"/>
      <c r="NLR6" s="66"/>
      <c r="NLS6" s="66"/>
      <c r="NLT6" s="66"/>
      <c r="NLU6" s="66"/>
      <c r="NLV6" s="66"/>
      <c r="NLW6" s="66"/>
      <c r="NLX6" s="66"/>
      <c r="NLY6" s="66"/>
      <c r="NLZ6" s="66"/>
      <c r="NMA6" s="66"/>
      <c r="NMB6" s="66"/>
      <c r="NMC6" s="66"/>
      <c r="NMD6" s="66"/>
      <c r="NME6" s="66"/>
      <c r="NMF6" s="66"/>
      <c r="NMG6" s="66"/>
      <c r="NMH6" s="66"/>
      <c r="NMI6" s="66"/>
      <c r="NMJ6" s="66"/>
      <c r="NMK6" s="66"/>
      <c r="NML6" s="66"/>
      <c r="NMM6" s="66"/>
      <c r="NMN6" s="66"/>
      <c r="NMO6" s="66"/>
      <c r="NMP6" s="66"/>
      <c r="NMQ6" s="66"/>
      <c r="NMR6" s="66"/>
      <c r="NMS6" s="66"/>
      <c r="NMT6" s="66"/>
      <c r="NMU6" s="66"/>
      <c r="NMV6" s="66"/>
      <c r="NMW6" s="66"/>
      <c r="NMX6" s="66"/>
      <c r="NMY6" s="66"/>
      <c r="NMZ6" s="66"/>
      <c r="NNA6" s="66"/>
      <c r="NNB6" s="66"/>
      <c r="NNC6" s="66"/>
      <c r="NND6" s="66"/>
      <c r="NNE6" s="66"/>
      <c r="NNF6" s="66"/>
      <c r="NNG6" s="66"/>
      <c r="NNH6" s="66"/>
      <c r="NNI6" s="66"/>
      <c r="NNJ6" s="66"/>
      <c r="NNK6" s="66"/>
      <c r="NNL6" s="66"/>
      <c r="NNM6" s="66"/>
      <c r="NNN6" s="66"/>
      <c r="NNO6" s="66"/>
      <c r="NNP6" s="66"/>
      <c r="NNQ6" s="66"/>
      <c r="NNR6" s="66"/>
      <c r="NNS6" s="66"/>
      <c r="NNT6" s="66"/>
      <c r="NNU6" s="66"/>
      <c r="NNV6" s="66"/>
      <c r="NNW6" s="66"/>
      <c r="NNX6" s="66"/>
      <c r="NNY6" s="66"/>
      <c r="NNZ6" s="66"/>
      <c r="NOA6" s="66"/>
      <c r="NOB6" s="66"/>
      <c r="NOC6" s="66"/>
      <c r="NOD6" s="66"/>
      <c r="NOE6" s="66"/>
      <c r="NOF6" s="66"/>
      <c r="NOG6" s="66"/>
      <c r="NOH6" s="66"/>
      <c r="NOI6" s="66"/>
      <c r="NOJ6" s="66"/>
      <c r="NOK6" s="66"/>
      <c r="NOL6" s="66"/>
      <c r="NOM6" s="66"/>
      <c r="NON6" s="66"/>
      <c r="NOO6" s="66"/>
      <c r="NOP6" s="66"/>
      <c r="NOQ6" s="66"/>
      <c r="NOR6" s="66"/>
      <c r="NOS6" s="66"/>
      <c r="NOT6" s="66"/>
      <c r="NOU6" s="66"/>
      <c r="NOV6" s="66"/>
      <c r="NOW6" s="66"/>
      <c r="NOX6" s="66"/>
      <c r="NOY6" s="66"/>
      <c r="NOZ6" s="66"/>
      <c r="NPA6" s="66"/>
      <c r="NPB6" s="66"/>
      <c r="NPC6" s="66"/>
      <c r="NPD6" s="66"/>
      <c r="NPE6" s="66"/>
      <c r="NPF6" s="66"/>
      <c r="NPG6" s="66"/>
      <c r="NPH6" s="66"/>
      <c r="NPI6" s="66"/>
      <c r="NPJ6" s="66"/>
      <c r="NPK6" s="66"/>
      <c r="NPL6" s="66"/>
      <c r="NPM6" s="66"/>
      <c r="NPN6" s="66"/>
      <c r="NPO6" s="66"/>
      <c r="NPP6" s="66"/>
      <c r="NPQ6" s="66"/>
      <c r="NPR6" s="66"/>
      <c r="NPS6" s="66"/>
      <c r="NPT6" s="66"/>
      <c r="NPU6" s="66"/>
      <c r="NPV6" s="66"/>
      <c r="NPW6" s="66"/>
      <c r="NPX6" s="66"/>
      <c r="NPY6" s="66"/>
      <c r="NPZ6" s="66"/>
      <c r="NQA6" s="66"/>
      <c r="NQB6" s="66"/>
      <c r="NQC6" s="66"/>
      <c r="NQD6" s="66"/>
      <c r="NQE6" s="66"/>
      <c r="NQF6" s="66"/>
      <c r="NQG6" s="66"/>
      <c r="NQH6" s="66"/>
      <c r="NQI6" s="66"/>
      <c r="NQJ6" s="66"/>
      <c r="NQK6" s="66"/>
      <c r="NQL6" s="66"/>
      <c r="NQM6" s="66"/>
      <c r="NQN6" s="66"/>
      <c r="NQO6" s="66"/>
      <c r="NQP6" s="66"/>
      <c r="NQQ6" s="66"/>
      <c r="NQR6" s="66"/>
      <c r="NQS6" s="66"/>
      <c r="NQT6" s="66"/>
      <c r="NQU6" s="66"/>
      <c r="NQV6" s="66"/>
      <c r="NQW6" s="66"/>
      <c r="NQX6" s="66"/>
      <c r="NQY6" s="66"/>
      <c r="NQZ6" s="66"/>
      <c r="NRA6" s="66"/>
      <c r="NRB6" s="66"/>
      <c r="NRC6" s="66"/>
      <c r="NRD6" s="66"/>
      <c r="NRE6" s="66"/>
      <c r="NRF6" s="66"/>
      <c r="NRG6" s="66"/>
      <c r="NRH6" s="66"/>
      <c r="NRI6" s="66"/>
      <c r="NRJ6" s="66"/>
      <c r="NRK6" s="66"/>
      <c r="NRL6" s="66"/>
      <c r="NRM6" s="66"/>
      <c r="NRN6" s="66"/>
      <c r="NRO6" s="66"/>
      <c r="NRP6" s="66"/>
      <c r="NRQ6" s="66"/>
      <c r="NRR6" s="66"/>
      <c r="NRS6" s="66"/>
      <c r="NRT6" s="66"/>
      <c r="NRU6" s="66"/>
      <c r="NRV6" s="66"/>
      <c r="NRW6" s="66"/>
      <c r="NRX6" s="66"/>
      <c r="NRY6" s="66"/>
      <c r="NRZ6" s="66"/>
      <c r="NSA6" s="66"/>
      <c r="NSB6" s="66"/>
      <c r="NSC6" s="66"/>
      <c r="NSD6" s="66"/>
      <c r="NSE6" s="66"/>
      <c r="NSF6" s="66"/>
      <c r="NSG6" s="66"/>
      <c r="NSH6" s="66"/>
      <c r="NSI6" s="66"/>
      <c r="NSJ6" s="66"/>
      <c r="NSK6" s="66"/>
      <c r="NSL6" s="66"/>
      <c r="NSM6" s="66"/>
      <c r="NSN6" s="66"/>
      <c r="NSO6" s="66"/>
      <c r="NSP6" s="66"/>
      <c r="NSQ6" s="66"/>
      <c r="NSR6" s="66"/>
      <c r="NSS6" s="66"/>
      <c r="NST6" s="66"/>
      <c r="NSU6" s="66"/>
      <c r="NSV6" s="66"/>
      <c r="NSW6" s="66"/>
      <c r="NSX6" s="66"/>
      <c r="NSY6" s="66"/>
      <c r="NSZ6" s="66"/>
      <c r="NTA6" s="66"/>
      <c r="NTB6" s="66"/>
      <c r="NTC6" s="66"/>
      <c r="NTD6" s="66"/>
      <c r="NTE6" s="66"/>
      <c r="NTF6" s="66"/>
      <c r="NTG6" s="66"/>
      <c r="NTH6" s="66"/>
      <c r="NTI6" s="66"/>
      <c r="NTJ6" s="66"/>
      <c r="NTK6" s="66"/>
      <c r="NTL6" s="66"/>
      <c r="NTM6" s="66"/>
      <c r="NTN6" s="66"/>
      <c r="NTO6" s="66"/>
      <c r="NTP6" s="66"/>
      <c r="NTQ6" s="66"/>
      <c r="NTR6" s="66"/>
      <c r="NTS6" s="66"/>
      <c r="NTT6" s="66"/>
      <c r="NTU6" s="66"/>
      <c r="NTV6" s="66"/>
      <c r="NTW6" s="66"/>
      <c r="NTX6" s="66"/>
      <c r="NTY6" s="66"/>
      <c r="NTZ6" s="66"/>
      <c r="NUA6" s="66"/>
      <c r="NUB6" s="66"/>
      <c r="NUC6" s="66"/>
      <c r="NUD6" s="66"/>
      <c r="NUE6" s="66"/>
      <c r="NUF6" s="66"/>
      <c r="NUG6" s="66"/>
      <c r="NUH6" s="66"/>
      <c r="NUI6" s="66"/>
      <c r="NUJ6" s="66"/>
      <c r="NUK6" s="66"/>
      <c r="NUL6" s="66"/>
      <c r="NUM6" s="66"/>
      <c r="NUN6" s="66"/>
      <c r="NUO6" s="66"/>
      <c r="NUP6" s="66"/>
      <c r="NUQ6" s="66"/>
      <c r="NUR6" s="66"/>
      <c r="NUS6" s="66"/>
      <c r="NUT6" s="66"/>
      <c r="NUU6" s="66"/>
      <c r="NUV6" s="66"/>
      <c r="NUW6" s="66"/>
      <c r="NUX6" s="66"/>
      <c r="NUY6" s="66"/>
      <c r="NUZ6" s="66"/>
      <c r="NVA6" s="66"/>
      <c r="NVB6" s="66"/>
      <c r="NVC6" s="66"/>
      <c r="NVD6" s="66"/>
      <c r="NVE6" s="66"/>
      <c r="NVF6" s="66"/>
      <c r="NVG6" s="66"/>
      <c r="NVH6" s="66"/>
      <c r="NVI6" s="66"/>
      <c r="NVJ6" s="66"/>
      <c r="NVK6" s="66"/>
      <c r="NVL6" s="66"/>
      <c r="NVM6" s="66"/>
      <c r="NVN6" s="66"/>
      <c r="NVO6" s="66"/>
      <c r="NVP6" s="66"/>
      <c r="NVQ6" s="66"/>
      <c r="NVR6" s="66"/>
      <c r="NVS6" s="66"/>
      <c r="NVT6" s="66"/>
      <c r="NVU6" s="66"/>
      <c r="NVV6" s="66"/>
      <c r="NVW6" s="66"/>
      <c r="NVX6" s="66"/>
      <c r="NVY6" s="66"/>
      <c r="NVZ6" s="66"/>
      <c r="NWA6" s="66"/>
      <c r="NWB6" s="66"/>
      <c r="NWC6" s="66"/>
      <c r="NWD6" s="66"/>
      <c r="NWE6" s="66"/>
      <c r="NWF6" s="66"/>
      <c r="NWG6" s="66"/>
      <c r="NWH6" s="66"/>
      <c r="NWI6" s="66"/>
      <c r="NWJ6" s="66"/>
      <c r="NWK6" s="66"/>
      <c r="NWL6" s="66"/>
      <c r="NWM6" s="66"/>
      <c r="NWN6" s="66"/>
      <c r="NWO6" s="66"/>
      <c r="NWP6" s="66"/>
      <c r="NWQ6" s="66"/>
      <c r="NWR6" s="66"/>
      <c r="NWS6" s="66"/>
      <c r="NWT6" s="66"/>
      <c r="NWU6" s="66"/>
      <c r="NWV6" s="66"/>
      <c r="NWW6" s="66"/>
      <c r="NWX6" s="66"/>
      <c r="NWY6" s="66"/>
      <c r="NWZ6" s="66"/>
      <c r="NXA6" s="66"/>
      <c r="NXB6" s="66"/>
      <c r="NXC6" s="66"/>
      <c r="NXD6" s="66"/>
      <c r="NXE6" s="66"/>
      <c r="NXF6" s="66"/>
      <c r="NXG6" s="66"/>
      <c r="NXH6" s="66"/>
      <c r="NXI6" s="66"/>
      <c r="NXJ6" s="66"/>
      <c r="NXK6" s="66"/>
      <c r="NXL6" s="66"/>
      <c r="NXM6" s="66"/>
      <c r="NXN6" s="66"/>
      <c r="NXO6" s="66"/>
      <c r="NXP6" s="66"/>
      <c r="NXQ6" s="66"/>
      <c r="NXR6" s="66"/>
      <c r="NXS6" s="66"/>
      <c r="NXT6" s="66"/>
      <c r="NXU6" s="66"/>
      <c r="NXV6" s="66"/>
      <c r="NXW6" s="66"/>
      <c r="NXX6" s="66"/>
      <c r="NXY6" s="66"/>
      <c r="NXZ6" s="66"/>
      <c r="NYA6" s="66"/>
      <c r="NYB6" s="66"/>
      <c r="NYC6" s="66"/>
      <c r="NYD6" s="66"/>
      <c r="NYE6" s="66"/>
      <c r="NYF6" s="66"/>
      <c r="NYG6" s="66"/>
      <c r="NYH6" s="66"/>
      <c r="NYI6" s="66"/>
      <c r="NYJ6" s="66"/>
      <c r="NYK6" s="66"/>
      <c r="NYL6" s="66"/>
      <c r="NYM6" s="66"/>
      <c r="NYN6" s="66"/>
      <c r="NYO6" s="66"/>
      <c r="NYP6" s="66"/>
      <c r="NYQ6" s="66"/>
      <c r="NYR6" s="66"/>
      <c r="NYS6" s="66"/>
      <c r="NYT6" s="66"/>
      <c r="NYU6" s="66"/>
      <c r="NYV6" s="66"/>
      <c r="NYW6" s="66"/>
      <c r="NYX6" s="66"/>
      <c r="NYY6" s="66"/>
      <c r="NYZ6" s="66"/>
      <c r="NZA6" s="66"/>
      <c r="NZB6" s="66"/>
      <c r="NZC6" s="66"/>
      <c r="NZD6" s="66"/>
      <c r="NZE6" s="66"/>
      <c r="NZF6" s="66"/>
      <c r="NZG6" s="66"/>
      <c r="NZH6" s="66"/>
      <c r="NZI6" s="66"/>
      <c r="NZJ6" s="66"/>
      <c r="NZK6" s="66"/>
      <c r="NZL6" s="66"/>
      <c r="NZM6" s="66"/>
      <c r="NZN6" s="66"/>
      <c r="NZO6" s="66"/>
      <c r="NZP6" s="66"/>
      <c r="NZQ6" s="66"/>
      <c r="NZR6" s="66"/>
      <c r="NZS6" s="66"/>
      <c r="NZT6" s="66"/>
      <c r="NZU6" s="66"/>
      <c r="NZV6" s="66"/>
      <c r="NZW6" s="66"/>
      <c r="NZX6" s="66"/>
      <c r="NZY6" s="66"/>
      <c r="NZZ6" s="66"/>
      <c r="OAA6" s="66"/>
      <c r="OAB6" s="66"/>
      <c r="OAC6" s="66"/>
      <c r="OAD6" s="66"/>
      <c r="OAE6" s="66"/>
      <c r="OAF6" s="66"/>
      <c r="OAG6" s="66"/>
      <c r="OAH6" s="66"/>
      <c r="OAI6" s="66"/>
      <c r="OAJ6" s="66"/>
      <c r="OAK6" s="66"/>
      <c r="OAL6" s="66"/>
      <c r="OAM6" s="66"/>
      <c r="OAN6" s="66"/>
      <c r="OAO6" s="66"/>
      <c r="OAP6" s="66"/>
      <c r="OAQ6" s="66"/>
      <c r="OAR6" s="66"/>
      <c r="OAS6" s="66"/>
      <c r="OAT6" s="66"/>
      <c r="OAU6" s="66"/>
      <c r="OAV6" s="66"/>
      <c r="OAW6" s="66"/>
      <c r="OAX6" s="66"/>
      <c r="OAY6" s="66"/>
      <c r="OAZ6" s="66"/>
      <c r="OBA6" s="66"/>
      <c r="OBB6" s="66"/>
      <c r="OBC6" s="66"/>
      <c r="OBD6" s="66"/>
      <c r="OBE6" s="66"/>
      <c r="OBF6" s="66"/>
      <c r="OBG6" s="66"/>
      <c r="OBH6" s="66"/>
      <c r="OBI6" s="66"/>
      <c r="OBJ6" s="66"/>
      <c r="OBK6" s="66"/>
      <c r="OBL6" s="66"/>
      <c r="OBM6" s="66"/>
      <c r="OBN6" s="66"/>
      <c r="OBO6" s="66"/>
      <c r="OBP6" s="66"/>
      <c r="OBQ6" s="66"/>
      <c r="OBR6" s="66"/>
      <c r="OBS6" s="66"/>
      <c r="OBT6" s="66"/>
      <c r="OBU6" s="66"/>
      <c r="OBV6" s="66"/>
      <c r="OBW6" s="66"/>
      <c r="OBX6" s="66"/>
      <c r="OBY6" s="66"/>
      <c r="OBZ6" s="66"/>
      <c r="OCA6" s="66"/>
      <c r="OCB6" s="66"/>
      <c r="OCC6" s="66"/>
      <c r="OCD6" s="66"/>
      <c r="OCE6" s="66"/>
      <c r="OCF6" s="66"/>
      <c r="OCG6" s="66"/>
      <c r="OCH6" s="66"/>
      <c r="OCI6" s="66"/>
      <c r="OCJ6" s="66"/>
      <c r="OCK6" s="66"/>
      <c r="OCL6" s="66"/>
      <c r="OCM6" s="66"/>
      <c r="OCN6" s="66"/>
      <c r="OCO6" s="66"/>
      <c r="OCP6" s="66"/>
      <c r="OCQ6" s="66"/>
      <c r="OCR6" s="66"/>
      <c r="OCS6" s="66"/>
      <c r="OCT6" s="66"/>
      <c r="OCU6" s="66"/>
      <c r="OCV6" s="66"/>
      <c r="OCW6" s="66"/>
      <c r="OCX6" s="66"/>
      <c r="OCY6" s="66"/>
      <c r="OCZ6" s="66"/>
      <c r="ODA6" s="66"/>
      <c r="ODB6" s="66"/>
      <c r="ODC6" s="66"/>
      <c r="ODD6" s="66"/>
      <c r="ODE6" s="66"/>
      <c r="ODF6" s="66"/>
      <c r="ODG6" s="66"/>
      <c r="ODH6" s="66"/>
      <c r="ODI6" s="66"/>
      <c r="ODJ6" s="66"/>
      <c r="ODK6" s="66"/>
      <c r="ODL6" s="66"/>
      <c r="ODM6" s="66"/>
      <c r="ODN6" s="66"/>
      <c r="ODO6" s="66"/>
      <c r="ODP6" s="66"/>
      <c r="ODQ6" s="66"/>
      <c r="ODR6" s="66"/>
      <c r="ODS6" s="66"/>
      <c r="ODT6" s="66"/>
      <c r="ODU6" s="66"/>
      <c r="ODV6" s="66"/>
      <c r="ODW6" s="66"/>
      <c r="ODX6" s="66"/>
      <c r="ODY6" s="66"/>
      <c r="ODZ6" s="66"/>
      <c r="OEA6" s="66"/>
      <c r="OEB6" s="66"/>
      <c r="OEC6" s="66"/>
      <c r="OED6" s="66"/>
      <c r="OEE6" s="66"/>
      <c r="OEF6" s="66"/>
      <c r="OEG6" s="66"/>
      <c r="OEH6" s="66"/>
      <c r="OEI6" s="66"/>
      <c r="OEJ6" s="66"/>
      <c r="OEK6" s="66"/>
      <c r="OEL6" s="66"/>
      <c r="OEM6" s="66"/>
      <c r="OEN6" s="66"/>
      <c r="OEO6" s="66"/>
      <c r="OEP6" s="66"/>
      <c r="OEQ6" s="66"/>
      <c r="OER6" s="66"/>
      <c r="OES6" s="66"/>
      <c r="OET6" s="66"/>
      <c r="OEU6" s="66"/>
      <c r="OEV6" s="66"/>
      <c r="OEW6" s="66"/>
      <c r="OEX6" s="66"/>
      <c r="OEY6" s="66"/>
      <c r="OEZ6" s="66"/>
      <c r="OFA6" s="66"/>
      <c r="OFB6" s="66"/>
      <c r="OFC6" s="66"/>
      <c r="OFD6" s="66"/>
      <c r="OFE6" s="66"/>
      <c r="OFF6" s="66"/>
      <c r="OFG6" s="66"/>
      <c r="OFH6" s="66"/>
      <c r="OFI6" s="66"/>
      <c r="OFJ6" s="66"/>
      <c r="OFK6" s="66"/>
      <c r="OFL6" s="66"/>
      <c r="OFM6" s="66"/>
      <c r="OFN6" s="66"/>
      <c r="OFO6" s="66"/>
      <c r="OFP6" s="66"/>
      <c r="OFQ6" s="66"/>
      <c r="OFR6" s="66"/>
      <c r="OFS6" s="66"/>
      <c r="OFT6" s="66"/>
      <c r="OFU6" s="66"/>
      <c r="OFV6" s="66"/>
      <c r="OFW6" s="66"/>
      <c r="OFX6" s="66"/>
      <c r="OFY6" s="66"/>
      <c r="OFZ6" s="66"/>
      <c r="OGA6" s="66"/>
      <c r="OGB6" s="66"/>
      <c r="OGC6" s="66"/>
      <c r="OGD6" s="66"/>
      <c r="OGE6" s="66"/>
      <c r="OGF6" s="66"/>
      <c r="OGG6" s="66"/>
      <c r="OGH6" s="66"/>
      <c r="OGI6" s="66"/>
      <c r="OGJ6" s="66"/>
      <c r="OGK6" s="66"/>
      <c r="OGL6" s="66"/>
      <c r="OGM6" s="66"/>
      <c r="OGN6" s="66"/>
      <c r="OGO6" s="66"/>
      <c r="OGP6" s="66"/>
      <c r="OGQ6" s="66"/>
      <c r="OGR6" s="66"/>
      <c r="OGS6" s="66"/>
      <c r="OGT6" s="66"/>
      <c r="OGU6" s="66"/>
      <c r="OGV6" s="66"/>
      <c r="OGW6" s="66"/>
      <c r="OGX6" s="66"/>
      <c r="OGY6" s="66"/>
      <c r="OGZ6" s="66"/>
      <c r="OHA6" s="66"/>
      <c r="OHB6" s="66"/>
      <c r="OHC6" s="66"/>
      <c r="OHD6" s="66"/>
      <c r="OHE6" s="66"/>
      <c r="OHF6" s="66"/>
      <c r="OHG6" s="66"/>
      <c r="OHH6" s="66"/>
      <c r="OHI6" s="66"/>
      <c r="OHJ6" s="66"/>
      <c r="OHK6" s="66"/>
      <c r="OHL6" s="66"/>
      <c r="OHM6" s="66"/>
      <c r="OHN6" s="66"/>
      <c r="OHO6" s="66"/>
      <c r="OHP6" s="66"/>
      <c r="OHQ6" s="66"/>
      <c r="OHR6" s="66"/>
      <c r="OHS6" s="66"/>
      <c r="OHT6" s="66"/>
      <c r="OHU6" s="66"/>
      <c r="OHV6" s="66"/>
      <c r="OHW6" s="66"/>
      <c r="OHX6" s="66"/>
      <c r="OHY6" s="66"/>
      <c r="OHZ6" s="66"/>
      <c r="OIA6" s="66"/>
      <c r="OIB6" s="66"/>
      <c r="OIC6" s="66"/>
      <c r="OID6" s="66"/>
      <c r="OIE6" s="66"/>
      <c r="OIF6" s="66"/>
      <c r="OIG6" s="66"/>
      <c r="OIH6" s="66"/>
      <c r="OII6" s="66"/>
      <c r="OIJ6" s="66"/>
      <c r="OIK6" s="66"/>
      <c r="OIL6" s="66"/>
      <c r="OIM6" s="66"/>
      <c r="OIN6" s="66"/>
      <c r="OIO6" s="66"/>
      <c r="OIP6" s="66"/>
      <c r="OIQ6" s="66"/>
      <c r="OIR6" s="66"/>
      <c r="OIS6" s="66"/>
      <c r="OIT6" s="66"/>
      <c r="OIU6" s="66"/>
      <c r="OIV6" s="66"/>
      <c r="OIW6" s="66"/>
      <c r="OIX6" s="66"/>
      <c r="OIY6" s="66"/>
      <c r="OIZ6" s="66"/>
      <c r="OJA6" s="66"/>
      <c r="OJB6" s="66"/>
      <c r="OJC6" s="66"/>
      <c r="OJD6" s="66"/>
      <c r="OJE6" s="66"/>
      <c r="OJF6" s="66"/>
      <c r="OJG6" s="66"/>
      <c r="OJH6" s="66"/>
      <c r="OJI6" s="66"/>
      <c r="OJJ6" s="66"/>
      <c r="OJK6" s="66"/>
      <c r="OJL6" s="66"/>
      <c r="OJM6" s="66"/>
      <c r="OJN6" s="66"/>
      <c r="OJO6" s="66"/>
      <c r="OJP6" s="66"/>
      <c r="OJQ6" s="66"/>
      <c r="OJR6" s="66"/>
      <c r="OJS6" s="66"/>
      <c r="OJT6" s="66"/>
      <c r="OJU6" s="66"/>
      <c r="OJV6" s="66"/>
      <c r="OJW6" s="66"/>
      <c r="OJX6" s="66"/>
      <c r="OJY6" s="66"/>
      <c r="OJZ6" s="66"/>
      <c r="OKA6" s="66"/>
      <c r="OKB6" s="66"/>
      <c r="OKC6" s="66"/>
      <c r="OKD6" s="66"/>
      <c r="OKE6" s="66"/>
      <c r="OKF6" s="66"/>
      <c r="OKG6" s="66"/>
      <c r="OKH6" s="66"/>
      <c r="OKI6" s="66"/>
      <c r="OKJ6" s="66"/>
      <c r="OKK6" s="66"/>
      <c r="OKL6" s="66"/>
      <c r="OKM6" s="66"/>
      <c r="OKN6" s="66"/>
      <c r="OKO6" s="66"/>
      <c r="OKP6" s="66"/>
      <c r="OKQ6" s="66"/>
      <c r="OKR6" s="66"/>
      <c r="OKS6" s="66"/>
      <c r="OKT6" s="66"/>
      <c r="OKU6" s="66"/>
      <c r="OKV6" s="66"/>
      <c r="OKW6" s="66"/>
      <c r="OKX6" s="66"/>
      <c r="OKY6" s="66"/>
      <c r="OKZ6" s="66"/>
      <c r="OLA6" s="66"/>
      <c r="OLB6" s="66"/>
      <c r="OLC6" s="66"/>
      <c r="OLD6" s="66"/>
      <c r="OLE6" s="66"/>
      <c r="OLF6" s="66"/>
      <c r="OLG6" s="66"/>
      <c r="OLH6" s="66"/>
      <c r="OLI6" s="66"/>
      <c r="OLJ6" s="66"/>
      <c r="OLK6" s="66"/>
      <c r="OLL6" s="66"/>
      <c r="OLM6" s="66"/>
      <c r="OLN6" s="66"/>
      <c r="OLO6" s="66"/>
      <c r="OLP6" s="66"/>
      <c r="OLQ6" s="66"/>
      <c r="OLR6" s="66"/>
      <c r="OLS6" s="66"/>
      <c r="OLT6" s="66"/>
      <c r="OLU6" s="66"/>
      <c r="OLV6" s="66"/>
      <c r="OLW6" s="66"/>
      <c r="OLX6" s="66"/>
      <c r="OLY6" s="66"/>
      <c r="OLZ6" s="66"/>
      <c r="OMA6" s="66"/>
      <c r="OMB6" s="66"/>
      <c r="OMC6" s="66"/>
      <c r="OMD6" s="66"/>
      <c r="OME6" s="66"/>
      <c r="OMF6" s="66"/>
      <c r="OMG6" s="66"/>
      <c r="OMH6" s="66"/>
      <c r="OMI6" s="66"/>
      <c r="OMJ6" s="66"/>
      <c r="OMK6" s="66"/>
      <c r="OML6" s="66"/>
      <c r="OMM6" s="66"/>
      <c r="OMN6" s="66"/>
      <c r="OMO6" s="66"/>
      <c r="OMP6" s="66"/>
      <c r="OMQ6" s="66"/>
      <c r="OMR6" s="66"/>
      <c r="OMS6" s="66"/>
      <c r="OMT6" s="66"/>
      <c r="OMU6" s="66"/>
      <c r="OMV6" s="66"/>
      <c r="OMW6" s="66"/>
      <c r="OMX6" s="66"/>
      <c r="OMY6" s="66"/>
      <c r="OMZ6" s="66"/>
      <c r="ONA6" s="66"/>
      <c r="ONB6" s="66"/>
      <c r="ONC6" s="66"/>
      <c r="OND6" s="66"/>
      <c r="ONE6" s="66"/>
      <c r="ONF6" s="66"/>
      <c r="ONG6" s="66"/>
      <c r="ONH6" s="66"/>
      <c r="ONI6" s="66"/>
      <c r="ONJ6" s="66"/>
      <c r="ONK6" s="66"/>
      <c r="ONL6" s="66"/>
      <c r="ONM6" s="66"/>
      <c r="ONN6" s="66"/>
      <c r="ONO6" s="66"/>
      <c r="ONP6" s="66"/>
      <c r="ONQ6" s="66"/>
      <c r="ONR6" s="66"/>
      <c r="ONS6" s="66"/>
      <c r="ONT6" s="66"/>
      <c r="ONU6" s="66"/>
      <c r="ONV6" s="66"/>
      <c r="ONW6" s="66"/>
      <c r="ONX6" s="66"/>
      <c r="ONY6" s="66"/>
      <c r="ONZ6" s="66"/>
      <c r="OOA6" s="66"/>
      <c r="OOB6" s="66"/>
      <c r="OOC6" s="66"/>
      <c r="OOD6" s="66"/>
      <c r="OOE6" s="66"/>
      <c r="OOF6" s="66"/>
      <c r="OOG6" s="66"/>
      <c r="OOH6" s="66"/>
      <c r="OOI6" s="66"/>
      <c r="OOJ6" s="66"/>
      <c r="OOK6" s="66"/>
      <c r="OOL6" s="66"/>
      <c r="OOM6" s="66"/>
      <c r="OON6" s="66"/>
      <c r="OOO6" s="66"/>
      <c r="OOP6" s="66"/>
      <c r="OOQ6" s="66"/>
      <c r="OOR6" s="66"/>
      <c r="OOS6" s="66"/>
      <c r="OOT6" s="66"/>
      <c r="OOU6" s="66"/>
      <c r="OOV6" s="66"/>
      <c r="OOW6" s="66"/>
      <c r="OOX6" s="66"/>
      <c r="OOY6" s="66"/>
      <c r="OOZ6" s="66"/>
      <c r="OPA6" s="66"/>
      <c r="OPB6" s="66"/>
      <c r="OPC6" s="66"/>
      <c r="OPD6" s="66"/>
      <c r="OPE6" s="66"/>
      <c r="OPF6" s="66"/>
      <c r="OPG6" s="66"/>
      <c r="OPH6" s="66"/>
      <c r="OPI6" s="66"/>
      <c r="OPJ6" s="66"/>
      <c r="OPK6" s="66"/>
      <c r="OPL6" s="66"/>
      <c r="OPM6" s="66"/>
      <c r="OPN6" s="66"/>
      <c r="OPO6" s="66"/>
      <c r="OPP6" s="66"/>
      <c r="OPQ6" s="66"/>
      <c r="OPR6" s="66"/>
      <c r="OPS6" s="66"/>
      <c r="OPT6" s="66"/>
      <c r="OPU6" s="66"/>
      <c r="OPV6" s="66"/>
      <c r="OPW6" s="66"/>
      <c r="OPX6" s="66"/>
      <c r="OPY6" s="66"/>
      <c r="OPZ6" s="66"/>
      <c r="OQA6" s="66"/>
      <c r="OQB6" s="66"/>
      <c r="OQC6" s="66"/>
      <c r="OQD6" s="66"/>
      <c r="OQE6" s="66"/>
      <c r="OQF6" s="66"/>
      <c r="OQG6" s="66"/>
      <c r="OQH6" s="66"/>
      <c r="OQI6" s="66"/>
      <c r="OQJ6" s="66"/>
      <c r="OQK6" s="66"/>
      <c r="OQL6" s="66"/>
      <c r="OQM6" s="66"/>
      <c r="OQN6" s="66"/>
      <c r="OQO6" s="66"/>
      <c r="OQP6" s="66"/>
      <c r="OQQ6" s="66"/>
      <c r="OQR6" s="66"/>
      <c r="OQS6" s="66"/>
      <c r="OQT6" s="66"/>
      <c r="OQU6" s="66"/>
      <c r="OQV6" s="66"/>
      <c r="OQW6" s="66"/>
      <c r="OQX6" s="66"/>
      <c r="OQY6" s="66"/>
      <c r="OQZ6" s="66"/>
      <c r="ORA6" s="66"/>
      <c r="ORB6" s="66"/>
      <c r="ORC6" s="66"/>
      <c r="ORD6" s="66"/>
      <c r="ORE6" s="66"/>
      <c r="ORF6" s="66"/>
      <c r="ORG6" s="66"/>
      <c r="ORH6" s="66"/>
      <c r="ORI6" s="66"/>
      <c r="ORJ6" s="66"/>
      <c r="ORK6" s="66"/>
      <c r="ORL6" s="66"/>
      <c r="ORM6" s="66"/>
      <c r="ORN6" s="66"/>
      <c r="ORO6" s="66"/>
      <c r="ORP6" s="66"/>
      <c r="ORQ6" s="66"/>
      <c r="ORR6" s="66"/>
      <c r="ORS6" s="66"/>
      <c r="ORT6" s="66"/>
      <c r="ORU6" s="66"/>
      <c r="ORV6" s="66"/>
      <c r="ORW6" s="66"/>
      <c r="ORX6" s="66"/>
      <c r="ORY6" s="66"/>
      <c r="ORZ6" s="66"/>
      <c r="OSA6" s="66"/>
      <c r="OSB6" s="66"/>
      <c r="OSC6" s="66"/>
      <c r="OSD6" s="66"/>
      <c r="OSE6" s="66"/>
      <c r="OSF6" s="66"/>
      <c r="OSG6" s="66"/>
      <c r="OSH6" s="66"/>
      <c r="OSI6" s="66"/>
      <c r="OSJ6" s="66"/>
      <c r="OSK6" s="66"/>
      <c r="OSL6" s="66"/>
      <c r="OSM6" s="66"/>
      <c r="OSN6" s="66"/>
      <c r="OSO6" s="66"/>
      <c r="OSP6" s="66"/>
      <c r="OSQ6" s="66"/>
      <c r="OSR6" s="66"/>
      <c r="OSS6" s="66"/>
      <c r="OST6" s="66"/>
      <c r="OSU6" s="66"/>
      <c r="OSV6" s="66"/>
      <c r="OSW6" s="66"/>
      <c r="OSX6" s="66"/>
      <c r="OSY6" s="66"/>
      <c r="OSZ6" s="66"/>
      <c r="OTA6" s="66"/>
      <c r="OTB6" s="66"/>
      <c r="OTC6" s="66"/>
      <c r="OTD6" s="66"/>
      <c r="OTE6" s="66"/>
      <c r="OTF6" s="66"/>
      <c r="OTG6" s="66"/>
      <c r="OTH6" s="66"/>
      <c r="OTI6" s="66"/>
      <c r="OTJ6" s="66"/>
      <c r="OTK6" s="66"/>
      <c r="OTL6" s="66"/>
      <c r="OTM6" s="66"/>
      <c r="OTN6" s="66"/>
      <c r="OTO6" s="66"/>
      <c r="OTP6" s="66"/>
      <c r="OTQ6" s="66"/>
      <c r="OTR6" s="66"/>
      <c r="OTS6" s="66"/>
      <c r="OTT6" s="66"/>
      <c r="OTU6" s="66"/>
      <c r="OTV6" s="66"/>
      <c r="OTW6" s="66"/>
      <c r="OTX6" s="66"/>
      <c r="OTY6" s="66"/>
      <c r="OTZ6" s="66"/>
      <c r="OUA6" s="66"/>
      <c r="OUB6" s="66"/>
      <c r="OUC6" s="66"/>
      <c r="OUD6" s="66"/>
      <c r="OUE6" s="66"/>
      <c r="OUF6" s="66"/>
      <c r="OUG6" s="66"/>
      <c r="OUH6" s="66"/>
      <c r="OUI6" s="66"/>
      <c r="OUJ6" s="66"/>
      <c r="OUK6" s="66"/>
      <c r="OUL6" s="66"/>
      <c r="OUM6" s="66"/>
      <c r="OUN6" s="66"/>
      <c r="OUO6" s="66"/>
      <c r="OUP6" s="66"/>
      <c r="OUQ6" s="66"/>
      <c r="OUR6" s="66"/>
      <c r="OUS6" s="66"/>
      <c r="OUT6" s="66"/>
      <c r="OUU6" s="66"/>
      <c r="OUV6" s="66"/>
      <c r="OUW6" s="66"/>
      <c r="OUX6" s="66"/>
      <c r="OUY6" s="66"/>
      <c r="OUZ6" s="66"/>
      <c r="OVA6" s="66"/>
      <c r="OVB6" s="66"/>
      <c r="OVC6" s="66"/>
      <c r="OVD6" s="66"/>
      <c r="OVE6" s="66"/>
      <c r="OVF6" s="66"/>
      <c r="OVG6" s="66"/>
      <c r="OVH6" s="66"/>
      <c r="OVI6" s="66"/>
      <c r="OVJ6" s="66"/>
      <c r="OVK6" s="66"/>
      <c r="OVL6" s="66"/>
      <c r="OVM6" s="66"/>
      <c r="OVN6" s="66"/>
      <c r="OVO6" s="66"/>
      <c r="OVP6" s="66"/>
      <c r="OVQ6" s="66"/>
      <c r="OVR6" s="66"/>
      <c r="OVS6" s="66"/>
      <c r="OVT6" s="66"/>
      <c r="OVU6" s="66"/>
      <c r="OVV6" s="66"/>
      <c r="OVW6" s="66"/>
      <c r="OVX6" s="66"/>
      <c r="OVY6" s="66"/>
      <c r="OVZ6" s="66"/>
      <c r="OWA6" s="66"/>
      <c r="OWB6" s="66"/>
      <c r="OWC6" s="66"/>
      <c r="OWD6" s="66"/>
      <c r="OWE6" s="66"/>
      <c r="OWF6" s="66"/>
      <c r="OWG6" s="66"/>
      <c r="OWH6" s="66"/>
      <c r="OWI6" s="66"/>
      <c r="OWJ6" s="66"/>
      <c r="OWK6" s="66"/>
      <c r="OWL6" s="66"/>
      <c r="OWM6" s="66"/>
      <c r="OWN6" s="66"/>
      <c r="OWO6" s="66"/>
      <c r="OWP6" s="66"/>
      <c r="OWQ6" s="66"/>
      <c r="OWR6" s="66"/>
      <c r="OWS6" s="66"/>
      <c r="OWT6" s="66"/>
      <c r="OWU6" s="66"/>
      <c r="OWV6" s="66"/>
      <c r="OWW6" s="66"/>
      <c r="OWX6" s="66"/>
      <c r="OWY6" s="66"/>
      <c r="OWZ6" s="66"/>
      <c r="OXA6" s="66"/>
      <c r="OXB6" s="66"/>
      <c r="OXC6" s="66"/>
      <c r="OXD6" s="66"/>
      <c r="OXE6" s="66"/>
      <c r="OXF6" s="66"/>
      <c r="OXG6" s="66"/>
      <c r="OXH6" s="66"/>
      <c r="OXI6" s="66"/>
      <c r="OXJ6" s="66"/>
      <c r="OXK6" s="66"/>
      <c r="OXL6" s="66"/>
      <c r="OXM6" s="66"/>
      <c r="OXN6" s="66"/>
      <c r="OXO6" s="66"/>
      <c r="OXP6" s="66"/>
      <c r="OXQ6" s="66"/>
      <c r="OXR6" s="66"/>
      <c r="OXS6" s="66"/>
      <c r="OXT6" s="66"/>
      <c r="OXU6" s="66"/>
      <c r="OXV6" s="66"/>
      <c r="OXW6" s="66"/>
      <c r="OXX6" s="66"/>
      <c r="OXY6" s="66"/>
      <c r="OXZ6" s="66"/>
      <c r="OYA6" s="66"/>
      <c r="OYB6" s="66"/>
      <c r="OYC6" s="66"/>
      <c r="OYD6" s="66"/>
      <c r="OYE6" s="66"/>
      <c r="OYF6" s="66"/>
      <c r="OYG6" s="66"/>
      <c r="OYH6" s="66"/>
      <c r="OYI6" s="66"/>
      <c r="OYJ6" s="66"/>
      <c r="OYK6" s="66"/>
      <c r="OYL6" s="66"/>
      <c r="OYM6" s="66"/>
      <c r="OYN6" s="66"/>
      <c r="OYO6" s="66"/>
      <c r="OYP6" s="66"/>
      <c r="OYQ6" s="66"/>
      <c r="OYR6" s="66"/>
      <c r="OYS6" s="66"/>
      <c r="OYT6" s="66"/>
      <c r="OYU6" s="66"/>
      <c r="OYV6" s="66"/>
      <c r="OYW6" s="66"/>
      <c r="OYX6" s="66"/>
      <c r="OYY6" s="66"/>
      <c r="OYZ6" s="66"/>
      <c r="OZA6" s="66"/>
      <c r="OZB6" s="66"/>
      <c r="OZC6" s="66"/>
      <c r="OZD6" s="66"/>
      <c r="OZE6" s="66"/>
      <c r="OZF6" s="66"/>
      <c r="OZG6" s="66"/>
      <c r="OZH6" s="66"/>
      <c r="OZI6" s="66"/>
      <c r="OZJ6" s="66"/>
      <c r="OZK6" s="66"/>
      <c r="OZL6" s="66"/>
      <c r="OZM6" s="66"/>
      <c r="OZN6" s="66"/>
      <c r="OZO6" s="66"/>
      <c r="OZP6" s="66"/>
      <c r="OZQ6" s="66"/>
      <c r="OZR6" s="66"/>
      <c r="OZS6" s="66"/>
      <c r="OZT6" s="66"/>
      <c r="OZU6" s="66"/>
      <c r="OZV6" s="66"/>
      <c r="OZW6" s="66"/>
      <c r="OZX6" s="66"/>
      <c r="OZY6" s="66"/>
      <c r="OZZ6" s="66"/>
      <c r="PAA6" s="66"/>
      <c r="PAB6" s="66"/>
      <c r="PAC6" s="66"/>
      <c r="PAD6" s="66"/>
      <c r="PAE6" s="66"/>
      <c r="PAF6" s="66"/>
      <c r="PAG6" s="66"/>
      <c r="PAH6" s="66"/>
      <c r="PAI6" s="66"/>
      <c r="PAJ6" s="66"/>
      <c r="PAK6" s="66"/>
      <c r="PAL6" s="66"/>
      <c r="PAM6" s="66"/>
      <c r="PAN6" s="66"/>
      <c r="PAO6" s="66"/>
      <c r="PAP6" s="66"/>
      <c r="PAQ6" s="66"/>
      <c r="PAR6" s="66"/>
      <c r="PAS6" s="66"/>
      <c r="PAT6" s="66"/>
      <c r="PAU6" s="66"/>
      <c r="PAV6" s="66"/>
      <c r="PAW6" s="66"/>
      <c r="PAX6" s="66"/>
      <c r="PAY6" s="66"/>
      <c r="PAZ6" s="66"/>
      <c r="PBA6" s="66"/>
      <c r="PBB6" s="66"/>
      <c r="PBC6" s="66"/>
      <c r="PBD6" s="66"/>
      <c r="PBE6" s="66"/>
      <c r="PBF6" s="66"/>
      <c r="PBG6" s="66"/>
      <c r="PBH6" s="66"/>
      <c r="PBI6" s="66"/>
      <c r="PBJ6" s="66"/>
      <c r="PBK6" s="66"/>
      <c r="PBL6" s="66"/>
      <c r="PBM6" s="66"/>
      <c r="PBN6" s="66"/>
      <c r="PBO6" s="66"/>
      <c r="PBP6" s="66"/>
      <c r="PBQ6" s="66"/>
      <c r="PBR6" s="66"/>
      <c r="PBS6" s="66"/>
      <c r="PBT6" s="66"/>
      <c r="PBU6" s="66"/>
      <c r="PBV6" s="66"/>
      <c r="PBW6" s="66"/>
      <c r="PBX6" s="66"/>
      <c r="PBY6" s="66"/>
      <c r="PBZ6" s="66"/>
      <c r="PCA6" s="66"/>
      <c r="PCB6" s="66"/>
      <c r="PCC6" s="66"/>
      <c r="PCD6" s="66"/>
      <c r="PCE6" s="66"/>
      <c r="PCF6" s="66"/>
      <c r="PCG6" s="66"/>
      <c r="PCH6" s="66"/>
      <c r="PCI6" s="66"/>
      <c r="PCJ6" s="66"/>
      <c r="PCK6" s="66"/>
      <c r="PCL6" s="66"/>
      <c r="PCM6" s="66"/>
      <c r="PCN6" s="66"/>
      <c r="PCO6" s="66"/>
      <c r="PCP6" s="66"/>
      <c r="PCQ6" s="66"/>
      <c r="PCR6" s="66"/>
      <c r="PCS6" s="66"/>
      <c r="PCT6" s="66"/>
      <c r="PCU6" s="66"/>
      <c r="PCV6" s="66"/>
      <c r="PCW6" s="66"/>
      <c r="PCX6" s="66"/>
      <c r="PCY6" s="66"/>
      <c r="PCZ6" s="66"/>
      <c r="PDA6" s="66"/>
      <c r="PDB6" s="66"/>
      <c r="PDC6" s="66"/>
      <c r="PDD6" s="66"/>
      <c r="PDE6" s="66"/>
      <c r="PDF6" s="66"/>
      <c r="PDG6" s="66"/>
      <c r="PDH6" s="66"/>
      <c r="PDI6" s="66"/>
      <c r="PDJ6" s="66"/>
      <c r="PDK6" s="66"/>
      <c r="PDL6" s="66"/>
      <c r="PDM6" s="66"/>
      <c r="PDN6" s="66"/>
      <c r="PDO6" s="66"/>
      <c r="PDP6" s="66"/>
      <c r="PDQ6" s="66"/>
      <c r="PDR6" s="66"/>
      <c r="PDS6" s="66"/>
      <c r="PDT6" s="66"/>
      <c r="PDU6" s="66"/>
      <c r="PDV6" s="66"/>
      <c r="PDW6" s="66"/>
      <c r="PDX6" s="66"/>
      <c r="PDY6" s="66"/>
      <c r="PDZ6" s="66"/>
      <c r="PEA6" s="66"/>
      <c r="PEB6" s="66"/>
      <c r="PEC6" s="66"/>
      <c r="PED6" s="66"/>
      <c r="PEE6" s="66"/>
      <c r="PEF6" s="66"/>
      <c r="PEG6" s="66"/>
      <c r="PEH6" s="66"/>
      <c r="PEI6" s="66"/>
      <c r="PEJ6" s="66"/>
      <c r="PEK6" s="66"/>
      <c r="PEL6" s="66"/>
      <c r="PEM6" s="66"/>
      <c r="PEN6" s="66"/>
      <c r="PEO6" s="66"/>
      <c r="PEP6" s="66"/>
      <c r="PEQ6" s="66"/>
      <c r="PER6" s="66"/>
      <c r="PES6" s="66"/>
      <c r="PET6" s="66"/>
      <c r="PEU6" s="66"/>
      <c r="PEV6" s="66"/>
      <c r="PEW6" s="66"/>
      <c r="PEX6" s="66"/>
      <c r="PEY6" s="66"/>
      <c r="PEZ6" s="66"/>
      <c r="PFA6" s="66"/>
      <c r="PFB6" s="66"/>
      <c r="PFC6" s="66"/>
      <c r="PFD6" s="66"/>
      <c r="PFE6" s="66"/>
      <c r="PFF6" s="66"/>
      <c r="PFG6" s="66"/>
      <c r="PFH6" s="66"/>
      <c r="PFI6" s="66"/>
      <c r="PFJ6" s="66"/>
      <c r="PFK6" s="66"/>
      <c r="PFL6" s="66"/>
      <c r="PFM6" s="66"/>
      <c r="PFN6" s="66"/>
      <c r="PFO6" s="66"/>
      <c r="PFP6" s="66"/>
      <c r="PFQ6" s="66"/>
      <c r="PFR6" s="66"/>
      <c r="PFS6" s="66"/>
      <c r="PFT6" s="66"/>
      <c r="PFU6" s="66"/>
      <c r="PFV6" s="66"/>
      <c r="PFW6" s="66"/>
      <c r="PFX6" s="66"/>
      <c r="PFY6" s="66"/>
      <c r="PFZ6" s="66"/>
      <c r="PGA6" s="66"/>
      <c r="PGB6" s="66"/>
      <c r="PGC6" s="66"/>
      <c r="PGD6" s="66"/>
      <c r="PGE6" s="66"/>
      <c r="PGF6" s="66"/>
      <c r="PGG6" s="66"/>
      <c r="PGH6" s="66"/>
      <c r="PGI6" s="66"/>
      <c r="PGJ6" s="66"/>
      <c r="PGK6" s="66"/>
      <c r="PGL6" s="66"/>
      <c r="PGM6" s="66"/>
      <c r="PGN6" s="66"/>
      <c r="PGO6" s="66"/>
      <c r="PGP6" s="66"/>
      <c r="PGQ6" s="66"/>
      <c r="PGR6" s="66"/>
      <c r="PGS6" s="66"/>
      <c r="PGT6" s="66"/>
      <c r="PGU6" s="66"/>
      <c r="PGV6" s="66"/>
      <c r="PGW6" s="66"/>
      <c r="PGX6" s="66"/>
      <c r="PGY6" s="66"/>
      <c r="PGZ6" s="66"/>
      <c r="PHA6" s="66"/>
      <c r="PHB6" s="66"/>
      <c r="PHC6" s="66"/>
      <c r="PHD6" s="66"/>
      <c r="PHE6" s="66"/>
      <c r="PHF6" s="66"/>
      <c r="PHG6" s="66"/>
      <c r="PHH6" s="66"/>
      <c r="PHI6" s="66"/>
      <c r="PHJ6" s="66"/>
      <c r="PHK6" s="66"/>
      <c r="PHL6" s="66"/>
      <c r="PHM6" s="66"/>
      <c r="PHN6" s="66"/>
      <c r="PHO6" s="66"/>
      <c r="PHP6" s="66"/>
      <c r="PHQ6" s="66"/>
      <c r="PHR6" s="66"/>
      <c r="PHS6" s="66"/>
      <c r="PHT6" s="66"/>
      <c r="PHU6" s="66"/>
      <c r="PHV6" s="66"/>
      <c r="PHW6" s="66"/>
      <c r="PHX6" s="66"/>
      <c r="PHY6" s="66"/>
      <c r="PHZ6" s="66"/>
      <c r="PIA6" s="66"/>
      <c r="PIB6" s="66"/>
      <c r="PIC6" s="66"/>
      <c r="PID6" s="66"/>
      <c r="PIE6" s="66"/>
      <c r="PIF6" s="66"/>
      <c r="PIG6" s="66"/>
      <c r="PIH6" s="66"/>
      <c r="PII6" s="66"/>
      <c r="PIJ6" s="66"/>
      <c r="PIK6" s="66"/>
      <c r="PIL6" s="66"/>
      <c r="PIM6" s="66"/>
      <c r="PIN6" s="66"/>
      <c r="PIO6" s="66"/>
      <c r="PIP6" s="66"/>
      <c r="PIQ6" s="66"/>
      <c r="PIR6" s="66"/>
      <c r="PIS6" s="66"/>
      <c r="PIT6" s="66"/>
      <c r="PIU6" s="66"/>
      <c r="PIV6" s="66"/>
      <c r="PIW6" s="66"/>
      <c r="PIX6" s="66"/>
      <c r="PIY6" s="66"/>
      <c r="PIZ6" s="66"/>
      <c r="PJA6" s="66"/>
      <c r="PJB6" s="66"/>
      <c r="PJC6" s="66"/>
      <c r="PJD6" s="66"/>
      <c r="PJE6" s="66"/>
      <c r="PJF6" s="66"/>
      <c r="PJG6" s="66"/>
      <c r="PJH6" s="66"/>
      <c r="PJI6" s="66"/>
      <c r="PJJ6" s="66"/>
      <c r="PJK6" s="66"/>
      <c r="PJL6" s="66"/>
      <c r="PJM6" s="66"/>
      <c r="PJN6" s="66"/>
      <c r="PJO6" s="66"/>
      <c r="PJP6" s="66"/>
      <c r="PJQ6" s="66"/>
      <c r="PJR6" s="66"/>
      <c r="PJS6" s="66"/>
      <c r="PJT6" s="66"/>
      <c r="PJU6" s="66"/>
      <c r="PJV6" s="66"/>
      <c r="PJW6" s="66"/>
      <c r="PJX6" s="66"/>
      <c r="PJY6" s="66"/>
      <c r="PJZ6" s="66"/>
      <c r="PKA6" s="66"/>
      <c r="PKB6" s="66"/>
      <c r="PKC6" s="66"/>
      <c r="PKD6" s="66"/>
      <c r="PKE6" s="66"/>
      <c r="PKF6" s="66"/>
      <c r="PKG6" s="66"/>
      <c r="PKH6" s="66"/>
      <c r="PKI6" s="66"/>
      <c r="PKJ6" s="66"/>
      <c r="PKK6" s="66"/>
      <c r="PKL6" s="66"/>
      <c r="PKM6" s="66"/>
      <c r="PKN6" s="66"/>
      <c r="PKO6" s="66"/>
      <c r="PKP6" s="66"/>
      <c r="PKQ6" s="66"/>
      <c r="PKR6" s="66"/>
      <c r="PKS6" s="66"/>
      <c r="PKT6" s="66"/>
      <c r="PKU6" s="66"/>
      <c r="PKV6" s="66"/>
      <c r="PKW6" s="66"/>
      <c r="PKX6" s="66"/>
      <c r="PKY6" s="66"/>
      <c r="PKZ6" s="66"/>
      <c r="PLA6" s="66"/>
      <c r="PLB6" s="66"/>
      <c r="PLC6" s="66"/>
      <c r="PLD6" s="66"/>
      <c r="PLE6" s="66"/>
      <c r="PLF6" s="66"/>
      <c r="PLG6" s="66"/>
      <c r="PLH6" s="66"/>
      <c r="PLI6" s="66"/>
      <c r="PLJ6" s="66"/>
      <c r="PLK6" s="66"/>
      <c r="PLL6" s="66"/>
      <c r="PLM6" s="66"/>
      <c r="PLN6" s="66"/>
      <c r="PLO6" s="66"/>
      <c r="PLP6" s="66"/>
      <c r="PLQ6" s="66"/>
      <c r="PLR6" s="66"/>
      <c r="PLS6" s="66"/>
      <c r="PLT6" s="66"/>
      <c r="PLU6" s="66"/>
      <c r="PLV6" s="66"/>
      <c r="PLW6" s="66"/>
      <c r="PLX6" s="66"/>
      <c r="PLY6" s="66"/>
      <c r="PLZ6" s="66"/>
      <c r="PMA6" s="66"/>
      <c r="PMB6" s="66"/>
      <c r="PMC6" s="66"/>
      <c r="PMD6" s="66"/>
      <c r="PME6" s="66"/>
      <c r="PMF6" s="66"/>
      <c r="PMG6" s="66"/>
      <c r="PMH6" s="66"/>
      <c r="PMI6" s="66"/>
      <c r="PMJ6" s="66"/>
      <c r="PMK6" s="66"/>
      <c r="PML6" s="66"/>
      <c r="PMM6" s="66"/>
      <c r="PMN6" s="66"/>
      <c r="PMO6" s="66"/>
      <c r="PMP6" s="66"/>
      <c r="PMQ6" s="66"/>
      <c r="PMR6" s="66"/>
      <c r="PMS6" s="66"/>
      <c r="PMT6" s="66"/>
      <c r="PMU6" s="66"/>
      <c r="PMV6" s="66"/>
      <c r="PMW6" s="66"/>
      <c r="PMX6" s="66"/>
      <c r="PMY6" s="66"/>
      <c r="PMZ6" s="66"/>
      <c r="PNA6" s="66"/>
      <c r="PNB6" s="66"/>
      <c r="PNC6" s="66"/>
      <c r="PND6" s="66"/>
      <c r="PNE6" s="66"/>
      <c r="PNF6" s="66"/>
      <c r="PNG6" s="66"/>
      <c r="PNH6" s="66"/>
      <c r="PNI6" s="66"/>
      <c r="PNJ6" s="66"/>
      <c r="PNK6" s="66"/>
      <c r="PNL6" s="66"/>
      <c r="PNM6" s="66"/>
      <c r="PNN6" s="66"/>
      <c r="PNO6" s="66"/>
      <c r="PNP6" s="66"/>
      <c r="PNQ6" s="66"/>
      <c r="PNR6" s="66"/>
      <c r="PNS6" s="66"/>
      <c r="PNT6" s="66"/>
      <c r="PNU6" s="66"/>
      <c r="PNV6" s="66"/>
      <c r="PNW6" s="66"/>
      <c r="PNX6" s="66"/>
      <c r="PNY6" s="66"/>
      <c r="PNZ6" s="66"/>
      <c r="POA6" s="66"/>
      <c r="POB6" s="66"/>
      <c r="POC6" s="66"/>
      <c r="POD6" s="66"/>
      <c r="POE6" s="66"/>
      <c r="POF6" s="66"/>
      <c r="POG6" s="66"/>
      <c r="POH6" s="66"/>
      <c r="POI6" s="66"/>
      <c r="POJ6" s="66"/>
      <c r="POK6" s="66"/>
      <c r="POL6" s="66"/>
      <c r="POM6" s="66"/>
      <c r="PON6" s="66"/>
      <c r="POO6" s="66"/>
      <c r="POP6" s="66"/>
      <c r="POQ6" s="66"/>
      <c r="POR6" s="66"/>
      <c r="POS6" s="66"/>
      <c r="POT6" s="66"/>
      <c r="POU6" s="66"/>
      <c r="POV6" s="66"/>
      <c r="POW6" s="66"/>
      <c r="POX6" s="66"/>
      <c r="POY6" s="66"/>
      <c r="POZ6" s="66"/>
      <c r="PPA6" s="66"/>
      <c r="PPB6" s="66"/>
      <c r="PPC6" s="66"/>
      <c r="PPD6" s="66"/>
      <c r="PPE6" s="66"/>
      <c r="PPF6" s="66"/>
      <c r="PPG6" s="66"/>
      <c r="PPH6" s="66"/>
      <c r="PPI6" s="66"/>
      <c r="PPJ6" s="66"/>
      <c r="PPK6" s="66"/>
      <c r="PPL6" s="66"/>
      <c r="PPM6" s="66"/>
      <c r="PPN6" s="66"/>
      <c r="PPO6" s="66"/>
      <c r="PPP6" s="66"/>
      <c r="PPQ6" s="66"/>
      <c r="PPR6" s="66"/>
      <c r="PPS6" s="66"/>
      <c r="PPT6" s="66"/>
      <c r="PPU6" s="66"/>
      <c r="PPV6" s="66"/>
      <c r="PPW6" s="66"/>
      <c r="PPX6" s="66"/>
      <c r="PPY6" s="66"/>
      <c r="PPZ6" s="66"/>
      <c r="PQA6" s="66"/>
      <c r="PQB6" s="66"/>
      <c r="PQC6" s="66"/>
      <c r="PQD6" s="66"/>
      <c r="PQE6" s="66"/>
      <c r="PQF6" s="66"/>
      <c r="PQG6" s="66"/>
      <c r="PQH6" s="66"/>
      <c r="PQI6" s="66"/>
      <c r="PQJ6" s="66"/>
      <c r="PQK6" s="66"/>
      <c r="PQL6" s="66"/>
      <c r="PQM6" s="66"/>
      <c r="PQN6" s="66"/>
      <c r="PQO6" s="66"/>
      <c r="PQP6" s="66"/>
      <c r="PQQ6" s="66"/>
      <c r="PQR6" s="66"/>
      <c r="PQS6" s="66"/>
      <c r="PQT6" s="66"/>
      <c r="PQU6" s="66"/>
      <c r="PQV6" s="66"/>
      <c r="PQW6" s="66"/>
      <c r="PQX6" s="66"/>
      <c r="PQY6" s="66"/>
      <c r="PQZ6" s="66"/>
      <c r="PRA6" s="66"/>
      <c r="PRB6" s="66"/>
      <c r="PRC6" s="66"/>
      <c r="PRD6" s="66"/>
      <c r="PRE6" s="66"/>
      <c r="PRF6" s="66"/>
      <c r="PRG6" s="66"/>
      <c r="PRH6" s="66"/>
      <c r="PRI6" s="66"/>
      <c r="PRJ6" s="66"/>
      <c r="PRK6" s="66"/>
      <c r="PRL6" s="66"/>
      <c r="PRM6" s="66"/>
      <c r="PRN6" s="66"/>
      <c r="PRO6" s="66"/>
      <c r="PRP6" s="66"/>
      <c r="PRQ6" s="66"/>
      <c r="PRR6" s="66"/>
      <c r="PRS6" s="66"/>
      <c r="PRT6" s="66"/>
      <c r="PRU6" s="66"/>
      <c r="PRV6" s="66"/>
      <c r="PRW6" s="66"/>
      <c r="PRX6" s="66"/>
      <c r="PRY6" s="66"/>
      <c r="PRZ6" s="66"/>
      <c r="PSA6" s="66"/>
      <c r="PSB6" s="66"/>
      <c r="PSC6" s="66"/>
      <c r="PSD6" s="66"/>
      <c r="PSE6" s="66"/>
      <c r="PSF6" s="66"/>
      <c r="PSG6" s="66"/>
      <c r="PSH6" s="66"/>
      <c r="PSI6" s="66"/>
      <c r="PSJ6" s="66"/>
      <c r="PSK6" s="66"/>
      <c r="PSL6" s="66"/>
      <c r="PSM6" s="66"/>
      <c r="PSN6" s="66"/>
      <c r="PSO6" s="66"/>
      <c r="PSP6" s="66"/>
      <c r="PSQ6" s="66"/>
      <c r="PSR6" s="66"/>
      <c r="PSS6" s="66"/>
      <c r="PST6" s="66"/>
      <c r="PSU6" s="66"/>
      <c r="PSV6" s="66"/>
      <c r="PSW6" s="66"/>
      <c r="PSX6" s="66"/>
      <c r="PSY6" s="66"/>
      <c r="PSZ6" s="66"/>
      <c r="PTA6" s="66"/>
      <c r="PTB6" s="66"/>
      <c r="PTC6" s="66"/>
      <c r="PTD6" s="66"/>
      <c r="PTE6" s="66"/>
      <c r="PTF6" s="66"/>
      <c r="PTG6" s="66"/>
      <c r="PTH6" s="66"/>
      <c r="PTI6" s="66"/>
      <c r="PTJ6" s="66"/>
      <c r="PTK6" s="66"/>
      <c r="PTL6" s="66"/>
      <c r="PTM6" s="66"/>
      <c r="PTN6" s="66"/>
      <c r="PTO6" s="66"/>
      <c r="PTP6" s="66"/>
      <c r="PTQ6" s="66"/>
      <c r="PTR6" s="66"/>
      <c r="PTS6" s="66"/>
      <c r="PTT6" s="66"/>
      <c r="PTU6" s="66"/>
      <c r="PTV6" s="66"/>
      <c r="PTW6" s="66"/>
      <c r="PTX6" s="66"/>
      <c r="PTY6" s="66"/>
      <c r="PTZ6" s="66"/>
      <c r="PUA6" s="66"/>
      <c r="PUB6" s="66"/>
      <c r="PUC6" s="66"/>
      <c r="PUD6" s="66"/>
      <c r="PUE6" s="66"/>
      <c r="PUF6" s="66"/>
      <c r="PUG6" s="66"/>
      <c r="PUH6" s="66"/>
      <c r="PUI6" s="66"/>
      <c r="PUJ6" s="66"/>
      <c r="PUK6" s="66"/>
      <c r="PUL6" s="66"/>
      <c r="PUM6" s="66"/>
      <c r="PUN6" s="66"/>
      <c r="PUO6" s="66"/>
      <c r="PUP6" s="66"/>
      <c r="PUQ6" s="66"/>
      <c r="PUR6" s="66"/>
      <c r="PUS6" s="66"/>
      <c r="PUT6" s="66"/>
      <c r="PUU6" s="66"/>
      <c r="PUV6" s="66"/>
      <c r="PUW6" s="66"/>
      <c r="PUX6" s="66"/>
      <c r="PUY6" s="66"/>
      <c r="PUZ6" s="66"/>
      <c r="PVA6" s="66"/>
      <c r="PVB6" s="66"/>
      <c r="PVC6" s="66"/>
      <c r="PVD6" s="66"/>
      <c r="PVE6" s="66"/>
      <c r="PVF6" s="66"/>
      <c r="PVG6" s="66"/>
      <c r="PVH6" s="66"/>
      <c r="PVI6" s="66"/>
      <c r="PVJ6" s="66"/>
      <c r="PVK6" s="66"/>
      <c r="PVL6" s="66"/>
      <c r="PVM6" s="66"/>
      <c r="PVN6" s="66"/>
      <c r="PVO6" s="66"/>
      <c r="PVP6" s="66"/>
      <c r="PVQ6" s="66"/>
      <c r="PVR6" s="66"/>
      <c r="PVS6" s="66"/>
      <c r="PVT6" s="66"/>
      <c r="PVU6" s="66"/>
      <c r="PVV6" s="66"/>
      <c r="PVW6" s="66"/>
      <c r="PVX6" s="66"/>
      <c r="PVY6" s="66"/>
      <c r="PVZ6" s="66"/>
      <c r="PWA6" s="66"/>
      <c r="PWB6" s="66"/>
      <c r="PWC6" s="66"/>
      <c r="PWD6" s="66"/>
      <c r="PWE6" s="66"/>
      <c r="PWF6" s="66"/>
      <c r="PWG6" s="66"/>
      <c r="PWH6" s="66"/>
      <c r="PWI6" s="66"/>
      <c r="PWJ6" s="66"/>
      <c r="PWK6" s="66"/>
      <c r="PWL6" s="66"/>
      <c r="PWM6" s="66"/>
      <c r="PWN6" s="66"/>
      <c r="PWO6" s="66"/>
      <c r="PWP6" s="66"/>
      <c r="PWQ6" s="66"/>
      <c r="PWR6" s="66"/>
      <c r="PWS6" s="66"/>
      <c r="PWT6" s="66"/>
      <c r="PWU6" s="66"/>
      <c r="PWV6" s="66"/>
      <c r="PWW6" s="66"/>
      <c r="PWX6" s="66"/>
      <c r="PWY6" s="66"/>
      <c r="PWZ6" s="66"/>
      <c r="PXA6" s="66"/>
      <c r="PXB6" s="66"/>
      <c r="PXC6" s="66"/>
      <c r="PXD6" s="66"/>
      <c r="PXE6" s="66"/>
      <c r="PXF6" s="66"/>
      <c r="PXG6" s="66"/>
      <c r="PXH6" s="66"/>
      <c r="PXI6" s="66"/>
      <c r="PXJ6" s="66"/>
      <c r="PXK6" s="66"/>
      <c r="PXL6" s="66"/>
      <c r="PXM6" s="66"/>
      <c r="PXN6" s="66"/>
      <c r="PXO6" s="66"/>
      <c r="PXP6" s="66"/>
      <c r="PXQ6" s="66"/>
      <c r="PXR6" s="66"/>
      <c r="PXS6" s="66"/>
      <c r="PXT6" s="66"/>
      <c r="PXU6" s="66"/>
      <c r="PXV6" s="66"/>
      <c r="PXW6" s="66"/>
      <c r="PXX6" s="66"/>
      <c r="PXY6" s="66"/>
      <c r="PXZ6" s="66"/>
      <c r="PYA6" s="66"/>
      <c r="PYB6" s="66"/>
      <c r="PYC6" s="66"/>
      <c r="PYD6" s="66"/>
      <c r="PYE6" s="66"/>
      <c r="PYF6" s="66"/>
      <c r="PYG6" s="66"/>
      <c r="PYH6" s="66"/>
      <c r="PYI6" s="66"/>
      <c r="PYJ6" s="66"/>
      <c r="PYK6" s="66"/>
      <c r="PYL6" s="66"/>
      <c r="PYM6" s="66"/>
      <c r="PYN6" s="66"/>
      <c r="PYO6" s="66"/>
      <c r="PYP6" s="66"/>
      <c r="PYQ6" s="66"/>
      <c r="PYR6" s="66"/>
      <c r="PYS6" s="66"/>
      <c r="PYT6" s="66"/>
      <c r="PYU6" s="66"/>
      <c r="PYV6" s="66"/>
      <c r="PYW6" s="66"/>
      <c r="PYX6" s="66"/>
      <c r="PYY6" s="66"/>
      <c r="PYZ6" s="66"/>
      <c r="PZA6" s="66"/>
      <c r="PZB6" s="66"/>
      <c r="PZC6" s="66"/>
      <c r="PZD6" s="66"/>
      <c r="PZE6" s="66"/>
      <c r="PZF6" s="66"/>
      <c r="PZG6" s="66"/>
      <c r="PZH6" s="66"/>
      <c r="PZI6" s="66"/>
      <c r="PZJ6" s="66"/>
      <c r="PZK6" s="66"/>
      <c r="PZL6" s="66"/>
      <c r="PZM6" s="66"/>
      <c r="PZN6" s="66"/>
      <c r="PZO6" s="66"/>
      <c r="PZP6" s="66"/>
      <c r="PZQ6" s="66"/>
      <c r="PZR6" s="66"/>
      <c r="PZS6" s="66"/>
      <c r="PZT6" s="66"/>
      <c r="PZU6" s="66"/>
      <c r="PZV6" s="66"/>
      <c r="PZW6" s="66"/>
      <c r="PZX6" s="66"/>
      <c r="PZY6" s="66"/>
      <c r="PZZ6" s="66"/>
      <c r="QAA6" s="66"/>
      <c r="QAB6" s="66"/>
      <c r="QAC6" s="66"/>
      <c r="QAD6" s="66"/>
      <c r="QAE6" s="66"/>
      <c r="QAF6" s="66"/>
      <c r="QAG6" s="66"/>
      <c r="QAH6" s="66"/>
      <c r="QAI6" s="66"/>
      <c r="QAJ6" s="66"/>
      <c r="QAK6" s="66"/>
      <c r="QAL6" s="66"/>
      <c r="QAM6" s="66"/>
      <c r="QAN6" s="66"/>
      <c r="QAO6" s="66"/>
      <c r="QAP6" s="66"/>
      <c r="QAQ6" s="66"/>
      <c r="QAR6" s="66"/>
      <c r="QAS6" s="66"/>
      <c r="QAT6" s="66"/>
      <c r="QAU6" s="66"/>
      <c r="QAV6" s="66"/>
      <c r="QAW6" s="66"/>
      <c r="QAX6" s="66"/>
      <c r="QAY6" s="66"/>
      <c r="QAZ6" s="66"/>
      <c r="QBA6" s="66"/>
      <c r="QBB6" s="66"/>
      <c r="QBC6" s="66"/>
      <c r="QBD6" s="66"/>
      <c r="QBE6" s="66"/>
      <c r="QBF6" s="66"/>
      <c r="QBG6" s="66"/>
      <c r="QBH6" s="66"/>
      <c r="QBI6" s="66"/>
      <c r="QBJ6" s="66"/>
      <c r="QBK6" s="66"/>
      <c r="QBL6" s="66"/>
      <c r="QBM6" s="66"/>
      <c r="QBN6" s="66"/>
      <c r="QBO6" s="66"/>
      <c r="QBP6" s="66"/>
      <c r="QBQ6" s="66"/>
      <c r="QBR6" s="66"/>
      <c r="QBS6" s="66"/>
      <c r="QBT6" s="66"/>
      <c r="QBU6" s="66"/>
      <c r="QBV6" s="66"/>
      <c r="QBW6" s="66"/>
      <c r="QBX6" s="66"/>
      <c r="QBY6" s="66"/>
      <c r="QBZ6" s="66"/>
      <c r="QCA6" s="66"/>
      <c r="QCB6" s="66"/>
      <c r="QCC6" s="66"/>
      <c r="QCD6" s="66"/>
      <c r="QCE6" s="66"/>
      <c r="QCF6" s="66"/>
      <c r="QCG6" s="66"/>
      <c r="QCH6" s="66"/>
      <c r="QCI6" s="66"/>
      <c r="QCJ6" s="66"/>
      <c r="QCK6" s="66"/>
      <c r="QCL6" s="66"/>
      <c r="QCM6" s="66"/>
      <c r="QCN6" s="66"/>
      <c r="QCO6" s="66"/>
      <c r="QCP6" s="66"/>
      <c r="QCQ6" s="66"/>
      <c r="QCR6" s="66"/>
      <c r="QCS6" s="66"/>
      <c r="QCT6" s="66"/>
      <c r="QCU6" s="66"/>
      <c r="QCV6" s="66"/>
      <c r="QCW6" s="66"/>
      <c r="QCX6" s="66"/>
      <c r="QCY6" s="66"/>
      <c r="QCZ6" s="66"/>
      <c r="QDA6" s="66"/>
      <c r="QDB6" s="66"/>
      <c r="QDC6" s="66"/>
      <c r="QDD6" s="66"/>
      <c r="QDE6" s="66"/>
      <c r="QDF6" s="66"/>
      <c r="QDG6" s="66"/>
      <c r="QDH6" s="66"/>
      <c r="QDI6" s="66"/>
      <c r="QDJ6" s="66"/>
      <c r="QDK6" s="66"/>
      <c r="QDL6" s="66"/>
      <c r="QDM6" s="66"/>
      <c r="QDN6" s="66"/>
      <c r="QDO6" s="66"/>
      <c r="QDP6" s="66"/>
      <c r="QDQ6" s="66"/>
      <c r="QDR6" s="66"/>
      <c r="QDS6" s="66"/>
      <c r="QDT6" s="66"/>
      <c r="QDU6" s="66"/>
      <c r="QDV6" s="66"/>
      <c r="QDW6" s="66"/>
      <c r="QDX6" s="66"/>
      <c r="QDY6" s="66"/>
      <c r="QDZ6" s="66"/>
      <c r="QEA6" s="66"/>
      <c r="QEB6" s="66"/>
      <c r="QEC6" s="66"/>
      <c r="QED6" s="66"/>
      <c r="QEE6" s="66"/>
      <c r="QEF6" s="66"/>
      <c r="QEG6" s="66"/>
      <c r="QEH6" s="66"/>
      <c r="QEI6" s="66"/>
      <c r="QEJ6" s="66"/>
      <c r="QEK6" s="66"/>
      <c r="QEL6" s="66"/>
      <c r="QEM6" s="66"/>
      <c r="QEN6" s="66"/>
      <c r="QEO6" s="66"/>
      <c r="QEP6" s="66"/>
      <c r="QEQ6" s="66"/>
      <c r="QER6" s="66"/>
      <c r="QES6" s="66"/>
      <c r="QET6" s="66"/>
      <c r="QEU6" s="66"/>
      <c r="QEV6" s="66"/>
      <c r="QEW6" s="66"/>
      <c r="QEX6" s="66"/>
      <c r="QEY6" s="66"/>
      <c r="QEZ6" s="66"/>
      <c r="QFA6" s="66"/>
      <c r="QFB6" s="66"/>
      <c r="QFC6" s="66"/>
      <c r="QFD6" s="66"/>
      <c r="QFE6" s="66"/>
      <c r="QFF6" s="66"/>
      <c r="QFG6" s="66"/>
      <c r="QFH6" s="66"/>
      <c r="QFI6" s="66"/>
      <c r="QFJ6" s="66"/>
      <c r="QFK6" s="66"/>
      <c r="QFL6" s="66"/>
      <c r="QFM6" s="66"/>
      <c r="QFN6" s="66"/>
      <c r="QFO6" s="66"/>
      <c r="QFP6" s="66"/>
      <c r="QFQ6" s="66"/>
      <c r="QFR6" s="66"/>
      <c r="QFS6" s="66"/>
      <c r="QFT6" s="66"/>
      <c r="QFU6" s="66"/>
      <c r="QFV6" s="66"/>
      <c r="QFW6" s="66"/>
      <c r="QFX6" s="66"/>
      <c r="QFY6" s="66"/>
      <c r="QFZ6" s="66"/>
      <c r="QGA6" s="66"/>
      <c r="QGB6" s="66"/>
      <c r="QGC6" s="66"/>
      <c r="QGD6" s="66"/>
      <c r="QGE6" s="66"/>
      <c r="QGF6" s="66"/>
      <c r="QGG6" s="66"/>
      <c r="QGH6" s="66"/>
      <c r="QGI6" s="66"/>
      <c r="QGJ6" s="66"/>
      <c r="QGK6" s="66"/>
      <c r="QGL6" s="66"/>
      <c r="QGM6" s="66"/>
      <c r="QGN6" s="66"/>
      <c r="QGO6" s="66"/>
      <c r="QGP6" s="66"/>
      <c r="QGQ6" s="66"/>
      <c r="QGR6" s="66"/>
      <c r="QGS6" s="66"/>
      <c r="QGT6" s="66"/>
      <c r="QGU6" s="66"/>
      <c r="QGV6" s="66"/>
      <c r="QGW6" s="66"/>
      <c r="QGX6" s="66"/>
      <c r="QGY6" s="66"/>
      <c r="QGZ6" s="66"/>
      <c r="QHA6" s="66"/>
      <c r="QHB6" s="66"/>
      <c r="QHC6" s="66"/>
      <c r="QHD6" s="66"/>
      <c r="QHE6" s="66"/>
      <c r="QHF6" s="66"/>
      <c r="QHG6" s="66"/>
      <c r="QHH6" s="66"/>
      <c r="QHI6" s="66"/>
      <c r="QHJ6" s="66"/>
      <c r="QHK6" s="66"/>
      <c r="QHL6" s="66"/>
      <c r="QHM6" s="66"/>
      <c r="QHN6" s="66"/>
      <c r="QHO6" s="66"/>
      <c r="QHP6" s="66"/>
      <c r="QHQ6" s="66"/>
      <c r="QHR6" s="66"/>
      <c r="QHS6" s="66"/>
      <c r="QHT6" s="66"/>
      <c r="QHU6" s="66"/>
      <c r="QHV6" s="66"/>
      <c r="QHW6" s="66"/>
      <c r="QHX6" s="66"/>
      <c r="QHY6" s="66"/>
      <c r="QHZ6" s="66"/>
      <c r="QIA6" s="66"/>
      <c r="QIB6" s="66"/>
      <c r="QIC6" s="66"/>
      <c r="QID6" s="66"/>
      <c r="QIE6" s="66"/>
      <c r="QIF6" s="66"/>
      <c r="QIG6" s="66"/>
      <c r="QIH6" s="66"/>
      <c r="QII6" s="66"/>
      <c r="QIJ6" s="66"/>
      <c r="QIK6" s="66"/>
      <c r="QIL6" s="66"/>
      <c r="QIM6" s="66"/>
      <c r="QIN6" s="66"/>
      <c r="QIO6" s="66"/>
      <c r="QIP6" s="66"/>
      <c r="QIQ6" s="66"/>
      <c r="QIR6" s="66"/>
      <c r="QIS6" s="66"/>
      <c r="QIT6" s="66"/>
      <c r="QIU6" s="66"/>
      <c r="QIV6" s="66"/>
      <c r="QIW6" s="66"/>
      <c r="QIX6" s="66"/>
      <c r="QIY6" s="66"/>
      <c r="QIZ6" s="66"/>
      <c r="QJA6" s="66"/>
      <c r="QJB6" s="66"/>
      <c r="QJC6" s="66"/>
      <c r="QJD6" s="66"/>
      <c r="QJE6" s="66"/>
      <c r="QJF6" s="66"/>
      <c r="QJG6" s="66"/>
      <c r="QJH6" s="66"/>
      <c r="QJI6" s="66"/>
      <c r="QJJ6" s="66"/>
      <c r="QJK6" s="66"/>
      <c r="QJL6" s="66"/>
      <c r="QJM6" s="66"/>
      <c r="QJN6" s="66"/>
      <c r="QJO6" s="66"/>
      <c r="QJP6" s="66"/>
      <c r="QJQ6" s="66"/>
      <c r="QJR6" s="66"/>
      <c r="QJS6" s="66"/>
      <c r="QJT6" s="66"/>
      <c r="QJU6" s="66"/>
      <c r="QJV6" s="66"/>
      <c r="QJW6" s="66"/>
      <c r="QJX6" s="66"/>
      <c r="QJY6" s="66"/>
      <c r="QJZ6" s="66"/>
      <c r="QKA6" s="66"/>
      <c r="QKB6" s="66"/>
      <c r="QKC6" s="66"/>
      <c r="QKD6" s="66"/>
      <c r="QKE6" s="66"/>
      <c r="QKF6" s="66"/>
      <c r="QKG6" s="66"/>
      <c r="QKH6" s="66"/>
      <c r="QKI6" s="66"/>
      <c r="QKJ6" s="66"/>
      <c r="QKK6" s="66"/>
      <c r="QKL6" s="66"/>
      <c r="QKM6" s="66"/>
      <c r="QKN6" s="66"/>
      <c r="QKO6" s="66"/>
      <c r="QKP6" s="66"/>
      <c r="QKQ6" s="66"/>
      <c r="QKR6" s="66"/>
      <c r="QKS6" s="66"/>
      <c r="QKT6" s="66"/>
      <c r="QKU6" s="66"/>
      <c r="QKV6" s="66"/>
      <c r="QKW6" s="66"/>
      <c r="QKX6" s="66"/>
      <c r="QKY6" s="66"/>
      <c r="QKZ6" s="66"/>
      <c r="QLA6" s="66"/>
      <c r="QLB6" s="66"/>
      <c r="QLC6" s="66"/>
      <c r="QLD6" s="66"/>
      <c r="QLE6" s="66"/>
      <c r="QLF6" s="66"/>
      <c r="QLG6" s="66"/>
      <c r="QLH6" s="66"/>
      <c r="QLI6" s="66"/>
      <c r="QLJ6" s="66"/>
      <c r="QLK6" s="66"/>
      <c r="QLL6" s="66"/>
      <c r="QLM6" s="66"/>
      <c r="QLN6" s="66"/>
      <c r="QLO6" s="66"/>
      <c r="QLP6" s="66"/>
      <c r="QLQ6" s="66"/>
      <c r="QLR6" s="66"/>
      <c r="QLS6" s="66"/>
      <c r="QLT6" s="66"/>
      <c r="QLU6" s="66"/>
      <c r="QLV6" s="66"/>
      <c r="QLW6" s="66"/>
      <c r="QLX6" s="66"/>
      <c r="QLY6" s="66"/>
      <c r="QLZ6" s="66"/>
      <c r="QMA6" s="66"/>
      <c r="QMB6" s="66"/>
      <c r="QMC6" s="66"/>
      <c r="QMD6" s="66"/>
      <c r="QME6" s="66"/>
      <c r="QMF6" s="66"/>
      <c r="QMG6" s="66"/>
      <c r="QMH6" s="66"/>
      <c r="QMI6" s="66"/>
      <c r="QMJ6" s="66"/>
      <c r="QMK6" s="66"/>
      <c r="QML6" s="66"/>
      <c r="QMM6" s="66"/>
      <c r="QMN6" s="66"/>
      <c r="QMO6" s="66"/>
      <c r="QMP6" s="66"/>
      <c r="QMQ6" s="66"/>
      <c r="QMR6" s="66"/>
      <c r="QMS6" s="66"/>
      <c r="QMT6" s="66"/>
      <c r="QMU6" s="66"/>
      <c r="QMV6" s="66"/>
      <c r="QMW6" s="66"/>
      <c r="QMX6" s="66"/>
      <c r="QMY6" s="66"/>
      <c r="QMZ6" s="66"/>
      <c r="QNA6" s="66"/>
      <c r="QNB6" s="66"/>
      <c r="QNC6" s="66"/>
      <c r="QND6" s="66"/>
      <c r="QNE6" s="66"/>
      <c r="QNF6" s="66"/>
      <c r="QNG6" s="66"/>
      <c r="QNH6" s="66"/>
      <c r="QNI6" s="66"/>
      <c r="QNJ6" s="66"/>
      <c r="QNK6" s="66"/>
      <c r="QNL6" s="66"/>
      <c r="QNM6" s="66"/>
      <c r="QNN6" s="66"/>
      <c r="QNO6" s="66"/>
      <c r="QNP6" s="66"/>
      <c r="QNQ6" s="66"/>
      <c r="QNR6" s="66"/>
      <c r="QNS6" s="66"/>
      <c r="QNT6" s="66"/>
      <c r="QNU6" s="66"/>
      <c r="QNV6" s="66"/>
      <c r="QNW6" s="66"/>
      <c r="QNX6" s="66"/>
      <c r="QNY6" s="66"/>
      <c r="QNZ6" s="66"/>
      <c r="QOA6" s="66"/>
      <c r="QOB6" s="66"/>
      <c r="QOC6" s="66"/>
      <c r="QOD6" s="66"/>
      <c r="QOE6" s="66"/>
      <c r="QOF6" s="66"/>
      <c r="QOG6" s="66"/>
      <c r="QOH6" s="66"/>
      <c r="QOI6" s="66"/>
      <c r="QOJ6" s="66"/>
      <c r="QOK6" s="66"/>
      <c r="QOL6" s="66"/>
      <c r="QOM6" s="66"/>
      <c r="QON6" s="66"/>
      <c r="QOO6" s="66"/>
      <c r="QOP6" s="66"/>
      <c r="QOQ6" s="66"/>
      <c r="QOR6" s="66"/>
      <c r="QOS6" s="66"/>
      <c r="QOT6" s="66"/>
      <c r="QOU6" s="66"/>
      <c r="QOV6" s="66"/>
      <c r="QOW6" s="66"/>
      <c r="QOX6" s="66"/>
      <c r="QOY6" s="66"/>
      <c r="QOZ6" s="66"/>
      <c r="QPA6" s="66"/>
      <c r="QPB6" s="66"/>
      <c r="QPC6" s="66"/>
      <c r="QPD6" s="66"/>
      <c r="QPE6" s="66"/>
      <c r="QPF6" s="66"/>
      <c r="QPG6" s="66"/>
      <c r="QPH6" s="66"/>
      <c r="QPI6" s="66"/>
      <c r="QPJ6" s="66"/>
      <c r="QPK6" s="66"/>
      <c r="QPL6" s="66"/>
      <c r="QPM6" s="66"/>
      <c r="QPN6" s="66"/>
      <c r="QPO6" s="66"/>
      <c r="QPP6" s="66"/>
      <c r="QPQ6" s="66"/>
      <c r="QPR6" s="66"/>
      <c r="QPS6" s="66"/>
      <c r="QPT6" s="66"/>
      <c r="QPU6" s="66"/>
      <c r="QPV6" s="66"/>
      <c r="QPW6" s="66"/>
      <c r="QPX6" s="66"/>
      <c r="QPY6" s="66"/>
      <c r="QPZ6" s="66"/>
      <c r="QQA6" s="66"/>
      <c r="QQB6" s="66"/>
      <c r="QQC6" s="66"/>
      <c r="QQD6" s="66"/>
      <c r="QQE6" s="66"/>
      <c r="QQF6" s="66"/>
      <c r="QQG6" s="66"/>
      <c r="QQH6" s="66"/>
      <c r="QQI6" s="66"/>
      <c r="QQJ6" s="66"/>
      <c r="QQK6" s="66"/>
      <c r="QQL6" s="66"/>
      <c r="QQM6" s="66"/>
      <c r="QQN6" s="66"/>
      <c r="QQO6" s="66"/>
      <c r="QQP6" s="66"/>
      <c r="QQQ6" s="66"/>
      <c r="QQR6" s="66"/>
      <c r="QQS6" s="66"/>
      <c r="QQT6" s="66"/>
      <c r="QQU6" s="66"/>
      <c r="QQV6" s="66"/>
      <c r="QQW6" s="66"/>
      <c r="QQX6" s="66"/>
      <c r="QQY6" s="66"/>
      <c r="QQZ6" s="66"/>
      <c r="QRA6" s="66"/>
      <c r="QRB6" s="66"/>
      <c r="QRC6" s="66"/>
      <c r="QRD6" s="66"/>
      <c r="QRE6" s="66"/>
      <c r="QRF6" s="66"/>
      <c r="QRG6" s="66"/>
      <c r="QRH6" s="66"/>
      <c r="QRI6" s="66"/>
      <c r="QRJ6" s="66"/>
      <c r="QRK6" s="66"/>
      <c r="QRL6" s="66"/>
      <c r="QRM6" s="66"/>
      <c r="QRN6" s="66"/>
      <c r="QRO6" s="66"/>
      <c r="QRP6" s="66"/>
      <c r="QRQ6" s="66"/>
      <c r="QRR6" s="66"/>
      <c r="QRS6" s="66"/>
      <c r="QRT6" s="66"/>
      <c r="QRU6" s="66"/>
      <c r="QRV6" s="66"/>
      <c r="QRW6" s="66"/>
      <c r="QRX6" s="66"/>
      <c r="QRY6" s="66"/>
      <c r="QRZ6" s="66"/>
      <c r="QSA6" s="66"/>
      <c r="QSB6" s="66"/>
      <c r="QSC6" s="66"/>
      <c r="QSD6" s="66"/>
      <c r="QSE6" s="66"/>
      <c r="QSF6" s="66"/>
      <c r="QSG6" s="66"/>
      <c r="QSH6" s="66"/>
      <c r="QSI6" s="66"/>
      <c r="QSJ6" s="66"/>
      <c r="QSK6" s="66"/>
      <c r="QSL6" s="66"/>
      <c r="QSM6" s="66"/>
      <c r="QSN6" s="66"/>
      <c r="QSO6" s="66"/>
      <c r="QSP6" s="66"/>
      <c r="QSQ6" s="66"/>
      <c r="QSR6" s="66"/>
      <c r="QSS6" s="66"/>
      <c r="QST6" s="66"/>
      <c r="QSU6" s="66"/>
      <c r="QSV6" s="66"/>
      <c r="QSW6" s="66"/>
      <c r="QSX6" s="66"/>
      <c r="QSY6" s="66"/>
      <c r="QSZ6" s="66"/>
      <c r="QTA6" s="66"/>
      <c r="QTB6" s="66"/>
      <c r="QTC6" s="66"/>
      <c r="QTD6" s="66"/>
      <c r="QTE6" s="66"/>
      <c r="QTF6" s="66"/>
      <c r="QTG6" s="66"/>
      <c r="QTH6" s="66"/>
      <c r="QTI6" s="66"/>
      <c r="QTJ6" s="66"/>
      <c r="QTK6" s="66"/>
      <c r="QTL6" s="66"/>
      <c r="QTM6" s="66"/>
      <c r="QTN6" s="66"/>
      <c r="QTO6" s="66"/>
      <c r="QTP6" s="66"/>
      <c r="QTQ6" s="66"/>
      <c r="QTR6" s="66"/>
      <c r="QTS6" s="66"/>
      <c r="QTT6" s="66"/>
      <c r="QTU6" s="66"/>
      <c r="QTV6" s="66"/>
      <c r="QTW6" s="66"/>
      <c r="QTX6" s="66"/>
      <c r="QTY6" s="66"/>
      <c r="QTZ6" s="66"/>
      <c r="QUA6" s="66"/>
      <c r="QUB6" s="66"/>
      <c r="QUC6" s="66"/>
      <c r="QUD6" s="66"/>
      <c r="QUE6" s="66"/>
      <c r="QUF6" s="66"/>
      <c r="QUG6" s="66"/>
      <c r="QUH6" s="66"/>
      <c r="QUI6" s="66"/>
      <c r="QUJ6" s="66"/>
      <c r="QUK6" s="66"/>
      <c r="QUL6" s="66"/>
      <c r="QUM6" s="66"/>
      <c r="QUN6" s="66"/>
      <c r="QUO6" s="66"/>
      <c r="QUP6" s="66"/>
      <c r="QUQ6" s="66"/>
      <c r="QUR6" s="66"/>
      <c r="QUS6" s="66"/>
      <c r="QUT6" s="66"/>
      <c r="QUU6" s="66"/>
      <c r="QUV6" s="66"/>
      <c r="QUW6" s="66"/>
      <c r="QUX6" s="66"/>
      <c r="QUY6" s="66"/>
      <c r="QUZ6" s="66"/>
      <c r="QVA6" s="66"/>
      <c r="QVB6" s="66"/>
      <c r="QVC6" s="66"/>
      <c r="QVD6" s="66"/>
      <c r="QVE6" s="66"/>
      <c r="QVF6" s="66"/>
      <c r="QVG6" s="66"/>
      <c r="QVH6" s="66"/>
      <c r="QVI6" s="66"/>
      <c r="QVJ6" s="66"/>
      <c r="QVK6" s="66"/>
      <c r="QVL6" s="66"/>
      <c r="QVM6" s="66"/>
      <c r="QVN6" s="66"/>
      <c r="QVO6" s="66"/>
      <c r="QVP6" s="66"/>
      <c r="QVQ6" s="66"/>
      <c r="QVR6" s="66"/>
      <c r="QVS6" s="66"/>
      <c r="QVT6" s="66"/>
      <c r="QVU6" s="66"/>
      <c r="QVV6" s="66"/>
      <c r="QVW6" s="66"/>
      <c r="QVX6" s="66"/>
      <c r="QVY6" s="66"/>
      <c r="QVZ6" s="66"/>
      <c r="QWA6" s="66"/>
      <c r="QWB6" s="66"/>
      <c r="QWC6" s="66"/>
      <c r="QWD6" s="66"/>
      <c r="QWE6" s="66"/>
      <c r="QWF6" s="66"/>
      <c r="QWG6" s="66"/>
      <c r="QWH6" s="66"/>
      <c r="QWI6" s="66"/>
      <c r="QWJ6" s="66"/>
      <c r="QWK6" s="66"/>
      <c r="QWL6" s="66"/>
      <c r="QWM6" s="66"/>
      <c r="QWN6" s="66"/>
      <c r="QWO6" s="66"/>
      <c r="QWP6" s="66"/>
      <c r="QWQ6" s="66"/>
      <c r="QWR6" s="66"/>
      <c r="QWS6" s="66"/>
      <c r="QWT6" s="66"/>
      <c r="QWU6" s="66"/>
      <c r="QWV6" s="66"/>
      <c r="QWW6" s="66"/>
      <c r="QWX6" s="66"/>
      <c r="QWY6" s="66"/>
      <c r="QWZ6" s="66"/>
      <c r="QXA6" s="66"/>
      <c r="QXB6" s="66"/>
      <c r="QXC6" s="66"/>
      <c r="QXD6" s="66"/>
      <c r="QXE6" s="66"/>
      <c r="QXF6" s="66"/>
      <c r="QXG6" s="66"/>
      <c r="QXH6" s="66"/>
      <c r="QXI6" s="66"/>
      <c r="QXJ6" s="66"/>
      <c r="QXK6" s="66"/>
      <c r="QXL6" s="66"/>
      <c r="QXM6" s="66"/>
      <c r="QXN6" s="66"/>
      <c r="QXO6" s="66"/>
      <c r="QXP6" s="66"/>
      <c r="QXQ6" s="66"/>
      <c r="QXR6" s="66"/>
      <c r="QXS6" s="66"/>
      <c r="QXT6" s="66"/>
      <c r="QXU6" s="66"/>
      <c r="QXV6" s="66"/>
      <c r="QXW6" s="66"/>
      <c r="QXX6" s="66"/>
      <c r="QXY6" s="66"/>
      <c r="QXZ6" s="66"/>
      <c r="QYA6" s="66"/>
      <c r="QYB6" s="66"/>
      <c r="QYC6" s="66"/>
      <c r="QYD6" s="66"/>
      <c r="QYE6" s="66"/>
      <c r="QYF6" s="66"/>
      <c r="QYG6" s="66"/>
      <c r="QYH6" s="66"/>
      <c r="QYI6" s="66"/>
      <c r="QYJ6" s="66"/>
      <c r="QYK6" s="66"/>
      <c r="QYL6" s="66"/>
      <c r="QYM6" s="66"/>
      <c r="QYN6" s="66"/>
      <c r="QYO6" s="66"/>
      <c r="QYP6" s="66"/>
      <c r="QYQ6" s="66"/>
      <c r="QYR6" s="66"/>
      <c r="QYS6" s="66"/>
      <c r="QYT6" s="66"/>
      <c r="QYU6" s="66"/>
      <c r="QYV6" s="66"/>
      <c r="QYW6" s="66"/>
      <c r="QYX6" s="66"/>
      <c r="QYY6" s="66"/>
      <c r="QYZ6" s="66"/>
      <c r="QZA6" s="66"/>
      <c r="QZB6" s="66"/>
      <c r="QZC6" s="66"/>
      <c r="QZD6" s="66"/>
      <c r="QZE6" s="66"/>
      <c r="QZF6" s="66"/>
      <c r="QZG6" s="66"/>
      <c r="QZH6" s="66"/>
      <c r="QZI6" s="66"/>
      <c r="QZJ6" s="66"/>
      <c r="QZK6" s="66"/>
      <c r="QZL6" s="66"/>
      <c r="QZM6" s="66"/>
      <c r="QZN6" s="66"/>
      <c r="QZO6" s="66"/>
      <c r="QZP6" s="66"/>
      <c r="QZQ6" s="66"/>
      <c r="QZR6" s="66"/>
      <c r="QZS6" s="66"/>
      <c r="QZT6" s="66"/>
      <c r="QZU6" s="66"/>
      <c r="QZV6" s="66"/>
      <c r="QZW6" s="66"/>
      <c r="QZX6" s="66"/>
      <c r="QZY6" s="66"/>
      <c r="QZZ6" s="66"/>
      <c r="RAA6" s="66"/>
      <c r="RAB6" s="66"/>
      <c r="RAC6" s="66"/>
      <c r="RAD6" s="66"/>
      <c r="RAE6" s="66"/>
      <c r="RAF6" s="66"/>
      <c r="RAG6" s="66"/>
      <c r="RAH6" s="66"/>
      <c r="RAI6" s="66"/>
      <c r="RAJ6" s="66"/>
      <c r="RAK6" s="66"/>
      <c r="RAL6" s="66"/>
      <c r="RAM6" s="66"/>
      <c r="RAN6" s="66"/>
      <c r="RAO6" s="66"/>
      <c r="RAP6" s="66"/>
      <c r="RAQ6" s="66"/>
      <c r="RAR6" s="66"/>
      <c r="RAS6" s="66"/>
      <c r="RAT6" s="66"/>
      <c r="RAU6" s="66"/>
      <c r="RAV6" s="66"/>
      <c r="RAW6" s="66"/>
      <c r="RAX6" s="66"/>
      <c r="RAY6" s="66"/>
      <c r="RAZ6" s="66"/>
      <c r="RBA6" s="66"/>
      <c r="RBB6" s="66"/>
      <c r="RBC6" s="66"/>
      <c r="RBD6" s="66"/>
      <c r="RBE6" s="66"/>
      <c r="RBF6" s="66"/>
      <c r="RBG6" s="66"/>
      <c r="RBH6" s="66"/>
      <c r="RBI6" s="66"/>
      <c r="RBJ6" s="66"/>
      <c r="RBK6" s="66"/>
      <c r="RBL6" s="66"/>
      <c r="RBM6" s="66"/>
      <c r="RBN6" s="66"/>
      <c r="RBO6" s="66"/>
      <c r="RBP6" s="66"/>
      <c r="RBQ6" s="66"/>
      <c r="RBR6" s="66"/>
      <c r="RBS6" s="66"/>
      <c r="RBT6" s="66"/>
      <c r="RBU6" s="66"/>
      <c r="RBV6" s="66"/>
      <c r="RBW6" s="66"/>
      <c r="RBX6" s="66"/>
      <c r="RBY6" s="66"/>
      <c r="RBZ6" s="66"/>
      <c r="RCA6" s="66"/>
      <c r="RCB6" s="66"/>
      <c r="RCC6" s="66"/>
      <c r="RCD6" s="66"/>
      <c r="RCE6" s="66"/>
      <c r="RCF6" s="66"/>
      <c r="RCG6" s="66"/>
      <c r="RCH6" s="66"/>
      <c r="RCI6" s="66"/>
      <c r="RCJ6" s="66"/>
      <c r="RCK6" s="66"/>
      <c r="RCL6" s="66"/>
      <c r="RCM6" s="66"/>
      <c r="RCN6" s="66"/>
      <c r="RCO6" s="66"/>
      <c r="RCP6" s="66"/>
      <c r="RCQ6" s="66"/>
      <c r="RCR6" s="66"/>
      <c r="RCS6" s="66"/>
      <c r="RCT6" s="66"/>
      <c r="RCU6" s="66"/>
      <c r="RCV6" s="66"/>
      <c r="RCW6" s="66"/>
      <c r="RCX6" s="66"/>
      <c r="RCY6" s="66"/>
      <c r="RCZ6" s="66"/>
      <c r="RDA6" s="66"/>
      <c r="RDB6" s="66"/>
      <c r="RDC6" s="66"/>
      <c r="RDD6" s="66"/>
      <c r="RDE6" s="66"/>
      <c r="RDF6" s="66"/>
      <c r="RDG6" s="66"/>
      <c r="RDH6" s="66"/>
      <c r="RDI6" s="66"/>
      <c r="RDJ6" s="66"/>
      <c r="RDK6" s="66"/>
      <c r="RDL6" s="66"/>
      <c r="RDM6" s="66"/>
      <c r="RDN6" s="66"/>
      <c r="RDO6" s="66"/>
      <c r="RDP6" s="66"/>
      <c r="RDQ6" s="66"/>
      <c r="RDR6" s="66"/>
      <c r="RDS6" s="66"/>
      <c r="RDT6" s="66"/>
      <c r="RDU6" s="66"/>
      <c r="RDV6" s="66"/>
      <c r="RDW6" s="66"/>
      <c r="RDX6" s="66"/>
      <c r="RDY6" s="66"/>
      <c r="RDZ6" s="66"/>
      <c r="REA6" s="66"/>
      <c r="REB6" s="66"/>
      <c r="REC6" s="66"/>
      <c r="RED6" s="66"/>
      <c r="REE6" s="66"/>
      <c r="REF6" s="66"/>
      <c r="REG6" s="66"/>
      <c r="REH6" s="66"/>
      <c r="REI6" s="66"/>
      <c r="REJ6" s="66"/>
      <c r="REK6" s="66"/>
      <c r="REL6" s="66"/>
      <c r="REM6" s="66"/>
      <c r="REN6" s="66"/>
      <c r="REO6" s="66"/>
      <c r="REP6" s="66"/>
      <c r="REQ6" s="66"/>
      <c r="RER6" s="66"/>
      <c r="RES6" s="66"/>
      <c r="RET6" s="66"/>
      <c r="REU6" s="66"/>
      <c r="REV6" s="66"/>
      <c r="REW6" s="66"/>
      <c r="REX6" s="66"/>
      <c r="REY6" s="66"/>
      <c r="REZ6" s="66"/>
      <c r="RFA6" s="66"/>
      <c r="RFB6" s="66"/>
      <c r="RFC6" s="66"/>
      <c r="RFD6" s="66"/>
      <c r="RFE6" s="66"/>
      <c r="RFF6" s="66"/>
      <c r="RFG6" s="66"/>
      <c r="RFH6" s="66"/>
      <c r="RFI6" s="66"/>
      <c r="RFJ6" s="66"/>
      <c r="RFK6" s="66"/>
      <c r="RFL6" s="66"/>
      <c r="RFM6" s="66"/>
      <c r="RFN6" s="66"/>
      <c r="RFO6" s="66"/>
      <c r="RFP6" s="66"/>
      <c r="RFQ6" s="66"/>
      <c r="RFR6" s="66"/>
      <c r="RFS6" s="66"/>
      <c r="RFT6" s="66"/>
      <c r="RFU6" s="66"/>
      <c r="RFV6" s="66"/>
      <c r="RFW6" s="66"/>
      <c r="RFX6" s="66"/>
      <c r="RFY6" s="66"/>
      <c r="RFZ6" s="66"/>
      <c r="RGA6" s="66"/>
      <c r="RGB6" s="66"/>
      <c r="RGC6" s="66"/>
      <c r="RGD6" s="66"/>
      <c r="RGE6" s="66"/>
      <c r="RGF6" s="66"/>
      <c r="RGG6" s="66"/>
      <c r="RGH6" s="66"/>
      <c r="RGI6" s="66"/>
      <c r="RGJ6" s="66"/>
      <c r="RGK6" s="66"/>
      <c r="RGL6" s="66"/>
      <c r="RGM6" s="66"/>
      <c r="RGN6" s="66"/>
      <c r="RGO6" s="66"/>
      <c r="RGP6" s="66"/>
      <c r="RGQ6" s="66"/>
      <c r="RGR6" s="66"/>
      <c r="RGS6" s="66"/>
      <c r="RGT6" s="66"/>
      <c r="RGU6" s="66"/>
      <c r="RGV6" s="66"/>
      <c r="RGW6" s="66"/>
      <c r="RGX6" s="66"/>
      <c r="RGY6" s="66"/>
      <c r="RGZ6" s="66"/>
      <c r="RHA6" s="66"/>
      <c r="RHB6" s="66"/>
      <c r="RHC6" s="66"/>
      <c r="RHD6" s="66"/>
      <c r="RHE6" s="66"/>
      <c r="RHF6" s="66"/>
      <c r="RHG6" s="66"/>
      <c r="RHH6" s="66"/>
      <c r="RHI6" s="66"/>
      <c r="RHJ6" s="66"/>
      <c r="RHK6" s="66"/>
      <c r="RHL6" s="66"/>
      <c r="RHM6" s="66"/>
      <c r="RHN6" s="66"/>
      <c r="RHO6" s="66"/>
      <c r="RHP6" s="66"/>
      <c r="RHQ6" s="66"/>
      <c r="RHR6" s="66"/>
      <c r="RHS6" s="66"/>
      <c r="RHT6" s="66"/>
      <c r="RHU6" s="66"/>
      <c r="RHV6" s="66"/>
      <c r="RHW6" s="66"/>
      <c r="RHX6" s="66"/>
      <c r="RHY6" s="66"/>
      <c r="RHZ6" s="66"/>
      <c r="RIA6" s="66"/>
      <c r="RIB6" s="66"/>
      <c r="RIC6" s="66"/>
      <c r="RID6" s="66"/>
      <c r="RIE6" s="66"/>
      <c r="RIF6" s="66"/>
      <c r="RIG6" s="66"/>
      <c r="RIH6" s="66"/>
      <c r="RII6" s="66"/>
      <c r="RIJ6" s="66"/>
      <c r="RIK6" s="66"/>
      <c r="RIL6" s="66"/>
      <c r="RIM6" s="66"/>
      <c r="RIN6" s="66"/>
      <c r="RIO6" s="66"/>
      <c r="RIP6" s="66"/>
      <c r="RIQ6" s="66"/>
      <c r="RIR6" s="66"/>
      <c r="RIS6" s="66"/>
      <c r="RIT6" s="66"/>
      <c r="RIU6" s="66"/>
      <c r="RIV6" s="66"/>
      <c r="RIW6" s="66"/>
      <c r="RIX6" s="66"/>
      <c r="RIY6" s="66"/>
      <c r="RIZ6" s="66"/>
      <c r="RJA6" s="66"/>
      <c r="RJB6" s="66"/>
      <c r="RJC6" s="66"/>
      <c r="RJD6" s="66"/>
      <c r="RJE6" s="66"/>
      <c r="RJF6" s="66"/>
      <c r="RJG6" s="66"/>
      <c r="RJH6" s="66"/>
      <c r="RJI6" s="66"/>
      <c r="RJJ6" s="66"/>
      <c r="RJK6" s="66"/>
      <c r="RJL6" s="66"/>
      <c r="RJM6" s="66"/>
      <c r="RJN6" s="66"/>
      <c r="RJO6" s="66"/>
      <c r="RJP6" s="66"/>
      <c r="RJQ6" s="66"/>
      <c r="RJR6" s="66"/>
      <c r="RJS6" s="66"/>
      <c r="RJT6" s="66"/>
      <c r="RJU6" s="66"/>
      <c r="RJV6" s="66"/>
      <c r="RJW6" s="66"/>
      <c r="RJX6" s="66"/>
      <c r="RJY6" s="66"/>
      <c r="RJZ6" s="66"/>
      <c r="RKA6" s="66"/>
      <c r="RKB6" s="66"/>
      <c r="RKC6" s="66"/>
      <c r="RKD6" s="66"/>
      <c r="RKE6" s="66"/>
      <c r="RKF6" s="66"/>
      <c r="RKG6" s="66"/>
      <c r="RKH6" s="66"/>
      <c r="RKI6" s="66"/>
      <c r="RKJ6" s="66"/>
      <c r="RKK6" s="66"/>
      <c r="RKL6" s="66"/>
      <c r="RKM6" s="66"/>
      <c r="RKN6" s="66"/>
      <c r="RKO6" s="66"/>
      <c r="RKP6" s="66"/>
      <c r="RKQ6" s="66"/>
      <c r="RKR6" s="66"/>
      <c r="RKS6" s="66"/>
      <c r="RKT6" s="66"/>
      <c r="RKU6" s="66"/>
      <c r="RKV6" s="66"/>
      <c r="RKW6" s="66"/>
      <c r="RKX6" s="66"/>
      <c r="RKY6" s="66"/>
      <c r="RKZ6" s="66"/>
      <c r="RLA6" s="66"/>
      <c r="RLB6" s="66"/>
      <c r="RLC6" s="66"/>
      <c r="RLD6" s="66"/>
      <c r="RLE6" s="66"/>
      <c r="RLF6" s="66"/>
      <c r="RLG6" s="66"/>
      <c r="RLH6" s="66"/>
      <c r="RLI6" s="66"/>
      <c r="RLJ6" s="66"/>
      <c r="RLK6" s="66"/>
      <c r="RLL6" s="66"/>
      <c r="RLM6" s="66"/>
      <c r="RLN6" s="66"/>
      <c r="RLO6" s="66"/>
      <c r="RLP6" s="66"/>
      <c r="RLQ6" s="66"/>
      <c r="RLR6" s="66"/>
      <c r="RLS6" s="66"/>
      <c r="RLT6" s="66"/>
      <c r="RLU6" s="66"/>
      <c r="RLV6" s="66"/>
      <c r="RLW6" s="66"/>
      <c r="RLX6" s="66"/>
      <c r="RLY6" s="66"/>
      <c r="RLZ6" s="66"/>
      <c r="RMA6" s="66"/>
      <c r="RMB6" s="66"/>
      <c r="RMC6" s="66"/>
      <c r="RMD6" s="66"/>
      <c r="RME6" s="66"/>
      <c r="RMF6" s="66"/>
      <c r="RMG6" s="66"/>
      <c r="RMH6" s="66"/>
      <c r="RMI6" s="66"/>
      <c r="RMJ6" s="66"/>
      <c r="RMK6" s="66"/>
      <c r="RML6" s="66"/>
      <c r="RMM6" s="66"/>
      <c r="RMN6" s="66"/>
      <c r="RMO6" s="66"/>
      <c r="RMP6" s="66"/>
      <c r="RMQ6" s="66"/>
      <c r="RMR6" s="66"/>
      <c r="RMS6" s="66"/>
      <c r="RMT6" s="66"/>
      <c r="RMU6" s="66"/>
      <c r="RMV6" s="66"/>
      <c r="RMW6" s="66"/>
      <c r="RMX6" s="66"/>
      <c r="RMY6" s="66"/>
      <c r="RMZ6" s="66"/>
      <c r="RNA6" s="66"/>
      <c r="RNB6" s="66"/>
      <c r="RNC6" s="66"/>
      <c r="RND6" s="66"/>
      <c r="RNE6" s="66"/>
      <c r="RNF6" s="66"/>
      <c r="RNG6" s="66"/>
      <c r="RNH6" s="66"/>
      <c r="RNI6" s="66"/>
      <c r="RNJ6" s="66"/>
      <c r="RNK6" s="66"/>
      <c r="RNL6" s="66"/>
      <c r="RNM6" s="66"/>
      <c r="RNN6" s="66"/>
      <c r="RNO6" s="66"/>
      <c r="RNP6" s="66"/>
      <c r="RNQ6" s="66"/>
      <c r="RNR6" s="66"/>
      <c r="RNS6" s="66"/>
      <c r="RNT6" s="66"/>
      <c r="RNU6" s="66"/>
      <c r="RNV6" s="66"/>
      <c r="RNW6" s="66"/>
      <c r="RNX6" s="66"/>
      <c r="RNY6" s="66"/>
      <c r="RNZ6" s="66"/>
      <c r="ROA6" s="66"/>
      <c r="ROB6" s="66"/>
      <c r="ROC6" s="66"/>
      <c r="ROD6" s="66"/>
      <c r="ROE6" s="66"/>
      <c r="ROF6" s="66"/>
      <c r="ROG6" s="66"/>
      <c r="ROH6" s="66"/>
      <c r="ROI6" s="66"/>
      <c r="ROJ6" s="66"/>
      <c r="ROK6" s="66"/>
      <c r="ROL6" s="66"/>
      <c r="ROM6" s="66"/>
      <c r="RON6" s="66"/>
      <c r="ROO6" s="66"/>
      <c r="ROP6" s="66"/>
      <c r="ROQ6" s="66"/>
      <c r="ROR6" s="66"/>
      <c r="ROS6" s="66"/>
      <c r="ROT6" s="66"/>
      <c r="ROU6" s="66"/>
      <c r="ROV6" s="66"/>
      <c r="ROW6" s="66"/>
      <c r="ROX6" s="66"/>
      <c r="ROY6" s="66"/>
      <c r="ROZ6" s="66"/>
      <c r="RPA6" s="66"/>
      <c r="RPB6" s="66"/>
      <c r="RPC6" s="66"/>
      <c r="RPD6" s="66"/>
      <c r="RPE6" s="66"/>
      <c r="RPF6" s="66"/>
      <c r="RPG6" s="66"/>
      <c r="RPH6" s="66"/>
      <c r="RPI6" s="66"/>
      <c r="RPJ6" s="66"/>
      <c r="RPK6" s="66"/>
      <c r="RPL6" s="66"/>
      <c r="RPM6" s="66"/>
      <c r="RPN6" s="66"/>
      <c r="RPO6" s="66"/>
      <c r="RPP6" s="66"/>
      <c r="RPQ6" s="66"/>
      <c r="RPR6" s="66"/>
      <c r="RPS6" s="66"/>
      <c r="RPT6" s="66"/>
      <c r="RPU6" s="66"/>
      <c r="RPV6" s="66"/>
      <c r="RPW6" s="66"/>
      <c r="RPX6" s="66"/>
      <c r="RPY6" s="66"/>
      <c r="RPZ6" s="66"/>
      <c r="RQA6" s="66"/>
      <c r="RQB6" s="66"/>
      <c r="RQC6" s="66"/>
      <c r="RQD6" s="66"/>
      <c r="RQE6" s="66"/>
      <c r="RQF6" s="66"/>
      <c r="RQG6" s="66"/>
      <c r="RQH6" s="66"/>
      <c r="RQI6" s="66"/>
      <c r="RQJ6" s="66"/>
      <c r="RQK6" s="66"/>
      <c r="RQL6" s="66"/>
      <c r="RQM6" s="66"/>
      <c r="RQN6" s="66"/>
      <c r="RQO6" s="66"/>
      <c r="RQP6" s="66"/>
      <c r="RQQ6" s="66"/>
      <c r="RQR6" s="66"/>
      <c r="RQS6" s="66"/>
      <c r="RQT6" s="66"/>
      <c r="RQU6" s="66"/>
      <c r="RQV6" s="66"/>
      <c r="RQW6" s="66"/>
      <c r="RQX6" s="66"/>
      <c r="RQY6" s="66"/>
      <c r="RQZ6" s="66"/>
      <c r="RRA6" s="66"/>
      <c r="RRB6" s="66"/>
      <c r="RRC6" s="66"/>
      <c r="RRD6" s="66"/>
      <c r="RRE6" s="66"/>
      <c r="RRF6" s="66"/>
      <c r="RRG6" s="66"/>
      <c r="RRH6" s="66"/>
      <c r="RRI6" s="66"/>
      <c r="RRJ6" s="66"/>
      <c r="RRK6" s="66"/>
      <c r="RRL6" s="66"/>
      <c r="RRM6" s="66"/>
      <c r="RRN6" s="66"/>
      <c r="RRO6" s="66"/>
      <c r="RRP6" s="66"/>
      <c r="RRQ6" s="66"/>
      <c r="RRR6" s="66"/>
      <c r="RRS6" s="66"/>
      <c r="RRT6" s="66"/>
      <c r="RRU6" s="66"/>
      <c r="RRV6" s="66"/>
      <c r="RRW6" s="66"/>
      <c r="RRX6" s="66"/>
      <c r="RRY6" s="66"/>
      <c r="RRZ6" s="66"/>
      <c r="RSA6" s="66"/>
      <c r="RSB6" s="66"/>
      <c r="RSC6" s="66"/>
      <c r="RSD6" s="66"/>
      <c r="RSE6" s="66"/>
      <c r="RSF6" s="66"/>
      <c r="RSG6" s="66"/>
      <c r="RSH6" s="66"/>
      <c r="RSI6" s="66"/>
      <c r="RSJ6" s="66"/>
      <c r="RSK6" s="66"/>
      <c r="RSL6" s="66"/>
      <c r="RSM6" s="66"/>
      <c r="RSN6" s="66"/>
      <c r="RSO6" s="66"/>
      <c r="RSP6" s="66"/>
      <c r="RSQ6" s="66"/>
      <c r="RSR6" s="66"/>
      <c r="RSS6" s="66"/>
      <c r="RST6" s="66"/>
      <c r="RSU6" s="66"/>
      <c r="RSV6" s="66"/>
      <c r="RSW6" s="66"/>
      <c r="RSX6" s="66"/>
      <c r="RSY6" s="66"/>
      <c r="RSZ6" s="66"/>
      <c r="RTA6" s="66"/>
      <c r="RTB6" s="66"/>
      <c r="RTC6" s="66"/>
      <c r="RTD6" s="66"/>
      <c r="RTE6" s="66"/>
      <c r="RTF6" s="66"/>
      <c r="RTG6" s="66"/>
      <c r="RTH6" s="66"/>
      <c r="RTI6" s="66"/>
      <c r="RTJ6" s="66"/>
      <c r="RTK6" s="66"/>
      <c r="RTL6" s="66"/>
      <c r="RTM6" s="66"/>
      <c r="RTN6" s="66"/>
      <c r="RTO6" s="66"/>
      <c r="RTP6" s="66"/>
      <c r="RTQ6" s="66"/>
      <c r="RTR6" s="66"/>
      <c r="RTS6" s="66"/>
      <c r="RTT6" s="66"/>
      <c r="RTU6" s="66"/>
      <c r="RTV6" s="66"/>
      <c r="RTW6" s="66"/>
      <c r="RTX6" s="66"/>
      <c r="RTY6" s="66"/>
      <c r="RTZ6" s="66"/>
      <c r="RUA6" s="66"/>
      <c r="RUB6" s="66"/>
      <c r="RUC6" s="66"/>
      <c r="RUD6" s="66"/>
      <c r="RUE6" s="66"/>
      <c r="RUF6" s="66"/>
      <c r="RUG6" s="66"/>
      <c r="RUH6" s="66"/>
      <c r="RUI6" s="66"/>
      <c r="RUJ6" s="66"/>
      <c r="RUK6" s="66"/>
      <c r="RUL6" s="66"/>
      <c r="RUM6" s="66"/>
      <c r="RUN6" s="66"/>
      <c r="RUO6" s="66"/>
      <c r="RUP6" s="66"/>
      <c r="RUQ6" s="66"/>
      <c r="RUR6" s="66"/>
      <c r="RUS6" s="66"/>
      <c r="RUT6" s="66"/>
      <c r="RUU6" s="66"/>
      <c r="RUV6" s="66"/>
      <c r="RUW6" s="66"/>
      <c r="RUX6" s="66"/>
      <c r="RUY6" s="66"/>
      <c r="RUZ6" s="66"/>
      <c r="RVA6" s="66"/>
      <c r="RVB6" s="66"/>
      <c r="RVC6" s="66"/>
      <c r="RVD6" s="66"/>
      <c r="RVE6" s="66"/>
      <c r="RVF6" s="66"/>
      <c r="RVG6" s="66"/>
      <c r="RVH6" s="66"/>
      <c r="RVI6" s="66"/>
      <c r="RVJ6" s="66"/>
      <c r="RVK6" s="66"/>
      <c r="RVL6" s="66"/>
      <c r="RVM6" s="66"/>
      <c r="RVN6" s="66"/>
      <c r="RVO6" s="66"/>
      <c r="RVP6" s="66"/>
      <c r="RVQ6" s="66"/>
      <c r="RVR6" s="66"/>
      <c r="RVS6" s="66"/>
      <c r="RVT6" s="66"/>
      <c r="RVU6" s="66"/>
      <c r="RVV6" s="66"/>
      <c r="RVW6" s="66"/>
      <c r="RVX6" s="66"/>
      <c r="RVY6" s="66"/>
      <c r="RVZ6" s="66"/>
      <c r="RWA6" s="66"/>
      <c r="RWB6" s="66"/>
      <c r="RWC6" s="66"/>
      <c r="RWD6" s="66"/>
      <c r="RWE6" s="66"/>
      <c r="RWF6" s="66"/>
      <c r="RWG6" s="66"/>
      <c r="RWH6" s="66"/>
      <c r="RWI6" s="66"/>
      <c r="RWJ6" s="66"/>
      <c r="RWK6" s="66"/>
      <c r="RWL6" s="66"/>
      <c r="RWM6" s="66"/>
      <c r="RWN6" s="66"/>
      <c r="RWO6" s="66"/>
      <c r="RWP6" s="66"/>
      <c r="RWQ6" s="66"/>
      <c r="RWR6" s="66"/>
      <c r="RWS6" s="66"/>
      <c r="RWT6" s="66"/>
      <c r="RWU6" s="66"/>
      <c r="RWV6" s="66"/>
      <c r="RWW6" s="66"/>
      <c r="RWX6" s="66"/>
      <c r="RWY6" s="66"/>
      <c r="RWZ6" s="66"/>
      <c r="RXA6" s="66"/>
      <c r="RXB6" s="66"/>
      <c r="RXC6" s="66"/>
      <c r="RXD6" s="66"/>
      <c r="RXE6" s="66"/>
      <c r="RXF6" s="66"/>
      <c r="RXG6" s="66"/>
      <c r="RXH6" s="66"/>
      <c r="RXI6" s="66"/>
      <c r="RXJ6" s="66"/>
      <c r="RXK6" s="66"/>
      <c r="RXL6" s="66"/>
      <c r="RXM6" s="66"/>
      <c r="RXN6" s="66"/>
      <c r="RXO6" s="66"/>
      <c r="RXP6" s="66"/>
      <c r="RXQ6" s="66"/>
      <c r="RXR6" s="66"/>
      <c r="RXS6" s="66"/>
      <c r="RXT6" s="66"/>
      <c r="RXU6" s="66"/>
      <c r="RXV6" s="66"/>
      <c r="RXW6" s="66"/>
      <c r="RXX6" s="66"/>
      <c r="RXY6" s="66"/>
      <c r="RXZ6" s="66"/>
      <c r="RYA6" s="66"/>
      <c r="RYB6" s="66"/>
      <c r="RYC6" s="66"/>
      <c r="RYD6" s="66"/>
      <c r="RYE6" s="66"/>
      <c r="RYF6" s="66"/>
      <c r="RYG6" s="66"/>
      <c r="RYH6" s="66"/>
      <c r="RYI6" s="66"/>
      <c r="RYJ6" s="66"/>
      <c r="RYK6" s="66"/>
      <c r="RYL6" s="66"/>
      <c r="RYM6" s="66"/>
      <c r="RYN6" s="66"/>
      <c r="RYO6" s="66"/>
      <c r="RYP6" s="66"/>
      <c r="RYQ6" s="66"/>
      <c r="RYR6" s="66"/>
      <c r="RYS6" s="66"/>
      <c r="RYT6" s="66"/>
      <c r="RYU6" s="66"/>
      <c r="RYV6" s="66"/>
      <c r="RYW6" s="66"/>
      <c r="RYX6" s="66"/>
      <c r="RYY6" s="66"/>
      <c r="RYZ6" s="66"/>
      <c r="RZA6" s="66"/>
      <c r="RZB6" s="66"/>
      <c r="RZC6" s="66"/>
      <c r="RZD6" s="66"/>
      <c r="RZE6" s="66"/>
      <c r="RZF6" s="66"/>
      <c r="RZG6" s="66"/>
      <c r="RZH6" s="66"/>
      <c r="RZI6" s="66"/>
      <c r="RZJ6" s="66"/>
      <c r="RZK6" s="66"/>
      <c r="RZL6" s="66"/>
      <c r="RZM6" s="66"/>
      <c r="RZN6" s="66"/>
      <c r="RZO6" s="66"/>
      <c r="RZP6" s="66"/>
      <c r="RZQ6" s="66"/>
      <c r="RZR6" s="66"/>
      <c r="RZS6" s="66"/>
      <c r="RZT6" s="66"/>
      <c r="RZU6" s="66"/>
      <c r="RZV6" s="66"/>
      <c r="RZW6" s="66"/>
      <c r="RZX6" s="66"/>
      <c r="RZY6" s="66"/>
      <c r="RZZ6" s="66"/>
      <c r="SAA6" s="66"/>
      <c r="SAB6" s="66"/>
      <c r="SAC6" s="66"/>
      <c r="SAD6" s="66"/>
      <c r="SAE6" s="66"/>
      <c r="SAF6" s="66"/>
      <c r="SAG6" s="66"/>
      <c r="SAH6" s="66"/>
      <c r="SAI6" s="66"/>
      <c r="SAJ6" s="66"/>
      <c r="SAK6" s="66"/>
      <c r="SAL6" s="66"/>
      <c r="SAM6" s="66"/>
      <c r="SAN6" s="66"/>
      <c r="SAO6" s="66"/>
      <c r="SAP6" s="66"/>
      <c r="SAQ6" s="66"/>
      <c r="SAR6" s="66"/>
      <c r="SAS6" s="66"/>
      <c r="SAT6" s="66"/>
      <c r="SAU6" s="66"/>
      <c r="SAV6" s="66"/>
      <c r="SAW6" s="66"/>
      <c r="SAX6" s="66"/>
      <c r="SAY6" s="66"/>
      <c r="SAZ6" s="66"/>
      <c r="SBA6" s="66"/>
      <c r="SBB6" s="66"/>
      <c r="SBC6" s="66"/>
      <c r="SBD6" s="66"/>
      <c r="SBE6" s="66"/>
      <c r="SBF6" s="66"/>
      <c r="SBG6" s="66"/>
      <c r="SBH6" s="66"/>
      <c r="SBI6" s="66"/>
      <c r="SBJ6" s="66"/>
      <c r="SBK6" s="66"/>
      <c r="SBL6" s="66"/>
      <c r="SBM6" s="66"/>
      <c r="SBN6" s="66"/>
      <c r="SBO6" s="66"/>
      <c r="SBP6" s="66"/>
      <c r="SBQ6" s="66"/>
      <c r="SBR6" s="66"/>
      <c r="SBS6" s="66"/>
      <c r="SBT6" s="66"/>
      <c r="SBU6" s="66"/>
      <c r="SBV6" s="66"/>
      <c r="SBW6" s="66"/>
      <c r="SBX6" s="66"/>
      <c r="SBY6" s="66"/>
      <c r="SBZ6" s="66"/>
      <c r="SCA6" s="66"/>
      <c r="SCB6" s="66"/>
      <c r="SCC6" s="66"/>
      <c r="SCD6" s="66"/>
      <c r="SCE6" s="66"/>
      <c r="SCF6" s="66"/>
      <c r="SCG6" s="66"/>
      <c r="SCH6" s="66"/>
      <c r="SCI6" s="66"/>
      <c r="SCJ6" s="66"/>
      <c r="SCK6" s="66"/>
      <c r="SCL6" s="66"/>
      <c r="SCM6" s="66"/>
      <c r="SCN6" s="66"/>
      <c r="SCO6" s="66"/>
      <c r="SCP6" s="66"/>
      <c r="SCQ6" s="66"/>
      <c r="SCR6" s="66"/>
      <c r="SCS6" s="66"/>
      <c r="SCT6" s="66"/>
      <c r="SCU6" s="66"/>
      <c r="SCV6" s="66"/>
      <c r="SCW6" s="66"/>
      <c r="SCX6" s="66"/>
      <c r="SCY6" s="66"/>
      <c r="SCZ6" s="66"/>
      <c r="SDA6" s="66"/>
      <c r="SDB6" s="66"/>
      <c r="SDC6" s="66"/>
      <c r="SDD6" s="66"/>
      <c r="SDE6" s="66"/>
      <c r="SDF6" s="66"/>
      <c r="SDG6" s="66"/>
      <c r="SDH6" s="66"/>
      <c r="SDI6" s="66"/>
      <c r="SDJ6" s="66"/>
      <c r="SDK6" s="66"/>
      <c r="SDL6" s="66"/>
      <c r="SDM6" s="66"/>
      <c r="SDN6" s="66"/>
      <c r="SDO6" s="66"/>
      <c r="SDP6" s="66"/>
      <c r="SDQ6" s="66"/>
      <c r="SDR6" s="66"/>
      <c r="SDS6" s="66"/>
      <c r="SDT6" s="66"/>
      <c r="SDU6" s="66"/>
      <c r="SDV6" s="66"/>
      <c r="SDW6" s="66"/>
      <c r="SDX6" s="66"/>
      <c r="SDY6" s="66"/>
      <c r="SDZ6" s="66"/>
      <c r="SEA6" s="66"/>
      <c r="SEB6" s="66"/>
      <c r="SEC6" s="66"/>
      <c r="SED6" s="66"/>
      <c r="SEE6" s="66"/>
      <c r="SEF6" s="66"/>
      <c r="SEG6" s="66"/>
      <c r="SEH6" s="66"/>
      <c r="SEI6" s="66"/>
      <c r="SEJ6" s="66"/>
      <c r="SEK6" s="66"/>
      <c r="SEL6" s="66"/>
      <c r="SEM6" s="66"/>
      <c r="SEN6" s="66"/>
      <c r="SEO6" s="66"/>
      <c r="SEP6" s="66"/>
      <c r="SEQ6" s="66"/>
      <c r="SER6" s="66"/>
      <c r="SES6" s="66"/>
      <c r="SET6" s="66"/>
      <c r="SEU6" s="66"/>
      <c r="SEV6" s="66"/>
      <c r="SEW6" s="66"/>
      <c r="SEX6" s="66"/>
      <c r="SEY6" s="66"/>
      <c r="SEZ6" s="66"/>
      <c r="SFA6" s="66"/>
      <c r="SFB6" s="66"/>
      <c r="SFC6" s="66"/>
      <c r="SFD6" s="66"/>
      <c r="SFE6" s="66"/>
      <c r="SFF6" s="66"/>
      <c r="SFG6" s="66"/>
      <c r="SFH6" s="66"/>
      <c r="SFI6" s="66"/>
      <c r="SFJ6" s="66"/>
      <c r="SFK6" s="66"/>
      <c r="SFL6" s="66"/>
      <c r="SFM6" s="66"/>
      <c r="SFN6" s="66"/>
      <c r="SFO6" s="66"/>
      <c r="SFP6" s="66"/>
      <c r="SFQ6" s="66"/>
      <c r="SFR6" s="66"/>
      <c r="SFS6" s="66"/>
      <c r="SFT6" s="66"/>
      <c r="SFU6" s="66"/>
      <c r="SFV6" s="66"/>
      <c r="SFW6" s="66"/>
      <c r="SFX6" s="66"/>
      <c r="SFY6" s="66"/>
      <c r="SFZ6" s="66"/>
      <c r="SGA6" s="66"/>
      <c r="SGB6" s="66"/>
      <c r="SGC6" s="66"/>
      <c r="SGD6" s="66"/>
      <c r="SGE6" s="66"/>
      <c r="SGF6" s="66"/>
      <c r="SGG6" s="66"/>
      <c r="SGH6" s="66"/>
      <c r="SGI6" s="66"/>
      <c r="SGJ6" s="66"/>
      <c r="SGK6" s="66"/>
      <c r="SGL6" s="66"/>
      <c r="SGM6" s="66"/>
      <c r="SGN6" s="66"/>
      <c r="SGO6" s="66"/>
      <c r="SGP6" s="66"/>
      <c r="SGQ6" s="66"/>
      <c r="SGR6" s="66"/>
      <c r="SGS6" s="66"/>
      <c r="SGT6" s="66"/>
      <c r="SGU6" s="66"/>
      <c r="SGV6" s="66"/>
      <c r="SGW6" s="66"/>
      <c r="SGX6" s="66"/>
      <c r="SGY6" s="66"/>
      <c r="SGZ6" s="66"/>
      <c r="SHA6" s="66"/>
      <c r="SHB6" s="66"/>
      <c r="SHC6" s="66"/>
      <c r="SHD6" s="66"/>
      <c r="SHE6" s="66"/>
      <c r="SHF6" s="66"/>
      <c r="SHG6" s="66"/>
      <c r="SHH6" s="66"/>
      <c r="SHI6" s="66"/>
      <c r="SHJ6" s="66"/>
      <c r="SHK6" s="66"/>
      <c r="SHL6" s="66"/>
      <c r="SHM6" s="66"/>
      <c r="SHN6" s="66"/>
      <c r="SHO6" s="66"/>
      <c r="SHP6" s="66"/>
      <c r="SHQ6" s="66"/>
      <c r="SHR6" s="66"/>
      <c r="SHS6" s="66"/>
      <c r="SHT6" s="66"/>
      <c r="SHU6" s="66"/>
      <c r="SHV6" s="66"/>
      <c r="SHW6" s="66"/>
      <c r="SHX6" s="66"/>
      <c r="SHY6" s="66"/>
      <c r="SHZ6" s="66"/>
      <c r="SIA6" s="66"/>
      <c r="SIB6" s="66"/>
      <c r="SIC6" s="66"/>
      <c r="SID6" s="66"/>
      <c r="SIE6" s="66"/>
      <c r="SIF6" s="66"/>
      <c r="SIG6" s="66"/>
      <c r="SIH6" s="66"/>
      <c r="SII6" s="66"/>
      <c r="SIJ6" s="66"/>
      <c r="SIK6" s="66"/>
      <c r="SIL6" s="66"/>
      <c r="SIM6" s="66"/>
      <c r="SIN6" s="66"/>
      <c r="SIO6" s="66"/>
      <c r="SIP6" s="66"/>
      <c r="SIQ6" s="66"/>
      <c r="SIR6" s="66"/>
      <c r="SIS6" s="66"/>
      <c r="SIT6" s="66"/>
      <c r="SIU6" s="66"/>
      <c r="SIV6" s="66"/>
      <c r="SIW6" s="66"/>
      <c r="SIX6" s="66"/>
      <c r="SIY6" s="66"/>
      <c r="SIZ6" s="66"/>
      <c r="SJA6" s="66"/>
      <c r="SJB6" s="66"/>
      <c r="SJC6" s="66"/>
      <c r="SJD6" s="66"/>
      <c r="SJE6" s="66"/>
      <c r="SJF6" s="66"/>
      <c r="SJG6" s="66"/>
      <c r="SJH6" s="66"/>
      <c r="SJI6" s="66"/>
      <c r="SJJ6" s="66"/>
      <c r="SJK6" s="66"/>
      <c r="SJL6" s="66"/>
      <c r="SJM6" s="66"/>
      <c r="SJN6" s="66"/>
      <c r="SJO6" s="66"/>
      <c r="SJP6" s="66"/>
      <c r="SJQ6" s="66"/>
      <c r="SJR6" s="66"/>
      <c r="SJS6" s="66"/>
      <c r="SJT6" s="66"/>
      <c r="SJU6" s="66"/>
      <c r="SJV6" s="66"/>
      <c r="SJW6" s="66"/>
      <c r="SJX6" s="66"/>
      <c r="SJY6" s="66"/>
      <c r="SJZ6" s="66"/>
      <c r="SKA6" s="66"/>
      <c r="SKB6" s="66"/>
      <c r="SKC6" s="66"/>
      <c r="SKD6" s="66"/>
      <c r="SKE6" s="66"/>
      <c r="SKF6" s="66"/>
      <c r="SKG6" s="66"/>
      <c r="SKH6" s="66"/>
      <c r="SKI6" s="66"/>
      <c r="SKJ6" s="66"/>
      <c r="SKK6" s="66"/>
      <c r="SKL6" s="66"/>
      <c r="SKM6" s="66"/>
      <c r="SKN6" s="66"/>
      <c r="SKO6" s="66"/>
      <c r="SKP6" s="66"/>
      <c r="SKQ6" s="66"/>
      <c r="SKR6" s="66"/>
      <c r="SKS6" s="66"/>
      <c r="SKT6" s="66"/>
      <c r="SKU6" s="66"/>
      <c r="SKV6" s="66"/>
      <c r="SKW6" s="66"/>
      <c r="SKX6" s="66"/>
      <c r="SKY6" s="66"/>
      <c r="SKZ6" s="66"/>
      <c r="SLA6" s="66"/>
      <c r="SLB6" s="66"/>
      <c r="SLC6" s="66"/>
      <c r="SLD6" s="66"/>
      <c r="SLE6" s="66"/>
      <c r="SLF6" s="66"/>
      <c r="SLG6" s="66"/>
      <c r="SLH6" s="66"/>
      <c r="SLI6" s="66"/>
      <c r="SLJ6" s="66"/>
      <c r="SLK6" s="66"/>
      <c r="SLL6" s="66"/>
      <c r="SLM6" s="66"/>
      <c r="SLN6" s="66"/>
      <c r="SLO6" s="66"/>
      <c r="SLP6" s="66"/>
      <c r="SLQ6" s="66"/>
      <c r="SLR6" s="66"/>
      <c r="SLS6" s="66"/>
      <c r="SLT6" s="66"/>
      <c r="SLU6" s="66"/>
      <c r="SLV6" s="66"/>
      <c r="SLW6" s="66"/>
      <c r="SLX6" s="66"/>
      <c r="SLY6" s="66"/>
      <c r="SLZ6" s="66"/>
      <c r="SMA6" s="66"/>
      <c r="SMB6" s="66"/>
      <c r="SMC6" s="66"/>
      <c r="SMD6" s="66"/>
      <c r="SME6" s="66"/>
      <c r="SMF6" s="66"/>
      <c r="SMG6" s="66"/>
      <c r="SMH6" s="66"/>
      <c r="SMI6" s="66"/>
      <c r="SMJ6" s="66"/>
      <c r="SMK6" s="66"/>
      <c r="SML6" s="66"/>
      <c r="SMM6" s="66"/>
      <c r="SMN6" s="66"/>
      <c r="SMO6" s="66"/>
      <c r="SMP6" s="66"/>
      <c r="SMQ6" s="66"/>
      <c r="SMR6" s="66"/>
      <c r="SMS6" s="66"/>
      <c r="SMT6" s="66"/>
      <c r="SMU6" s="66"/>
      <c r="SMV6" s="66"/>
      <c r="SMW6" s="66"/>
      <c r="SMX6" s="66"/>
      <c r="SMY6" s="66"/>
      <c r="SMZ6" s="66"/>
      <c r="SNA6" s="66"/>
      <c r="SNB6" s="66"/>
      <c r="SNC6" s="66"/>
      <c r="SND6" s="66"/>
      <c r="SNE6" s="66"/>
      <c r="SNF6" s="66"/>
      <c r="SNG6" s="66"/>
      <c r="SNH6" s="66"/>
      <c r="SNI6" s="66"/>
      <c r="SNJ6" s="66"/>
      <c r="SNK6" s="66"/>
      <c r="SNL6" s="66"/>
      <c r="SNM6" s="66"/>
      <c r="SNN6" s="66"/>
      <c r="SNO6" s="66"/>
      <c r="SNP6" s="66"/>
      <c r="SNQ6" s="66"/>
      <c r="SNR6" s="66"/>
      <c r="SNS6" s="66"/>
      <c r="SNT6" s="66"/>
      <c r="SNU6" s="66"/>
      <c r="SNV6" s="66"/>
      <c r="SNW6" s="66"/>
      <c r="SNX6" s="66"/>
      <c r="SNY6" s="66"/>
      <c r="SNZ6" s="66"/>
      <c r="SOA6" s="66"/>
      <c r="SOB6" s="66"/>
      <c r="SOC6" s="66"/>
      <c r="SOD6" s="66"/>
      <c r="SOE6" s="66"/>
      <c r="SOF6" s="66"/>
      <c r="SOG6" s="66"/>
      <c r="SOH6" s="66"/>
      <c r="SOI6" s="66"/>
      <c r="SOJ6" s="66"/>
      <c r="SOK6" s="66"/>
      <c r="SOL6" s="66"/>
      <c r="SOM6" s="66"/>
      <c r="SON6" s="66"/>
      <c r="SOO6" s="66"/>
      <c r="SOP6" s="66"/>
      <c r="SOQ6" s="66"/>
      <c r="SOR6" s="66"/>
      <c r="SOS6" s="66"/>
      <c r="SOT6" s="66"/>
      <c r="SOU6" s="66"/>
      <c r="SOV6" s="66"/>
      <c r="SOW6" s="66"/>
      <c r="SOX6" s="66"/>
      <c r="SOY6" s="66"/>
      <c r="SOZ6" s="66"/>
      <c r="SPA6" s="66"/>
      <c r="SPB6" s="66"/>
      <c r="SPC6" s="66"/>
      <c r="SPD6" s="66"/>
      <c r="SPE6" s="66"/>
      <c r="SPF6" s="66"/>
      <c r="SPG6" s="66"/>
      <c r="SPH6" s="66"/>
      <c r="SPI6" s="66"/>
      <c r="SPJ6" s="66"/>
      <c r="SPK6" s="66"/>
      <c r="SPL6" s="66"/>
      <c r="SPM6" s="66"/>
      <c r="SPN6" s="66"/>
      <c r="SPO6" s="66"/>
      <c r="SPP6" s="66"/>
      <c r="SPQ6" s="66"/>
      <c r="SPR6" s="66"/>
      <c r="SPS6" s="66"/>
      <c r="SPT6" s="66"/>
      <c r="SPU6" s="66"/>
      <c r="SPV6" s="66"/>
      <c r="SPW6" s="66"/>
      <c r="SPX6" s="66"/>
      <c r="SPY6" s="66"/>
      <c r="SPZ6" s="66"/>
      <c r="SQA6" s="66"/>
      <c r="SQB6" s="66"/>
      <c r="SQC6" s="66"/>
      <c r="SQD6" s="66"/>
      <c r="SQE6" s="66"/>
      <c r="SQF6" s="66"/>
      <c r="SQG6" s="66"/>
      <c r="SQH6" s="66"/>
      <c r="SQI6" s="66"/>
      <c r="SQJ6" s="66"/>
      <c r="SQK6" s="66"/>
      <c r="SQL6" s="66"/>
      <c r="SQM6" s="66"/>
      <c r="SQN6" s="66"/>
      <c r="SQO6" s="66"/>
      <c r="SQP6" s="66"/>
      <c r="SQQ6" s="66"/>
      <c r="SQR6" s="66"/>
      <c r="SQS6" s="66"/>
      <c r="SQT6" s="66"/>
      <c r="SQU6" s="66"/>
      <c r="SQV6" s="66"/>
      <c r="SQW6" s="66"/>
      <c r="SQX6" s="66"/>
      <c r="SQY6" s="66"/>
      <c r="SQZ6" s="66"/>
      <c r="SRA6" s="66"/>
      <c r="SRB6" s="66"/>
      <c r="SRC6" s="66"/>
      <c r="SRD6" s="66"/>
      <c r="SRE6" s="66"/>
      <c r="SRF6" s="66"/>
      <c r="SRG6" s="66"/>
      <c r="SRH6" s="66"/>
      <c r="SRI6" s="66"/>
      <c r="SRJ6" s="66"/>
      <c r="SRK6" s="66"/>
      <c r="SRL6" s="66"/>
      <c r="SRM6" s="66"/>
      <c r="SRN6" s="66"/>
      <c r="SRO6" s="66"/>
      <c r="SRP6" s="66"/>
      <c r="SRQ6" s="66"/>
      <c r="SRR6" s="66"/>
      <c r="SRS6" s="66"/>
      <c r="SRT6" s="66"/>
      <c r="SRU6" s="66"/>
      <c r="SRV6" s="66"/>
      <c r="SRW6" s="66"/>
      <c r="SRX6" s="66"/>
      <c r="SRY6" s="66"/>
      <c r="SRZ6" s="66"/>
      <c r="SSA6" s="66"/>
      <c r="SSB6" s="66"/>
      <c r="SSC6" s="66"/>
      <c r="SSD6" s="66"/>
      <c r="SSE6" s="66"/>
      <c r="SSF6" s="66"/>
      <c r="SSG6" s="66"/>
      <c r="SSH6" s="66"/>
      <c r="SSI6" s="66"/>
      <c r="SSJ6" s="66"/>
      <c r="SSK6" s="66"/>
      <c r="SSL6" s="66"/>
      <c r="SSM6" s="66"/>
      <c r="SSN6" s="66"/>
      <c r="SSO6" s="66"/>
      <c r="SSP6" s="66"/>
      <c r="SSQ6" s="66"/>
      <c r="SSR6" s="66"/>
      <c r="SSS6" s="66"/>
      <c r="SST6" s="66"/>
      <c r="SSU6" s="66"/>
      <c r="SSV6" s="66"/>
      <c r="SSW6" s="66"/>
      <c r="SSX6" s="66"/>
      <c r="SSY6" s="66"/>
      <c r="SSZ6" s="66"/>
      <c r="STA6" s="66"/>
      <c r="STB6" s="66"/>
      <c r="STC6" s="66"/>
      <c r="STD6" s="66"/>
      <c r="STE6" s="66"/>
      <c r="STF6" s="66"/>
      <c r="STG6" s="66"/>
      <c r="STH6" s="66"/>
      <c r="STI6" s="66"/>
      <c r="STJ6" s="66"/>
      <c r="STK6" s="66"/>
      <c r="STL6" s="66"/>
      <c r="STM6" s="66"/>
      <c r="STN6" s="66"/>
      <c r="STO6" s="66"/>
      <c r="STP6" s="66"/>
      <c r="STQ6" s="66"/>
      <c r="STR6" s="66"/>
      <c r="STS6" s="66"/>
      <c r="STT6" s="66"/>
      <c r="STU6" s="66"/>
      <c r="STV6" s="66"/>
      <c r="STW6" s="66"/>
      <c r="STX6" s="66"/>
      <c r="STY6" s="66"/>
      <c r="STZ6" s="66"/>
      <c r="SUA6" s="66"/>
      <c r="SUB6" s="66"/>
      <c r="SUC6" s="66"/>
      <c r="SUD6" s="66"/>
      <c r="SUE6" s="66"/>
      <c r="SUF6" s="66"/>
      <c r="SUG6" s="66"/>
      <c r="SUH6" s="66"/>
      <c r="SUI6" s="66"/>
      <c r="SUJ6" s="66"/>
      <c r="SUK6" s="66"/>
      <c r="SUL6" s="66"/>
      <c r="SUM6" s="66"/>
      <c r="SUN6" s="66"/>
      <c r="SUO6" s="66"/>
      <c r="SUP6" s="66"/>
      <c r="SUQ6" s="66"/>
      <c r="SUR6" s="66"/>
      <c r="SUS6" s="66"/>
      <c r="SUT6" s="66"/>
      <c r="SUU6" s="66"/>
      <c r="SUV6" s="66"/>
      <c r="SUW6" s="66"/>
      <c r="SUX6" s="66"/>
      <c r="SUY6" s="66"/>
      <c r="SUZ6" s="66"/>
      <c r="SVA6" s="66"/>
      <c r="SVB6" s="66"/>
      <c r="SVC6" s="66"/>
      <c r="SVD6" s="66"/>
      <c r="SVE6" s="66"/>
      <c r="SVF6" s="66"/>
      <c r="SVG6" s="66"/>
      <c r="SVH6" s="66"/>
      <c r="SVI6" s="66"/>
      <c r="SVJ6" s="66"/>
      <c r="SVK6" s="66"/>
      <c r="SVL6" s="66"/>
      <c r="SVM6" s="66"/>
      <c r="SVN6" s="66"/>
      <c r="SVO6" s="66"/>
      <c r="SVP6" s="66"/>
      <c r="SVQ6" s="66"/>
      <c r="SVR6" s="66"/>
      <c r="SVS6" s="66"/>
      <c r="SVT6" s="66"/>
      <c r="SVU6" s="66"/>
      <c r="SVV6" s="66"/>
      <c r="SVW6" s="66"/>
      <c r="SVX6" s="66"/>
      <c r="SVY6" s="66"/>
      <c r="SVZ6" s="66"/>
      <c r="SWA6" s="66"/>
      <c r="SWB6" s="66"/>
      <c r="SWC6" s="66"/>
      <c r="SWD6" s="66"/>
      <c r="SWE6" s="66"/>
      <c r="SWF6" s="66"/>
      <c r="SWG6" s="66"/>
      <c r="SWH6" s="66"/>
      <c r="SWI6" s="66"/>
      <c r="SWJ6" s="66"/>
      <c r="SWK6" s="66"/>
      <c r="SWL6" s="66"/>
      <c r="SWM6" s="66"/>
      <c r="SWN6" s="66"/>
      <c r="SWO6" s="66"/>
      <c r="SWP6" s="66"/>
      <c r="SWQ6" s="66"/>
      <c r="SWR6" s="66"/>
      <c r="SWS6" s="66"/>
      <c r="SWT6" s="66"/>
      <c r="SWU6" s="66"/>
      <c r="SWV6" s="66"/>
      <c r="SWW6" s="66"/>
      <c r="SWX6" s="66"/>
      <c r="SWY6" s="66"/>
      <c r="SWZ6" s="66"/>
      <c r="SXA6" s="66"/>
      <c r="SXB6" s="66"/>
      <c r="SXC6" s="66"/>
      <c r="SXD6" s="66"/>
      <c r="SXE6" s="66"/>
      <c r="SXF6" s="66"/>
      <c r="SXG6" s="66"/>
      <c r="SXH6" s="66"/>
      <c r="SXI6" s="66"/>
      <c r="SXJ6" s="66"/>
      <c r="SXK6" s="66"/>
      <c r="SXL6" s="66"/>
      <c r="SXM6" s="66"/>
      <c r="SXN6" s="66"/>
      <c r="SXO6" s="66"/>
      <c r="SXP6" s="66"/>
      <c r="SXQ6" s="66"/>
      <c r="SXR6" s="66"/>
      <c r="SXS6" s="66"/>
      <c r="SXT6" s="66"/>
      <c r="SXU6" s="66"/>
      <c r="SXV6" s="66"/>
      <c r="SXW6" s="66"/>
      <c r="SXX6" s="66"/>
      <c r="SXY6" s="66"/>
      <c r="SXZ6" s="66"/>
      <c r="SYA6" s="66"/>
      <c r="SYB6" s="66"/>
      <c r="SYC6" s="66"/>
      <c r="SYD6" s="66"/>
      <c r="SYE6" s="66"/>
      <c r="SYF6" s="66"/>
      <c r="SYG6" s="66"/>
      <c r="SYH6" s="66"/>
      <c r="SYI6" s="66"/>
      <c r="SYJ6" s="66"/>
      <c r="SYK6" s="66"/>
      <c r="SYL6" s="66"/>
      <c r="SYM6" s="66"/>
      <c r="SYN6" s="66"/>
      <c r="SYO6" s="66"/>
      <c r="SYP6" s="66"/>
      <c r="SYQ6" s="66"/>
      <c r="SYR6" s="66"/>
      <c r="SYS6" s="66"/>
      <c r="SYT6" s="66"/>
      <c r="SYU6" s="66"/>
      <c r="SYV6" s="66"/>
      <c r="SYW6" s="66"/>
      <c r="SYX6" s="66"/>
      <c r="SYY6" s="66"/>
      <c r="SYZ6" s="66"/>
      <c r="SZA6" s="66"/>
      <c r="SZB6" s="66"/>
      <c r="SZC6" s="66"/>
      <c r="SZD6" s="66"/>
      <c r="SZE6" s="66"/>
      <c r="SZF6" s="66"/>
      <c r="SZG6" s="66"/>
      <c r="SZH6" s="66"/>
      <c r="SZI6" s="66"/>
      <c r="SZJ6" s="66"/>
      <c r="SZK6" s="66"/>
      <c r="SZL6" s="66"/>
      <c r="SZM6" s="66"/>
      <c r="SZN6" s="66"/>
      <c r="SZO6" s="66"/>
      <c r="SZP6" s="66"/>
      <c r="SZQ6" s="66"/>
      <c r="SZR6" s="66"/>
      <c r="SZS6" s="66"/>
      <c r="SZT6" s="66"/>
      <c r="SZU6" s="66"/>
      <c r="SZV6" s="66"/>
      <c r="SZW6" s="66"/>
      <c r="SZX6" s="66"/>
      <c r="SZY6" s="66"/>
      <c r="SZZ6" s="66"/>
      <c r="TAA6" s="66"/>
      <c r="TAB6" s="66"/>
      <c r="TAC6" s="66"/>
      <c r="TAD6" s="66"/>
      <c r="TAE6" s="66"/>
      <c r="TAF6" s="66"/>
      <c r="TAG6" s="66"/>
      <c r="TAH6" s="66"/>
      <c r="TAI6" s="66"/>
      <c r="TAJ6" s="66"/>
      <c r="TAK6" s="66"/>
      <c r="TAL6" s="66"/>
      <c r="TAM6" s="66"/>
      <c r="TAN6" s="66"/>
      <c r="TAO6" s="66"/>
      <c r="TAP6" s="66"/>
      <c r="TAQ6" s="66"/>
      <c r="TAR6" s="66"/>
      <c r="TAS6" s="66"/>
      <c r="TAT6" s="66"/>
      <c r="TAU6" s="66"/>
      <c r="TAV6" s="66"/>
      <c r="TAW6" s="66"/>
      <c r="TAX6" s="66"/>
      <c r="TAY6" s="66"/>
      <c r="TAZ6" s="66"/>
      <c r="TBA6" s="66"/>
      <c r="TBB6" s="66"/>
      <c r="TBC6" s="66"/>
      <c r="TBD6" s="66"/>
      <c r="TBE6" s="66"/>
      <c r="TBF6" s="66"/>
      <c r="TBG6" s="66"/>
      <c r="TBH6" s="66"/>
      <c r="TBI6" s="66"/>
      <c r="TBJ6" s="66"/>
      <c r="TBK6" s="66"/>
      <c r="TBL6" s="66"/>
      <c r="TBM6" s="66"/>
      <c r="TBN6" s="66"/>
      <c r="TBO6" s="66"/>
      <c r="TBP6" s="66"/>
      <c r="TBQ6" s="66"/>
      <c r="TBR6" s="66"/>
      <c r="TBS6" s="66"/>
      <c r="TBT6" s="66"/>
      <c r="TBU6" s="66"/>
      <c r="TBV6" s="66"/>
      <c r="TBW6" s="66"/>
      <c r="TBX6" s="66"/>
      <c r="TBY6" s="66"/>
      <c r="TBZ6" s="66"/>
      <c r="TCA6" s="66"/>
      <c r="TCB6" s="66"/>
      <c r="TCC6" s="66"/>
      <c r="TCD6" s="66"/>
      <c r="TCE6" s="66"/>
      <c r="TCF6" s="66"/>
      <c r="TCG6" s="66"/>
      <c r="TCH6" s="66"/>
      <c r="TCI6" s="66"/>
      <c r="TCJ6" s="66"/>
      <c r="TCK6" s="66"/>
      <c r="TCL6" s="66"/>
      <c r="TCM6" s="66"/>
      <c r="TCN6" s="66"/>
      <c r="TCO6" s="66"/>
      <c r="TCP6" s="66"/>
      <c r="TCQ6" s="66"/>
      <c r="TCR6" s="66"/>
      <c r="TCS6" s="66"/>
      <c r="TCT6" s="66"/>
      <c r="TCU6" s="66"/>
      <c r="TCV6" s="66"/>
      <c r="TCW6" s="66"/>
      <c r="TCX6" s="66"/>
      <c r="TCY6" s="66"/>
      <c r="TCZ6" s="66"/>
      <c r="TDA6" s="66"/>
      <c r="TDB6" s="66"/>
      <c r="TDC6" s="66"/>
      <c r="TDD6" s="66"/>
      <c r="TDE6" s="66"/>
      <c r="TDF6" s="66"/>
      <c r="TDG6" s="66"/>
      <c r="TDH6" s="66"/>
      <c r="TDI6" s="66"/>
      <c r="TDJ6" s="66"/>
      <c r="TDK6" s="66"/>
      <c r="TDL6" s="66"/>
      <c r="TDM6" s="66"/>
      <c r="TDN6" s="66"/>
      <c r="TDO6" s="66"/>
      <c r="TDP6" s="66"/>
      <c r="TDQ6" s="66"/>
      <c r="TDR6" s="66"/>
      <c r="TDS6" s="66"/>
      <c r="TDT6" s="66"/>
      <c r="TDU6" s="66"/>
      <c r="TDV6" s="66"/>
      <c r="TDW6" s="66"/>
      <c r="TDX6" s="66"/>
      <c r="TDY6" s="66"/>
      <c r="TDZ6" s="66"/>
      <c r="TEA6" s="66"/>
      <c r="TEB6" s="66"/>
      <c r="TEC6" s="66"/>
      <c r="TED6" s="66"/>
      <c r="TEE6" s="66"/>
      <c r="TEF6" s="66"/>
      <c r="TEG6" s="66"/>
      <c r="TEH6" s="66"/>
      <c r="TEI6" s="66"/>
      <c r="TEJ6" s="66"/>
      <c r="TEK6" s="66"/>
      <c r="TEL6" s="66"/>
      <c r="TEM6" s="66"/>
      <c r="TEN6" s="66"/>
      <c r="TEO6" s="66"/>
      <c r="TEP6" s="66"/>
      <c r="TEQ6" s="66"/>
      <c r="TER6" s="66"/>
      <c r="TES6" s="66"/>
      <c r="TET6" s="66"/>
      <c r="TEU6" s="66"/>
      <c r="TEV6" s="66"/>
      <c r="TEW6" s="66"/>
      <c r="TEX6" s="66"/>
      <c r="TEY6" s="66"/>
      <c r="TEZ6" s="66"/>
      <c r="TFA6" s="66"/>
      <c r="TFB6" s="66"/>
      <c r="TFC6" s="66"/>
      <c r="TFD6" s="66"/>
      <c r="TFE6" s="66"/>
      <c r="TFF6" s="66"/>
      <c r="TFG6" s="66"/>
      <c r="TFH6" s="66"/>
      <c r="TFI6" s="66"/>
      <c r="TFJ6" s="66"/>
      <c r="TFK6" s="66"/>
      <c r="TFL6" s="66"/>
      <c r="TFM6" s="66"/>
      <c r="TFN6" s="66"/>
      <c r="TFO6" s="66"/>
      <c r="TFP6" s="66"/>
      <c r="TFQ6" s="66"/>
      <c r="TFR6" s="66"/>
      <c r="TFS6" s="66"/>
      <c r="TFT6" s="66"/>
      <c r="TFU6" s="66"/>
      <c r="TFV6" s="66"/>
      <c r="TFW6" s="66"/>
      <c r="TFX6" s="66"/>
      <c r="TFY6" s="66"/>
      <c r="TFZ6" s="66"/>
      <c r="TGA6" s="66"/>
      <c r="TGB6" s="66"/>
      <c r="TGC6" s="66"/>
      <c r="TGD6" s="66"/>
      <c r="TGE6" s="66"/>
      <c r="TGF6" s="66"/>
      <c r="TGG6" s="66"/>
      <c r="TGH6" s="66"/>
      <c r="TGI6" s="66"/>
      <c r="TGJ6" s="66"/>
      <c r="TGK6" s="66"/>
      <c r="TGL6" s="66"/>
      <c r="TGM6" s="66"/>
      <c r="TGN6" s="66"/>
      <c r="TGO6" s="66"/>
      <c r="TGP6" s="66"/>
      <c r="TGQ6" s="66"/>
      <c r="TGR6" s="66"/>
      <c r="TGS6" s="66"/>
      <c r="TGT6" s="66"/>
      <c r="TGU6" s="66"/>
      <c r="TGV6" s="66"/>
      <c r="TGW6" s="66"/>
      <c r="TGX6" s="66"/>
      <c r="TGY6" s="66"/>
      <c r="TGZ6" s="66"/>
      <c r="THA6" s="66"/>
      <c r="THB6" s="66"/>
      <c r="THC6" s="66"/>
      <c r="THD6" s="66"/>
      <c r="THE6" s="66"/>
      <c r="THF6" s="66"/>
      <c r="THG6" s="66"/>
      <c r="THH6" s="66"/>
      <c r="THI6" s="66"/>
      <c r="THJ6" s="66"/>
      <c r="THK6" s="66"/>
      <c r="THL6" s="66"/>
      <c r="THM6" s="66"/>
      <c r="THN6" s="66"/>
      <c r="THO6" s="66"/>
      <c r="THP6" s="66"/>
      <c r="THQ6" s="66"/>
      <c r="THR6" s="66"/>
      <c r="THS6" s="66"/>
      <c r="THT6" s="66"/>
      <c r="THU6" s="66"/>
      <c r="THV6" s="66"/>
      <c r="THW6" s="66"/>
      <c r="THX6" s="66"/>
      <c r="THY6" s="66"/>
      <c r="THZ6" s="66"/>
      <c r="TIA6" s="66"/>
      <c r="TIB6" s="66"/>
      <c r="TIC6" s="66"/>
      <c r="TID6" s="66"/>
      <c r="TIE6" s="66"/>
      <c r="TIF6" s="66"/>
      <c r="TIG6" s="66"/>
      <c r="TIH6" s="66"/>
      <c r="TII6" s="66"/>
      <c r="TIJ6" s="66"/>
      <c r="TIK6" s="66"/>
      <c r="TIL6" s="66"/>
      <c r="TIM6" s="66"/>
      <c r="TIN6" s="66"/>
      <c r="TIO6" s="66"/>
      <c r="TIP6" s="66"/>
      <c r="TIQ6" s="66"/>
      <c r="TIR6" s="66"/>
      <c r="TIS6" s="66"/>
      <c r="TIT6" s="66"/>
      <c r="TIU6" s="66"/>
      <c r="TIV6" s="66"/>
      <c r="TIW6" s="66"/>
      <c r="TIX6" s="66"/>
      <c r="TIY6" s="66"/>
      <c r="TIZ6" s="66"/>
      <c r="TJA6" s="66"/>
      <c r="TJB6" s="66"/>
      <c r="TJC6" s="66"/>
      <c r="TJD6" s="66"/>
      <c r="TJE6" s="66"/>
      <c r="TJF6" s="66"/>
      <c r="TJG6" s="66"/>
      <c r="TJH6" s="66"/>
      <c r="TJI6" s="66"/>
      <c r="TJJ6" s="66"/>
      <c r="TJK6" s="66"/>
      <c r="TJL6" s="66"/>
      <c r="TJM6" s="66"/>
      <c r="TJN6" s="66"/>
      <c r="TJO6" s="66"/>
      <c r="TJP6" s="66"/>
      <c r="TJQ6" s="66"/>
      <c r="TJR6" s="66"/>
      <c r="TJS6" s="66"/>
      <c r="TJT6" s="66"/>
      <c r="TJU6" s="66"/>
      <c r="TJV6" s="66"/>
      <c r="TJW6" s="66"/>
      <c r="TJX6" s="66"/>
      <c r="TJY6" s="66"/>
      <c r="TJZ6" s="66"/>
      <c r="TKA6" s="66"/>
      <c r="TKB6" s="66"/>
      <c r="TKC6" s="66"/>
      <c r="TKD6" s="66"/>
      <c r="TKE6" s="66"/>
      <c r="TKF6" s="66"/>
      <c r="TKG6" s="66"/>
      <c r="TKH6" s="66"/>
      <c r="TKI6" s="66"/>
      <c r="TKJ6" s="66"/>
      <c r="TKK6" s="66"/>
      <c r="TKL6" s="66"/>
      <c r="TKM6" s="66"/>
      <c r="TKN6" s="66"/>
      <c r="TKO6" s="66"/>
      <c r="TKP6" s="66"/>
      <c r="TKQ6" s="66"/>
      <c r="TKR6" s="66"/>
      <c r="TKS6" s="66"/>
      <c r="TKT6" s="66"/>
      <c r="TKU6" s="66"/>
      <c r="TKV6" s="66"/>
      <c r="TKW6" s="66"/>
      <c r="TKX6" s="66"/>
      <c r="TKY6" s="66"/>
      <c r="TKZ6" s="66"/>
      <c r="TLA6" s="66"/>
      <c r="TLB6" s="66"/>
      <c r="TLC6" s="66"/>
      <c r="TLD6" s="66"/>
      <c r="TLE6" s="66"/>
      <c r="TLF6" s="66"/>
      <c r="TLG6" s="66"/>
      <c r="TLH6" s="66"/>
      <c r="TLI6" s="66"/>
      <c r="TLJ6" s="66"/>
      <c r="TLK6" s="66"/>
      <c r="TLL6" s="66"/>
      <c r="TLM6" s="66"/>
      <c r="TLN6" s="66"/>
      <c r="TLO6" s="66"/>
      <c r="TLP6" s="66"/>
      <c r="TLQ6" s="66"/>
      <c r="TLR6" s="66"/>
      <c r="TLS6" s="66"/>
      <c r="TLT6" s="66"/>
      <c r="TLU6" s="66"/>
      <c r="TLV6" s="66"/>
      <c r="TLW6" s="66"/>
      <c r="TLX6" s="66"/>
      <c r="TLY6" s="66"/>
      <c r="TLZ6" s="66"/>
      <c r="TMA6" s="66"/>
      <c r="TMB6" s="66"/>
      <c r="TMC6" s="66"/>
      <c r="TMD6" s="66"/>
      <c r="TME6" s="66"/>
      <c r="TMF6" s="66"/>
      <c r="TMG6" s="66"/>
      <c r="TMH6" s="66"/>
      <c r="TMI6" s="66"/>
      <c r="TMJ6" s="66"/>
      <c r="TMK6" s="66"/>
      <c r="TML6" s="66"/>
      <c r="TMM6" s="66"/>
      <c r="TMN6" s="66"/>
      <c r="TMO6" s="66"/>
      <c r="TMP6" s="66"/>
      <c r="TMQ6" s="66"/>
      <c r="TMR6" s="66"/>
      <c r="TMS6" s="66"/>
      <c r="TMT6" s="66"/>
      <c r="TMU6" s="66"/>
      <c r="TMV6" s="66"/>
      <c r="TMW6" s="66"/>
      <c r="TMX6" s="66"/>
      <c r="TMY6" s="66"/>
      <c r="TMZ6" s="66"/>
      <c r="TNA6" s="66"/>
      <c r="TNB6" s="66"/>
      <c r="TNC6" s="66"/>
      <c r="TND6" s="66"/>
      <c r="TNE6" s="66"/>
      <c r="TNF6" s="66"/>
      <c r="TNG6" s="66"/>
      <c r="TNH6" s="66"/>
      <c r="TNI6" s="66"/>
      <c r="TNJ6" s="66"/>
      <c r="TNK6" s="66"/>
      <c r="TNL6" s="66"/>
      <c r="TNM6" s="66"/>
      <c r="TNN6" s="66"/>
      <c r="TNO6" s="66"/>
      <c r="TNP6" s="66"/>
      <c r="TNQ6" s="66"/>
      <c r="TNR6" s="66"/>
      <c r="TNS6" s="66"/>
      <c r="TNT6" s="66"/>
      <c r="TNU6" s="66"/>
      <c r="TNV6" s="66"/>
      <c r="TNW6" s="66"/>
      <c r="TNX6" s="66"/>
      <c r="TNY6" s="66"/>
      <c r="TNZ6" s="66"/>
      <c r="TOA6" s="66"/>
      <c r="TOB6" s="66"/>
      <c r="TOC6" s="66"/>
      <c r="TOD6" s="66"/>
      <c r="TOE6" s="66"/>
      <c r="TOF6" s="66"/>
      <c r="TOG6" s="66"/>
      <c r="TOH6" s="66"/>
      <c r="TOI6" s="66"/>
      <c r="TOJ6" s="66"/>
      <c r="TOK6" s="66"/>
      <c r="TOL6" s="66"/>
      <c r="TOM6" s="66"/>
      <c r="TON6" s="66"/>
      <c r="TOO6" s="66"/>
      <c r="TOP6" s="66"/>
      <c r="TOQ6" s="66"/>
      <c r="TOR6" s="66"/>
      <c r="TOS6" s="66"/>
      <c r="TOT6" s="66"/>
      <c r="TOU6" s="66"/>
      <c r="TOV6" s="66"/>
      <c r="TOW6" s="66"/>
      <c r="TOX6" s="66"/>
      <c r="TOY6" s="66"/>
      <c r="TOZ6" s="66"/>
      <c r="TPA6" s="66"/>
      <c r="TPB6" s="66"/>
      <c r="TPC6" s="66"/>
      <c r="TPD6" s="66"/>
      <c r="TPE6" s="66"/>
      <c r="TPF6" s="66"/>
      <c r="TPG6" s="66"/>
      <c r="TPH6" s="66"/>
      <c r="TPI6" s="66"/>
      <c r="TPJ6" s="66"/>
      <c r="TPK6" s="66"/>
      <c r="TPL6" s="66"/>
      <c r="TPM6" s="66"/>
      <c r="TPN6" s="66"/>
      <c r="TPO6" s="66"/>
      <c r="TPP6" s="66"/>
      <c r="TPQ6" s="66"/>
      <c r="TPR6" s="66"/>
      <c r="TPS6" s="66"/>
      <c r="TPT6" s="66"/>
      <c r="TPU6" s="66"/>
      <c r="TPV6" s="66"/>
      <c r="TPW6" s="66"/>
      <c r="TPX6" s="66"/>
      <c r="TPY6" s="66"/>
      <c r="TPZ6" s="66"/>
      <c r="TQA6" s="66"/>
      <c r="TQB6" s="66"/>
      <c r="TQC6" s="66"/>
      <c r="TQD6" s="66"/>
      <c r="TQE6" s="66"/>
      <c r="TQF6" s="66"/>
      <c r="TQG6" s="66"/>
      <c r="TQH6" s="66"/>
      <c r="TQI6" s="66"/>
      <c r="TQJ6" s="66"/>
      <c r="TQK6" s="66"/>
      <c r="TQL6" s="66"/>
      <c r="TQM6" s="66"/>
      <c r="TQN6" s="66"/>
      <c r="TQO6" s="66"/>
      <c r="TQP6" s="66"/>
      <c r="TQQ6" s="66"/>
      <c r="TQR6" s="66"/>
      <c r="TQS6" s="66"/>
      <c r="TQT6" s="66"/>
      <c r="TQU6" s="66"/>
      <c r="TQV6" s="66"/>
      <c r="TQW6" s="66"/>
      <c r="TQX6" s="66"/>
      <c r="TQY6" s="66"/>
      <c r="TQZ6" s="66"/>
      <c r="TRA6" s="66"/>
      <c r="TRB6" s="66"/>
      <c r="TRC6" s="66"/>
      <c r="TRD6" s="66"/>
      <c r="TRE6" s="66"/>
      <c r="TRF6" s="66"/>
      <c r="TRG6" s="66"/>
      <c r="TRH6" s="66"/>
      <c r="TRI6" s="66"/>
      <c r="TRJ6" s="66"/>
      <c r="TRK6" s="66"/>
      <c r="TRL6" s="66"/>
      <c r="TRM6" s="66"/>
      <c r="TRN6" s="66"/>
      <c r="TRO6" s="66"/>
      <c r="TRP6" s="66"/>
      <c r="TRQ6" s="66"/>
      <c r="TRR6" s="66"/>
      <c r="TRS6" s="66"/>
      <c r="TRT6" s="66"/>
      <c r="TRU6" s="66"/>
      <c r="TRV6" s="66"/>
      <c r="TRW6" s="66"/>
      <c r="TRX6" s="66"/>
      <c r="TRY6" s="66"/>
      <c r="TRZ6" s="66"/>
      <c r="TSA6" s="66"/>
      <c r="TSB6" s="66"/>
      <c r="TSC6" s="66"/>
      <c r="TSD6" s="66"/>
      <c r="TSE6" s="66"/>
      <c r="TSF6" s="66"/>
      <c r="TSG6" s="66"/>
      <c r="TSH6" s="66"/>
      <c r="TSI6" s="66"/>
      <c r="TSJ6" s="66"/>
      <c r="TSK6" s="66"/>
      <c r="TSL6" s="66"/>
      <c r="TSM6" s="66"/>
      <c r="TSN6" s="66"/>
      <c r="TSO6" s="66"/>
      <c r="TSP6" s="66"/>
      <c r="TSQ6" s="66"/>
      <c r="TSR6" s="66"/>
      <c r="TSS6" s="66"/>
      <c r="TST6" s="66"/>
      <c r="TSU6" s="66"/>
      <c r="TSV6" s="66"/>
      <c r="TSW6" s="66"/>
      <c r="TSX6" s="66"/>
      <c r="TSY6" s="66"/>
      <c r="TSZ6" s="66"/>
      <c r="TTA6" s="66"/>
      <c r="TTB6" s="66"/>
      <c r="TTC6" s="66"/>
      <c r="TTD6" s="66"/>
      <c r="TTE6" s="66"/>
      <c r="TTF6" s="66"/>
      <c r="TTG6" s="66"/>
      <c r="TTH6" s="66"/>
      <c r="TTI6" s="66"/>
      <c r="TTJ6" s="66"/>
      <c r="TTK6" s="66"/>
      <c r="TTL6" s="66"/>
      <c r="TTM6" s="66"/>
      <c r="TTN6" s="66"/>
      <c r="TTO6" s="66"/>
      <c r="TTP6" s="66"/>
      <c r="TTQ6" s="66"/>
      <c r="TTR6" s="66"/>
      <c r="TTS6" s="66"/>
      <c r="TTT6" s="66"/>
      <c r="TTU6" s="66"/>
      <c r="TTV6" s="66"/>
      <c r="TTW6" s="66"/>
      <c r="TTX6" s="66"/>
      <c r="TTY6" s="66"/>
      <c r="TTZ6" s="66"/>
      <c r="TUA6" s="66"/>
      <c r="TUB6" s="66"/>
      <c r="TUC6" s="66"/>
      <c r="TUD6" s="66"/>
      <c r="TUE6" s="66"/>
      <c r="TUF6" s="66"/>
      <c r="TUG6" s="66"/>
      <c r="TUH6" s="66"/>
      <c r="TUI6" s="66"/>
      <c r="TUJ6" s="66"/>
      <c r="TUK6" s="66"/>
      <c r="TUL6" s="66"/>
      <c r="TUM6" s="66"/>
      <c r="TUN6" s="66"/>
      <c r="TUO6" s="66"/>
      <c r="TUP6" s="66"/>
      <c r="TUQ6" s="66"/>
      <c r="TUR6" s="66"/>
      <c r="TUS6" s="66"/>
      <c r="TUT6" s="66"/>
      <c r="TUU6" s="66"/>
      <c r="TUV6" s="66"/>
      <c r="TUW6" s="66"/>
      <c r="TUX6" s="66"/>
      <c r="TUY6" s="66"/>
      <c r="TUZ6" s="66"/>
      <c r="TVA6" s="66"/>
      <c r="TVB6" s="66"/>
      <c r="TVC6" s="66"/>
      <c r="TVD6" s="66"/>
      <c r="TVE6" s="66"/>
      <c r="TVF6" s="66"/>
      <c r="TVG6" s="66"/>
      <c r="TVH6" s="66"/>
      <c r="TVI6" s="66"/>
      <c r="TVJ6" s="66"/>
      <c r="TVK6" s="66"/>
      <c r="TVL6" s="66"/>
      <c r="TVM6" s="66"/>
      <c r="TVN6" s="66"/>
      <c r="TVO6" s="66"/>
      <c r="TVP6" s="66"/>
      <c r="TVQ6" s="66"/>
      <c r="TVR6" s="66"/>
      <c r="TVS6" s="66"/>
      <c r="TVT6" s="66"/>
      <c r="TVU6" s="66"/>
      <c r="TVV6" s="66"/>
      <c r="TVW6" s="66"/>
      <c r="TVX6" s="66"/>
      <c r="TVY6" s="66"/>
      <c r="TVZ6" s="66"/>
      <c r="TWA6" s="66"/>
      <c r="TWB6" s="66"/>
      <c r="TWC6" s="66"/>
      <c r="TWD6" s="66"/>
      <c r="TWE6" s="66"/>
      <c r="TWF6" s="66"/>
      <c r="TWG6" s="66"/>
      <c r="TWH6" s="66"/>
      <c r="TWI6" s="66"/>
      <c r="TWJ6" s="66"/>
      <c r="TWK6" s="66"/>
      <c r="TWL6" s="66"/>
      <c r="TWM6" s="66"/>
      <c r="TWN6" s="66"/>
      <c r="TWO6" s="66"/>
      <c r="TWP6" s="66"/>
      <c r="TWQ6" s="66"/>
      <c r="TWR6" s="66"/>
      <c r="TWS6" s="66"/>
      <c r="TWT6" s="66"/>
      <c r="TWU6" s="66"/>
      <c r="TWV6" s="66"/>
      <c r="TWW6" s="66"/>
      <c r="TWX6" s="66"/>
      <c r="TWY6" s="66"/>
      <c r="TWZ6" s="66"/>
      <c r="TXA6" s="66"/>
      <c r="TXB6" s="66"/>
      <c r="TXC6" s="66"/>
      <c r="TXD6" s="66"/>
      <c r="TXE6" s="66"/>
      <c r="TXF6" s="66"/>
      <c r="TXG6" s="66"/>
      <c r="TXH6" s="66"/>
      <c r="TXI6" s="66"/>
      <c r="TXJ6" s="66"/>
      <c r="TXK6" s="66"/>
      <c r="TXL6" s="66"/>
      <c r="TXM6" s="66"/>
      <c r="TXN6" s="66"/>
      <c r="TXO6" s="66"/>
      <c r="TXP6" s="66"/>
      <c r="TXQ6" s="66"/>
      <c r="TXR6" s="66"/>
      <c r="TXS6" s="66"/>
      <c r="TXT6" s="66"/>
      <c r="TXU6" s="66"/>
      <c r="TXV6" s="66"/>
      <c r="TXW6" s="66"/>
      <c r="TXX6" s="66"/>
      <c r="TXY6" s="66"/>
      <c r="TXZ6" s="66"/>
      <c r="TYA6" s="66"/>
      <c r="TYB6" s="66"/>
      <c r="TYC6" s="66"/>
      <c r="TYD6" s="66"/>
      <c r="TYE6" s="66"/>
      <c r="TYF6" s="66"/>
      <c r="TYG6" s="66"/>
      <c r="TYH6" s="66"/>
      <c r="TYI6" s="66"/>
      <c r="TYJ6" s="66"/>
      <c r="TYK6" s="66"/>
      <c r="TYL6" s="66"/>
      <c r="TYM6" s="66"/>
      <c r="TYN6" s="66"/>
      <c r="TYO6" s="66"/>
      <c r="TYP6" s="66"/>
      <c r="TYQ6" s="66"/>
      <c r="TYR6" s="66"/>
      <c r="TYS6" s="66"/>
      <c r="TYT6" s="66"/>
      <c r="TYU6" s="66"/>
      <c r="TYV6" s="66"/>
      <c r="TYW6" s="66"/>
      <c r="TYX6" s="66"/>
      <c r="TYY6" s="66"/>
      <c r="TYZ6" s="66"/>
      <c r="TZA6" s="66"/>
      <c r="TZB6" s="66"/>
      <c r="TZC6" s="66"/>
      <c r="TZD6" s="66"/>
      <c r="TZE6" s="66"/>
      <c r="TZF6" s="66"/>
      <c r="TZG6" s="66"/>
      <c r="TZH6" s="66"/>
      <c r="TZI6" s="66"/>
      <c r="TZJ6" s="66"/>
      <c r="TZK6" s="66"/>
      <c r="TZL6" s="66"/>
      <c r="TZM6" s="66"/>
      <c r="TZN6" s="66"/>
      <c r="TZO6" s="66"/>
      <c r="TZP6" s="66"/>
      <c r="TZQ6" s="66"/>
      <c r="TZR6" s="66"/>
      <c r="TZS6" s="66"/>
      <c r="TZT6" s="66"/>
      <c r="TZU6" s="66"/>
      <c r="TZV6" s="66"/>
      <c r="TZW6" s="66"/>
      <c r="TZX6" s="66"/>
      <c r="TZY6" s="66"/>
      <c r="TZZ6" s="66"/>
      <c r="UAA6" s="66"/>
      <c r="UAB6" s="66"/>
      <c r="UAC6" s="66"/>
      <c r="UAD6" s="66"/>
      <c r="UAE6" s="66"/>
      <c r="UAF6" s="66"/>
      <c r="UAG6" s="66"/>
      <c r="UAH6" s="66"/>
      <c r="UAI6" s="66"/>
      <c r="UAJ6" s="66"/>
      <c r="UAK6" s="66"/>
      <c r="UAL6" s="66"/>
      <c r="UAM6" s="66"/>
      <c r="UAN6" s="66"/>
      <c r="UAO6" s="66"/>
      <c r="UAP6" s="66"/>
      <c r="UAQ6" s="66"/>
      <c r="UAR6" s="66"/>
      <c r="UAS6" s="66"/>
      <c r="UAT6" s="66"/>
      <c r="UAU6" s="66"/>
      <c r="UAV6" s="66"/>
      <c r="UAW6" s="66"/>
      <c r="UAX6" s="66"/>
      <c r="UAY6" s="66"/>
      <c r="UAZ6" s="66"/>
      <c r="UBA6" s="66"/>
      <c r="UBB6" s="66"/>
      <c r="UBC6" s="66"/>
      <c r="UBD6" s="66"/>
      <c r="UBE6" s="66"/>
      <c r="UBF6" s="66"/>
      <c r="UBG6" s="66"/>
      <c r="UBH6" s="66"/>
      <c r="UBI6" s="66"/>
      <c r="UBJ6" s="66"/>
      <c r="UBK6" s="66"/>
      <c r="UBL6" s="66"/>
      <c r="UBM6" s="66"/>
      <c r="UBN6" s="66"/>
      <c r="UBO6" s="66"/>
      <c r="UBP6" s="66"/>
      <c r="UBQ6" s="66"/>
      <c r="UBR6" s="66"/>
      <c r="UBS6" s="66"/>
      <c r="UBT6" s="66"/>
      <c r="UBU6" s="66"/>
      <c r="UBV6" s="66"/>
      <c r="UBW6" s="66"/>
      <c r="UBX6" s="66"/>
      <c r="UBY6" s="66"/>
      <c r="UBZ6" s="66"/>
      <c r="UCA6" s="66"/>
      <c r="UCB6" s="66"/>
      <c r="UCC6" s="66"/>
      <c r="UCD6" s="66"/>
      <c r="UCE6" s="66"/>
      <c r="UCF6" s="66"/>
      <c r="UCG6" s="66"/>
      <c r="UCH6" s="66"/>
      <c r="UCI6" s="66"/>
      <c r="UCJ6" s="66"/>
      <c r="UCK6" s="66"/>
      <c r="UCL6" s="66"/>
      <c r="UCM6" s="66"/>
      <c r="UCN6" s="66"/>
      <c r="UCO6" s="66"/>
      <c r="UCP6" s="66"/>
      <c r="UCQ6" s="66"/>
      <c r="UCR6" s="66"/>
      <c r="UCS6" s="66"/>
      <c r="UCT6" s="66"/>
      <c r="UCU6" s="66"/>
      <c r="UCV6" s="66"/>
      <c r="UCW6" s="66"/>
      <c r="UCX6" s="66"/>
      <c r="UCY6" s="66"/>
      <c r="UCZ6" s="66"/>
      <c r="UDA6" s="66"/>
      <c r="UDB6" s="66"/>
      <c r="UDC6" s="66"/>
      <c r="UDD6" s="66"/>
      <c r="UDE6" s="66"/>
      <c r="UDF6" s="66"/>
      <c r="UDG6" s="66"/>
      <c r="UDH6" s="66"/>
      <c r="UDI6" s="66"/>
      <c r="UDJ6" s="66"/>
      <c r="UDK6" s="66"/>
      <c r="UDL6" s="66"/>
      <c r="UDM6" s="66"/>
      <c r="UDN6" s="66"/>
      <c r="UDO6" s="66"/>
      <c r="UDP6" s="66"/>
      <c r="UDQ6" s="66"/>
      <c r="UDR6" s="66"/>
      <c r="UDS6" s="66"/>
      <c r="UDT6" s="66"/>
      <c r="UDU6" s="66"/>
      <c r="UDV6" s="66"/>
      <c r="UDW6" s="66"/>
      <c r="UDX6" s="66"/>
      <c r="UDY6" s="66"/>
      <c r="UDZ6" s="66"/>
      <c r="UEA6" s="66"/>
      <c r="UEB6" s="66"/>
      <c r="UEC6" s="66"/>
      <c r="UED6" s="66"/>
      <c r="UEE6" s="66"/>
      <c r="UEF6" s="66"/>
      <c r="UEG6" s="66"/>
      <c r="UEH6" s="66"/>
      <c r="UEI6" s="66"/>
      <c r="UEJ6" s="66"/>
      <c r="UEK6" s="66"/>
      <c r="UEL6" s="66"/>
      <c r="UEM6" s="66"/>
      <c r="UEN6" s="66"/>
      <c r="UEO6" s="66"/>
      <c r="UEP6" s="66"/>
      <c r="UEQ6" s="66"/>
      <c r="UER6" s="66"/>
      <c r="UES6" s="66"/>
      <c r="UET6" s="66"/>
      <c r="UEU6" s="66"/>
      <c r="UEV6" s="66"/>
      <c r="UEW6" s="66"/>
      <c r="UEX6" s="66"/>
      <c r="UEY6" s="66"/>
      <c r="UEZ6" s="66"/>
      <c r="UFA6" s="66"/>
      <c r="UFB6" s="66"/>
      <c r="UFC6" s="66"/>
      <c r="UFD6" s="66"/>
      <c r="UFE6" s="66"/>
      <c r="UFF6" s="66"/>
      <c r="UFG6" s="66"/>
      <c r="UFH6" s="66"/>
      <c r="UFI6" s="66"/>
      <c r="UFJ6" s="66"/>
      <c r="UFK6" s="66"/>
      <c r="UFL6" s="66"/>
      <c r="UFM6" s="66"/>
      <c r="UFN6" s="66"/>
      <c r="UFO6" s="66"/>
      <c r="UFP6" s="66"/>
      <c r="UFQ6" s="66"/>
      <c r="UFR6" s="66"/>
      <c r="UFS6" s="66"/>
      <c r="UFT6" s="66"/>
      <c r="UFU6" s="66"/>
      <c r="UFV6" s="66"/>
      <c r="UFW6" s="66"/>
      <c r="UFX6" s="66"/>
      <c r="UFY6" s="66"/>
      <c r="UFZ6" s="66"/>
      <c r="UGA6" s="66"/>
      <c r="UGB6" s="66"/>
      <c r="UGC6" s="66"/>
      <c r="UGD6" s="66"/>
      <c r="UGE6" s="66"/>
      <c r="UGF6" s="66"/>
      <c r="UGG6" s="66"/>
      <c r="UGH6" s="66"/>
      <c r="UGI6" s="66"/>
      <c r="UGJ6" s="66"/>
      <c r="UGK6" s="66"/>
      <c r="UGL6" s="66"/>
      <c r="UGM6" s="66"/>
      <c r="UGN6" s="66"/>
      <c r="UGO6" s="66"/>
      <c r="UGP6" s="66"/>
      <c r="UGQ6" s="66"/>
      <c r="UGR6" s="66"/>
      <c r="UGS6" s="66"/>
      <c r="UGT6" s="66"/>
      <c r="UGU6" s="66"/>
      <c r="UGV6" s="66"/>
      <c r="UGW6" s="66"/>
      <c r="UGX6" s="66"/>
      <c r="UGY6" s="66"/>
      <c r="UGZ6" s="66"/>
      <c r="UHA6" s="66"/>
      <c r="UHB6" s="66"/>
      <c r="UHC6" s="66"/>
      <c r="UHD6" s="66"/>
      <c r="UHE6" s="66"/>
      <c r="UHF6" s="66"/>
      <c r="UHG6" s="66"/>
      <c r="UHH6" s="66"/>
      <c r="UHI6" s="66"/>
      <c r="UHJ6" s="66"/>
      <c r="UHK6" s="66"/>
      <c r="UHL6" s="66"/>
      <c r="UHM6" s="66"/>
      <c r="UHN6" s="66"/>
      <c r="UHO6" s="66"/>
      <c r="UHP6" s="66"/>
      <c r="UHQ6" s="66"/>
      <c r="UHR6" s="66"/>
      <c r="UHS6" s="66"/>
      <c r="UHT6" s="66"/>
      <c r="UHU6" s="66"/>
      <c r="UHV6" s="66"/>
      <c r="UHW6" s="66"/>
      <c r="UHX6" s="66"/>
      <c r="UHY6" s="66"/>
      <c r="UHZ6" s="66"/>
      <c r="UIA6" s="66"/>
      <c r="UIB6" s="66"/>
      <c r="UIC6" s="66"/>
      <c r="UID6" s="66"/>
      <c r="UIE6" s="66"/>
      <c r="UIF6" s="66"/>
      <c r="UIG6" s="66"/>
      <c r="UIH6" s="66"/>
      <c r="UII6" s="66"/>
      <c r="UIJ6" s="66"/>
      <c r="UIK6" s="66"/>
      <c r="UIL6" s="66"/>
      <c r="UIM6" s="66"/>
      <c r="UIN6" s="66"/>
      <c r="UIO6" s="66"/>
      <c r="UIP6" s="66"/>
      <c r="UIQ6" s="66"/>
      <c r="UIR6" s="66"/>
      <c r="UIS6" s="66"/>
      <c r="UIT6" s="66"/>
      <c r="UIU6" s="66"/>
      <c r="UIV6" s="66"/>
      <c r="UIW6" s="66"/>
      <c r="UIX6" s="66"/>
      <c r="UIY6" s="66"/>
      <c r="UIZ6" s="66"/>
      <c r="UJA6" s="66"/>
      <c r="UJB6" s="66"/>
      <c r="UJC6" s="66"/>
      <c r="UJD6" s="66"/>
      <c r="UJE6" s="66"/>
      <c r="UJF6" s="66"/>
      <c r="UJG6" s="66"/>
      <c r="UJH6" s="66"/>
      <c r="UJI6" s="66"/>
      <c r="UJJ6" s="66"/>
      <c r="UJK6" s="66"/>
      <c r="UJL6" s="66"/>
      <c r="UJM6" s="66"/>
      <c r="UJN6" s="66"/>
      <c r="UJO6" s="66"/>
      <c r="UJP6" s="66"/>
      <c r="UJQ6" s="66"/>
      <c r="UJR6" s="66"/>
      <c r="UJS6" s="66"/>
      <c r="UJT6" s="66"/>
      <c r="UJU6" s="66"/>
      <c r="UJV6" s="66"/>
      <c r="UJW6" s="66"/>
      <c r="UJX6" s="66"/>
      <c r="UJY6" s="66"/>
      <c r="UJZ6" s="66"/>
      <c r="UKA6" s="66"/>
      <c r="UKB6" s="66"/>
      <c r="UKC6" s="66"/>
      <c r="UKD6" s="66"/>
      <c r="UKE6" s="66"/>
      <c r="UKF6" s="66"/>
      <c r="UKG6" s="66"/>
      <c r="UKH6" s="66"/>
      <c r="UKI6" s="66"/>
      <c r="UKJ6" s="66"/>
      <c r="UKK6" s="66"/>
      <c r="UKL6" s="66"/>
      <c r="UKM6" s="66"/>
      <c r="UKN6" s="66"/>
      <c r="UKO6" s="66"/>
      <c r="UKP6" s="66"/>
      <c r="UKQ6" s="66"/>
      <c r="UKR6" s="66"/>
      <c r="UKS6" s="66"/>
      <c r="UKT6" s="66"/>
      <c r="UKU6" s="66"/>
      <c r="UKV6" s="66"/>
      <c r="UKW6" s="66"/>
      <c r="UKX6" s="66"/>
      <c r="UKY6" s="66"/>
      <c r="UKZ6" s="66"/>
      <c r="ULA6" s="66"/>
      <c r="ULB6" s="66"/>
      <c r="ULC6" s="66"/>
      <c r="ULD6" s="66"/>
      <c r="ULE6" s="66"/>
      <c r="ULF6" s="66"/>
      <c r="ULG6" s="66"/>
      <c r="ULH6" s="66"/>
      <c r="ULI6" s="66"/>
      <c r="ULJ6" s="66"/>
      <c r="ULK6" s="66"/>
      <c r="ULL6" s="66"/>
      <c r="ULM6" s="66"/>
      <c r="ULN6" s="66"/>
      <c r="ULO6" s="66"/>
      <c r="ULP6" s="66"/>
      <c r="ULQ6" s="66"/>
      <c r="ULR6" s="66"/>
      <c r="ULS6" s="66"/>
      <c r="ULT6" s="66"/>
      <c r="ULU6" s="66"/>
      <c r="ULV6" s="66"/>
      <c r="ULW6" s="66"/>
      <c r="ULX6" s="66"/>
      <c r="ULY6" s="66"/>
      <c r="ULZ6" s="66"/>
      <c r="UMA6" s="66"/>
      <c r="UMB6" s="66"/>
      <c r="UMC6" s="66"/>
      <c r="UMD6" s="66"/>
      <c r="UME6" s="66"/>
      <c r="UMF6" s="66"/>
      <c r="UMG6" s="66"/>
      <c r="UMH6" s="66"/>
      <c r="UMI6" s="66"/>
      <c r="UMJ6" s="66"/>
      <c r="UMK6" s="66"/>
      <c r="UML6" s="66"/>
      <c r="UMM6" s="66"/>
      <c r="UMN6" s="66"/>
      <c r="UMO6" s="66"/>
      <c r="UMP6" s="66"/>
      <c r="UMQ6" s="66"/>
      <c r="UMR6" s="66"/>
      <c r="UMS6" s="66"/>
      <c r="UMT6" s="66"/>
      <c r="UMU6" s="66"/>
      <c r="UMV6" s="66"/>
      <c r="UMW6" s="66"/>
      <c r="UMX6" s="66"/>
      <c r="UMY6" s="66"/>
      <c r="UMZ6" s="66"/>
      <c r="UNA6" s="66"/>
      <c r="UNB6" s="66"/>
      <c r="UNC6" s="66"/>
      <c r="UND6" s="66"/>
      <c r="UNE6" s="66"/>
      <c r="UNF6" s="66"/>
      <c r="UNG6" s="66"/>
      <c r="UNH6" s="66"/>
      <c r="UNI6" s="66"/>
      <c r="UNJ6" s="66"/>
      <c r="UNK6" s="66"/>
      <c r="UNL6" s="66"/>
      <c r="UNM6" s="66"/>
      <c r="UNN6" s="66"/>
      <c r="UNO6" s="66"/>
      <c r="UNP6" s="66"/>
      <c r="UNQ6" s="66"/>
      <c r="UNR6" s="66"/>
      <c r="UNS6" s="66"/>
      <c r="UNT6" s="66"/>
      <c r="UNU6" s="66"/>
      <c r="UNV6" s="66"/>
      <c r="UNW6" s="66"/>
      <c r="UNX6" s="66"/>
      <c r="UNY6" s="66"/>
      <c r="UNZ6" s="66"/>
      <c r="UOA6" s="66"/>
      <c r="UOB6" s="66"/>
      <c r="UOC6" s="66"/>
      <c r="UOD6" s="66"/>
      <c r="UOE6" s="66"/>
      <c r="UOF6" s="66"/>
      <c r="UOG6" s="66"/>
      <c r="UOH6" s="66"/>
      <c r="UOI6" s="66"/>
      <c r="UOJ6" s="66"/>
      <c r="UOK6" s="66"/>
      <c r="UOL6" s="66"/>
      <c r="UOM6" s="66"/>
      <c r="UON6" s="66"/>
      <c r="UOO6" s="66"/>
      <c r="UOP6" s="66"/>
      <c r="UOQ6" s="66"/>
      <c r="UOR6" s="66"/>
      <c r="UOS6" s="66"/>
      <c r="UOT6" s="66"/>
      <c r="UOU6" s="66"/>
      <c r="UOV6" s="66"/>
      <c r="UOW6" s="66"/>
      <c r="UOX6" s="66"/>
      <c r="UOY6" s="66"/>
      <c r="UOZ6" s="66"/>
      <c r="UPA6" s="66"/>
      <c r="UPB6" s="66"/>
      <c r="UPC6" s="66"/>
      <c r="UPD6" s="66"/>
      <c r="UPE6" s="66"/>
      <c r="UPF6" s="66"/>
      <c r="UPG6" s="66"/>
      <c r="UPH6" s="66"/>
      <c r="UPI6" s="66"/>
      <c r="UPJ6" s="66"/>
      <c r="UPK6" s="66"/>
      <c r="UPL6" s="66"/>
      <c r="UPM6" s="66"/>
      <c r="UPN6" s="66"/>
      <c r="UPO6" s="66"/>
      <c r="UPP6" s="66"/>
      <c r="UPQ6" s="66"/>
      <c r="UPR6" s="66"/>
      <c r="UPS6" s="66"/>
      <c r="UPT6" s="66"/>
      <c r="UPU6" s="66"/>
      <c r="UPV6" s="66"/>
      <c r="UPW6" s="66"/>
      <c r="UPX6" s="66"/>
      <c r="UPY6" s="66"/>
      <c r="UPZ6" s="66"/>
      <c r="UQA6" s="66"/>
      <c r="UQB6" s="66"/>
      <c r="UQC6" s="66"/>
      <c r="UQD6" s="66"/>
      <c r="UQE6" s="66"/>
      <c r="UQF6" s="66"/>
      <c r="UQG6" s="66"/>
      <c r="UQH6" s="66"/>
      <c r="UQI6" s="66"/>
      <c r="UQJ6" s="66"/>
      <c r="UQK6" s="66"/>
      <c r="UQL6" s="66"/>
      <c r="UQM6" s="66"/>
      <c r="UQN6" s="66"/>
      <c r="UQO6" s="66"/>
      <c r="UQP6" s="66"/>
      <c r="UQQ6" s="66"/>
      <c r="UQR6" s="66"/>
      <c r="UQS6" s="66"/>
      <c r="UQT6" s="66"/>
      <c r="UQU6" s="66"/>
      <c r="UQV6" s="66"/>
      <c r="UQW6" s="66"/>
      <c r="UQX6" s="66"/>
      <c r="UQY6" s="66"/>
      <c r="UQZ6" s="66"/>
      <c r="URA6" s="66"/>
      <c r="URB6" s="66"/>
      <c r="URC6" s="66"/>
      <c r="URD6" s="66"/>
      <c r="URE6" s="66"/>
      <c r="URF6" s="66"/>
      <c r="URG6" s="66"/>
      <c r="URH6" s="66"/>
      <c r="URI6" s="66"/>
      <c r="URJ6" s="66"/>
      <c r="URK6" s="66"/>
      <c r="URL6" s="66"/>
      <c r="URM6" s="66"/>
      <c r="URN6" s="66"/>
      <c r="URO6" s="66"/>
      <c r="URP6" s="66"/>
      <c r="URQ6" s="66"/>
      <c r="URR6" s="66"/>
      <c r="URS6" s="66"/>
      <c r="URT6" s="66"/>
      <c r="URU6" s="66"/>
      <c r="URV6" s="66"/>
      <c r="URW6" s="66"/>
      <c r="URX6" s="66"/>
      <c r="URY6" s="66"/>
      <c r="URZ6" s="66"/>
      <c r="USA6" s="66"/>
      <c r="USB6" s="66"/>
      <c r="USC6" s="66"/>
      <c r="USD6" s="66"/>
      <c r="USE6" s="66"/>
      <c r="USF6" s="66"/>
      <c r="USG6" s="66"/>
      <c r="USH6" s="66"/>
      <c r="USI6" s="66"/>
      <c r="USJ6" s="66"/>
      <c r="USK6" s="66"/>
      <c r="USL6" s="66"/>
      <c r="USM6" s="66"/>
      <c r="USN6" s="66"/>
      <c r="USO6" s="66"/>
      <c r="USP6" s="66"/>
      <c r="USQ6" s="66"/>
      <c r="USR6" s="66"/>
      <c r="USS6" s="66"/>
      <c r="UST6" s="66"/>
      <c r="USU6" s="66"/>
      <c r="USV6" s="66"/>
      <c r="USW6" s="66"/>
      <c r="USX6" s="66"/>
      <c r="USY6" s="66"/>
      <c r="USZ6" s="66"/>
      <c r="UTA6" s="66"/>
      <c r="UTB6" s="66"/>
      <c r="UTC6" s="66"/>
      <c r="UTD6" s="66"/>
      <c r="UTE6" s="66"/>
      <c r="UTF6" s="66"/>
      <c r="UTG6" s="66"/>
      <c r="UTH6" s="66"/>
      <c r="UTI6" s="66"/>
      <c r="UTJ6" s="66"/>
      <c r="UTK6" s="66"/>
      <c r="UTL6" s="66"/>
      <c r="UTM6" s="66"/>
      <c r="UTN6" s="66"/>
      <c r="UTO6" s="66"/>
      <c r="UTP6" s="66"/>
      <c r="UTQ6" s="66"/>
      <c r="UTR6" s="66"/>
      <c r="UTS6" s="66"/>
      <c r="UTT6" s="66"/>
      <c r="UTU6" s="66"/>
      <c r="UTV6" s="66"/>
      <c r="UTW6" s="66"/>
      <c r="UTX6" s="66"/>
      <c r="UTY6" s="66"/>
      <c r="UTZ6" s="66"/>
      <c r="UUA6" s="66"/>
      <c r="UUB6" s="66"/>
      <c r="UUC6" s="66"/>
      <c r="UUD6" s="66"/>
      <c r="UUE6" s="66"/>
      <c r="UUF6" s="66"/>
      <c r="UUG6" s="66"/>
      <c r="UUH6" s="66"/>
      <c r="UUI6" s="66"/>
      <c r="UUJ6" s="66"/>
      <c r="UUK6" s="66"/>
      <c r="UUL6" s="66"/>
      <c r="UUM6" s="66"/>
      <c r="UUN6" s="66"/>
      <c r="UUO6" s="66"/>
      <c r="UUP6" s="66"/>
      <c r="UUQ6" s="66"/>
      <c r="UUR6" s="66"/>
      <c r="UUS6" s="66"/>
      <c r="UUT6" s="66"/>
      <c r="UUU6" s="66"/>
      <c r="UUV6" s="66"/>
      <c r="UUW6" s="66"/>
      <c r="UUX6" s="66"/>
      <c r="UUY6" s="66"/>
      <c r="UUZ6" s="66"/>
      <c r="UVA6" s="66"/>
      <c r="UVB6" s="66"/>
      <c r="UVC6" s="66"/>
      <c r="UVD6" s="66"/>
      <c r="UVE6" s="66"/>
      <c r="UVF6" s="66"/>
      <c r="UVG6" s="66"/>
      <c r="UVH6" s="66"/>
      <c r="UVI6" s="66"/>
      <c r="UVJ6" s="66"/>
      <c r="UVK6" s="66"/>
      <c r="UVL6" s="66"/>
      <c r="UVM6" s="66"/>
      <c r="UVN6" s="66"/>
      <c r="UVO6" s="66"/>
      <c r="UVP6" s="66"/>
      <c r="UVQ6" s="66"/>
      <c r="UVR6" s="66"/>
      <c r="UVS6" s="66"/>
      <c r="UVT6" s="66"/>
      <c r="UVU6" s="66"/>
      <c r="UVV6" s="66"/>
      <c r="UVW6" s="66"/>
      <c r="UVX6" s="66"/>
      <c r="UVY6" s="66"/>
      <c r="UVZ6" s="66"/>
      <c r="UWA6" s="66"/>
      <c r="UWB6" s="66"/>
      <c r="UWC6" s="66"/>
      <c r="UWD6" s="66"/>
      <c r="UWE6" s="66"/>
      <c r="UWF6" s="66"/>
      <c r="UWG6" s="66"/>
      <c r="UWH6" s="66"/>
      <c r="UWI6" s="66"/>
      <c r="UWJ6" s="66"/>
      <c r="UWK6" s="66"/>
      <c r="UWL6" s="66"/>
      <c r="UWM6" s="66"/>
      <c r="UWN6" s="66"/>
      <c r="UWO6" s="66"/>
      <c r="UWP6" s="66"/>
      <c r="UWQ6" s="66"/>
      <c r="UWR6" s="66"/>
      <c r="UWS6" s="66"/>
      <c r="UWT6" s="66"/>
      <c r="UWU6" s="66"/>
      <c r="UWV6" s="66"/>
      <c r="UWW6" s="66"/>
      <c r="UWX6" s="66"/>
      <c r="UWY6" s="66"/>
      <c r="UWZ6" s="66"/>
      <c r="UXA6" s="66"/>
      <c r="UXB6" s="66"/>
      <c r="UXC6" s="66"/>
      <c r="UXD6" s="66"/>
      <c r="UXE6" s="66"/>
      <c r="UXF6" s="66"/>
      <c r="UXG6" s="66"/>
      <c r="UXH6" s="66"/>
      <c r="UXI6" s="66"/>
      <c r="UXJ6" s="66"/>
      <c r="UXK6" s="66"/>
      <c r="UXL6" s="66"/>
      <c r="UXM6" s="66"/>
      <c r="UXN6" s="66"/>
      <c r="UXO6" s="66"/>
      <c r="UXP6" s="66"/>
      <c r="UXQ6" s="66"/>
      <c r="UXR6" s="66"/>
      <c r="UXS6" s="66"/>
      <c r="UXT6" s="66"/>
      <c r="UXU6" s="66"/>
      <c r="UXV6" s="66"/>
      <c r="UXW6" s="66"/>
      <c r="UXX6" s="66"/>
      <c r="UXY6" s="66"/>
      <c r="UXZ6" s="66"/>
      <c r="UYA6" s="66"/>
      <c r="UYB6" s="66"/>
      <c r="UYC6" s="66"/>
      <c r="UYD6" s="66"/>
      <c r="UYE6" s="66"/>
      <c r="UYF6" s="66"/>
      <c r="UYG6" s="66"/>
      <c r="UYH6" s="66"/>
      <c r="UYI6" s="66"/>
      <c r="UYJ6" s="66"/>
      <c r="UYK6" s="66"/>
      <c r="UYL6" s="66"/>
      <c r="UYM6" s="66"/>
      <c r="UYN6" s="66"/>
      <c r="UYO6" s="66"/>
      <c r="UYP6" s="66"/>
      <c r="UYQ6" s="66"/>
      <c r="UYR6" s="66"/>
      <c r="UYS6" s="66"/>
      <c r="UYT6" s="66"/>
      <c r="UYU6" s="66"/>
      <c r="UYV6" s="66"/>
      <c r="UYW6" s="66"/>
      <c r="UYX6" s="66"/>
      <c r="UYY6" s="66"/>
      <c r="UYZ6" s="66"/>
      <c r="UZA6" s="66"/>
      <c r="UZB6" s="66"/>
      <c r="UZC6" s="66"/>
      <c r="UZD6" s="66"/>
      <c r="UZE6" s="66"/>
      <c r="UZF6" s="66"/>
      <c r="UZG6" s="66"/>
      <c r="UZH6" s="66"/>
      <c r="UZI6" s="66"/>
      <c r="UZJ6" s="66"/>
      <c r="UZK6" s="66"/>
      <c r="UZL6" s="66"/>
      <c r="UZM6" s="66"/>
      <c r="UZN6" s="66"/>
      <c r="UZO6" s="66"/>
      <c r="UZP6" s="66"/>
      <c r="UZQ6" s="66"/>
      <c r="UZR6" s="66"/>
      <c r="UZS6" s="66"/>
      <c r="UZT6" s="66"/>
      <c r="UZU6" s="66"/>
      <c r="UZV6" s="66"/>
      <c r="UZW6" s="66"/>
      <c r="UZX6" s="66"/>
      <c r="UZY6" s="66"/>
      <c r="UZZ6" s="66"/>
      <c r="VAA6" s="66"/>
      <c r="VAB6" s="66"/>
      <c r="VAC6" s="66"/>
      <c r="VAD6" s="66"/>
      <c r="VAE6" s="66"/>
      <c r="VAF6" s="66"/>
      <c r="VAG6" s="66"/>
      <c r="VAH6" s="66"/>
      <c r="VAI6" s="66"/>
      <c r="VAJ6" s="66"/>
      <c r="VAK6" s="66"/>
      <c r="VAL6" s="66"/>
      <c r="VAM6" s="66"/>
      <c r="VAN6" s="66"/>
      <c r="VAO6" s="66"/>
      <c r="VAP6" s="66"/>
      <c r="VAQ6" s="66"/>
      <c r="VAR6" s="66"/>
      <c r="VAS6" s="66"/>
      <c r="VAT6" s="66"/>
      <c r="VAU6" s="66"/>
      <c r="VAV6" s="66"/>
      <c r="VAW6" s="66"/>
      <c r="VAX6" s="66"/>
      <c r="VAY6" s="66"/>
      <c r="VAZ6" s="66"/>
      <c r="VBA6" s="66"/>
      <c r="VBB6" s="66"/>
      <c r="VBC6" s="66"/>
      <c r="VBD6" s="66"/>
      <c r="VBE6" s="66"/>
      <c r="VBF6" s="66"/>
      <c r="VBG6" s="66"/>
      <c r="VBH6" s="66"/>
      <c r="VBI6" s="66"/>
      <c r="VBJ6" s="66"/>
      <c r="VBK6" s="66"/>
      <c r="VBL6" s="66"/>
      <c r="VBM6" s="66"/>
      <c r="VBN6" s="66"/>
      <c r="VBO6" s="66"/>
      <c r="VBP6" s="66"/>
      <c r="VBQ6" s="66"/>
      <c r="VBR6" s="66"/>
      <c r="VBS6" s="66"/>
      <c r="VBT6" s="66"/>
      <c r="VBU6" s="66"/>
      <c r="VBV6" s="66"/>
      <c r="VBW6" s="66"/>
      <c r="VBX6" s="66"/>
      <c r="VBY6" s="66"/>
      <c r="VBZ6" s="66"/>
      <c r="VCA6" s="66"/>
      <c r="VCB6" s="66"/>
      <c r="VCC6" s="66"/>
      <c r="VCD6" s="66"/>
      <c r="VCE6" s="66"/>
      <c r="VCF6" s="66"/>
      <c r="VCG6" s="66"/>
      <c r="VCH6" s="66"/>
      <c r="VCI6" s="66"/>
      <c r="VCJ6" s="66"/>
      <c r="VCK6" s="66"/>
      <c r="VCL6" s="66"/>
      <c r="VCM6" s="66"/>
      <c r="VCN6" s="66"/>
      <c r="VCO6" s="66"/>
      <c r="VCP6" s="66"/>
      <c r="VCQ6" s="66"/>
      <c r="VCR6" s="66"/>
      <c r="VCS6" s="66"/>
      <c r="VCT6" s="66"/>
      <c r="VCU6" s="66"/>
      <c r="VCV6" s="66"/>
      <c r="VCW6" s="66"/>
      <c r="VCX6" s="66"/>
      <c r="VCY6" s="66"/>
      <c r="VCZ6" s="66"/>
      <c r="VDA6" s="66"/>
      <c r="VDB6" s="66"/>
      <c r="VDC6" s="66"/>
      <c r="VDD6" s="66"/>
      <c r="VDE6" s="66"/>
      <c r="VDF6" s="66"/>
      <c r="VDG6" s="66"/>
      <c r="VDH6" s="66"/>
      <c r="VDI6" s="66"/>
      <c r="VDJ6" s="66"/>
      <c r="VDK6" s="66"/>
      <c r="VDL6" s="66"/>
      <c r="VDM6" s="66"/>
      <c r="VDN6" s="66"/>
      <c r="VDO6" s="66"/>
      <c r="VDP6" s="66"/>
      <c r="VDQ6" s="66"/>
      <c r="VDR6" s="66"/>
      <c r="VDS6" s="66"/>
      <c r="VDT6" s="66"/>
      <c r="VDU6" s="66"/>
      <c r="VDV6" s="66"/>
      <c r="VDW6" s="66"/>
      <c r="VDX6" s="66"/>
      <c r="VDY6" s="66"/>
      <c r="VDZ6" s="66"/>
      <c r="VEA6" s="66"/>
      <c r="VEB6" s="66"/>
      <c r="VEC6" s="66"/>
      <c r="VED6" s="66"/>
      <c r="VEE6" s="66"/>
      <c r="VEF6" s="66"/>
      <c r="VEG6" s="66"/>
      <c r="VEH6" s="66"/>
      <c r="VEI6" s="66"/>
      <c r="VEJ6" s="66"/>
      <c r="VEK6" s="66"/>
      <c r="VEL6" s="66"/>
      <c r="VEM6" s="66"/>
      <c r="VEN6" s="66"/>
      <c r="VEO6" s="66"/>
      <c r="VEP6" s="66"/>
      <c r="VEQ6" s="66"/>
      <c r="VER6" s="66"/>
      <c r="VES6" s="66"/>
      <c r="VET6" s="66"/>
      <c r="VEU6" s="66"/>
      <c r="VEV6" s="66"/>
      <c r="VEW6" s="66"/>
      <c r="VEX6" s="66"/>
      <c r="VEY6" s="66"/>
      <c r="VEZ6" s="66"/>
      <c r="VFA6" s="66"/>
      <c r="VFB6" s="66"/>
      <c r="VFC6" s="66"/>
      <c r="VFD6" s="66"/>
      <c r="VFE6" s="66"/>
      <c r="VFF6" s="66"/>
      <c r="VFG6" s="66"/>
      <c r="VFH6" s="66"/>
      <c r="VFI6" s="66"/>
      <c r="VFJ6" s="66"/>
      <c r="VFK6" s="66"/>
      <c r="VFL6" s="66"/>
      <c r="VFM6" s="66"/>
      <c r="VFN6" s="66"/>
      <c r="VFO6" s="66"/>
      <c r="VFP6" s="66"/>
      <c r="VFQ6" s="66"/>
      <c r="VFR6" s="66"/>
      <c r="VFS6" s="66"/>
      <c r="VFT6" s="66"/>
      <c r="VFU6" s="66"/>
      <c r="VFV6" s="66"/>
      <c r="VFW6" s="66"/>
      <c r="VFX6" s="66"/>
      <c r="VFY6" s="66"/>
      <c r="VFZ6" s="66"/>
      <c r="VGA6" s="66"/>
      <c r="VGB6" s="66"/>
      <c r="VGC6" s="66"/>
      <c r="VGD6" s="66"/>
      <c r="VGE6" s="66"/>
      <c r="VGF6" s="66"/>
      <c r="VGG6" s="66"/>
      <c r="VGH6" s="66"/>
      <c r="VGI6" s="66"/>
      <c r="VGJ6" s="66"/>
      <c r="VGK6" s="66"/>
      <c r="VGL6" s="66"/>
      <c r="VGM6" s="66"/>
      <c r="VGN6" s="66"/>
      <c r="VGO6" s="66"/>
      <c r="VGP6" s="66"/>
      <c r="VGQ6" s="66"/>
      <c r="VGR6" s="66"/>
      <c r="VGS6" s="66"/>
      <c r="VGT6" s="66"/>
      <c r="VGU6" s="66"/>
      <c r="VGV6" s="66"/>
      <c r="VGW6" s="66"/>
      <c r="VGX6" s="66"/>
      <c r="VGY6" s="66"/>
      <c r="VGZ6" s="66"/>
      <c r="VHA6" s="66"/>
      <c r="VHB6" s="66"/>
      <c r="VHC6" s="66"/>
      <c r="VHD6" s="66"/>
      <c r="VHE6" s="66"/>
      <c r="VHF6" s="66"/>
      <c r="VHG6" s="66"/>
      <c r="VHH6" s="66"/>
      <c r="VHI6" s="66"/>
      <c r="VHJ6" s="66"/>
      <c r="VHK6" s="66"/>
      <c r="VHL6" s="66"/>
      <c r="VHM6" s="66"/>
      <c r="VHN6" s="66"/>
      <c r="VHO6" s="66"/>
      <c r="VHP6" s="66"/>
      <c r="VHQ6" s="66"/>
      <c r="VHR6" s="66"/>
      <c r="VHS6" s="66"/>
      <c r="VHT6" s="66"/>
      <c r="VHU6" s="66"/>
      <c r="VHV6" s="66"/>
      <c r="VHW6" s="66"/>
      <c r="VHX6" s="66"/>
      <c r="VHY6" s="66"/>
      <c r="VHZ6" s="66"/>
      <c r="VIA6" s="66"/>
      <c r="VIB6" s="66"/>
      <c r="VIC6" s="66"/>
      <c r="VID6" s="66"/>
      <c r="VIE6" s="66"/>
      <c r="VIF6" s="66"/>
      <c r="VIG6" s="66"/>
      <c r="VIH6" s="66"/>
      <c r="VII6" s="66"/>
      <c r="VIJ6" s="66"/>
      <c r="VIK6" s="66"/>
      <c r="VIL6" s="66"/>
      <c r="VIM6" s="66"/>
      <c r="VIN6" s="66"/>
      <c r="VIO6" s="66"/>
      <c r="VIP6" s="66"/>
      <c r="VIQ6" s="66"/>
      <c r="VIR6" s="66"/>
      <c r="VIS6" s="66"/>
      <c r="VIT6" s="66"/>
      <c r="VIU6" s="66"/>
      <c r="VIV6" s="66"/>
      <c r="VIW6" s="66"/>
      <c r="VIX6" s="66"/>
      <c r="VIY6" s="66"/>
      <c r="VIZ6" s="66"/>
      <c r="VJA6" s="66"/>
      <c r="VJB6" s="66"/>
      <c r="VJC6" s="66"/>
      <c r="VJD6" s="66"/>
      <c r="VJE6" s="66"/>
      <c r="VJF6" s="66"/>
      <c r="VJG6" s="66"/>
      <c r="VJH6" s="66"/>
      <c r="VJI6" s="66"/>
      <c r="VJJ6" s="66"/>
      <c r="VJK6" s="66"/>
      <c r="VJL6" s="66"/>
      <c r="VJM6" s="66"/>
      <c r="VJN6" s="66"/>
      <c r="VJO6" s="66"/>
      <c r="VJP6" s="66"/>
      <c r="VJQ6" s="66"/>
      <c r="VJR6" s="66"/>
      <c r="VJS6" s="66"/>
      <c r="VJT6" s="66"/>
      <c r="VJU6" s="66"/>
      <c r="VJV6" s="66"/>
      <c r="VJW6" s="66"/>
      <c r="VJX6" s="66"/>
      <c r="VJY6" s="66"/>
      <c r="VJZ6" s="66"/>
      <c r="VKA6" s="66"/>
      <c r="VKB6" s="66"/>
      <c r="VKC6" s="66"/>
      <c r="VKD6" s="66"/>
      <c r="VKE6" s="66"/>
      <c r="VKF6" s="66"/>
      <c r="VKG6" s="66"/>
      <c r="VKH6" s="66"/>
      <c r="VKI6" s="66"/>
      <c r="VKJ6" s="66"/>
      <c r="VKK6" s="66"/>
      <c r="VKL6" s="66"/>
      <c r="VKM6" s="66"/>
      <c r="VKN6" s="66"/>
      <c r="VKO6" s="66"/>
      <c r="VKP6" s="66"/>
      <c r="VKQ6" s="66"/>
      <c r="VKR6" s="66"/>
      <c r="VKS6" s="66"/>
      <c r="VKT6" s="66"/>
      <c r="VKU6" s="66"/>
      <c r="VKV6" s="66"/>
      <c r="VKW6" s="66"/>
      <c r="VKX6" s="66"/>
      <c r="VKY6" s="66"/>
      <c r="VKZ6" s="66"/>
      <c r="VLA6" s="66"/>
      <c r="VLB6" s="66"/>
      <c r="VLC6" s="66"/>
      <c r="VLD6" s="66"/>
      <c r="VLE6" s="66"/>
      <c r="VLF6" s="66"/>
      <c r="VLG6" s="66"/>
      <c r="VLH6" s="66"/>
      <c r="VLI6" s="66"/>
      <c r="VLJ6" s="66"/>
      <c r="VLK6" s="66"/>
      <c r="VLL6" s="66"/>
      <c r="VLM6" s="66"/>
      <c r="VLN6" s="66"/>
      <c r="VLO6" s="66"/>
      <c r="VLP6" s="66"/>
      <c r="VLQ6" s="66"/>
      <c r="VLR6" s="66"/>
      <c r="VLS6" s="66"/>
      <c r="VLT6" s="66"/>
      <c r="VLU6" s="66"/>
      <c r="VLV6" s="66"/>
      <c r="VLW6" s="66"/>
      <c r="VLX6" s="66"/>
      <c r="VLY6" s="66"/>
      <c r="VLZ6" s="66"/>
      <c r="VMA6" s="66"/>
      <c r="VMB6" s="66"/>
      <c r="VMC6" s="66"/>
      <c r="VMD6" s="66"/>
      <c r="VME6" s="66"/>
      <c r="VMF6" s="66"/>
      <c r="VMG6" s="66"/>
      <c r="VMH6" s="66"/>
      <c r="VMI6" s="66"/>
      <c r="VMJ6" s="66"/>
      <c r="VMK6" s="66"/>
      <c r="VML6" s="66"/>
      <c r="VMM6" s="66"/>
      <c r="VMN6" s="66"/>
      <c r="VMO6" s="66"/>
      <c r="VMP6" s="66"/>
      <c r="VMQ6" s="66"/>
      <c r="VMR6" s="66"/>
      <c r="VMS6" s="66"/>
      <c r="VMT6" s="66"/>
      <c r="VMU6" s="66"/>
      <c r="VMV6" s="66"/>
      <c r="VMW6" s="66"/>
      <c r="VMX6" s="66"/>
      <c r="VMY6" s="66"/>
      <c r="VMZ6" s="66"/>
      <c r="VNA6" s="66"/>
      <c r="VNB6" s="66"/>
      <c r="VNC6" s="66"/>
      <c r="VND6" s="66"/>
      <c r="VNE6" s="66"/>
      <c r="VNF6" s="66"/>
      <c r="VNG6" s="66"/>
      <c r="VNH6" s="66"/>
      <c r="VNI6" s="66"/>
      <c r="VNJ6" s="66"/>
      <c r="VNK6" s="66"/>
      <c r="VNL6" s="66"/>
      <c r="VNM6" s="66"/>
      <c r="VNN6" s="66"/>
      <c r="VNO6" s="66"/>
      <c r="VNP6" s="66"/>
      <c r="VNQ6" s="66"/>
      <c r="VNR6" s="66"/>
      <c r="VNS6" s="66"/>
      <c r="VNT6" s="66"/>
      <c r="VNU6" s="66"/>
      <c r="VNV6" s="66"/>
      <c r="VNW6" s="66"/>
      <c r="VNX6" s="66"/>
      <c r="VNY6" s="66"/>
      <c r="VNZ6" s="66"/>
      <c r="VOA6" s="66"/>
      <c r="VOB6" s="66"/>
      <c r="VOC6" s="66"/>
      <c r="VOD6" s="66"/>
      <c r="VOE6" s="66"/>
      <c r="VOF6" s="66"/>
      <c r="VOG6" s="66"/>
      <c r="VOH6" s="66"/>
      <c r="VOI6" s="66"/>
      <c r="VOJ6" s="66"/>
      <c r="VOK6" s="66"/>
      <c r="VOL6" s="66"/>
      <c r="VOM6" s="66"/>
      <c r="VON6" s="66"/>
      <c r="VOO6" s="66"/>
      <c r="VOP6" s="66"/>
      <c r="VOQ6" s="66"/>
      <c r="VOR6" s="66"/>
      <c r="VOS6" s="66"/>
      <c r="VOT6" s="66"/>
      <c r="VOU6" s="66"/>
      <c r="VOV6" s="66"/>
      <c r="VOW6" s="66"/>
      <c r="VOX6" s="66"/>
      <c r="VOY6" s="66"/>
      <c r="VOZ6" s="66"/>
      <c r="VPA6" s="66"/>
      <c r="VPB6" s="66"/>
      <c r="VPC6" s="66"/>
      <c r="VPD6" s="66"/>
      <c r="VPE6" s="66"/>
      <c r="VPF6" s="66"/>
      <c r="VPG6" s="66"/>
      <c r="VPH6" s="66"/>
      <c r="VPI6" s="66"/>
      <c r="VPJ6" s="66"/>
      <c r="VPK6" s="66"/>
      <c r="VPL6" s="66"/>
      <c r="VPM6" s="66"/>
      <c r="VPN6" s="66"/>
      <c r="VPO6" s="66"/>
      <c r="VPP6" s="66"/>
      <c r="VPQ6" s="66"/>
      <c r="VPR6" s="66"/>
      <c r="VPS6" s="66"/>
      <c r="VPT6" s="66"/>
      <c r="VPU6" s="66"/>
      <c r="VPV6" s="66"/>
      <c r="VPW6" s="66"/>
      <c r="VPX6" s="66"/>
      <c r="VPY6" s="66"/>
      <c r="VPZ6" s="66"/>
      <c r="VQA6" s="66"/>
      <c r="VQB6" s="66"/>
      <c r="VQC6" s="66"/>
      <c r="VQD6" s="66"/>
      <c r="VQE6" s="66"/>
      <c r="VQF6" s="66"/>
      <c r="VQG6" s="66"/>
      <c r="VQH6" s="66"/>
      <c r="VQI6" s="66"/>
      <c r="VQJ6" s="66"/>
      <c r="VQK6" s="66"/>
      <c r="VQL6" s="66"/>
      <c r="VQM6" s="66"/>
      <c r="VQN6" s="66"/>
      <c r="VQO6" s="66"/>
      <c r="VQP6" s="66"/>
      <c r="VQQ6" s="66"/>
      <c r="VQR6" s="66"/>
      <c r="VQS6" s="66"/>
      <c r="VQT6" s="66"/>
      <c r="VQU6" s="66"/>
      <c r="VQV6" s="66"/>
      <c r="VQW6" s="66"/>
      <c r="VQX6" s="66"/>
      <c r="VQY6" s="66"/>
      <c r="VQZ6" s="66"/>
      <c r="VRA6" s="66"/>
      <c r="VRB6" s="66"/>
      <c r="VRC6" s="66"/>
      <c r="VRD6" s="66"/>
      <c r="VRE6" s="66"/>
      <c r="VRF6" s="66"/>
      <c r="VRG6" s="66"/>
      <c r="VRH6" s="66"/>
      <c r="VRI6" s="66"/>
      <c r="VRJ6" s="66"/>
      <c r="VRK6" s="66"/>
      <c r="VRL6" s="66"/>
      <c r="VRM6" s="66"/>
      <c r="VRN6" s="66"/>
      <c r="VRO6" s="66"/>
      <c r="VRP6" s="66"/>
      <c r="VRQ6" s="66"/>
      <c r="VRR6" s="66"/>
      <c r="VRS6" s="66"/>
      <c r="VRT6" s="66"/>
      <c r="VRU6" s="66"/>
      <c r="VRV6" s="66"/>
      <c r="VRW6" s="66"/>
      <c r="VRX6" s="66"/>
      <c r="VRY6" s="66"/>
      <c r="VRZ6" s="66"/>
      <c r="VSA6" s="66"/>
      <c r="VSB6" s="66"/>
      <c r="VSC6" s="66"/>
      <c r="VSD6" s="66"/>
      <c r="VSE6" s="66"/>
      <c r="VSF6" s="66"/>
      <c r="VSG6" s="66"/>
      <c r="VSH6" s="66"/>
      <c r="VSI6" s="66"/>
      <c r="VSJ6" s="66"/>
      <c r="VSK6" s="66"/>
      <c r="VSL6" s="66"/>
      <c r="VSM6" s="66"/>
      <c r="VSN6" s="66"/>
      <c r="VSO6" s="66"/>
      <c r="VSP6" s="66"/>
      <c r="VSQ6" s="66"/>
      <c r="VSR6" s="66"/>
      <c r="VSS6" s="66"/>
      <c r="VST6" s="66"/>
      <c r="VSU6" s="66"/>
      <c r="VSV6" s="66"/>
      <c r="VSW6" s="66"/>
      <c r="VSX6" s="66"/>
      <c r="VSY6" s="66"/>
      <c r="VSZ6" s="66"/>
      <c r="VTA6" s="66"/>
      <c r="VTB6" s="66"/>
      <c r="VTC6" s="66"/>
      <c r="VTD6" s="66"/>
      <c r="VTE6" s="66"/>
      <c r="VTF6" s="66"/>
      <c r="VTG6" s="66"/>
      <c r="VTH6" s="66"/>
      <c r="VTI6" s="66"/>
      <c r="VTJ6" s="66"/>
      <c r="VTK6" s="66"/>
      <c r="VTL6" s="66"/>
      <c r="VTM6" s="66"/>
      <c r="VTN6" s="66"/>
      <c r="VTO6" s="66"/>
      <c r="VTP6" s="66"/>
      <c r="VTQ6" s="66"/>
      <c r="VTR6" s="66"/>
      <c r="VTS6" s="66"/>
      <c r="VTT6" s="66"/>
      <c r="VTU6" s="66"/>
      <c r="VTV6" s="66"/>
      <c r="VTW6" s="66"/>
      <c r="VTX6" s="66"/>
      <c r="VTY6" s="66"/>
      <c r="VTZ6" s="66"/>
      <c r="VUA6" s="66"/>
      <c r="VUB6" s="66"/>
      <c r="VUC6" s="66"/>
      <c r="VUD6" s="66"/>
      <c r="VUE6" s="66"/>
      <c r="VUF6" s="66"/>
      <c r="VUG6" s="66"/>
      <c r="VUH6" s="66"/>
      <c r="VUI6" s="66"/>
      <c r="VUJ6" s="66"/>
      <c r="VUK6" s="66"/>
      <c r="VUL6" s="66"/>
      <c r="VUM6" s="66"/>
      <c r="VUN6" s="66"/>
      <c r="VUO6" s="66"/>
      <c r="VUP6" s="66"/>
      <c r="VUQ6" s="66"/>
      <c r="VUR6" s="66"/>
      <c r="VUS6" s="66"/>
      <c r="VUT6" s="66"/>
      <c r="VUU6" s="66"/>
      <c r="VUV6" s="66"/>
      <c r="VUW6" s="66"/>
      <c r="VUX6" s="66"/>
      <c r="VUY6" s="66"/>
      <c r="VUZ6" s="66"/>
      <c r="VVA6" s="66"/>
      <c r="VVB6" s="66"/>
      <c r="VVC6" s="66"/>
      <c r="VVD6" s="66"/>
      <c r="VVE6" s="66"/>
      <c r="VVF6" s="66"/>
      <c r="VVG6" s="66"/>
      <c r="VVH6" s="66"/>
      <c r="VVI6" s="66"/>
      <c r="VVJ6" s="66"/>
      <c r="VVK6" s="66"/>
      <c r="VVL6" s="66"/>
      <c r="VVM6" s="66"/>
      <c r="VVN6" s="66"/>
      <c r="VVO6" s="66"/>
      <c r="VVP6" s="66"/>
      <c r="VVQ6" s="66"/>
      <c r="VVR6" s="66"/>
      <c r="VVS6" s="66"/>
      <c r="VVT6" s="66"/>
      <c r="VVU6" s="66"/>
      <c r="VVV6" s="66"/>
      <c r="VVW6" s="66"/>
      <c r="VVX6" s="66"/>
      <c r="VVY6" s="66"/>
      <c r="VVZ6" s="66"/>
      <c r="VWA6" s="66"/>
      <c r="VWB6" s="66"/>
      <c r="VWC6" s="66"/>
      <c r="VWD6" s="66"/>
      <c r="VWE6" s="66"/>
      <c r="VWF6" s="66"/>
      <c r="VWG6" s="66"/>
      <c r="VWH6" s="66"/>
      <c r="VWI6" s="66"/>
      <c r="VWJ6" s="66"/>
      <c r="VWK6" s="66"/>
      <c r="VWL6" s="66"/>
      <c r="VWM6" s="66"/>
      <c r="VWN6" s="66"/>
      <c r="VWO6" s="66"/>
      <c r="VWP6" s="66"/>
      <c r="VWQ6" s="66"/>
      <c r="VWR6" s="66"/>
      <c r="VWS6" s="66"/>
      <c r="VWT6" s="66"/>
      <c r="VWU6" s="66"/>
      <c r="VWV6" s="66"/>
      <c r="VWW6" s="66"/>
      <c r="VWX6" s="66"/>
      <c r="VWY6" s="66"/>
      <c r="VWZ6" s="66"/>
      <c r="VXA6" s="66"/>
      <c r="VXB6" s="66"/>
      <c r="VXC6" s="66"/>
      <c r="VXD6" s="66"/>
      <c r="VXE6" s="66"/>
      <c r="VXF6" s="66"/>
      <c r="VXG6" s="66"/>
      <c r="VXH6" s="66"/>
      <c r="VXI6" s="66"/>
      <c r="VXJ6" s="66"/>
      <c r="VXK6" s="66"/>
      <c r="VXL6" s="66"/>
      <c r="VXM6" s="66"/>
      <c r="VXN6" s="66"/>
      <c r="VXO6" s="66"/>
      <c r="VXP6" s="66"/>
      <c r="VXQ6" s="66"/>
      <c r="VXR6" s="66"/>
      <c r="VXS6" s="66"/>
      <c r="VXT6" s="66"/>
      <c r="VXU6" s="66"/>
      <c r="VXV6" s="66"/>
      <c r="VXW6" s="66"/>
      <c r="VXX6" s="66"/>
      <c r="VXY6" s="66"/>
      <c r="VXZ6" s="66"/>
      <c r="VYA6" s="66"/>
      <c r="VYB6" s="66"/>
      <c r="VYC6" s="66"/>
      <c r="VYD6" s="66"/>
      <c r="VYE6" s="66"/>
      <c r="VYF6" s="66"/>
      <c r="VYG6" s="66"/>
      <c r="VYH6" s="66"/>
      <c r="VYI6" s="66"/>
      <c r="VYJ6" s="66"/>
      <c r="VYK6" s="66"/>
      <c r="VYL6" s="66"/>
      <c r="VYM6" s="66"/>
      <c r="VYN6" s="66"/>
      <c r="VYO6" s="66"/>
      <c r="VYP6" s="66"/>
      <c r="VYQ6" s="66"/>
      <c r="VYR6" s="66"/>
      <c r="VYS6" s="66"/>
      <c r="VYT6" s="66"/>
      <c r="VYU6" s="66"/>
      <c r="VYV6" s="66"/>
      <c r="VYW6" s="66"/>
      <c r="VYX6" s="66"/>
      <c r="VYY6" s="66"/>
      <c r="VYZ6" s="66"/>
      <c r="VZA6" s="66"/>
      <c r="VZB6" s="66"/>
      <c r="VZC6" s="66"/>
      <c r="VZD6" s="66"/>
      <c r="VZE6" s="66"/>
      <c r="VZF6" s="66"/>
      <c r="VZG6" s="66"/>
      <c r="VZH6" s="66"/>
      <c r="VZI6" s="66"/>
      <c r="VZJ6" s="66"/>
      <c r="VZK6" s="66"/>
      <c r="VZL6" s="66"/>
      <c r="VZM6" s="66"/>
      <c r="VZN6" s="66"/>
      <c r="VZO6" s="66"/>
      <c r="VZP6" s="66"/>
      <c r="VZQ6" s="66"/>
      <c r="VZR6" s="66"/>
      <c r="VZS6" s="66"/>
      <c r="VZT6" s="66"/>
      <c r="VZU6" s="66"/>
      <c r="VZV6" s="66"/>
      <c r="VZW6" s="66"/>
      <c r="VZX6" s="66"/>
      <c r="VZY6" s="66"/>
      <c r="VZZ6" s="66"/>
      <c r="WAA6" s="66"/>
      <c r="WAB6" s="66"/>
      <c r="WAC6" s="66"/>
      <c r="WAD6" s="66"/>
      <c r="WAE6" s="66"/>
      <c r="WAF6" s="66"/>
      <c r="WAG6" s="66"/>
      <c r="WAH6" s="66"/>
      <c r="WAI6" s="66"/>
      <c r="WAJ6" s="66"/>
      <c r="WAK6" s="66"/>
      <c r="WAL6" s="66"/>
      <c r="WAM6" s="66"/>
      <c r="WAN6" s="66"/>
      <c r="WAO6" s="66"/>
      <c r="WAP6" s="66"/>
      <c r="WAQ6" s="66"/>
      <c r="WAR6" s="66"/>
      <c r="WAS6" s="66"/>
      <c r="WAT6" s="66"/>
      <c r="WAU6" s="66"/>
      <c r="WAV6" s="66"/>
      <c r="WAW6" s="66"/>
      <c r="WAX6" s="66"/>
      <c r="WAY6" s="66"/>
      <c r="WAZ6" s="66"/>
      <c r="WBA6" s="66"/>
      <c r="WBB6" s="66"/>
      <c r="WBC6" s="66"/>
      <c r="WBD6" s="66"/>
      <c r="WBE6" s="66"/>
      <c r="WBF6" s="66"/>
      <c r="WBG6" s="66"/>
      <c r="WBH6" s="66"/>
      <c r="WBI6" s="66"/>
      <c r="WBJ6" s="66"/>
      <c r="WBK6" s="66"/>
      <c r="WBL6" s="66"/>
      <c r="WBM6" s="66"/>
      <c r="WBN6" s="66"/>
      <c r="WBO6" s="66"/>
      <c r="WBP6" s="66"/>
      <c r="WBQ6" s="66"/>
      <c r="WBR6" s="66"/>
      <c r="WBS6" s="66"/>
      <c r="WBT6" s="66"/>
      <c r="WBU6" s="66"/>
      <c r="WBV6" s="66"/>
      <c r="WBW6" s="66"/>
      <c r="WBX6" s="66"/>
      <c r="WBY6" s="66"/>
      <c r="WBZ6" s="66"/>
      <c r="WCA6" s="66"/>
      <c r="WCB6" s="66"/>
      <c r="WCC6" s="66"/>
      <c r="WCD6" s="66"/>
      <c r="WCE6" s="66"/>
      <c r="WCF6" s="66"/>
      <c r="WCG6" s="66"/>
      <c r="WCH6" s="66"/>
      <c r="WCI6" s="66"/>
      <c r="WCJ6" s="66"/>
      <c r="WCK6" s="66"/>
      <c r="WCL6" s="66"/>
      <c r="WCM6" s="66"/>
      <c r="WCN6" s="66"/>
      <c r="WCO6" s="66"/>
      <c r="WCP6" s="66"/>
      <c r="WCQ6" s="66"/>
      <c r="WCR6" s="66"/>
      <c r="WCS6" s="66"/>
      <c r="WCT6" s="66"/>
      <c r="WCU6" s="66"/>
      <c r="WCV6" s="66"/>
      <c r="WCW6" s="66"/>
      <c r="WCX6" s="66"/>
      <c r="WCY6" s="66"/>
      <c r="WCZ6" s="66"/>
      <c r="WDA6" s="66"/>
      <c r="WDB6" s="66"/>
      <c r="WDC6" s="66"/>
      <c r="WDD6" s="66"/>
      <c r="WDE6" s="66"/>
      <c r="WDF6" s="66"/>
      <c r="WDG6" s="66"/>
      <c r="WDH6" s="66"/>
      <c r="WDI6" s="66"/>
      <c r="WDJ6" s="66"/>
      <c r="WDK6" s="66"/>
      <c r="WDL6" s="66"/>
      <c r="WDM6" s="66"/>
      <c r="WDN6" s="66"/>
      <c r="WDO6" s="66"/>
      <c r="WDP6" s="66"/>
      <c r="WDQ6" s="66"/>
      <c r="WDR6" s="66"/>
      <c r="WDS6" s="66"/>
      <c r="WDT6" s="66"/>
      <c r="WDU6" s="66"/>
      <c r="WDV6" s="66"/>
      <c r="WDW6" s="66"/>
      <c r="WDX6" s="66"/>
      <c r="WDY6" s="66"/>
      <c r="WDZ6" s="66"/>
      <c r="WEA6" s="66"/>
      <c r="WEB6" s="66"/>
      <c r="WEC6" s="66"/>
      <c r="WED6" s="66"/>
      <c r="WEE6" s="66"/>
      <c r="WEF6" s="66"/>
      <c r="WEG6" s="66"/>
      <c r="WEH6" s="66"/>
      <c r="WEI6" s="66"/>
      <c r="WEJ6" s="66"/>
      <c r="WEK6" s="66"/>
      <c r="WEL6" s="66"/>
      <c r="WEM6" s="66"/>
      <c r="WEN6" s="66"/>
      <c r="WEO6" s="66"/>
      <c r="WEP6" s="66"/>
      <c r="WEQ6" s="66"/>
      <c r="WER6" s="66"/>
      <c r="WES6" s="66"/>
      <c r="WET6" s="66"/>
      <c r="WEU6" s="66"/>
      <c r="WEV6" s="66"/>
      <c r="WEW6" s="66"/>
      <c r="WEX6" s="66"/>
      <c r="WEY6" s="66"/>
      <c r="WEZ6" s="66"/>
      <c r="WFA6" s="66"/>
      <c r="WFB6" s="66"/>
      <c r="WFC6" s="66"/>
      <c r="WFD6" s="66"/>
      <c r="WFE6" s="66"/>
      <c r="WFF6" s="66"/>
      <c r="WFG6" s="66"/>
      <c r="WFH6" s="66"/>
      <c r="WFI6" s="66"/>
      <c r="WFJ6" s="66"/>
      <c r="WFK6" s="66"/>
      <c r="WFL6" s="66"/>
      <c r="WFM6" s="66"/>
      <c r="WFN6" s="66"/>
      <c r="WFO6" s="66"/>
      <c r="WFP6" s="66"/>
      <c r="WFQ6" s="66"/>
      <c r="WFR6" s="66"/>
      <c r="WFS6" s="66"/>
      <c r="WFT6" s="66"/>
      <c r="WFU6" s="66"/>
      <c r="WFV6" s="66"/>
      <c r="WFW6" s="66"/>
      <c r="WFX6" s="66"/>
      <c r="WFY6" s="66"/>
      <c r="WFZ6" s="66"/>
      <c r="WGA6" s="66"/>
      <c r="WGB6" s="66"/>
      <c r="WGC6" s="66"/>
      <c r="WGD6" s="66"/>
      <c r="WGE6" s="66"/>
      <c r="WGF6" s="66"/>
      <c r="WGG6" s="66"/>
      <c r="WGH6" s="66"/>
      <c r="WGI6" s="66"/>
      <c r="WGJ6" s="66"/>
      <c r="WGK6" s="66"/>
      <c r="WGL6" s="66"/>
      <c r="WGM6" s="66"/>
      <c r="WGN6" s="66"/>
      <c r="WGO6" s="66"/>
      <c r="WGP6" s="66"/>
      <c r="WGQ6" s="66"/>
      <c r="WGR6" s="66"/>
      <c r="WGS6" s="66"/>
      <c r="WGT6" s="66"/>
      <c r="WGU6" s="66"/>
      <c r="WGV6" s="66"/>
      <c r="WGW6" s="66"/>
      <c r="WGX6" s="66"/>
      <c r="WGY6" s="66"/>
      <c r="WGZ6" s="66"/>
      <c r="WHA6" s="66"/>
      <c r="WHB6" s="66"/>
      <c r="WHC6" s="66"/>
      <c r="WHD6" s="66"/>
      <c r="WHE6" s="66"/>
      <c r="WHF6" s="66"/>
      <c r="WHG6" s="66"/>
      <c r="WHH6" s="66"/>
      <c r="WHI6" s="66"/>
      <c r="WHJ6" s="66"/>
      <c r="WHK6" s="66"/>
      <c r="WHL6" s="66"/>
      <c r="WHM6" s="66"/>
      <c r="WHN6" s="66"/>
      <c r="WHO6" s="66"/>
      <c r="WHP6" s="66"/>
      <c r="WHQ6" s="66"/>
      <c r="WHR6" s="66"/>
      <c r="WHS6" s="66"/>
      <c r="WHT6" s="66"/>
      <c r="WHU6" s="66"/>
      <c r="WHV6" s="66"/>
      <c r="WHW6" s="66"/>
      <c r="WHX6" s="66"/>
      <c r="WHY6" s="66"/>
      <c r="WHZ6" s="66"/>
      <c r="WIA6" s="66"/>
      <c r="WIB6" s="66"/>
      <c r="WIC6" s="66"/>
      <c r="WID6" s="66"/>
      <c r="WIE6" s="66"/>
      <c r="WIF6" s="66"/>
      <c r="WIG6" s="66"/>
      <c r="WIH6" s="66"/>
      <c r="WII6" s="66"/>
      <c r="WIJ6" s="66"/>
      <c r="WIK6" s="66"/>
      <c r="WIL6" s="66"/>
      <c r="WIM6" s="66"/>
      <c r="WIN6" s="66"/>
      <c r="WIO6" s="66"/>
      <c r="WIP6" s="66"/>
      <c r="WIQ6" s="66"/>
      <c r="WIR6" s="66"/>
      <c r="WIS6" s="66"/>
      <c r="WIT6" s="66"/>
      <c r="WIU6" s="66"/>
      <c r="WIV6" s="66"/>
      <c r="WIW6" s="66"/>
      <c r="WIX6" s="66"/>
      <c r="WIY6" s="66"/>
      <c r="WIZ6" s="66"/>
      <c r="WJA6" s="66"/>
      <c r="WJB6" s="66"/>
      <c r="WJC6" s="66"/>
      <c r="WJD6" s="66"/>
      <c r="WJE6" s="66"/>
      <c r="WJF6" s="66"/>
      <c r="WJG6" s="66"/>
      <c r="WJH6" s="66"/>
      <c r="WJI6" s="66"/>
      <c r="WJJ6" s="66"/>
      <c r="WJK6" s="66"/>
      <c r="WJL6" s="66"/>
      <c r="WJM6" s="66"/>
      <c r="WJN6" s="66"/>
      <c r="WJO6" s="66"/>
      <c r="WJP6" s="66"/>
      <c r="WJQ6" s="66"/>
      <c r="WJR6" s="66"/>
      <c r="WJS6" s="66"/>
      <c r="WJT6" s="66"/>
      <c r="WJU6" s="66"/>
      <c r="WJV6" s="66"/>
      <c r="WJW6" s="66"/>
      <c r="WJX6" s="66"/>
      <c r="WJY6" s="66"/>
      <c r="WJZ6" s="66"/>
      <c r="WKA6" s="66"/>
      <c r="WKB6" s="66"/>
      <c r="WKC6" s="66"/>
      <c r="WKD6" s="66"/>
      <c r="WKE6" s="66"/>
      <c r="WKF6" s="66"/>
      <c r="WKG6" s="66"/>
      <c r="WKH6" s="66"/>
      <c r="WKI6" s="66"/>
      <c r="WKJ6" s="66"/>
      <c r="WKK6" s="66"/>
      <c r="WKL6" s="66"/>
      <c r="WKM6" s="66"/>
      <c r="WKN6" s="66"/>
      <c r="WKO6" s="66"/>
      <c r="WKP6" s="66"/>
      <c r="WKQ6" s="66"/>
      <c r="WKR6" s="66"/>
      <c r="WKS6" s="66"/>
      <c r="WKT6" s="66"/>
      <c r="WKU6" s="66"/>
      <c r="WKV6" s="66"/>
      <c r="WKW6" s="66"/>
      <c r="WKX6" s="66"/>
      <c r="WKY6" s="66"/>
      <c r="WKZ6" s="66"/>
      <c r="WLA6" s="66"/>
      <c r="WLB6" s="66"/>
      <c r="WLC6" s="66"/>
      <c r="WLD6" s="66"/>
      <c r="WLE6" s="66"/>
      <c r="WLF6" s="66"/>
      <c r="WLG6" s="66"/>
      <c r="WLH6" s="66"/>
      <c r="WLI6" s="66"/>
      <c r="WLJ6" s="66"/>
      <c r="WLK6" s="66"/>
      <c r="WLL6" s="66"/>
      <c r="WLM6" s="66"/>
      <c r="WLN6" s="66"/>
      <c r="WLO6" s="66"/>
      <c r="WLP6" s="66"/>
      <c r="WLQ6" s="66"/>
      <c r="WLR6" s="66"/>
      <c r="WLS6" s="66"/>
      <c r="WLT6" s="66"/>
      <c r="WLU6" s="66"/>
      <c r="WLV6" s="66"/>
      <c r="WLW6" s="66"/>
      <c r="WLX6" s="66"/>
      <c r="WLY6" s="66"/>
      <c r="WLZ6" s="66"/>
      <c r="WMA6" s="66"/>
      <c r="WMB6" s="66"/>
      <c r="WMC6" s="66"/>
      <c r="WMD6" s="66"/>
      <c r="WME6" s="66"/>
      <c r="WMF6" s="66"/>
      <c r="WMG6" s="66"/>
      <c r="WMH6" s="66"/>
      <c r="WMI6" s="66"/>
      <c r="WMJ6" s="66"/>
      <c r="WMK6" s="66"/>
      <c r="WML6" s="66"/>
      <c r="WMM6" s="66"/>
      <c r="WMN6" s="66"/>
      <c r="WMO6" s="66"/>
      <c r="WMP6" s="66"/>
      <c r="WMQ6" s="66"/>
      <c r="WMR6" s="66"/>
      <c r="WMS6" s="66"/>
      <c r="WMT6" s="66"/>
      <c r="WMU6" s="66"/>
      <c r="WMV6" s="66"/>
      <c r="WMW6" s="66"/>
      <c r="WMX6" s="66"/>
      <c r="WMY6" s="66"/>
      <c r="WMZ6" s="66"/>
      <c r="WNA6" s="66"/>
      <c r="WNB6" s="66"/>
      <c r="WNC6" s="66"/>
      <c r="WND6" s="66"/>
      <c r="WNE6" s="66"/>
      <c r="WNF6" s="66"/>
      <c r="WNG6" s="66"/>
      <c r="WNH6" s="66"/>
      <c r="WNI6" s="66"/>
      <c r="WNJ6" s="66"/>
      <c r="WNK6" s="66"/>
      <c r="WNL6" s="66"/>
      <c r="WNM6" s="66"/>
      <c r="WNN6" s="66"/>
      <c r="WNO6" s="66"/>
      <c r="WNP6" s="66"/>
      <c r="WNQ6" s="66"/>
      <c r="WNR6" s="66"/>
      <c r="WNS6" s="66"/>
      <c r="WNT6" s="66"/>
      <c r="WNU6" s="66"/>
      <c r="WNV6" s="66"/>
      <c r="WNW6" s="66"/>
      <c r="WNX6" s="66"/>
      <c r="WNY6" s="66"/>
      <c r="WNZ6" s="66"/>
      <c r="WOA6" s="66"/>
      <c r="WOB6" s="66"/>
      <c r="WOC6" s="66"/>
      <c r="WOD6" s="66"/>
      <c r="WOE6" s="66"/>
      <c r="WOF6" s="66"/>
      <c r="WOG6" s="66"/>
      <c r="WOH6" s="66"/>
      <c r="WOI6" s="66"/>
      <c r="WOJ6" s="66"/>
      <c r="WOK6" s="66"/>
      <c r="WOL6" s="66"/>
      <c r="WOM6" s="66"/>
      <c r="WON6" s="66"/>
      <c r="WOO6" s="66"/>
      <c r="WOP6" s="66"/>
      <c r="WOQ6" s="66"/>
      <c r="WOR6" s="66"/>
      <c r="WOS6" s="66"/>
      <c r="WOT6" s="66"/>
      <c r="WOU6" s="66"/>
      <c r="WOV6" s="66"/>
      <c r="WOW6" s="66"/>
      <c r="WOX6" s="66"/>
      <c r="WOY6" s="66"/>
      <c r="WOZ6" s="66"/>
      <c r="WPA6" s="66"/>
      <c r="WPB6" s="66"/>
      <c r="WPC6" s="66"/>
      <c r="WPD6" s="66"/>
      <c r="WPE6" s="66"/>
      <c r="WPF6" s="66"/>
      <c r="WPG6" s="66"/>
      <c r="WPH6" s="66"/>
      <c r="WPI6" s="66"/>
      <c r="WPJ6" s="66"/>
      <c r="WPK6" s="66"/>
      <c r="WPL6" s="66"/>
      <c r="WPM6" s="66"/>
      <c r="WPN6" s="66"/>
      <c r="WPO6" s="66"/>
      <c r="WPP6" s="66"/>
      <c r="WPQ6" s="66"/>
      <c r="WPR6" s="66"/>
      <c r="WPS6" s="66"/>
      <c r="WPT6" s="66"/>
      <c r="WPU6" s="66"/>
      <c r="WPV6" s="66"/>
      <c r="WPW6" s="66"/>
      <c r="WPX6" s="66"/>
      <c r="WPY6" s="66"/>
      <c r="WPZ6" s="66"/>
      <c r="WQA6" s="66"/>
      <c r="WQB6" s="66"/>
      <c r="WQC6" s="66"/>
      <c r="WQD6" s="66"/>
      <c r="WQE6" s="66"/>
      <c r="WQF6" s="66"/>
      <c r="WQG6" s="66"/>
      <c r="WQH6" s="66"/>
      <c r="WQI6" s="66"/>
      <c r="WQJ6" s="66"/>
      <c r="WQK6" s="66"/>
      <c r="WQL6" s="66"/>
      <c r="WQM6" s="66"/>
      <c r="WQN6" s="66"/>
      <c r="WQO6" s="66"/>
      <c r="WQP6" s="66"/>
      <c r="WQQ6" s="66"/>
      <c r="WQR6" s="66"/>
      <c r="WQS6" s="66"/>
      <c r="WQT6" s="66"/>
      <c r="WQU6" s="66"/>
      <c r="WQV6" s="66"/>
      <c r="WQW6" s="66"/>
      <c r="WQX6" s="66"/>
      <c r="WQY6" s="66"/>
      <c r="WQZ6" s="66"/>
      <c r="WRA6" s="66"/>
      <c r="WRB6" s="66"/>
      <c r="WRC6" s="66"/>
      <c r="WRD6" s="66"/>
      <c r="WRE6" s="66"/>
      <c r="WRF6" s="66"/>
      <c r="WRG6" s="66"/>
      <c r="WRH6" s="66"/>
      <c r="WRI6" s="66"/>
      <c r="WRJ6" s="66"/>
      <c r="WRK6" s="66"/>
      <c r="WRL6" s="66"/>
      <c r="WRM6" s="66"/>
      <c r="WRN6" s="66"/>
      <c r="WRO6" s="66"/>
      <c r="WRP6" s="66"/>
      <c r="WRQ6" s="66"/>
      <c r="WRR6" s="66"/>
      <c r="WRS6" s="66"/>
      <c r="WRT6" s="66"/>
      <c r="WRU6" s="66"/>
      <c r="WRV6" s="66"/>
      <c r="WRW6" s="66"/>
      <c r="WRX6" s="66"/>
      <c r="WRY6" s="66"/>
      <c r="WRZ6" s="66"/>
      <c r="WSA6" s="66"/>
      <c r="WSB6" s="66"/>
      <c r="WSC6" s="66"/>
      <c r="WSD6" s="66"/>
      <c r="WSE6" s="66"/>
      <c r="WSF6" s="66"/>
      <c r="WSG6" s="66"/>
      <c r="WSH6" s="66"/>
      <c r="WSI6" s="66"/>
      <c r="WSJ6" s="66"/>
      <c r="WSK6" s="66"/>
      <c r="WSL6" s="66"/>
      <c r="WSM6" s="66"/>
      <c r="WSN6" s="66"/>
      <c r="WSO6" s="66"/>
      <c r="WSP6" s="66"/>
      <c r="WSQ6" s="66"/>
      <c r="WSR6" s="66"/>
      <c r="WSS6" s="66"/>
      <c r="WST6" s="66"/>
      <c r="WSU6" s="66"/>
      <c r="WSV6" s="66"/>
      <c r="WSW6" s="66"/>
      <c r="WSX6" s="66"/>
      <c r="WSY6" s="66"/>
      <c r="WSZ6" s="66"/>
      <c r="WTA6" s="66"/>
      <c r="WTB6" s="66"/>
      <c r="WTC6" s="66"/>
      <c r="WTD6" s="66"/>
      <c r="WTE6" s="66"/>
      <c r="WTF6" s="66"/>
      <c r="WTG6" s="66"/>
      <c r="WTH6" s="66"/>
      <c r="WTI6" s="66"/>
      <c r="WTJ6" s="66"/>
      <c r="WTK6" s="66"/>
      <c r="WTL6" s="66"/>
      <c r="WTM6" s="66"/>
      <c r="WTN6" s="66"/>
      <c r="WTO6" s="66"/>
      <c r="WTP6" s="66"/>
      <c r="WTQ6" s="66"/>
      <c r="WTR6" s="66"/>
      <c r="WTS6" s="66"/>
      <c r="WTT6" s="66"/>
      <c r="WTU6" s="66"/>
      <c r="WTV6" s="66"/>
      <c r="WTW6" s="66"/>
      <c r="WTX6" s="66"/>
      <c r="WTY6" s="66"/>
      <c r="WTZ6" s="66"/>
      <c r="WUA6" s="66"/>
      <c r="WUB6" s="66"/>
      <c r="WUC6" s="66"/>
      <c r="WUD6" s="66"/>
      <c r="WUE6" s="66"/>
      <c r="WUF6" s="66"/>
      <c r="WUG6" s="66"/>
      <c r="WUH6" s="66"/>
      <c r="WUI6" s="66"/>
      <c r="WUJ6" s="66"/>
      <c r="WUK6" s="66"/>
      <c r="WUL6" s="66"/>
      <c r="WUM6" s="66"/>
      <c r="WUN6" s="66"/>
      <c r="WUO6" s="66"/>
      <c r="WUP6" s="66"/>
      <c r="WUQ6" s="66"/>
      <c r="WUR6" s="66"/>
      <c r="WUS6" s="66"/>
      <c r="WUT6" s="66"/>
      <c r="WUU6" s="66"/>
      <c r="WUV6" s="66"/>
      <c r="WUW6" s="66"/>
      <c r="WUX6" s="66"/>
      <c r="WUY6" s="66"/>
      <c r="WUZ6" s="66"/>
      <c r="WVA6" s="66"/>
      <c r="WVB6" s="66"/>
      <c r="WVC6" s="66"/>
      <c r="WVD6" s="66"/>
      <c r="WVE6" s="66"/>
      <c r="WVF6" s="66"/>
      <c r="WVG6" s="66"/>
      <c r="WVH6" s="66"/>
      <c r="WVI6" s="66"/>
      <c r="WVJ6" s="66"/>
      <c r="WVK6" s="66"/>
      <c r="WVL6" s="66"/>
      <c r="WVM6" s="66"/>
      <c r="WVN6" s="66"/>
      <c r="WVO6" s="66"/>
      <c r="WVP6" s="66"/>
      <c r="WVQ6" s="66"/>
      <c r="WVR6" s="66"/>
      <c r="WVS6" s="66"/>
      <c r="WVT6" s="66"/>
      <c r="WVU6" s="66"/>
      <c r="WVV6" s="66"/>
      <c r="WVW6" s="66"/>
      <c r="WVX6" s="66"/>
      <c r="WVY6" s="66"/>
      <c r="WVZ6" s="66"/>
      <c r="WWA6" s="66"/>
      <c r="WWB6" s="66"/>
      <c r="WWC6" s="66"/>
      <c r="WWD6" s="66"/>
      <c r="WWE6" s="66"/>
      <c r="WWF6" s="66"/>
      <c r="WWG6" s="66"/>
      <c r="WWH6" s="66"/>
      <c r="WWI6" s="66"/>
      <c r="WWJ6" s="66"/>
      <c r="WWK6" s="66"/>
      <c r="WWL6" s="66"/>
      <c r="WWM6" s="66"/>
      <c r="WWN6" s="66"/>
      <c r="WWO6" s="66"/>
      <c r="WWP6" s="66"/>
      <c r="WWQ6" s="66"/>
      <c r="WWR6" s="66"/>
      <c r="WWS6" s="66"/>
      <c r="WWT6" s="66"/>
      <c r="WWU6" s="66"/>
      <c r="WWV6" s="66"/>
      <c r="WWW6" s="66"/>
      <c r="WWX6" s="66"/>
      <c r="WWY6" s="66"/>
      <c r="WWZ6" s="66"/>
      <c r="WXA6" s="66"/>
      <c r="WXB6" s="66"/>
      <c r="WXC6" s="66"/>
      <c r="WXD6" s="66"/>
      <c r="WXE6" s="66"/>
      <c r="WXF6" s="66"/>
      <c r="WXG6" s="66"/>
      <c r="WXH6" s="66"/>
      <c r="WXI6" s="66"/>
      <c r="WXJ6" s="66"/>
      <c r="WXK6" s="66"/>
      <c r="WXL6" s="66"/>
      <c r="WXM6" s="66"/>
      <c r="WXN6" s="66"/>
      <c r="WXO6" s="66"/>
      <c r="WXP6" s="66"/>
      <c r="WXQ6" s="66"/>
      <c r="WXR6" s="66"/>
      <c r="WXS6" s="66"/>
      <c r="WXT6" s="66"/>
      <c r="WXU6" s="66"/>
      <c r="WXV6" s="66"/>
      <c r="WXW6" s="66"/>
      <c r="WXX6" s="66"/>
      <c r="WXY6" s="66"/>
      <c r="WXZ6" s="66"/>
      <c r="WYA6" s="66"/>
      <c r="WYB6" s="66"/>
      <c r="WYC6" s="66"/>
      <c r="WYD6" s="66"/>
      <c r="WYE6" s="66"/>
      <c r="WYF6" s="66"/>
      <c r="WYG6" s="66"/>
      <c r="WYH6" s="66"/>
      <c r="WYI6" s="66"/>
      <c r="WYJ6" s="66"/>
      <c r="WYK6" s="66"/>
      <c r="WYL6" s="66"/>
      <c r="WYM6" s="66"/>
      <c r="WYN6" s="66"/>
      <c r="WYO6" s="66"/>
      <c r="WYP6" s="66"/>
      <c r="WYQ6" s="66"/>
      <c r="WYR6" s="66"/>
      <c r="WYS6" s="66"/>
      <c r="WYT6" s="66"/>
      <c r="WYU6" s="66"/>
      <c r="WYV6" s="66"/>
      <c r="WYW6" s="66"/>
      <c r="WYX6" s="66"/>
      <c r="WYY6" s="66"/>
      <c r="WYZ6" s="66"/>
      <c r="WZA6" s="66"/>
      <c r="WZB6" s="66"/>
      <c r="WZC6" s="66"/>
      <c r="WZD6" s="66"/>
      <c r="WZE6" s="66"/>
      <c r="WZF6" s="66"/>
      <c r="WZG6" s="66"/>
      <c r="WZH6" s="66"/>
      <c r="WZI6" s="66"/>
      <c r="WZJ6" s="66"/>
      <c r="WZK6" s="66"/>
      <c r="WZL6" s="66"/>
      <c r="WZM6" s="66"/>
      <c r="WZN6" s="66"/>
      <c r="WZO6" s="66"/>
      <c r="WZP6" s="66"/>
      <c r="WZQ6" s="66"/>
      <c r="WZR6" s="66"/>
      <c r="WZS6" s="66"/>
      <c r="WZT6" s="66"/>
      <c r="WZU6" s="66"/>
      <c r="WZV6" s="66"/>
      <c r="WZW6" s="66"/>
      <c r="WZX6" s="66"/>
      <c r="WZY6" s="66"/>
      <c r="WZZ6" s="66"/>
      <c r="XAA6" s="66"/>
      <c r="XAB6" s="66"/>
      <c r="XAC6" s="66"/>
      <c r="XAD6" s="66"/>
      <c r="XAE6" s="66"/>
      <c r="XAF6" s="66"/>
      <c r="XAG6" s="66"/>
      <c r="XAH6" s="66"/>
      <c r="XAI6" s="66"/>
      <c r="XAJ6" s="66"/>
      <c r="XAK6" s="66"/>
      <c r="XAL6" s="66"/>
      <c r="XAM6" s="66"/>
      <c r="XAN6" s="66"/>
      <c r="XAO6" s="66"/>
      <c r="XAP6" s="66"/>
      <c r="XAQ6" s="66"/>
      <c r="XAR6" s="66"/>
      <c r="XAS6" s="66"/>
      <c r="XAT6" s="66"/>
      <c r="XAU6" s="66"/>
      <c r="XAV6" s="66"/>
      <c r="XAW6" s="66"/>
      <c r="XAX6" s="66"/>
      <c r="XAY6" s="66"/>
      <c r="XAZ6" s="66"/>
      <c r="XBA6" s="66"/>
      <c r="XBB6" s="66"/>
      <c r="XBC6" s="66"/>
      <c r="XBD6" s="66"/>
      <c r="XBE6" s="66"/>
      <c r="XBF6" s="66"/>
      <c r="XBG6" s="66"/>
      <c r="XBH6" s="66"/>
      <c r="XBI6" s="66"/>
      <c r="XBJ6" s="66"/>
      <c r="XBK6" s="66"/>
      <c r="XBL6" s="66"/>
      <c r="XBM6" s="66"/>
      <c r="XBN6" s="66"/>
      <c r="XBO6" s="66"/>
      <c r="XBP6" s="66"/>
      <c r="XBQ6" s="66"/>
      <c r="XBR6" s="66"/>
      <c r="XBS6" s="66"/>
      <c r="XBT6" s="66"/>
      <c r="XBU6" s="66"/>
      <c r="XBV6" s="66"/>
      <c r="XBW6" s="66"/>
      <c r="XBX6" s="66"/>
      <c r="XBY6" s="66"/>
      <c r="XBZ6" s="66"/>
      <c r="XCA6" s="66"/>
      <c r="XCB6" s="66"/>
      <c r="XCC6" s="66"/>
      <c r="XCD6" s="66"/>
      <c r="XCE6" s="66"/>
      <c r="XCF6" s="66"/>
      <c r="XCG6" s="66"/>
      <c r="XCH6" s="66"/>
      <c r="XCI6" s="66"/>
      <c r="XCJ6" s="66"/>
      <c r="XCK6" s="66"/>
      <c r="XCL6" s="66"/>
      <c r="XCM6" s="66"/>
      <c r="XCN6" s="66"/>
      <c r="XCO6" s="66"/>
      <c r="XCP6" s="66"/>
      <c r="XCQ6" s="66"/>
      <c r="XCR6" s="66"/>
      <c r="XCS6" s="66"/>
      <c r="XCT6" s="66"/>
      <c r="XCU6" s="66"/>
      <c r="XCV6" s="66"/>
      <c r="XCW6" s="66"/>
      <c r="XCX6" s="66"/>
      <c r="XCY6" s="66"/>
      <c r="XCZ6" s="66"/>
      <c r="XDA6" s="66"/>
      <c r="XDB6" s="66"/>
      <c r="XDC6" s="66"/>
      <c r="XDD6" s="66"/>
      <c r="XDE6" s="66"/>
      <c r="XDF6" s="66"/>
      <c r="XDG6" s="66"/>
      <c r="XDH6" s="66"/>
      <c r="XDI6" s="66"/>
      <c r="XDJ6" s="66"/>
      <c r="XDK6" s="66"/>
      <c r="XDL6" s="66"/>
      <c r="XDM6" s="66"/>
      <c r="XDN6" s="66"/>
      <c r="XDO6" s="66"/>
      <c r="XDP6" s="66"/>
      <c r="XDQ6" s="66"/>
      <c r="XDR6" s="66"/>
      <c r="XDS6" s="66"/>
      <c r="XDT6" s="66"/>
      <c r="XDU6" s="66"/>
      <c r="XDV6" s="66"/>
      <c r="XDW6" s="66"/>
      <c r="XDX6" s="66"/>
      <c r="XDY6" s="66"/>
      <c r="XDZ6" s="66"/>
      <c r="XEA6" s="66"/>
      <c r="XEB6" s="66"/>
      <c r="XEC6" s="66"/>
      <c r="XED6" s="66"/>
      <c r="XEE6" s="66"/>
      <c r="XEF6" s="66"/>
      <c r="XEG6" s="66"/>
      <c r="XEH6" s="66"/>
      <c r="XEI6" s="66"/>
      <c r="XEJ6" s="66"/>
      <c r="XEK6" s="66"/>
      <c r="XEL6" s="66"/>
      <c r="XEM6" s="66"/>
      <c r="XEN6" s="66"/>
      <c r="XEO6" s="66"/>
      <c r="XEP6" s="66"/>
      <c r="XEQ6" s="66"/>
      <c r="XER6" s="66"/>
      <c r="XES6" s="66"/>
      <c r="XET6" s="66"/>
      <c r="XEU6" s="66"/>
      <c r="XEV6" s="66"/>
      <c r="XEW6" s="66"/>
      <c r="XEX6" s="66"/>
      <c r="XEY6" s="66"/>
      <c r="XEZ6" s="66"/>
    </row>
    <row r="7" spans="1:16380">
      <c r="A7" s="68"/>
      <c r="B7" s="69"/>
      <c r="C7" s="69"/>
      <c r="D7" s="69"/>
      <c r="E7" s="69"/>
      <c r="F7" s="69"/>
      <c r="G7" s="70"/>
      <c r="H7" s="66"/>
      <c r="I7" s="66"/>
      <c r="J7" s="62" t="s">
        <v>166</v>
      </c>
      <c r="K7" s="62">
        <v>7</v>
      </c>
      <c r="L7" s="67"/>
      <c r="M7" s="62">
        <v>2017</v>
      </c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  <c r="HL7" s="66"/>
      <c r="HM7" s="66"/>
      <c r="HN7" s="66"/>
      <c r="HO7" s="66"/>
      <c r="HP7" s="66"/>
      <c r="HQ7" s="66"/>
      <c r="HR7" s="66"/>
      <c r="HS7" s="66"/>
      <c r="HT7" s="66"/>
      <c r="HU7" s="66"/>
      <c r="HV7" s="66"/>
      <c r="HW7" s="66"/>
      <c r="HX7" s="66"/>
      <c r="HY7" s="66"/>
      <c r="HZ7" s="66"/>
      <c r="IA7" s="66"/>
      <c r="IB7" s="66"/>
      <c r="IC7" s="66"/>
      <c r="ID7" s="66"/>
      <c r="IE7" s="66"/>
      <c r="IF7" s="66"/>
      <c r="IG7" s="66"/>
      <c r="IH7" s="66"/>
      <c r="II7" s="66"/>
      <c r="IJ7" s="66"/>
      <c r="IK7" s="66"/>
      <c r="IL7" s="66"/>
      <c r="IM7" s="66"/>
      <c r="IN7" s="66"/>
      <c r="IO7" s="66"/>
      <c r="IP7" s="66"/>
      <c r="IQ7" s="66"/>
      <c r="IR7" s="66"/>
      <c r="IS7" s="66"/>
      <c r="IT7" s="66"/>
      <c r="IU7" s="66"/>
      <c r="IV7" s="66"/>
      <c r="IW7" s="66"/>
      <c r="IX7" s="66"/>
      <c r="IY7" s="66"/>
      <c r="IZ7" s="66"/>
      <c r="JA7" s="66"/>
      <c r="JB7" s="66"/>
      <c r="JC7" s="66"/>
      <c r="JD7" s="66"/>
      <c r="JE7" s="66"/>
      <c r="JF7" s="66"/>
      <c r="JG7" s="66"/>
      <c r="JH7" s="66"/>
      <c r="JI7" s="66"/>
      <c r="JJ7" s="66"/>
      <c r="JK7" s="66"/>
      <c r="JL7" s="66"/>
      <c r="JM7" s="66"/>
      <c r="JN7" s="66"/>
      <c r="JO7" s="66"/>
      <c r="JP7" s="66"/>
      <c r="JQ7" s="66"/>
      <c r="JR7" s="66"/>
      <c r="JS7" s="66"/>
      <c r="JT7" s="66"/>
      <c r="JU7" s="66"/>
      <c r="JV7" s="66"/>
      <c r="JW7" s="66"/>
      <c r="JX7" s="66"/>
      <c r="JY7" s="66"/>
      <c r="JZ7" s="66"/>
      <c r="KA7" s="66"/>
      <c r="KB7" s="66"/>
      <c r="KC7" s="66"/>
      <c r="KD7" s="66"/>
      <c r="KE7" s="66"/>
      <c r="KF7" s="66"/>
      <c r="KG7" s="66"/>
      <c r="KH7" s="66"/>
      <c r="KI7" s="66"/>
      <c r="KJ7" s="66"/>
      <c r="KK7" s="66"/>
      <c r="KL7" s="66"/>
      <c r="KM7" s="66"/>
      <c r="KN7" s="66"/>
      <c r="KO7" s="66"/>
      <c r="KP7" s="66"/>
      <c r="KQ7" s="66"/>
      <c r="KR7" s="66"/>
      <c r="KS7" s="66"/>
      <c r="KT7" s="66"/>
      <c r="KU7" s="66"/>
      <c r="KV7" s="66"/>
      <c r="KW7" s="66"/>
      <c r="KX7" s="66"/>
      <c r="KY7" s="66"/>
      <c r="KZ7" s="66"/>
      <c r="LA7" s="66"/>
      <c r="LB7" s="66"/>
      <c r="LC7" s="66"/>
      <c r="LD7" s="66"/>
      <c r="LE7" s="66"/>
      <c r="LF7" s="66"/>
      <c r="LG7" s="66"/>
      <c r="LH7" s="66"/>
      <c r="LI7" s="66"/>
      <c r="LJ7" s="66"/>
      <c r="LK7" s="66"/>
      <c r="LL7" s="66"/>
      <c r="LM7" s="66"/>
      <c r="LN7" s="66"/>
      <c r="LO7" s="66"/>
      <c r="LP7" s="66"/>
      <c r="LQ7" s="66"/>
      <c r="LR7" s="66"/>
      <c r="LS7" s="66"/>
      <c r="LT7" s="66"/>
      <c r="LU7" s="66"/>
      <c r="LV7" s="66"/>
      <c r="LW7" s="66"/>
      <c r="LX7" s="66"/>
      <c r="LY7" s="66"/>
      <c r="LZ7" s="66"/>
      <c r="MA7" s="66"/>
      <c r="MB7" s="66"/>
      <c r="MC7" s="66"/>
      <c r="MD7" s="66"/>
      <c r="ME7" s="66"/>
      <c r="MF7" s="66"/>
      <c r="MG7" s="66"/>
      <c r="MH7" s="66"/>
      <c r="MI7" s="66"/>
      <c r="MJ7" s="66"/>
      <c r="MK7" s="66"/>
      <c r="ML7" s="66"/>
      <c r="MM7" s="66"/>
      <c r="MN7" s="66"/>
      <c r="MO7" s="66"/>
      <c r="MP7" s="66"/>
      <c r="MQ7" s="66"/>
      <c r="MR7" s="66"/>
      <c r="MS7" s="66"/>
      <c r="MT7" s="66"/>
      <c r="MU7" s="66"/>
      <c r="MV7" s="66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  <c r="NI7" s="66"/>
      <c r="NJ7" s="66"/>
      <c r="NK7" s="66"/>
      <c r="NL7" s="66"/>
      <c r="NM7" s="66"/>
      <c r="NN7" s="66"/>
      <c r="NO7" s="66"/>
      <c r="NP7" s="66"/>
      <c r="NQ7" s="66"/>
      <c r="NR7" s="66"/>
      <c r="NS7" s="66"/>
      <c r="NT7" s="66"/>
      <c r="NU7" s="66"/>
      <c r="NV7" s="66"/>
      <c r="NW7" s="66"/>
      <c r="NX7" s="66"/>
      <c r="NY7" s="66"/>
      <c r="NZ7" s="66"/>
      <c r="OA7" s="66"/>
      <c r="OB7" s="66"/>
      <c r="OC7" s="66"/>
      <c r="OD7" s="66"/>
      <c r="OE7" s="66"/>
      <c r="OF7" s="66"/>
      <c r="OG7" s="66"/>
      <c r="OH7" s="66"/>
      <c r="OI7" s="66"/>
      <c r="OJ7" s="66"/>
      <c r="OK7" s="66"/>
      <c r="OL7" s="66"/>
      <c r="OM7" s="66"/>
      <c r="ON7" s="66"/>
      <c r="OO7" s="66"/>
      <c r="OP7" s="66"/>
      <c r="OQ7" s="66"/>
      <c r="OR7" s="66"/>
      <c r="OS7" s="66"/>
      <c r="OT7" s="66"/>
      <c r="OU7" s="66"/>
      <c r="OV7" s="66"/>
      <c r="OW7" s="66"/>
      <c r="OX7" s="66"/>
      <c r="OY7" s="66"/>
      <c r="OZ7" s="66"/>
      <c r="PA7" s="66"/>
      <c r="PB7" s="66"/>
      <c r="PC7" s="66"/>
      <c r="PD7" s="66"/>
      <c r="PE7" s="66"/>
      <c r="PF7" s="66"/>
      <c r="PG7" s="66"/>
      <c r="PH7" s="66"/>
      <c r="PI7" s="66"/>
      <c r="PJ7" s="66"/>
      <c r="PK7" s="66"/>
      <c r="PL7" s="66"/>
      <c r="PM7" s="66"/>
      <c r="PN7" s="66"/>
      <c r="PO7" s="66"/>
      <c r="PP7" s="66"/>
      <c r="PQ7" s="66"/>
      <c r="PR7" s="66"/>
      <c r="PS7" s="66"/>
      <c r="PT7" s="66"/>
      <c r="PU7" s="66"/>
      <c r="PV7" s="66"/>
      <c r="PW7" s="66"/>
      <c r="PX7" s="66"/>
      <c r="PY7" s="66"/>
      <c r="PZ7" s="66"/>
      <c r="QA7" s="66"/>
      <c r="QB7" s="66"/>
      <c r="QC7" s="66"/>
      <c r="QD7" s="66"/>
      <c r="QE7" s="66"/>
      <c r="QF7" s="66"/>
      <c r="QG7" s="66"/>
      <c r="QH7" s="66"/>
      <c r="QI7" s="66"/>
      <c r="QJ7" s="66"/>
      <c r="QK7" s="66"/>
      <c r="QL7" s="66"/>
      <c r="QM7" s="66"/>
      <c r="QN7" s="66"/>
      <c r="QO7" s="66"/>
      <c r="QP7" s="66"/>
      <c r="QQ7" s="66"/>
      <c r="QR7" s="66"/>
      <c r="QS7" s="66"/>
      <c r="QT7" s="66"/>
      <c r="QU7" s="66"/>
      <c r="QV7" s="66"/>
      <c r="QW7" s="66"/>
      <c r="QX7" s="66"/>
      <c r="QY7" s="66"/>
      <c r="QZ7" s="66"/>
      <c r="RA7" s="66"/>
      <c r="RB7" s="66"/>
      <c r="RC7" s="66"/>
      <c r="RD7" s="66"/>
      <c r="RE7" s="66"/>
      <c r="RF7" s="66"/>
      <c r="RG7" s="66"/>
      <c r="RH7" s="66"/>
      <c r="RI7" s="66"/>
      <c r="RJ7" s="66"/>
      <c r="RK7" s="66"/>
      <c r="RL7" s="66"/>
      <c r="RM7" s="66"/>
      <c r="RN7" s="66"/>
      <c r="RO7" s="66"/>
      <c r="RP7" s="66"/>
      <c r="RQ7" s="66"/>
      <c r="RR7" s="66"/>
      <c r="RS7" s="66"/>
      <c r="RT7" s="66"/>
      <c r="RU7" s="66"/>
      <c r="RV7" s="66"/>
      <c r="RW7" s="66"/>
      <c r="RX7" s="66"/>
      <c r="RY7" s="66"/>
      <c r="RZ7" s="66"/>
      <c r="SA7" s="66"/>
      <c r="SB7" s="66"/>
      <c r="SC7" s="66"/>
      <c r="SD7" s="66"/>
      <c r="SE7" s="66"/>
      <c r="SF7" s="66"/>
      <c r="SG7" s="66"/>
      <c r="SH7" s="66"/>
      <c r="SI7" s="66"/>
      <c r="SJ7" s="66"/>
      <c r="SK7" s="66"/>
      <c r="SL7" s="66"/>
      <c r="SM7" s="66"/>
      <c r="SN7" s="66"/>
      <c r="SO7" s="66"/>
      <c r="SP7" s="66"/>
      <c r="SQ7" s="66"/>
      <c r="SR7" s="66"/>
      <c r="SS7" s="66"/>
      <c r="ST7" s="66"/>
      <c r="SU7" s="66"/>
      <c r="SV7" s="66"/>
      <c r="SW7" s="66"/>
      <c r="SX7" s="66"/>
      <c r="SY7" s="66"/>
      <c r="SZ7" s="66"/>
      <c r="TA7" s="66"/>
      <c r="TB7" s="66"/>
      <c r="TC7" s="66"/>
      <c r="TD7" s="66"/>
      <c r="TE7" s="66"/>
      <c r="TF7" s="66"/>
      <c r="TG7" s="66"/>
      <c r="TH7" s="66"/>
      <c r="TI7" s="66"/>
      <c r="TJ7" s="66"/>
      <c r="TK7" s="66"/>
      <c r="TL7" s="66"/>
      <c r="TM7" s="66"/>
      <c r="TN7" s="66"/>
      <c r="TO7" s="66"/>
      <c r="TP7" s="66"/>
      <c r="TQ7" s="66"/>
      <c r="TR7" s="66"/>
      <c r="TS7" s="66"/>
      <c r="TT7" s="66"/>
      <c r="TU7" s="66"/>
      <c r="TV7" s="66"/>
      <c r="TW7" s="66"/>
      <c r="TX7" s="66"/>
      <c r="TY7" s="66"/>
      <c r="TZ7" s="66"/>
      <c r="UA7" s="66"/>
      <c r="UB7" s="66"/>
      <c r="UC7" s="66"/>
      <c r="UD7" s="66"/>
      <c r="UE7" s="66"/>
      <c r="UF7" s="66"/>
      <c r="UG7" s="66"/>
      <c r="UH7" s="66"/>
      <c r="UI7" s="66"/>
      <c r="UJ7" s="66"/>
      <c r="UK7" s="66"/>
      <c r="UL7" s="66"/>
      <c r="UM7" s="66"/>
      <c r="UN7" s="66"/>
      <c r="UO7" s="66"/>
      <c r="UP7" s="66"/>
      <c r="UQ7" s="66"/>
      <c r="UR7" s="66"/>
      <c r="US7" s="66"/>
      <c r="UT7" s="66"/>
      <c r="UU7" s="66"/>
      <c r="UV7" s="66"/>
      <c r="UW7" s="66"/>
      <c r="UX7" s="66"/>
      <c r="UY7" s="66"/>
      <c r="UZ7" s="66"/>
      <c r="VA7" s="66"/>
      <c r="VB7" s="66"/>
      <c r="VC7" s="66"/>
      <c r="VD7" s="66"/>
      <c r="VE7" s="66"/>
      <c r="VF7" s="66"/>
      <c r="VG7" s="66"/>
      <c r="VH7" s="66"/>
      <c r="VI7" s="66"/>
      <c r="VJ7" s="66"/>
      <c r="VK7" s="66"/>
      <c r="VL7" s="66"/>
      <c r="VM7" s="66"/>
      <c r="VN7" s="66"/>
      <c r="VO7" s="66"/>
      <c r="VP7" s="66"/>
      <c r="VQ7" s="66"/>
      <c r="VR7" s="66"/>
      <c r="VS7" s="66"/>
      <c r="VT7" s="66"/>
      <c r="VU7" s="66"/>
      <c r="VV7" s="66"/>
      <c r="VW7" s="66"/>
      <c r="VX7" s="66"/>
      <c r="VY7" s="66"/>
      <c r="VZ7" s="66"/>
      <c r="WA7" s="66"/>
      <c r="WB7" s="66"/>
      <c r="WC7" s="66"/>
      <c r="WD7" s="66"/>
      <c r="WE7" s="66"/>
      <c r="WF7" s="66"/>
      <c r="WG7" s="66"/>
      <c r="WH7" s="66"/>
      <c r="WI7" s="66"/>
      <c r="WJ7" s="66"/>
      <c r="WK7" s="66"/>
      <c r="WL7" s="66"/>
      <c r="WM7" s="66"/>
      <c r="WN7" s="66"/>
      <c r="WO7" s="66"/>
      <c r="WP7" s="66"/>
      <c r="WQ7" s="66"/>
      <c r="WR7" s="66"/>
      <c r="WS7" s="66"/>
      <c r="WT7" s="66"/>
      <c r="WU7" s="66"/>
      <c r="WV7" s="66"/>
      <c r="WW7" s="66"/>
      <c r="WX7" s="66"/>
      <c r="WY7" s="66"/>
      <c r="WZ7" s="66"/>
      <c r="XA7" s="66"/>
      <c r="XB7" s="66"/>
      <c r="XC7" s="66"/>
      <c r="XD7" s="66"/>
      <c r="XE7" s="66"/>
      <c r="XF7" s="66"/>
      <c r="XG7" s="66"/>
      <c r="XH7" s="66"/>
      <c r="XI7" s="66"/>
      <c r="XJ7" s="66"/>
      <c r="XK7" s="66"/>
      <c r="XL7" s="66"/>
      <c r="XM7" s="66"/>
      <c r="XN7" s="66"/>
      <c r="XO7" s="66"/>
      <c r="XP7" s="66"/>
      <c r="XQ7" s="66"/>
      <c r="XR7" s="66"/>
      <c r="XS7" s="66"/>
      <c r="XT7" s="66"/>
      <c r="XU7" s="66"/>
      <c r="XV7" s="66"/>
      <c r="XW7" s="66"/>
      <c r="XX7" s="66"/>
      <c r="XY7" s="66"/>
      <c r="XZ7" s="66"/>
      <c r="YA7" s="66"/>
      <c r="YB7" s="66"/>
      <c r="YC7" s="66"/>
      <c r="YD7" s="66"/>
      <c r="YE7" s="66"/>
      <c r="YF7" s="66"/>
      <c r="YG7" s="66"/>
      <c r="YH7" s="66"/>
      <c r="YI7" s="66"/>
      <c r="YJ7" s="66"/>
      <c r="YK7" s="66"/>
      <c r="YL7" s="66"/>
      <c r="YM7" s="66"/>
      <c r="YN7" s="66"/>
      <c r="YO7" s="66"/>
      <c r="YP7" s="66"/>
      <c r="YQ7" s="66"/>
      <c r="YR7" s="66"/>
      <c r="YS7" s="66"/>
      <c r="YT7" s="66"/>
      <c r="YU7" s="66"/>
      <c r="YV7" s="66"/>
      <c r="YW7" s="66"/>
      <c r="YX7" s="66"/>
      <c r="YY7" s="66"/>
      <c r="YZ7" s="66"/>
      <c r="ZA7" s="66"/>
      <c r="ZB7" s="66"/>
      <c r="ZC7" s="66"/>
      <c r="ZD7" s="66"/>
      <c r="ZE7" s="66"/>
      <c r="ZF7" s="66"/>
      <c r="ZG7" s="66"/>
      <c r="ZH7" s="66"/>
      <c r="ZI7" s="66"/>
      <c r="ZJ7" s="66"/>
      <c r="ZK7" s="66"/>
      <c r="ZL7" s="66"/>
      <c r="ZM7" s="66"/>
      <c r="ZN7" s="66"/>
      <c r="ZO7" s="66"/>
      <c r="ZP7" s="66"/>
      <c r="ZQ7" s="66"/>
      <c r="ZR7" s="66"/>
      <c r="ZS7" s="66"/>
      <c r="ZT7" s="66"/>
      <c r="ZU7" s="66"/>
      <c r="ZV7" s="66"/>
      <c r="ZW7" s="66"/>
      <c r="ZX7" s="66"/>
      <c r="ZY7" s="66"/>
      <c r="ZZ7" s="66"/>
      <c r="AAA7" s="66"/>
      <c r="AAB7" s="66"/>
      <c r="AAC7" s="66"/>
      <c r="AAD7" s="66"/>
      <c r="AAE7" s="66"/>
      <c r="AAF7" s="66"/>
      <c r="AAG7" s="66"/>
      <c r="AAH7" s="66"/>
      <c r="AAI7" s="66"/>
      <c r="AAJ7" s="66"/>
      <c r="AAK7" s="66"/>
      <c r="AAL7" s="66"/>
      <c r="AAM7" s="66"/>
      <c r="AAN7" s="66"/>
      <c r="AAO7" s="66"/>
      <c r="AAP7" s="66"/>
      <c r="AAQ7" s="66"/>
      <c r="AAR7" s="66"/>
      <c r="AAS7" s="66"/>
      <c r="AAT7" s="66"/>
      <c r="AAU7" s="66"/>
      <c r="AAV7" s="66"/>
      <c r="AAW7" s="66"/>
      <c r="AAX7" s="66"/>
      <c r="AAY7" s="66"/>
      <c r="AAZ7" s="66"/>
      <c r="ABA7" s="66"/>
      <c r="ABB7" s="66"/>
      <c r="ABC7" s="66"/>
      <c r="ABD7" s="66"/>
      <c r="ABE7" s="66"/>
      <c r="ABF7" s="66"/>
      <c r="ABG7" s="66"/>
      <c r="ABH7" s="66"/>
      <c r="ABI7" s="66"/>
      <c r="ABJ7" s="66"/>
      <c r="ABK7" s="66"/>
      <c r="ABL7" s="66"/>
      <c r="ABM7" s="66"/>
      <c r="ABN7" s="66"/>
      <c r="ABO7" s="66"/>
      <c r="ABP7" s="66"/>
      <c r="ABQ7" s="66"/>
      <c r="ABR7" s="66"/>
      <c r="ABS7" s="66"/>
      <c r="ABT7" s="66"/>
      <c r="ABU7" s="66"/>
      <c r="ABV7" s="66"/>
      <c r="ABW7" s="66"/>
      <c r="ABX7" s="66"/>
      <c r="ABY7" s="66"/>
      <c r="ABZ7" s="66"/>
      <c r="ACA7" s="66"/>
      <c r="ACB7" s="66"/>
      <c r="ACC7" s="66"/>
      <c r="ACD7" s="66"/>
      <c r="ACE7" s="66"/>
      <c r="ACF7" s="66"/>
      <c r="ACG7" s="66"/>
      <c r="ACH7" s="66"/>
      <c r="ACI7" s="66"/>
      <c r="ACJ7" s="66"/>
      <c r="ACK7" s="66"/>
      <c r="ACL7" s="66"/>
      <c r="ACM7" s="66"/>
      <c r="ACN7" s="66"/>
      <c r="ACO7" s="66"/>
      <c r="ACP7" s="66"/>
      <c r="ACQ7" s="66"/>
      <c r="ACR7" s="66"/>
      <c r="ACS7" s="66"/>
      <c r="ACT7" s="66"/>
      <c r="ACU7" s="66"/>
      <c r="ACV7" s="66"/>
      <c r="ACW7" s="66"/>
      <c r="ACX7" s="66"/>
      <c r="ACY7" s="66"/>
      <c r="ACZ7" s="66"/>
      <c r="ADA7" s="66"/>
      <c r="ADB7" s="66"/>
      <c r="ADC7" s="66"/>
      <c r="ADD7" s="66"/>
      <c r="ADE7" s="66"/>
      <c r="ADF7" s="66"/>
      <c r="ADG7" s="66"/>
      <c r="ADH7" s="66"/>
      <c r="ADI7" s="66"/>
      <c r="ADJ7" s="66"/>
      <c r="ADK7" s="66"/>
      <c r="ADL7" s="66"/>
      <c r="ADM7" s="66"/>
      <c r="ADN7" s="66"/>
      <c r="ADO7" s="66"/>
      <c r="ADP7" s="66"/>
      <c r="ADQ7" s="66"/>
      <c r="ADR7" s="66"/>
      <c r="ADS7" s="66"/>
      <c r="ADT7" s="66"/>
      <c r="ADU7" s="66"/>
      <c r="ADV7" s="66"/>
      <c r="ADW7" s="66"/>
      <c r="ADX7" s="66"/>
      <c r="ADY7" s="66"/>
      <c r="ADZ7" s="66"/>
      <c r="AEA7" s="66"/>
      <c r="AEB7" s="66"/>
      <c r="AEC7" s="66"/>
      <c r="AED7" s="66"/>
      <c r="AEE7" s="66"/>
      <c r="AEF7" s="66"/>
      <c r="AEG7" s="66"/>
      <c r="AEH7" s="66"/>
      <c r="AEI7" s="66"/>
      <c r="AEJ7" s="66"/>
      <c r="AEK7" s="66"/>
      <c r="AEL7" s="66"/>
      <c r="AEM7" s="66"/>
      <c r="AEN7" s="66"/>
      <c r="AEO7" s="66"/>
      <c r="AEP7" s="66"/>
      <c r="AEQ7" s="66"/>
      <c r="AER7" s="66"/>
      <c r="AES7" s="66"/>
      <c r="AET7" s="66"/>
      <c r="AEU7" s="66"/>
      <c r="AEV7" s="66"/>
      <c r="AEW7" s="66"/>
      <c r="AEX7" s="66"/>
      <c r="AEY7" s="66"/>
      <c r="AEZ7" s="66"/>
      <c r="AFA7" s="66"/>
      <c r="AFB7" s="66"/>
      <c r="AFC7" s="66"/>
      <c r="AFD7" s="66"/>
      <c r="AFE7" s="66"/>
      <c r="AFF7" s="66"/>
      <c r="AFG7" s="66"/>
      <c r="AFH7" s="66"/>
      <c r="AFI7" s="66"/>
      <c r="AFJ7" s="66"/>
      <c r="AFK7" s="66"/>
      <c r="AFL7" s="66"/>
      <c r="AFM7" s="66"/>
      <c r="AFN7" s="66"/>
      <c r="AFO7" s="66"/>
      <c r="AFP7" s="66"/>
      <c r="AFQ7" s="66"/>
      <c r="AFR7" s="66"/>
      <c r="AFS7" s="66"/>
      <c r="AFT7" s="66"/>
      <c r="AFU7" s="66"/>
      <c r="AFV7" s="66"/>
      <c r="AFW7" s="66"/>
      <c r="AFX7" s="66"/>
      <c r="AFY7" s="66"/>
      <c r="AFZ7" s="66"/>
      <c r="AGA7" s="66"/>
      <c r="AGB7" s="66"/>
      <c r="AGC7" s="66"/>
      <c r="AGD7" s="66"/>
      <c r="AGE7" s="66"/>
      <c r="AGF7" s="66"/>
      <c r="AGG7" s="66"/>
      <c r="AGH7" s="66"/>
      <c r="AGI7" s="66"/>
      <c r="AGJ7" s="66"/>
      <c r="AGK7" s="66"/>
      <c r="AGL7" s="66"/>
      <c r="AGM7" s="66"/>
      <c r="AGN7" s="66"/>
      <c r="AGO7" s="66"/>
      <c r="AGP7" s="66"/>
      <c r="AGQ7" s="66"/>
      <c r="AGR7" s="66"/>
      <c r="AGS7" s="66"/>
      <c r="AGT7" s="66"/>
      <c r="AGU7" s="66"/>
      <c r="AGV7" s="66"/>
      <c r="AGW7" s="66"/>
      <c r="AGX7" s="66"/>
      <c r="AGY7" s="66"/>
      <c r="AGZ7" s="66"/>
      <c r="AHA7" s="66"/>
      <c r="AHB7" s="66"/>
      <c r="AHC7" s="66"/>
      <c r="AHD7" s="66"/>
      <c r="AHE7" s="66"/>
      <c r="AHF7" s="66"/>
      <c r="AHG7" s="66"/>
      <c r="AHH7" s="66"/>
      <c r="AHI7" s="66"/>
      <c r="AHJ7" s="66"/>
      <c r="AHK7" s="66"/>
      <c r="AHL7" s="66"/>
      <c r="AHM7" s="66"/>
      <c r="AHN7" s="66"/>
      <c r="AHO7" s="66"/>
      <c r="AHP7" s="66"/>
      <c r="AHQ7" s="66"/>
      <c r="AHR7" s="66"/>
      <c r="AHS7" s="66"/>
      <c r="AHT7" s="66"/>
      <c r="AHU7" s="66"/>
      <c r="AHV7" s="66"/>
      <c r="AHW7" s="66"/>
      <c r="AHX7" s="66"/>
      <c r="AHY7" s="66"/>
      <c r="AHZ7" s="66"/>
      <c r="AIA7" s="66"/>
      <c r="AIB7" s="66"/>
      <c r="AIC7" s="66"/>
      <c r="AID7" s="66"/>
      <c r="AIE7" s="66"/>
      <c r="AIF7" s="66"/>
      <c r="AIG7" s="66"/>
      <c r="AIH7" s="66"/>
      <c r="AII7" s="66"/>
      <c r="AIJ7" s="66"/>
      <c r="AIK7" s="66"/>
      <c r="AIL7" s="66"/>
      <c r="AIM7" s="66"/>
      <c r="AIN7" s="66"/>
      <c r="AIO7" s="66"/>
      <c r="AIP7" s="66"/>
      <c r="AIQ7" s="66"/>
      <c r="AIR7" s="66"/>
      <c r="AIS7" s="66"/>
      <c r="AIT7" s="66"/>
      <c r="AIU7" s="66"/>
      <c r="AIV7" s="66"/>
      <c r="AIW7" s="66"/>
      <c r="AIX7" s="66"/>
      <c r="AIY7" s="66"/>
      <c r="AIZ7" s="66"/>
      <c r="AJA7" s="66"/>
      <c r="AJB7" s="66"/>
      <c r="AJC7" s="66"/>
      <c r="AJD7" s="66"/>
      <c r="AJE7" s="66"/>
      <c r="AJF7" s="66"/>
      <c r="AJG7" s="66"/>
      <c r="AJH7" s="66"/>
      <c r="AJI7" s="66"/>
      <c r="AJJ7" s="66"/>
      <c r="AJK7" s="66"/>
      <c r="AJL7" s="66"/>
      <c r="AJM7" s="66"/>
      <c r="AJN7" s="66"/>
      <c r="AJO7" s="66"/>
      <c r="AJP7" s="66"/>
      <c r="AJQ7" s="66"/>
      <c r="AJR7" s="66"/>
      <c r="AJS7" s="66"/>
      <c r="AJT7" s="66"/>
      <c r="AJU7" s="66"/>
      <c r="AJV7" s="66"/>
      <c r="AJW7" s="66"/>
      <c r="AJX7" s="66"/>
      <c r="AJY7" s="66"/>
      <c r="AJZ7" s="66"/>
      <c r="AKA7" s="66"/>
      <c r="AKB7" s="66"/>
      <c r="AKC7" s="66"/>
      <c r="AKD7" s="66"/>
      <c r="AKE7" s="66"/>
      <c r="AKF7" s="66"/>
      <c r="AKG7" s="66"/>
      <c r="AKH7" s="66"/>
      <c r="AKI7" s="66"/>
      <c r="AKJ7" s="66"/>
      <c r="AKK7" s="66"/>
      <c r="AKL7" s="66"/>
      <c r="AKM7" s="66"/>
      <c r="AKN7" s="66"/>
      <c r="AKO7" s="66"/>
      <c r="AKP7" s="66"/>
      <c r="AKQ7" s="66"/>
      <c r="AKR7" s="66"/>
      <c r="AKS7" s="66"/>
      <c r="AKT7" s="66"/>
      <c r="AKU7" s="66"/>
      <c r="AKV7" s="66"/>
      <c r="AKW7" s="66"/>
      <c r="AKX7" s="66"/>
      <c r="AKY7" s="66"/>
      <c r="AKZ7" s="66"/>
      <c r="ALA7" s="66"/>
      <c r="ALB7" s="66"/>
      <c r="ALC7" s="66"/>
      <c r="ALD7" s="66"/>
      <c r="ALE7" s="66"/>
      <c r="ALF7" s="66"/>
      <c r="ALG7" s="66"/>
      <c r="ALH7" s="66"/>
      <c r="ALI7" s="66"/>
      <c r="ALJ7" s="66"/>
      <c r="ALK7" s="66"/>
      <c r="ALL7" s="66"/>
      <c r="ALM7" s="66"/>
      <c r="ALN7" s="66"/>
      <c r="ALO7" s="66"/>
      <c r="ALP7" s="66"/>
      <c r="ALQ7" s="66"/>
      <c r="ALR7" s="66"/>
      <c r="ALS7" s="66"/>
      <c r="ALT7" s="66"/>
      <c r="ALU7" s="66"/>
      <c r="ALV7" s="66"/>
      <c r="ALW7" s="66"/>
      <c r="ALX7" s="66"/>
      <c r="ALY7" s="66"/>
      <c r="ALZ7" s="66"/>
      <c r="AMA7" s="66"/>
      <c r="AMB7" s="66"/>
      <c r="AMC7" s="66"/>
      <c r="AMD7" s="66"/>
      <c r="AME7" s="66"/>
      <c r="AMF7" s="66"/>
      <c r="AMG7" s="66"/>
      <c r="AMH7" s="66"/>
      <c r="AMI7" s="66"/>
      <c r="AMJ7" s="66"/>
      <c r="AMK7" s="66"/>
      <c r="AML7" s="66"/>
      <c r="AMM7" s="66"/>
      <c r="AMN7" s="66"/>
      <c r="AMO7" s="66"/>
      <c r="AMP7" s="66"/>
      <c r="AMQ7" s="66"/>
      <c r="AMR7" s="66"/>
      <c r="AMS7" s="66"/>
      <c r="AMT7" s="66"/>
      <c r="AMU7" s="66"/>
      <c r="AMV7" s="66"/>
      <c r="AMW7" s="66"/>
      <c r="AMX7" s="66"/>
      <c r="AMY7" s="66"/>
      <c r="AMZ7" s="66"/>
      <c r="ANA7" s="66"/>
      <c r="ANB7" s="66"/>
      <c r="ANC7" s="66"/>
      <c r="AND7" s="66"/>
      <c r="ANE7" s="66"/>
      <c r="ANF7" s="66"/>
      <c r="ANG7" s="66"/>
      <c r="ANH7" s="66"/>
      <c r="ANI7" s="66"/>
      <c r="ANJ7" s="66"/>
      <c r="ANK7" s="66"/>
      <c r="ANL7" s="66"/>
      <c r="ANM7" s="66"/>
      <c r="ANN7" s="66"/>
      <c r="ANO7" s="66"/>
      <c r="ANP7" s="66"/>
      <c r="ANQ7" s="66"/>
      <c r="ANR7" s="66"/>
      <c r="ANS7" s="66"/>
      <c r="ANT7" s="66"/>
      <c r="ANU7" s="66"/>
      <c r="ANV7" s="66"/>
      <c r="ANW7" s="66"/>
      <c r="ANX7" s="66"/>
      <c r="ANY7" s="66"/>
      <c r="ANZ7" s="66"/>
      <c r="AOA7" s="66"/>
      <c r="AOB7" s="66"/>
      <c r="AOC7" s="66"/>
      <c r="AOD7" s="66"/>
      <c r="AOE7" s="66"/>
      <c r="AOF7" s="66"/>
      <c r="AOG7" s="66"/>
      <c r="AOH7" s="66"/>
      <c r="AOI7" s="66"/>
      <c r="AOJ7" s="66"/>
      <c r="AOK7" s="66"/>
      <c r="AOL7" s="66"/>
      <c r="AOM7" s="66"/>
      <c r="AON7" s="66"/>
      <c r="AOO7" s="66"/>
      <c r="AOP7" s="66"/>
      <c r="AOQ7" s="66"/>
      <c r="AOR7" s="66"/>
      <c r="AOS7" s="66"/>
      <c r="AOT7" s="66"/>
      <c r="AOU7" s="66"/>
      <c r="AOV7" s="66"/>
      <c r="AOW7" s="66"/>
      <c r="AOX7" s="66"/>
      <c r="AOY7" s="66"/>
      <c r="AOZ7" s="66"/>
      <c r="APA7" s="66"/>
      <c r="APB7" s="66"/>
      <c r="APC7" s="66"/>
      <c r="APD7" s="66"/>
      <c r="APE7" s="66"/>
      <c r="APF7" s="66"/>
      <c r="APG7" s="66"/>
      <c r="APH7" s="66"/>
      <c r="API7" s="66"/>
      <c r="APJ7" s="66"/>
      <c r="APK7" s="66"/>
      <c r="APL7" s="66"/>
      <c r="APM7" s="66"/>
      <c r="APN7" s="66"/>
      <c r="APO7" s="66"/>
      <c r="APP7" s="66"/>
      <c r="APQ7" s="66"/>
      <c r="APR7" s="66"/>
      <c r="APS7" s="66"/>
      <c r="APT7" s="66"/>
      <c r="APU7" s="66"/>
      <c r="APV7" s="66"/>
      <c r="APW7" s="66"/>
      <c r="APX7" s="66"/>
      <c r="APY7" s="66"/>
      <c r="APZ7" s="66"/>
      <c r="AQA7" s="66"/>
      <c r="AQB7" s="66"/>
      <c r="AQC7" s="66"/>
      <c r="AQD7" s="66"/>
      <c r="AQE7" s="66"/>
      <c r="AQF7" s="66"/>
      <c r="AQG7" s="66"/>
      <c r="AQH7" s="66"/>
      <c r="AQI7" s="66"/>
      <c r="AQJ7" s="66"/>
      <c r="AQK7" s="66"/>
      <c r="AQL7" s="66"/>
      <c r="AQM7" s="66"/>
      <c r="AQN7" s="66"/>
      <c r="AQO7" s="66"/>
      <c r="AQP7" s="66"/>
      <c r="AQQ7" s="66"/>
      <c r="AQR7" s="66"/>
      <c r="AQS7" s="66"/>
      <c r="AQT7" s="66"/>
      <c r="AQU7" s="66"/>
      <c r="AQV7" s="66"/>
      <c r="AQW7" s="66"/>
      <c r="AQX7" s="66"/>
      <c r="AQY7" s="66"/>
      <c r="AQZ7" s="66"/>
      <c r="ARA7" s="66"/>
      <c r="ARB7" s="66"/>
      <c r="ARC7" s="66"/>
      <c r="ARD7" s="66"/>
      <c r="ARE7" s="66"/>
      <c r="ARF7" s="66"/>
      <c r="ARG7" s="66"/>
      <c r="ARH7" s="66"/>
      <c r="ARI7" s="66"/>
      <c r="ARJ7" s="66"/>
      <c r="ARK7" s="66"/>
      <c r="ARL7" s="66"/>
      <c r="ARM7" s="66"/>
      <c r="ARN7" s="66"/>
      <c r="ARO7" s="66"/>
      <c r="ARP7" s="66"/>
      <c r="ARQ7" s="66"/>
      <c r="ARR7" s="66"/>
      <c r="ARS7" s="66"/>
      <c r="ART7" s="66"/>
      <c r="ARU7" s="66"/>
      <c r="ARV7" s="66"/>
      <c r="ARW7" s="66"/>
      <c r="ARX7" s="66"/>
      <c r="ARY7" s="66"/>
      <c r="ARZ7" s="66"/>
      <c r="ASA7" s="66"/>
      <c r="ASB7" s="66"/>
      <c r="ASC7" s="66"/>
      <c r="ASD7" s="66"/>
      <c r="ASE7" s="66"/>
      <c r="ASF7" s="66"/>
      <c r="ASG7" s="66"/>
      <c r="ASH7" s="66"/>
      <c r="ASI7" s="66"/>
      <c r="ASJ7" s="66"/>
      <c r="ASK7" s="66"/>
      <c r="ASL7" s="66"/>
      <c r="ASM7" s="66"/>
      <c r="ASN7" s="66"/>
      <c r="ASO7" s="66"/>
      <c r="ASP7" s="66"/>
      <c r="ASQ7" s="66"/>
      <c r="ASR7" s="66"/>
      <c r="ASS7" s="66"/>
      <c r="AST7" s="66"/>
      <c r="ASU7" s="66"/>
      <c r="ASV7" s="66"/>
      <c r="ASW7" s="66"/>
      <c r="ASX7" s="66"/>
      <c r="ASY7" s="66"/>
      <c r="ASZ7" s="66"/>
      <c r="ATA7" s="66"/>
      <c r="ATB7" s="66"/>
      <c r="ATC7" s="66"/>
      <c r="ATD7" s="66"/>
      <c r="ATE7" s="66"/>
      <c r="ATF7" s="66"/>
      <c r="ATG7" s="66"/>
      <c r="ATH7" s="66"/>
      <c r="ATI7" s="66"/>
      <c r="ATJ7" s="66"/>
      <c r="ATK7" s="66"/>
      <c r="ATL7" s="66"/>
      <c r="ATM7" s="66"/>
      <c r="ATN7" s="66"/>
      <c r="ATO7" s="66"/>
      <c r="ATP7" s="66"/>
      <c r="ATQ7" s="66"/>
      <c r="ATR7" s="66"/>
      <c r="ATS7" s="66"/>
      <c r="ATT7" s="66"/>
      <c r="ATU7" s="66"/>
      <c r="ATV7" s="66"/>
      <c r="ATW7" s="66"/>
      <c r="ATX7" s="66"/>
      <c r="ATY7" s="66"/>
      <c r="ATZ7" s="66"/>
      <c r="AUA7" s="66"/>
      <c r="AUB7" s="66"/>
      <c r="AUC7" s="66"/>
      <c r="AUD7" s="66"/>
      <c r="AUE7" s="66"/>
      <c r="AUF7" s="66"/>
      <c r="AUG7" s="66"/>
      <c r="AUH7" s="66"/>
      <c r="AUI7" s="66"/>
      <c r="AUJ7" s="66"/>
      <c r="AUK7" s="66"/>
      <c r="AUL7" s="66"/>
      <c r="AUM7" s="66"/>
      <c r="AUN7" s="66"/>
      <c r="AUO7" s="66"/>
      <c r="AUP7" s="66"/>
      <c r="AUQ7" s="66"/>
      <c r="AUR7" s="66"/>
      <c r="AUS7" s="66"/>
      <c r="AUT7" s="66"/>
      <c r="AUU7" s="66"/>
      <c r="AUV7" s="66"/>
      <c r="AUW7" s="66"/>
      <c r="AUX7" s="66"/>
      <c r="AUY7" s="66"/>
      <c r="AUZ7" s="66"/>
      <c r="AVA7" s="66"/>
      <c r="AVB7" s="66"/>
      <c r="AVC7" s="66"/>
      <c r="AVD7" s="66"/>
      <c r="AVE7" s="66"/>
      <c r="AVF7" s="66"/>
      <c r="AVG7" s="66"/>
      <c r="AVH7" s="66"/>
      <c r="AVI7" s="66"/>
      <c r="AVJ7" s="66"/>
      <c r="AVK7" s="66"/>
      <c r="AVL7" s="66"/>
      <c r="AVM7" s="66"/>
      <c r="AVN7" s="66"/>
      <c r="AVO7" s="66"/>
      <c r="AVP7" s="66"/>
      <c r="AVQ7" s="66"/>
      <c r="AVR7" s="66"/>
      <c r="AVS7" s="66"/>
      <c r="AVT7" s="66"/>
      <c r="AVU7" s="66"/>
      <c r="AVV7" s="66"/>
      <c r="AVW7" s="66"/>
      <c r="AVX7" s="66"/>
      <c r="AVY7" s="66"/>
      <c r="AVZ7" s="66"/>
      <c r="AWA7" s="66"/>
      <c r="AWB7" s="66"/>
      <c r="AWC7" s="66"/>
      <c r="AWD7" s="66"/>
      <c r="AWE7" s="66"/>
      <c r="AWF7" s="66"/>
      <c r="AWG7" s="66"/>
      <c r="AWH7" s="66"/>
      <c r="AWI7" s="66"/>
      <c r="AWJ7" s="66"/>
      <c r="AWK7" s="66"/>
      <c r="AWL7" s="66"/>
      <c r="AWM7" s="66"/>
      <c r="AWN7" s="66"/>
      <c r="AWO7" s="66"/>
      <c r="AWP7" s="66"/>
      <c r="AWQ7" s="66"/>
      <c r="AWR7" s="66"/>
      <c r="AWS7" s="66"/>
      <c r="AWT7" s="66"/>
      <c r="AWU7" s="66"/>
      <c r="AWV7" s="66"/>
      <c r="AWW7" s="66"/>
      <c r="AWX7" s="66"/>
      <c r="AWY7" s="66"/>
      <c r="AWZ7" s="66"/>
      <c r="AXA7" s="66"/>
      <c r="AXB7" s="66"/>
      <c r="AXC7" s="66"/>
      <c r="AXD7" s="66"/>
      <c r="AXE7" s="66"/>
      <c r="AXF7" s="66"/>
      <c r="AXG7" s="66"/>
      <c r="AXH7" s="66"/>
      <c r="AXI7" s="66"/>
      <c r="AXJ7" s="66"/>
      <c r="AXK7" s="66"/>
      <c r="AXL7" s="66"/>
      <c r="AXM7" s="66"/>
      <c r="AXN7" s="66"/>
      <c r="AXO7" s="66"/>
      <c r="AXP7" s="66"/>
      <c r="AXQ7" s="66"/>
      <c r="AXR7" s="66"/>
      <c r="AXS7" s="66"/>
      <c r="AXT7" s="66"/>
      <c r="AXU7" s="66"/>
      <c r="AXV7" s="66"/>
      <c r="AXW7" s="66"/>
      <c r="AXX7" s="66"/>
      <c r="AXY7" s="66"/>
      <c r="AXZ7" s="66"/>
      <c r="AYA7" s="66"/>
      <c r="AYB7" s="66"/>
      <c r="AYC7" s="66"/>
      <c r="AYD7" s="66"/>
      <c r="AYE7" s="66"/>
      <c r="AYF7" s="66"/>
      <c r="AYG7" s="66"/>
      <c r="AYH7" s="66"/>
      <c r="AYI7" s="66"/>
      <c r="AYJ7" s="66"/>
      <c r="AYK7" s="66"/>
      <c r="AYL7" s="66"/>
      <c r="AYM7" s="66"/>
      <c r="AYN7" s="66"/>
      <c r="AYO7" s="66"/>
      <c r="AYP7" s="66"/>
      <c r="AYQ7" s="66"/>
      <c r="AYR7" s="66"/>
      <c r="AYS7" s="66"/>
      <c r="AYT7" s="66"/>
      <c r="AYU7" s="66"/>
      <c r="AYV7" s="66"/>
      <c r="AYW7" s="66"/>
      <c r="AYX7" s="66"/>
      <c r="AYY7" s="66"/>
      <c r="AYZ7" s="66"/>
      <c r="AZA7" s="66"/>
      <c r="AZB7" s="66"/>
      <c r="AZC7" s="66"/>
      <c r="AZD7" s="66"/>
      <c r="AZE7" s="66"/>
      <c r="AZF7" s="66"/>
      <c r="AZG7" s="66"/>
      <c r="AZH7" s="66"/>
      <c r="AZI7" s="66"/>
      <c r="AZJ7" s="66"/>
      <c r="AZK7" s="66"/>
      <c r="AZL7" s="66"/>
      <c r="AZM7" s="66"/>
      <c r="AZN7" s="66"/>
      <c r="AZO7" s="66"/>
      <c r="AZP7" s="66"/>
      <c r="AZQ7" s="66"/>
      <c r="AZR7" s="66"/>
      <c r="AZS7" s="66"/>
      <c r="AZT7" s="66"/>
      <c r="AZU7" s="66"/>
      <c r="AZV7" s="66"/>
      <c r="AZW7" s="66"/>
      <c r="AZX7" s="66"/>
      <c r="AZY7" s="66"/>
      <c r="AZZ7" s="66"/>
      <c r="BAA7" s="66"/>
      <c r="BAB7" s="66"/>
      <c r="BAC7" s="66"/>
      <c r="BAD7" s="66"/>
      <c r="BAE7" s="66"/>
      <c r="BAF7" s="66"/>
      <c r="BAG7" s="66"/>
      <c r="BAH7" s="66"/>
      <c r="BAI7" s="66"/>
      <c r="BAJ7" s="66"/>
      <c r="BAK7" s="66"/>
      <c r="BAL7" s="66"/>
      <c r="BAM7" s="66"/>
      <c r="BAN7" s="66"/>
      <c r="BAO7" s="66"/>
      <c r="BAP7" s="66"/>
      <c r="BAQ7" s="66"/>
      <c r="BAR7" s="66"/>
      <c r="BAS7" s="66"/>
      <c r="BAT7" s="66"/>
      <c r="BAU7" s="66"/>
      <c r="BAV7" s="66"/>
      <c r="BAW7" s="66"/>
      <c r="BAX7" s="66"/>
      <c r="BAY7" s="66"/>
      <c r="BAZ7" s="66"/>
      <c r="BBA7" s="66"/>
      <c r="BBB7" s="66"/>
      <c r="BBC7" s="66"/>
      <c r="BBD7" s="66"/>
      <c r="BBE7" s="66"/>
      <c r="BBF7" s="66"/>
      <c r="BBG7" s="66"/>
      <c r="BBH7" s="66"/>
      <c r="BBI7" s="66"/>
      <c r="BBJ7" s="66"/>
      <c r="BBK7" s="66"/>
      <c r="BBL7" s="66"/>
      <c r="BBM7" s="66"/>
      <c r="BBN7" s="66"/>
      <c r="BBO7" s="66"/>
      <c r="BBP7" s="66"/>
      <c r="BBQ7" s="66"/>
      <c r="BBR7" s="66"/>
      <c r="BBS7" s="66"/>
      <c r="BBT7" s="66"/>
      <c r="BBU7" s="66"/>
      <c r="BBV7" s="66"/>
      <c r="BBW7" s="66"/>
      <c r="BBX7" s="66"/>
      <c r="BBY7" s="66"/>
      <c r="BBZ7" s="66"/>
      <c r="BCA7" s="66"/>
      <c r="BCB7" s="66"/>
      <c r="BCC7" s="66"/>
      <c r="BCD7" s="66"/>
      <c r="BCE7" s="66"/>
      <c r="BCF7" s="66"/>
      <c r="BCG7" s="66"/>
      <c r="BCH7" s="66"/>
      <c r="BCI7" s="66"/>
      <c r="BCJ7" s="66"/>
      <c r="BCK7" s="66"/>
      <c r="BCL7" s="66"/>
      <c r="BCM7" s="66"/>
      <c r="BCN7" s="66"/>
      <c r="BCO7" s="66"/>
      <c r="BCP7" s="66"/>
      <c r="BCQ7" s="66"/>
      <c r="BCR7" s="66"/>
      <c r="BCS7" s="66"/>
      <c r="BCT7" s="66"/>
      <c r="BCU7" s="66"/>
      <c r="BCV7" s="66"/>
      <c r="BCW7" s="66"/>
      <c r="BCX7" s="66"/>
      <c r="BCY7" s="66"/>
      <c r="BCZ7" s="66"/>
      <c r="BDA7" s="66"/>
      <c r="BDB7" s="66"/>
      <c r="BDC7" s="66"/>
      <c r="BDD7" s="66"/>
      <c r="BDE7" s="66"/>
      <c r="BDF7" s="66"/>
      <c r="BDG7" s="66"/>
      <c r="BDH7" s="66"/>
      <c r="BDI7" s="66"/>
      <c r="BDJ7" s="66"/>
      <c r="BDK7" s="66"/>
      <c r="BDL7" s="66"/>
      <c r="BDM7" s="66"/>
      <c r="BDN7" s="66"/>
      <c r="BDO7" s="66"/>
      <c r="BDP7" s="66"/>
      <c r="BDQ7" s="66"/>
      <c r="BDR7" s="66"/>
      <c r="BDS7" s="66"/>
      <c r="BDT7" s="66"/>
      <c r="BDU7" s="66"/>
      <c r="BDV7" s="66"/>
      <c r="BDW7" s="66"/>
      <c r="BDX7" s="66"/>
      <c r="BDY7" s="66"/>
      <c r="BDZ7" s="66"/>
      <c r="BEA7" s="66"/>
      <c r="BEB7" s="66"/>
      <c r="BEC7" s="66"/>
      <c r="BED7" s="66"/>
      <c r="BEE7" s="66"/>
      <c r="BEF7" s="66"/>
      <c r="BEG7" s="66"/>
      <c r="BEH7" s="66"/>
      <c r="BEI7" s="66"/>
      <c r="BEJ7" s="66"/>
      <c r="BEK7" s="66"/>
      <c r="BEL7" s="66"/>
      <c r="BEM7" s="66"/>
      <c r="BEN7" s="66"/>
      <c r="BEO7" s="66"/>
      <c r="BEP7" s="66"/>
      <c r="BEQ7" s="66"/>
      <c r="BER7" s="66"/>
      <c r="BES7" s="66"/>
      <c r="BET7" s="66"/>
      <c r="BEU7" s="66"/>
      <c r="BEV7" s="66"/>
      <c r="BEW7" s="66"/>
      <c r="BEX7" s="66"/>
      <c r="BEY7" s="66"/>
      <c r="BEZ7" s="66"/>
      <c r="BFA7" s="66"/>
      <c r="BFB7" s="66"/>
      <c r="BFC7" s="66"/>
      <c r="BFD7" s="66"/>
      <c r="BFE7" s="66"/>
      <c r="BFF7" s="66"/>
      <c r="BFG7" s="66"/>
      <c r="BFH7" s="66"/>
      <c r="BFI7" s="66"/>
      <c r="BFJ7" s="66"/>
      <c r="BFK7" s="66"/>
      <c r="BFL7" s="66"/>
      <c r="BFM7" s="66"/>
      <c r="BFN7" s="66"/>
      <c r="BFO7" s="66"/>
      <c r="BFP7" s="66"/>
      <c r="BFQ7" s="66"/>
      <c r="BFR7" s="66"/>
      <c r="BFS7" s="66"/>
      <c r="BFT7" s="66"/>
      <c r="BFU7" s="66"/>
      <c r="BFV7" s="66"/>
      <c r="BFW7" s="66"/>
      <c r="BFX7" s="66"/>
      <c r="BFY7" s="66"/>
      <c r="BFZ7" s="66"/>
      <c r="BGA7" s="66"/>
      <c r="BGB7" s="66"/>
      <c r="BGC7" s="66"/>
      <c r="BGD7" s="66"/>
      <c r="BGE7" s="66"/>
      <c r="BGF7" s="66"/>
      <c r="BGG7" s="66"/>
      <c r="BGH7" s="66"/>
      <c r="BGI7" s="66"/>
      <c r="BGJ7" s="66"/>
      <c r="BGK7" s="66"/>
      <c r="BGL7" s="66"/>
      <c r="BGM7" s="66"/>
      <c r="BGN7" s="66"/>
      <c r="BGO7" s="66"/>
      <c r="BGP7" s="66"/>
      <c r="BGQ7" s="66"/>
      <c r="BGR7" s="66"/>
      <c r="BGS7" s="66"/>
      <c r="BGT7" s="66"/>
      <c r="BGU7" s="66"/>
      <c r="BGV7" s="66"/>
      <c r="BGW7" s="66"/>
      <c r="BGX7" s="66"/>
      <c r="BGY7" s="66"/>
      <c r="BGZ7" s="66"/>
      <c r="BHA7" s="66"/>
      <c r="BHB7" s="66"/>
      <c r="BHC7" s="66"/>
      <c r="BHD7" s="66"/>
      <c r="BHE7" s="66"/>
      <c r="BHF7" s="66"/>
      <c r="BHG7" s="66"/>
      <c r="BHH7" s="66"/>
      <c r="BHI7" s="66"/>
      <c r="BHJ7" s="66"/>
      <c r="BHK7" s="66"/>
      <c r="BHL7" s="66"/>
      <c r="BHM7" s="66"/>
      <c r="BHN7" s="66"/>
      <c r="BHO7" s="66"/>
      <c r="BHP7" s="66"/>
      <c r="BHQ7" s="66"/>
      <c r="BHR7" s="66"/>
      <c r="BHS7" s="66"/>
      <c r="BHT7" s="66"/>
      <c r="BHU7" s="66"/>
      <c r="BHV7" s="66"/>
      <c r="BHW7" s="66"/>
      <c r="BHX7" s="66"/>
      <c r="BHY7" s="66"/>
      <c r="BHZ7" s="66"/>
      <c r="BIA7" s="66"/>
      <c r="BIB7" s="66"/>
      <c r="BIC7" s="66"/>
      <c r="BID7" s="66"/>
      <c r="BIE7" s="66"/>
      <c r="BIF7" s="66"/>
      <c r="BIG7" s="66"/>
      <c r="BIH7" s="66"/>
      <c r="BII7" s="66"/>
      <c r="BIJ7" s="66"/>
      <c r="BIK7" s="66"/>
      <c r="BIL7" s="66"/>
      <c r="BIM7" s="66"/>
      <c r="BIN7" s="66"/>
      <c r="BIO7" s="66"/>
      <c r="BIP7" s="66"/>
      <c r="BIQ7" s="66"/>
      <c r="BIR7" s="66"/>
      <c r="BIS7" s="66"/>
      <c r="BIT7" s="66"/>
      <c r="BIU7" s="66"/>
      <c r="BIV7" s="66"/>
      <c r="BIW7" s="66"/>
      <c r="BIX7" s="66"/>
      <c r="BIY7" s="66"/>
      <c r="BIZ7" s="66"/>
      <c r="BJA7" s="66"/>
      <c r="BJB7" s="66"/>
      <c r="BJC7" s="66"/>
      <c r="BJD7" s="66"/>
      <c r="BJE7" s="66"/>
      <c r="BJF7" s="66"/>
      <c r="BJG7" s="66"/>
      <c r="BJH7" s="66"/>
      <c r="BJI7" s="66"/>
      <c r="BJJ7" s="66"/>
      <c r="BJK7" s="66"/>
      <c r="BJL7" s="66"/>
      <c r="BJM7" s="66"/>
      <c r="BJN7" s="66"/>
      <c r="BJO7" s="66"/>
      <c r="BJP7" s="66"/>
      <c r="BJQ7" s="66"/>
      <c r="BJR7" s="66"/>
      <c r="BJS7" s="66"/>
      <c r="BJT7" s="66"/>
      <c r="BJU7" s="66"/>
      <c r="BJV7" s="66"/>
      <c r="BJW7" s="66"/>
      <c r="BJX7" s="66"/>
      <c r="BJY7" s="66"/>
      <c r="BJZ7" s="66"/>
      <c r="BKA7" s="66"/>
      <c r="BKB7" s="66"/>
      <c r="BKC7" s="66"/>
      <c r="BKD7" s="66"/>
      <c r="BKE7" s="66"/>
      <c r="BKF7" s="66"/>
      <c r="BKG7" s="66"/>
      <c r="BKH7" s="66"/>
      <c r="BKI7" s="66"/>
      <c r="BKJ7" s="66"/>
      <c r="BKK7" s="66"/>
      <c r="BKL7" s="66"/>
      <c r="BKM7" s="66"/>
      <c r="BKN7" s="66"/>
      <c r="BKO7" s="66"/>
      <c r="BKP7" s="66"/>
      <c r="BKQ7" s="66"/>
      <c r="BKR7" s="66"/>
      <c r="BKS7" s="66"/>
      <c r="BKT7" s="66"/>
      <c r="BKU7" s="66"/>
      <c r="BKV7" s="66"/>
      <c r="BKW7" s="66"/>
      <c r="BKX7" s="66"/>
      <c r="BKY7" s="66"/>
      <c r="BKZ7" s="66"/>
      <c r="BLA7" s="66"/>
      <c r="BLB7" s="66"/>
      <c r="BLC7" s="66"/>
      <c r="BLD7" s="66"/>
      <c r="BLE7" s="66"/>
      <c r="BLF7" s="66"/>
      <c r="BLG7" s="66"/>
      <c r="BLH7" s="66"/>
      <c r="BLI7" s="66"/>
      <c r="BLJ7" s="66"/>
      <c r="BLK7" s="66"/>
      <c r="BLL7" s="66"/>
      <c r="BLM7" s="66"/>
      <c r="BLN7" s="66"/>
      <c r="BLO7" s="66"/>
      <c r="BLP7" s="66"/>
      <c r="BLQ7" s="66"/>
      <c r="BLR7" s="66"/>
      <c r="BLS7" s="66"/>
      <c r="BLT7" s="66"/>
      <c r="BLU7" s="66"/>
      <c r="BLV7" s="66"/>
      <c r="BLW7" s="66"/>
      <c r="BLX7" s="66"/>
      <c r="BLY7" s="66"/>
      <c r="BLZ7" s="66"/>
      <c r="BMA7" s="66"/>
      <c r="BMB7" s="66"/>
      <c r="BMC7" s="66"/>
      <c r="BMD7" s="66"/>
      <c r="BME7" s="66"/>
      <c r="BMF7" s="66"/>
      <c r="BMG7" s="66"/>
      <c r="BMH7" s="66"/>
      <c r="BMI7" s="66"/>
      <c r="BMJ7" s="66"/>
      <c r="BMK7" s="66"/>
      <c r="BML7" s="66"/>
      <c r="BMM7" s="66"/>
      <c r="BMN7" s="66"/>
      <c r="BMO7" s="66"/>
      <c r="BMP7" s="66"/>
      <c r="BMQ7" s="66"/>
      <c r="BMR7" s="66"/>
      <c r="BMS7" s="66"/>
      <c r="BMT7" s="66"/>
      <c r="BMU7" s="66"/>
      <c r="BMV7" s="66"/>
      <c r="BMW7" s="66"/>
      <c r="BMX7" s="66"/>
      <c r="BMY7" s="66"/>
      <c r="BMZ7" s="66"/>
      <c r="BNA7" s="66"/>
      <c r="BNB7" s="66"/>
      <c r="BNC7" s="66"/>
      <c r="BND7" s="66"/>
      <c r="BNE7" s="66"/>
      <c r="BNF7" s="66"/>
      <c r="BNG7" s="66"/>
      <c r="BNH7" s="66"/>
      <c r="BNI7" s="66"/>
      <c r="BNJ7" s="66"/>
      <c r="BNK7" s="66"/>
      <c r="BNL7" s="66"/>
      <c r="BNM7" s="66"/>
      <c r="BNN7" s="66"/>
      <c r="BNO7" s="66"/>
      <c r="BNP7" s="66"/>
      <c r="BNQ7" s="66"/>
      <c r="BNR7" s="66"/>
      <c r="BNS7" s="66"/>
      <c r="BNT7" s="66"/>
      <c r="BNU7" s="66"/>
      <c r="BNV7" s="66"/>
      <c r="BNW7" s="66"/>
      <c r="BNX7" s="66"/>
      <c r="BNY7" s="66"/>
      <c r="BNZ7" s="66"/>
      <c r="BOA7" s="66"/>
      <c r="BOB7" s="66"/>
      <c r="BOC7" s="66"/>
      <c r="BOD7" s="66"/>
      <c r="BOE7" s="66"/>
      <c r="BOF7" s="66"/>
      <c r="BOG7" s="66"/>
      <c r="BOH7" s="66"/>
      <c r="BOI7" s="66"/>
      <c r="BOJ7" s="66"/>
      <c r="BOK7" s="66"/>
      <c r="BOL7" s="66"/>
      <c r="BOM7" s="66"/>
      <c r="BON7" s="66"/>
      <c r="BOO7" s="66"/>
      <c r="BOP7" s="66"/>
      <c r="BOQ7" s="66"/>
      <c r="BOR7" s="66"/>
      <c r="BOS7" s="66"/>
      <c r="BOT7" s="66"/>
      <c r="BOU7" s="66"/>
      <c r="BOV7" s="66"/>
      <c r="BOW7" s="66"/>
      <c r="BOX7" s="66"/>
      <c r="BOY7" s="66"/>
      <c r="BOZ7" s="66"/>
      <c r="BPA7" s="66"/>
      <c r="BPB7" s="66"/>
      <c r="BPC7" s="66"/>
      <c r="BPD7" s="66"/>
      <c r="BPE7" s="66"/>
      <c r="BPF7" s="66"/>
      <c r="BPG7" s="66"/>
      <c r="BPH7" s="66"/>
      <c r="BPI7" s="66"/>
      <c r="BPJ7" s="66"/>
      <c r="BPK7" s="66"/>
      <c r="BPL7" s="66"/>
      <c r="BPM7" s="66"/>
      <c r="BPN7" s="66"/>
      <c r="BPO7" s="66"/>
      <c r="BPP7" s="66"/>
      <c r="BPQ7" s="66"/>
      <c r="BPR7" s="66"/>
      <c r="BPS7" s="66"/>
      <c r="BPT7" s="66"/>
      <c r="BPU7" s="66"/>
      <c r="BPV7" s="66"/>
      <c r="BPW7" s="66"/>
      <c r="BPX7" s="66"/>
      <c r="BPY7" s="66"/>
      <c r="BPZ7" s="66"/>
      <c r="BQA7" s="66"/>
      <c r="BQB7" s="66"/>
      <c r="BQC7" s="66"/>
      <c r="BQD7" s="66"/>
      <c r="BQE7" s="66"/>
      <c r="BQF7" s="66"/>
      <c r="BQG7" s="66"/>
      <c r="BQH7" s="66"/>
      <c r="BQI7" s="66"/>
      <c r="BQJ7" s="66"/>
      <c r="BQK7" s="66"/>
      <c r="BQL7" s="66"/>
      <c r="BQM7" s="66"/>
      <c r="BQN7" s="66"/>
      <c r="BQO7" s="66"/>
      <c r="BQP7" s="66"/>
      <c r="BQQ7" s="66"/>
      <c r="BQR7" s="66"/>
      <c r="BQS7" s="66"/>
      <c r="BQT7" s="66"/>
      <c r="BQU7" s="66"/>
      <c r="BQV7" s="66"/>
      <c r="BQW7" s="66"/>
      <c r="BQX7" s="66"/>
      <c r="BQY7" s="66"/>
      <c r="BQZ7" s="66"/>
      <c r="BRA7" s="66"/>
      <c r="BRB7" s="66"/>
      <c r="BRC7" s="66"/>
      <c r="BRD7" s="66"/>
      <c r="BRE7" s="66"/>
      <c r="BRF7" s="66"/>
      <c r="BRG7" s="66"/>
      <c r="BRH7" s="66"/>
      <c r="BRI7" s="66"/>
      <c r="BRJ7" s="66"/>
      <c r="BRK7" s="66"/>
      <c r="BRL7" s="66"/>
      <c r="BRM7" s="66"/>
      <c r="BRN7" s="66"/>
      <c r="BRO7" s="66"/>
      <c r="BRP7" s="66"/>
      <c r="BRQ7" s="66"/>
      <c r="BRR7" s="66"/>
      <c r="BRS7" s="66"/>
      <c r="BRT7" s="66"/>
      <c r="BRU7" s="66"/>
      <c r="BRV7" s="66"/>
      <c r="BRW7" s="66"/>
      <c r="BRX7" s="66"/>
      <c r="BRY7" s="66"/>
      <c r="BRZ7" s="66"/>
      <c r="BSA7" s="66"/>
      <c r="BSB7" s="66"/>
      <c r="BSC7" s="66"/>
      <c r="BSD7" s="66"/>
      <c r="BSE7" s="66"/>
      <c r="BSF7" s="66"/>
      <c r="BSG7" s="66"/>
      <c r="BSH7" s="66"/>
      <c r="BSI7" s="66"/>
      <c r="BSJ7" s="66"/>
      <c r="BSK7" s="66"/>
      <c r="BSL7" s="66"/>
      <c r="BSM7" s="66"/>
      <c r="BSN7" s="66"/>
      <c r="BSO7" s="66"/>
      <c r="BSP7" s="66"/>
      <c r="BSQ7" s="66"/>
      <c r="BSR7" s="66"/>
      <c r="BSS7" s="66"/>
      <c r="BST7" s="66"/>
      <c r="BSU7" s="66"/>
      <c r="BSV7" s="66"/>
      <c r="BSW7" s="66"/>
      <c r="BSX7" s="66"/>
      <c r="BSY7" s="66"/>
      <c r="BSZ7" s="66"/>
      <c r="BTA7" s="66"/>
      <c r="BTB7" s="66"/>
      <c r="BTC7" s="66"/>
      <c r="BTD7" s="66"/>
      <c r="BTE7" s="66"/>
      <c r="BTF7" s="66"/>
      <c r="BTG7" s="66"/>
      <c r="BTH7" s="66"/>
      <c r="BTI7" s="66"/>
      <c r="BTJ7" s="66"/>
      <c r="BTK7" s="66"/>
      <c r="BTL7" s="66"/>
      <c r="BTM7" s="66"/>
      <c r="BTN7" s="66"/>
      <c r="BTO7" s="66"/>
      <c r="BTP7" s="66"/>
      <c r="BTQ7" s="66"/>
      <c r="BTR7" s="66"/>
      <c r="BTS7" s="66"/>
      <c r="BTT7" s="66"/>
      <c r="BTU7" s="66"/>
      <c r="BTV7" s="66"/>
      <c r="BTW7" s="66"/>
      <c r="BTX7" s="66"/>
      <c r="BTY7" s="66"/>
      <c r="BTZ7" s="66"/>
      <c r="BUA7" s="66"/>
      <c r="BUB7" s="66"/>
      <c r="BUC7" s="66"/>
      <c r="BUD7" s="66"/>
      <c r="BUE7" s="66"/>
      <c r="BUF7" s="66"/>
      <c r="BUG7" s="66"/>
      <c r="BUH7" s="66"/>
      <c r="BUI7" s="66"/>
      <c r="BUJ7" s="66"/>
      <c r="BUK7" s="66"/>
      <c r="BUL7" s="66"/>
      <c r="BUM7" s="66"/>
      <c r="BUN7" s="66"/>
      <c r="BUO7" s="66"/>
      <c r="BUP7" s="66"/>
      <c r="BUQ7" s="66"/>
      <c r="BUR7" s="66"/>
      <c r="BUS7" s="66"/>
      <c r="BUT7" s="66"/>
      <c r="BUU7" s="66"/>
      <c r="BUV7" s="66"/>
      <c r="BUW7" s="66"/>
      <c r="BUX7" s="66"/>
      <c r="BUY7" s="66"/>
      <c r="BUZ7" s="66"/>
      <c r="BVA7" s="66"/>
      <c r="BVB7" s="66"/>
      <c r="BVC7" s="66"/>
      <c r="BVD7" s="66"/>
      <c r="BVE7" s="66"/>
      <c r="BVF7" s="66"/>
      <c r="BVG7" s="66"/>
      <c r="BVH7" s="66"/>
      <c r="BVI7" s="66"/>
      <c r="BVJ7" s="66"/>
      <c r="BVK7" s="66"/>
      <c r="BVL7" s="66"/>
      <c r="BVM7" s="66"/>
      <c r="BVN7" s="66"/>
      <c r="BVO7" s="66"/>
      <c r="BVP7" s="66"/>
      <c r="BVQ7" s="66"/>
      <c r="BVR7" s="66"/>
      <c r="BVS7" s="66"/>
      <c r="BVT7" s="66"/>
      <c r="BVU7" s="66"/>
      <c r="BVV7" s="66"/>
      <c r="BVW7" s="66"/>
      <c r="BVX7" s="66"/>
      <c r="BVY7" s="66"/>
      <c r="BVZ7" s="66"/>
      <c r="BWA7" s="66"/>
      <c r="BWB7" s="66"/>
      <c r="BWC7" s="66"/>
      <c r="BWD7" s="66"/>
      <c r="BWE7" s="66"/>
      <c r="BWF7" s="66"/>
      <c r="BWG7" s="66"/>
      <c r="BWH7" s="66"/>
      <c r="BWI7" s="66"/>
      <c r="BWJ7" s="66"/>
      <c r="BWK7" s="66"/>
      <c r="BWL7" s="66"/>
      <c r="BWM7" s="66"/>
      <c r="BWN7" s="66"/>
      <c r="BWO7" s="66"/>
      <c r="BWP7" s="66"/>
      <c r="BWQ7" s="66"/>
      <c r="BWR7" s="66"/>
      <c r="BWS7" s="66"/>
      <c r="BWT7" s="66"/>
      <c r="BWU7" s="66"/>
      <c r="BWV7" s="66"/>
      <c r="BWW7" s="66"/>
      <c r="BWX7" s="66"/>
      <c r="BWY7" s="66"/>
      <c r="BWZ7" s="66"/>
      <c r="BXA7" s="66"/>
      <c r="BXB7" s="66"/>
      <c r="BXC7" s="66"/>
      <c r="BXD7" s="66"/>
      <c r="BXE7" s="66"/>
      <c r="BXF7" s="66"/>
      <c r="BXG7" s="66"/>
      <c r="BXH7" s="66"/>
      <c r="BXI7" s="66"/>
      <c r="BXJ7" s="66"/>
      <c r="BXK7" s="66"/>
      <c r="BXL7" s="66"/>
      <c r="BXM7" s="66"/>
      <c r="BXN7" s="66"/>
      <c r="BXO7" s="66"/>
      <c r="BXP7" s="66"/>
      <c r="BXQ7" s="66"/>
      <c r="BXR7" s="66"/>
      <c r="BXS7" s="66"/>
      <c r="BXT7" s="66"/>
      <c r="BXU7" s="66"/>
      <c r="BXV7" s="66"/>
      <c r="BXW7" s="66"/>
      <c r="BXX7" s="66"/>
      <c r="BXY7" s="66"/>
      <c r="BXZ7" s="66"/>
      <c r="BYA7" s="66"/>
      <c r="BYB7" s="66"/>
      <c r="BYC7" s="66"/>
      <c r="BYD7" s="66"/>
      <c r="BYE7" s="66"/>
      <c r="BYF7" s="66"/>
      <c r="BYG7" s="66"/>
      <c r="BYH7" s="66"/>
      <c r="BYI7" s="66"/>
      <c r="BYJ7" s="66"/>
      <c r="BYK7" s="66"/>
      <c r="BYL7" s="66"/>
      <c r="BYM7" s="66"/>
      <c r="BYN7" s="66"/>
      <c r="BYO7" s="66"/>
      <c r="BYP7" s="66"/>
      <c r="BYQ7" s="66"/>
      <c r="BYR7" s="66"/>
      <c r="BYS7" s="66"/>
      <c r="BYT7" s="66"/>
      <c r="BYU7" s="66"/>
      <c r="BYV7" s="66"/>
      <c r="BYW7" s="66"/>
      <c r="BYX7" s="66"/>
      <c r="BYY7" s="66"/>
      <c r="BYZ7" s="66"/>
      <c r="BZA7" s="66"/>
      <c r="BZB7" s="66"/>
      <c r="BZC7" s="66"/>
      <c r="BZD7" s="66"/>
      <c r="BZE7" s="66"/>
      <c r="BZF7" s="66"/>
      <c r="BZG7" s="66"/>
      <c r="BZH7" s="66"/>
      <c r="BZI7" s="66"/>
      <c r="BZJ7" s="66"/>
      <c r="BZK7" s="66"/>
      <c r="BZL7" s="66"/>
      <c r="BZM7" s="66"/>
      <c r="BZN7" s="66"/>
      <c r="BZO7" s="66"/>
      <c r="BZP7" s="66"/>
      <c r="BZQ7" s="66"/>
      <c r="BZR7" s="66"/>
      <c r="BZS7" s="66"/>
      <c r="BZT7" s="66"/>
      <c r="BZU7" s="66"/>
      <c r="BZV7" s="66"/>
      <c r="BZW7" s="66"/>
      <c r="BZX7" s="66"/>
      <c r="BZY7" s="66"/>
      <c r="BZZ7" s="66"/>
      <c r="CAA7" s="66"/>
      <c r="CAB7" s="66"/>
      <c r="CAC7" s="66"/>
      <c r="CAD7" s="66"/>
      <c r="CAE7" s="66"/>
      <c r="CAF7" s="66"/>
      <c r="CAG7" s="66"/>
      <c r="CAH7" s="66"/>
      <c r="CAI7" s="66"/>
      <c r="CAJ7" s="66"/>
      <c r="CAK7" s="66"/>
      <c r="CAL7" s="66"/>
      <c r="CAM7" s="66"/>
      <c r="CAN7" s="66"/>
      <c r="CAO7" s="66"/>
      <c r="CAP7" s="66"/>
      <c r="CAQ7" s="66"/>
      <c r="CAR7" s="66"/>
      <c r="CAS7" s="66"/>
      <c r="CAT7" s="66"/>
      <c r="CAU7" s="66"/>
      <c r="CAV7" s="66"/>
      <c r="CAW7" s="66"/>
      <c r="CAX7" s="66"/>
      <c r="CAY7" s="66"/>
      <c r="CAZ7" s="66"/>
      <c r="CBA7" s="66"/>
      <c r="CBB7" s="66"/>
      <c r="CBC7" s="66"/>
      <c r="CBD7" s="66"/>
      <c r="CBE7" s="66"/>
      <c r="CBF7" s="66"/>
      <c r="CBG7" s="66"/>
      <c r="CBH7" s="66"/>
      <c r="CBI7" s="66"/>
      <c r="CBJ7" s="66"/>
      <c r="CBK7" s="66"/>
      <c r="CBL7" s="66"/>
      <c r="CBM7" s="66"/>
      <c r="CBN7" s="66"/>
      <c r="CBO7" s="66"/>
      <c r="CBP7" s="66"/>
      <c r="CBQ7" s="66"/>
      <c r="CBR7" s="66"/>
      <c r="CBS7" s="66"/>
      <c r="CBT7" s="66"/>
      <c r="CBU7" s="66"/>
      <c r="CBV7" s="66"/>
      <c r="CBW7" s="66"/>
      <c r="CBX7" s="66"/>
      <c r="CBY7" s="66"/>
      <c r="CBZ7" s="66"/>
      <c r="CCA7" s="66"/>
      <c r="CCB7" s="66"/>
      <c r="CCC7" s="66"/>
      <c r="CCD7" s="66"/>
      <c r="CCE7" s="66"/>
      <c r="CCF7" s="66"/>
      <c r="CCG7" s="66"/>
      <c r="CCH7" s="66"/>
      <c r="CCI7" s="66"/>
      <c r="CCJ7" s="66"/>
      <c r="CCK7" s="66"/>
      <c r="CCL7" s="66"/>
      <c r="CCM7" s="66"/>
      <c r="CCN7" s="66"/>
      <c r="CCO7" s="66"/>
      <c r="CCP7" s="66"/>
      <c r="CCQ7" s="66"/>
      <c r="CCR7" s="66"/>
      <c r="CCS7" s="66"/>
      <c r="CCT7" s="66"/>
      <c r="CCU7" s="66"/>
      <c r="CCV7" s="66"/>
      <c r="CCW7" s="66"/>
      <c r="CCX7" s="66"/>
      <c r="CCY7" s="66"/>
      <c r="CCZ7" s="66"/>
      <c r="CDA7" s="66"/>
      <c r="CDB7" s="66"/>
      <c r="CDC7" s="66"/>
      <c r="CDD7" s="66"/>
      <c r="CDE7" s="66"/>
      <c r="CDF7" s="66"/>
      <c r="CDG7" s="66"/>
      <c r="CDH7" s="66"/>
      <c r="CDI7" s="66"/>
      <c r="CDJ7" s="66"/>
      <c r="CDK7" s="66"/>
      <c r="CDL7" s="66"/>
      <c r="CDM7" s="66"/>
      <c r="CDN7" s="66"/>
      <c r="CDO7" s="66"/>
      <c r="CDP7" s="66"/>
      <c r="CDQ7" s="66"/>
      <c r="CDR7" s="66"/>
      <c r="CDS7" s="66"/>
      <c r="CDT7" s="66"/>
      <c r="CDU7" s="66"/>
      <c r="CDV7" s="66"/>
      <c r="CDW7" s="66"/>
      <c r="CDX7" s="66"/>
      <c r="CDY7" s="66"/>
      <c r="CDZ7" s="66"/>
      <c r="CEA7" s="66"/>
      <c r="CEB7" s="66"/>
      <c r="CEC7" s="66"/>
      <c r="CED7" s="66"/>
      <c r="CEE7" s="66"/>
      <c r="CEF7" s="66"/>
      <c r="CEG7" s="66"/>
      <c r="CEH7" s="66"/>
      <c r="CEI7" s="66"/>
      <c r="CEJ7" s="66"/>
      <c r="CEK7" s="66"/>
      <c r="CEL7" s="66"/>
      <c r="CEM7" s="66"/>
      <c r="CEN7" s="66"/>
      <c r="CEO7" s="66"/>
      <c r="CEP7" s="66"/>
      <c r="CEQ7" s="66"/>
      <c r="CER7" s="66"/>
      <c r="CES7" s="66"/>
      <c r="CET7" s="66"/>
      <c r="CEU7" s="66"/>
      <c r="CEV7" s="66"/>
      <c r="CEW7" s="66"/>
      <c r="CEX7" s="66"/>
      <c r="CEY7" s="66"/>
      <c r="CEZ7" s="66"/>
      <c r="CFA7" s="66"/>
      <c r="CFB7" s="66"/>
      <c r="CFC7" s="66"/>
      <c r="CFD7" s="66"/>
      <c r="CFE7" s="66"/>
      <c r="CFF7" s="66"/>
      <c r="CFG7" s="66"/>
      <c r="CFH7" s="66"/>
      <c r="CFI7" s="66"/>
      <c r="CFJ7" s="66"/>
      <c r="CFK7" s="66"/>
      <c r="CFL7" s="66"/>
      <c r="CFM7" s="66"/>
      <c r="CFN7" s="66"/>
      <c r="CFO7" s="66"/>
      <c r="CFP7" s="66"/>
      <c r="CFQ7" s="66"/>
      <c r="CFR7" s="66"/>
      <c r="CFS7" s="66"/>
      <c r="CFT7" s="66"/>
      <c r="CFU7" s="66"/>
      <c r="CFV7" s="66"/>
      <c r="CFW7" s="66"/>
      <c r="CFX7" s="66"/>
      <c r="CFY7" s="66"/>
      <c r="CFZ7" s="66"/>
      <c r="CGA7" s="66"/>
      <c r="CGB7" s="66"/>
      <c r="CGC7" s="66"/>
      <c r="CGD7" s="66"/>
      <c r="CGE7" s="66"/>
      <c r="CGF7" s="66"/>
      <c r="CGG7" s="66"/>
      <c r="CGH7" s="66"/>
      <c r="CGI7" s="66"/>
      <c r="CGJ7" s="66"/>
      <c r="CGK7" s="66"/>
      <c r="CGL7" s="66"/>
      <c r="CGM7" s="66"/>
      <c r="CGN7" s="66"/>
      <c r="CGO7" s="66"/>
      <c r="CGP7" s="66"/>
      <c r="CGQ7" s="66"/>
      <c r="CGR7" s="66"/>
      <c r="CGS7" s="66"/>
      <c r="CGT7" s="66"/>
      <c r="CGU7" s="66"/>
      <c r="CGV7" s="66"/>
      <c r="CGW7" s="66"/>
      <c r="CGX7" s="66"/>
      <c r="CGY7" s="66"/>
      <c r="CGZ7" s="66"/>
      <c r="CHA7" s="66"/>
      <c r="CHB7" s="66"/>
      <c r="CHC7" s="66"/>
      <c r="CHD7" s="66"/>
      <c r="CHE7" s="66"/>
      <c r="CHF7" s="66"/>
      <c r="CHG7" s="66"/>
      <c r="CHH7" s="66"/>
      <c r="CHI7" s="66"/>
      <c r="CHJ7" s="66"/>
      <c r="CHK7" s="66"/>
      <c r="CHL7" s="66"/>
      <c r="CHM7" s="66"/>
      <c r="CHN7" s="66"/>
      <c r="CHO7" s="66"/>
      <c r="CHP7" s="66"/>
      <c r="CHQ7" s="66"/>
      <c r="CHR7" s="66"/>
      <c r="CHS7" s="66"/>
      <c r="CHT7" s="66"/>
      <c r="CHU7" s="66"/>
      <c r="CHV7" s="66"/>
      <c r="CHW7" s="66"/>
      <c r="CHX7" s="66"/>
      <c r="CHY7" s="66"/>
      <c r="CHZ7" s="66"/>
      <c r="CIA7" s="66"/>
      <c r="CIB7" s="66"/>
      <c r="CIC7" s="66"/>
      <c r="CID7" s="66"/>
      <c r="CIE7" s="66"/>
      <c r="CIF7" s="66"/>
      <c r="CIG7" s="66"/>
      <c r="CIH7" s="66"/>
      <c r="CII7" s="66"/>
      <c r="CIJ7" s="66"/>
      <c r="CIK7" s="66"/>
      <c r="CIL7" s="66"/>
      <c r="CIM7" s="66"/>
      <c r="CIN7" s="66"/>
      <c r="CIO7" s="66"/>
      <c r="CIP7" s="66"/>
      <c r="CIQ7" s="66"/>
      <c r="CIR7" s="66"/>
      <c r="CIS7" s="66"/>
      <c r="CIT7" s="66"/>
      <c r="CIU7" s="66"/>
      <c r="CIV7" s="66"/>
      <c r="CIW7" s="66"/>
      <c r="CIX7" s="66"/>
      <c r="CIY7" s="66"/>
      <c r="CIZ7" s="66"/>
      <c r="CJA7" s="66"/>
      <c r="CJB7" s="66"/>
      <c r="CJC7" s="66"/>
      <c r="CJD7" s="66"/>
      <c r="CJE7" s="66"/>
      <c r="CJF7" s="66"/>
      <c r="CJG7" s="66"/>
      <c r="CJH7" s="66"/>
      <c r="CJI7" s="66"/>
      <c r="CJJ7" s="66"/>
      <c r="CJK7" s="66"/>
      <c r="CJL7" s="66"/>
      <c r="CJM7" s="66"/>
      <c r="CJN7" s="66"/>
      <c r="CJO7" s="66"/>
      <c r="CJP7" s="66"/>
      <c r="CJQ7" s="66"/>
      <c r="CJR7" s="66"/>
      <c r="CJS7" s="66"/>
      <c r="CJT7" s="66"/>
      <c r="CJU7" s="66"/>
      <c r="CJV7" s="66"/>
      <c r="CJW7" s="66"/>
      <c r="CJX7" s="66"/>
      <c r="CJY7" s="66"/>
      <c r="CJZ7" s="66"/>
      <c r="CKA7" s="66"/>
      <c r="CKB7" s="66"/>
      <c r="CKC7" s="66"/>
      <c r="CKD7" s="66"/>
      <c r="CKE7" s="66"/>
      <c r="CKF7" s="66"/>
      <c r="CKG7" s="66"/>
      <c r="CKH7" s="66"/>
      <c r="CKI7" s="66"/>
      <c r="CKJ7" s="66"/>
      <c r="CKK7" s="66"/>
      <c r="CKL7" s="66"/>
      <c r="CKM7" s="66"/>
      <c r="CKN7" s="66"/>
      <c r="CKO7" s="66"/>
      <c r="CKP7" s="66"/>
      <c r="CKQ7" s="66"/>
      <c r="CKR7" s="66"/>
      <c r="CKS7" s="66"/>
      <c r="CKT7" s="66"/>
      <c r="CKU7" s="66"/>
      <c r="CKV7" s="66"/>
      <c r="CKW7" s="66"/>
      <c r="CKX7" s="66"/>
      <c r="CKY7" s="66"/>
      <c r="CKZ7" s="66"/>
      <c r="CLA7" s="66"/>
      <c r="CLB7" s="66"/>
      <c r="CLC7" s="66"/>
      <c r="CLD7" s="66"/>
      <c r="CLE7" s="66"/>
      <c r="CLF7" s="66"/>
      <c r="CLG7" s="66"/>
      <c r="CLH7" s="66"/>
      <c r="CLI7" s="66"/>
      <c r="CLJ7" s="66"/>
      <c r="CLK7" s="66"/>
      <c r="CLL7" s="66"/>
      <c r="CLM7" s="66"/>
      <c r="CLN7" s="66"/>
      <c r="CLO7" s="66"/>
      <c r="CLP7" s="66"/>
      <c r="CLQ7" s="66"/>
      <c r="CLR7" s="66"/>
      <c r="CLS7" s="66"/>
      <c r="CLT7" s="66"/>
      <c r="CLU7" s="66"/>
      <c r="CLV7" s="66"/>
      <c r="CLW7" s="66"/>
      <c r="CLX7" s="66"/>
      <c r="CLY7" s="66"/>
      <c r="CLZ7" s="66"/>
      <c r="CMA7" s="66"/>
      <c r="CMB7" s="66"/>
      <c r="CMC7" s="66"/>
      <c r="CMD7" s="66"/>
      <c r="CME7" s="66"/>
      <c r="CMF7" s="66"/>
      <c r="CMG7" s="66"/>
      <c r="CMH7" s="66"/>
      <c r="CMI7" s="66"/>
      <c r="CMJ7" s="66"/>
      <c r="CMK7" s="66"/>
      <c r="CML7" s="66"/>
      <c r="CMM7" s="66"/>
      <c r="CMN7" s="66"/>
      <c r="CMO7" s="66"/>
      <c r="CMP7" s="66"/>
      <c r="CMQ7" s="66"/>
      <c r="CMR7" s="66"/>
      <c r="CMS7" s="66"/>
      <c r="CMT7" s="66"/>
      <c r="CMU7" s="66"/>
      <c r="CMV7" s="66"/>
      <c r="CMW7" s="66"/>
      <c r="CMX7" s="66"/>
      <c r="CMY7" s="66"/>
      <c r="CMZ7" s="66"/>
      <c r="CNA7" s="66"/>
      <c r="CNB7" s="66"/>
      <c r="CNC7" s="66"/>
      <c r="CND7" s="66"/>
      <c r="CNE7" s="66"/>
      <c r="CNF7" s="66"/>
      <c r="CNG7" s="66"/>
      <c r="CNH7" s="66"/>
      <c r="CNI7" s="66"/>
      <c r="CNJ7" s="66"/>
      <c r="CNK7" s="66"/>
      <c r="CNL7" s="66"/>
      <c r="CNM7" s="66"/>
      <c r="CNN7" s="66"/>
      <c r="CNO7" s="66"/>
      <c r="CNP7" s="66"/>
      <c r="CNQ7" s="66"/>
      <c r="CNR7" s="66"/>
      <c r="CNS7" s="66"/>
      <c r="CNT7" s="66"/>
      <c r="CNU7" s="66"/>
      <c r="CNV7" s="66"/>
      <c r="CNW7" s="66"/>
      <c r="CNX7" s="66"/>
      <c r="CNY7" s="66"/>
      <c r="CNZ7" s="66"/>
      <c r="COA7" s="66"/>
      <c r="COB7" s="66"/>
      <c r="COC7" s="66"/>
      <c r="COD7" s="66"/>
      <c r="COE7" s="66"/>
      <c r="COF7" s="66"/>
      <c r="COG7" s="66"/>
      <c r="COH7" s="66"/>
      <c r="COI7" s="66"/>
      <c r="COJ7" s="66"/>
      <c r="COK7" s="66"/>
      <c r="COL7" s="66"/>
      <c r="COM7" s="66"/>
      <c r="CON7" s="66"/>
      <c r="COO7" s="66"/>
      <c r="COP7" s="66"/>
      <c r="COQ7" s="66"/>
      <c r="COR7" s="66"/>
      <c r="COS7" s="66"/>
      <c r="COT7" s="66"/>
      <c r="COU7" s="66"/>
      <c r="COV7" s="66"/>
      <c r="COW7" s="66"/>
      <c r="COX7" s="66"/>
      <c r="COY7" s="66"/>
      <c r="COZ7" s="66"/>
      <c r="CPA7" s="66"/>
      <c r="CPB7" s="66"/>
      <c r="CPC7" s="66"/>
      <c r="CPD7" s="66"/>
      <c r="CPE7" s="66"/>
      <c r="CPF7" s="66"/>
      <c r="CPG7" s="66"/>
      <c r="CPH7" s="66"/>
      <c r="CPI7" s="66"/>
      <c r="CPJ7" s="66"/>
      <c r="CPK7" s="66"/>
      <c r="CPL7" s="66"/>
      <c r="CPM7" s="66"/>
      <c r="CPN7" s="66"/>
      <c r="CPO7" s="66"/>
      <c r="CPP7" s="66"/>
      <c r="CPQ7" s="66"/>
      <c r="CPR7" s="66"/>
      <c r="CPS7" s="66"/>
      <c r="CPT7" s="66"/>
      <c r="CPU7" s="66"/>
      <c r="CPV7" s="66"/>
      <c r="CPW7" s="66"/>
      <c r="CPX7" s="66"/>
      <c r="CPY7" s="66"/>
      <c r="CPZ7" s="66"/>
      <c r="CQA7" s="66"/>
      <c r="CQB7" s="66"/>
      <c r="CQC7" s="66"/>
      <c r="CQD7" s="66"/>
      <c r="CQE7" s="66"/>
      <c r="CQF7" s="66"/>
      <c r="CQG7" s="66"/>
      <c r="CQH7" s="66"/>
      <c r="CQI7" s="66"/>
      <c r="CQJ7" s="66"/>
      <c r="CQK7" s="66"/>
      <c r="CQL7" s="66"/>
      <c r="CQM7" s="66"/>
      <c r="CQN7" s="66"/>
      <c r="CQO7" s="66"/>
      <c r="CQP7" s="66"/>
      <c r="CQQ7" s="66"/>
      <c r="CQR7" s="66"/>
      <c r="CQS7" s="66"/>
      <c r="CQT7" s="66"/>
      <c r="CQU7" s="66"/>
      <c r="CQV7" s="66"/>
      <c r="CQW7" s="66"/>
      <c r="CQX7" s="66"/>
      <c r="CQY7" s="66"/>
      <c r="CQZ7" s="66"/>
      <c r="CRA7" s="66"/>
      <c r="CRB7" s="66"/>
      <c r="CRC7" s="66"/>
      <c r="CRD7" s="66"/>
      <c r="CRE7" s="66"/>
      <c r="CRF7" s="66"/>
      <c r="CRG7" s="66"/>
      <c r="CRH7" s="66"/>
      <c r="CRI7" s="66"/>
      <c r="CRJ7" s="66"/>
      <c r="CRK7" s="66"/>
      <c r="CRL7" s="66"/>
      <c r="CRM7" s="66"/>
      <c r="CRN7" s="66"/>
      <c r="CRO7" s="66"/>
      <c r="CRP7" s="66"/>
      <c r="CRQ7" s="66"/>
      <c r="CRR7" s="66"/>
      <c r="CRS7" s="66"/>
      <c r="CRT7" s="66"/>
      <c r="CRU7" s="66"/>
      <c r="CRV7" s="66"/>
      <c r="CRW7" s="66"/>
      <c r="CRX7" s="66"/>
      <c r="CRY7" s="66"/>
      <c r="CRZ7" s="66"/>
      <c r="CSA7" s="66"/>
      <c r="CSB7" s="66"/>
      <c r="CSC7" s="66"/>
      <c r="CSD7" s="66"/>
      <c r="CSE7" s="66"/>
      <c r="CSF7" s="66"/>
      <c r="CSG7" s="66"/>
      <c r="CSH7" s="66"/>
      <c r="CSI7" s="66"/>
      <c r="CSJ7" s="66"/>
      <c r="CSK7" s="66"/>
      <c r="CSL7" s="66"/>
      <c r="CSM7" s="66"/>
      <c r="CSN7" s="66"/>
      <c r="CSO7" s="66"/>
      <c r="CSP7" s="66"/>
      <c r="CSQ7" s="66"/>
      <c r="CSR7" s="66"/>
      <c r="CSS7" s="66"/>
      <c r="CST7" s="66"/>
      <c r="CSU7" s="66"/>
      <c r="CSV7" s="66"/>
      <c r="CSW7" s="66"/>
      <c r="CSX7" s="66"/>
      <c r="CSY7" s="66"/>
      <c r="CSZ7" s="66"/>
      <c r="CTA7" s="66"/>
      <c r="CTB7" s="66"/>
      <c r="CTC7" s="66"/>
      <c r="CTD7" s="66"/>
      <c r="CTE7" s="66"/>
      <c r="CTF7" s="66"/>
      <c r="CTG7" s="66"/>
      <c r="CTH7" s="66"/>
      <c r="CTI7" s="66"/>
      <c r="CTJ7" s="66"/>
      <c r="CTK7" s="66"/>
      <c r="CTL7" s="66"/>
      <c r="CTM7" s="66"/>
      <c r="CTN7" s="66"/>
      <c r="CTO7" s="66"/>
      <c r="CTP7" s="66"/>
      <c r="CTQ7" s="66"/>
      <c r="CTR7" s="66"/>
      <c r="CTS7" s="66"/>
      <c r="CTT7" s="66"/>
      <c r="CTU7" s="66"/>
      <c r="CTV7" s="66"/>
      <c r="CTW7" s="66"/>
      <c r="CTX7" s="66"/>
      <c r="CTY7" s="66"/>
      <c r="CTZ7" s="66"/>
      <c r="CUA7" s="66"/>
      <c r="CUB7" s="66"/>
      <c r="CUC7" s="66"/>
      <c r="CUD7" s="66"/>
      <c r="CUE7" s="66"/>
      <c r="CUF7" s="66"/>
      <c r="CUG7" s="66"/>
      <c r="CUH7" s="66"/>
      <c r="CUI7" s="66"/>
      <c r="CUJ7" s="66"/>
      <c r="CUK7" s="66"/>
      <c r="CUL7" s="66"/>
      <c r="CUM7" s="66"/>
      <c r="CUN7" s="66"/>
      <c r="CUO7" s="66"/>
      <c r="CUP7" s="66"/>
      <c r="CUQ7" s="66"/>
      <c r="CUR7" s="66"/>
      <c r="CUS7" s="66"/>
      <c r="CUT7" s="66"/>
      <c r="CUU7" s="66"/>
      <c r="CUV7" s="66"/>
      <c r="CUW7" s="66"/>
      <c r="CUX7" s="66"/>
      <c r="CUY7" s="66"/>
      <c r="CUZ7" s="66"/>
      <c r="CVA7" s="66"/>
      <c r="CVB7" s="66"/>
      <c r="CVC7" s="66"/>
      <c r="CVD7" s="66"/>
      <c r="CVE7" s="66"/>
      <c r="CVF7" s="66"/>
      <c r="CVG7" s="66"/>
      <c r="CVH7" s="66"/>
      <c r="CVI7" s="66"/>
      <c r="CVJ7" s="66"/>
      <c r="CVK7" s="66"/>
      <c r="CVL7" s="66"/>
      <c r="CVM7" s="66"/>
      <c r="CVN7" s="66"/>
      <c r="CVO7" s="66"/>
      <c r="CVP7" s="66"/>
      <c r="CVQ7" s="66"/>
      <c r="CVR7" s="66"/>
      <c r="CVS7" s="66"/>
      <c r="CVT7" s="66"/>
      <c r="CVU7" s="66"/>
      <c r="CVV7" s="66"/>
      <c r="CVW7" s="66"/>
      <c r="CVX7" s="66"/>
      <c r="CVY7" s="66"/>
      <c r="CVZ7" s="66"/>
      <c r="CWA7" s="66"/>
      <c r="CWB7" s="66"/>
      <c r="CWC7" s="66"/>
      <c r="CWD7" s="66"/>
      <c r="CWE7" s="66"/>
      <c r="CWF7" s="66"/>
      <c r="CWG7" s="66"/>
      <c r="CWH7" s="66"/>
      <c r="CWI7" s="66"/>
      <c r="CWJ7" s="66"/>
      <c r="CWK7" s="66"/>
      <c r="CWL7" s="66"/>
      <c r="CWM7" s="66"/>
      <c r="CWN7" s="66"/>
      <c r="CWO7" s="66"/>
      <c r="CWP7" s="66"/>
      <c r="CWQ7" s="66"/>
      <c r="CWR7" s="66"/>
      <c r="CWS7" s="66"/>
      <c r="CWT7" s="66"/>
      <c r="CWU7" s="66"/>
      <c r="CWV7" s="66"/>
      <c r="CWW7" s="66"/>
      <c r="CWX7" s="66"/>
      <c r="CWY7" s="66"/>
      <c r="CWZ7" s="66"/>
      <c r="CXA7" s="66"/>
      <c r="CXB7" s="66"/>
      <c r="CXC7" s="66"/>
      <c r="CXD7" s="66"/>
      <c r="CXE7" s="66"/>
      <c r="CXF7" s="66"/>
      <c r="CXG7" s="66"/>
      <c r="CXH7" s="66"/>
      <c r="CXI7" s="66"/>
      <c r="CXJ7" s="66"/>
      <c r="CXK7" s="66"/>
      <c r="CXL7" s="66"/>
      <c r="CXM7" s="66"/>
      <c r="CXN7" s="66"/>
      <c r="CXO7" s="66"/>
      <c r="CXP7" s="66"/>
      <c r="CXQ7" s="66"/>
      <c r="CXR7" s="66"/>
      <c r="CXS7" s="66"/>
      <c r="CXT7" s="66"/>
      <c r="CXU7" s="66"/>
      <c r="CXV7" s="66"/>
      <c r="CXW7" s="66"/>
      <c r="CXX7" s="66"/>
      <c r="CXY7" s="66"/>
      <c r="CXZ7" s="66"/>
      <c r="CYA7" s="66"/>
      <c r="CYB7" s="66"/>
      <c r="CYC7" s="66"/>
      <c r="CYD7" s="66"/>
      <c r="CYE7" s="66"/>
      <c r="CYF7" s="66"/>
      <c r="CYG7" s="66"/>
      <c r="CYH7" s="66"/>
      <c r="CYI7" s="66"/>
      <c r="CYJ7" s="66"/>
      <c r="CYK7" s="66"/>
      <c r="CYL7" s="66"/>
      <c r="CYM7" s="66"/>
      <c r="CYN7" s="66"/>
      <c r="CYO7" s="66"/>
      <c r="CYP7" s="66"/>
      <c r="CYQ7" s="66"/>
      <c r="CYR7" s="66"/>
      <c r="CYS7" s="66"/>
      <c r="CYT7" s="66"/>
      <c r="CYU7" s="66"/>
      <c r="CYV7" s="66"/>
      <c r="CYW7" s="66"/>
      <c r="CYX7" s="66"/>
      <c r="CYY7" s="66"/>
      <c r="CYZ7" s="66"/>
      <c r="CZA7" s="66"/>
      <c r="CZB7" s="66"/>
      <c r="CZC7" s="66"/>
      <c r="CZD7" s="66"/>
      <c r="CZE7" s="66"/>
      <c r="CZF7" s="66"/>
      <c r="CZG7" s="66"/>
      <c r="CZH7" s="66"/>
      <c r="CZI7" s="66"/>
      <c r="CZJ7" s="66"/>
      <c r="CZK7" s="66"/>
      <c r="CZL7" s="66"/>
      <c r="CZM7" s="66"/>
      <c r="CZN7" s="66"/>
      <c r="CZO7" s="66"/>
      <c r="CZP7" s="66"/>
      <c r="CZQ7" s="66"/>
      <c r="CZR7" s="66"/>
      <c r="CZS7" s="66"/>
      <c r="CZT7" s="66"/>
      <c r="CZU7" s="66"/>
      <c r="CZV7" s="66"/>
      <c r="CZW7" s="66"/>
      <c r="CZX7" s="66"/>
      <c r="CZY7" s="66"/>
      <c r="CZZ7" s="66"/>
      <c r="DAA7" s="66"/>
      <c r="DAB7" s="66"/>
      <c r="DAC7" s="66"/>
      <c r="DAD7" s="66"/>
      <c r="DAE7" s="66"/>
      <c r="DAF7" s="66"/>
      <c r="DAG7" s="66"/>
      <c r="DAH7" s="66"/>
      <c r="DAI7" s="66"/>
      <c r="DAJ7" s="66"/>
      <c r="DAK7" s="66"/>
      <c r="DAL7" s="66"/>
      <c r="DAM7" s="66"/>
      <c r="DAN7" s="66"/>
      <c r="DAO7" s="66"/>
      <c r="DAP7" s="66"/>
      <c r="DAQ7" s="66"/>
      <c r="DAR7" s="66"/>
      <c r="DAS7" s="66"/>
      <c r="DAT7" s="66"/>
      <c r="DAU7" s="66"/>
      <c r="DAV7" s="66"/>
      <c r="DAW7" s="66"/>
      <c r="DAX7" s="66"/>
      <c r="DAY7" s="66"/>
      <c r="DAZ7" s="66"/>
      <c r="DBA7" s="66"/>
      <c r="DBB7" s="66"/>
      <c r="DBC7" s="66"/>
      <c r="DBD7" s="66"/>
      <c r="DBE7" s="66"/>
      <c r="DBF7" s="66"/>
      <c r="DBG7" s="66"/>
      <c r="DBH7" s="66"/>
      <c r="DBI7" s="66"/>
      <c r="DBJ7" s="66"/>
      <c r="DBK7" s="66"/>
      <c r="DBL7" s="66"/>
      <c r="DBM7" s="66"/>
      <c r="DBN7" s="66"/>
      <c r="DBO7" s="66"/>
      <c r="DBP7" s="66"/>
      <c r="DBQ7" s="66"/>
      <c r="DBR7" s="66"/>
      <c r="DBS7" s="66"/>
      <c r="DBT7" s="66"/>
      <c r="DBU7" s="66"/>
      <c r="DBV7" s="66"/>
      <c r="DBW7" s="66"/>
      <c r="DBX7" s="66"/>
      <c r="DBY7" s="66"/>
      <c r="DBZ7" s="66"/>
      <c r="DCA7" s="66"/>
      <c r="DCB7" s="66"/>
      <c r="DCC7" s="66"/>
      <c r="DCD7" s="66"/>
      <c r="DCE7" s="66"/>
      <c r="DCF7" s="66"/>
      <c r="DCG7" s="66"/>
      <c r="DCH7" s="66"/>
      <c r="DCI7" s="66"/>
      <c r="DCJ7" s="66"/>
      <c r="DCK7" s="66"/>
      <c r="DCL7" s="66"/>
      <c r="DCM7" s="66"/>
      <c r="DCN7" s="66"/>
      <c r="DCO7" s="66"/>
      <c r="DCP7" s="66"/>
      <c r="DCQ7" s="66"/>
      <c r="DCR7" s="66"/>
      <c r="DCS7" s="66"/>
      <c r="DCT7" s="66"/>
      <c r="DCU7" s="66"/>
      <c r="DCV7" s="66"/>
      <c r="DCW7" s="66"/>
      <c r="DCX7" s="66"/>
      <c r="DCY7" s="66"/>
      <c r="DCZ7" s="66"/>
      <c r="DDA7" s="66"/>
      <c r="DDB7" s="66"/>
      <c r="DDC7" s="66"/>
      <c r="DDD7" s="66"/>
      <c r="DDE7" s="66"/>
      <c r="DDF7" s="66"/>
      <c r="DDG7" s="66"/>
      <c r="DDH7" s="66"/>
      <c r="DDI7" s="66"/>
      <c r="DDJ7" s="66"/>
      <c r="DDK7" s="66"/>
      <c r="DDL7" s="66"/>
      <c r="DDM7" s="66"/>
      <c r="DDN7" s="66"/>
      <c r="DDO7" s="66"/>
      <c r="DDP7" s="66"/>
      <c r="DDQ7" s="66"/>
      <c r="DDR7" s="66"/>
      <c r="DDS7" s="66"/>
      <c r="DDT7" s="66"/>
      <c r="DDU7" s="66"/>
      <c r="DDV7" s="66"/>
      <c r="DDW7" s="66"/>
      <c r="DDX7" s="66"/>
      <c r="DDY7" s="66"/>
      <c r="DDZ7" s="66"/>
      <c r="DEA7" s="66"/>
      <c r="DEB7" s="66"/>
      <c r="DEC7" s="66"/>
      <c r="DED7" s="66"/>
      <c r="DEE7" s="66"/>
      <c r="DEF7" s="66"/>
      <c r="DEG7" s="66"/>
      <c r="DEH7" s="66"/>
      <c r="DEI7" s="66"/>
      <c r="DEJ7" s="66"/>
      <c r="DEK7" s="66"/>
      <c r="DEL7" s="66"/>
      <c r="DEM7" s="66"/>
      <c r="DEN7" s="66"/>
      <c r="DEO7" s="66"/>
      <c r="DEP7" s="66"/>
      <c r="DEQ7" s="66"/>
      <c r="DER7" s="66"/>
      <c r="DES7" s="66"/>
      <c r="DET7" s="66"/>
      <c r="DEU7" s="66"/>
      <c r="DEV7" s="66"/>
      <c r="DEW7" s="66"/>
      <c r="DEX7" s="66"/>
      <c r="DEY7" s="66"/>
      <c r="DEZ7" s="66"/>
      <c r="DFA7" s="66"/>
      <c r="DFB7" s="66"/>
      <c r="DFC7" s="66"/>
      <c r="DFD7" s="66"/>
      <c r="DFE7" s="66"/>
      <c r="DFF7" s="66"/>
      <c r="DFG7" s="66"/>
      <c r="DFH7" s="66"/>
      <c r="DFI7" s="66"/>
      <c r="DFJ7" s="66"/>
      <c r="DFK7" s="66"/>
      <c r="DFL7" s="66"/>
      <c r="DFM7" s="66"/>
      <c r="DFN7" s="66"/>
      <c r="DFO7" s="66"/>
      <c r="DFP7" s="66"/>
      <c r="DFQ7" s="66"/>
      <c r="DFR7" s="66"/>
      <c r="DFS7" s="66"/>
      <c r="DFT7" s="66"/>
      <c r="DFU7" s="66"/>
      <c r="DFV7" s="66"/>
      <c r="DFW7" s="66"/>
      <c r="DFX7" s="66"/>
      <c r="DFY7" s="66"/>
      <c r="DFZ7" s="66"/>
      <c r="DGA7" s="66"/>
      <c r="DGB7" s="66"/>
      <c r="DGC7" s="66"/>
      <c r="DGD7" s="66"/>
      <c r="DGE7" s="66"/>
      <c r="DGF7" s="66"/>
      <c r="DGG7" s="66"/>
      <c r="DGH7" s="66"/>
      <c r="DGI7" s="66"/>
      <c r="DGJ7" s="66"/>
      <c r="DGK7" s="66"/>
      <c r="DGL7" s="66"/>
      <c r="DGM7" s="66"/>
      <c r="DGN7" s="66"/>
      <c r="DGO7" s="66"/>
      <c r="DGP7" s="66"/>
      <c r="DGQ7" s="66"/>
      <c r="DGR7" s="66"/>
      <c r="DGS7" s="66"/>
      <c r="DGT7" s="66"/>
      <c r="DGU7" s="66"/>
      <c r="DGV7" s="66"/>
      <c r="DGW7" s="66"/>
      <c r="DGX7" s="66"/>
      <c r="DGY7" s="66"/>
      <c r="DGZ7" s="66"/>
      <c r="DHA7" s="66"/>
      <c r="DHB7" s="66"/>
      <c r="DHC7" s="66"/>
      <c r="DHD7" s="66"/>
      <c r="DHE7" s="66"/>
      <c r="DHF7" s="66"/>
      <c r="DHG7" s="66"/>
      <c r="DHH7" s="66"/>
      <c r="DHI7" s="66"/>
      <c r="DHJ7" s="66"/>
      <c r="DHK7" s="66"/>
      <c r="DHL7" s="66"/>
      <c r="DHM7" s="66"/>
      <c r="DHN7" s="66"/>
      <c r="DHO7" s="66"/>
      <c r="DHP7" s="66"/>
      <c r="DHQ7" s="66"/>
      <c r="DHR7" s="66"/>
      <c r="DHS7" s="66"/>
      <c r="DHT7" s="66"/>
      <c r="DHU7" s="66"/>
      <c r="DHV7" s="66"/>
      <c r="DHW7" s="66"/>
      <c r="DHX7" s="66"/>
      <c r="DHY7" s="66"/>
      <c r="DHZ7" s="66"/>
      <c r="DIA7" s="66"/>
      <c r="DIB7" s="66"/>
      <c r="DIC7" s="66"/>
      <c r="DID7" s="66"/>
      <c r="DIE7" s="66"/>
      <c r="DIF7" s="66"/>
      <c r="DIG7" s="66"/>
      <c r="DIH7" s="66"/>
      <c r="DII7" s="66"/>
      <c r="DIJ7" s="66"/>
      <c r="DIK7" s="66"/>
      <c r="DIL7" s="66"/>
      <c r="DIM7" s="66"/>
      <c r="DIN7" s="66"/>
      <c r="DIO7" s="66"/>
      <c r="DIP7" s="66"/>
      <c r="DIQ7" s="66"/>
      <c r="DIR7" s="66"/>
      <c r="DIS7" s="66"/>
      <c r="DIT7" s="66"/>
      <c r="DIU7" s="66"/>
      <c r="DIV7" s="66"/>
      <c r="DIW7" s="66"/>
      <c r="DIX7" s="66"/>
      <c r="DIY7" s="66"/>
      <c r="DIZ7" s="66"/>
      <c r="DJA7" s="66"/>
      <c r="DJB7" s="66"/>
      <c r="DJC7" s="66"/>
      <c r="DJD7" s="66"/>
      <c r="DJE7" s="66"/>
      <c r="DJF7" s="66"/>
      <c r="DJG7" s="66"/>
      <c r="DJH7" s="66"/>
      <c r="DJI7" s="66"/>
      <c r="DJJ7" s="66"/>
      <c r="DJK7" s="66"/>
      <c r="DJL7" s="66"/>
      <c r="DJM7" s="66"/>
      <c r="DJN7" s="66"/>
      <c r="DJO7" s="66"/>
      <c r="DJP7" s="66"/>
      <c r="DJQ7" s="66"/>
      <c r="DJR7" s="66"/>
      <c r="DJS7" s="66"/>
      <c r="DJT7" s="66"/>
      <c r="DJU7" s="66"/>
      <c r="DJV7" s="66"/>
      <c r="DJW7" s="66"/>
      <c r="DJX7" s="66"/>
      <c r="DJY7" s="66"/>
      <c r="DJZ7" s="66"/>
      <c r="DKA7" s="66"/>
      <c r="DKB7" s="66"/>
      <c r="DKC7" s="66"/>
      <c r="DKD7" s="66"/>
      <c r="DKE7" s="66"/>
      <c r="DKF7" s="66"/>
      <c r="DKG7" s="66"/>
      <c r="DKH7" s="66"/>
      <c r="DKI7" s="66"/>
      <c r="DKJ7" s="66"/>
      <c r="DKK7" s="66"/>
      <c r="DKL7" s="66"/>
      <c r="DKM7" s="66"/>
      <c r="DKN7" s="66"/>
      <c r="DKO7" s="66"/>
      <c r="DKP7" s="66"/>
      <c r="DKQ7" s="66"/>
      <c r="DKR7" s="66"/>
      <c r="DKS7" s="66"/>
      <c r="DKT7" s="66"/>
      <c r="DKU7" s="66"/>
      <c r="DKV7" s="66"/>
      <c r="DKW7" s="66"/>
      <c r="DKX7" s="66"/>
      <c r="DKY7" s="66"/>
      <c r="DKZ7" s="66"/>
      <c r="DLA7" s="66"/>
      <c r="DLB7" s="66"/>
      <c r="DLC7" s="66"/>
      <c r="DLD7" s="66"/>
      <c r="DLE7" s="66"/>
      <c r="DLF7" s="66"/>
      <c r="DLG7" s="66"/>
      <c r="DLH7" s="66"/>
      <c r="DLI7" s="66"/>
      <c r="DLJ7" s="66"/>
      <c r="DLK7" s="66"/>
      <c r="DLL7" s="66"/>
      <c r="DLM7" s="66"/>
      <c r="DLN7" s="66"/>
      <c r="DLO7" s="66"/>
      <c r="DLP7" s="66"/>
      <c r="DLQ7" s="66"/>
      <c r="DLR7" s="66"/>
      <c r="DLS7" s="66"/>
      <c r="DLT7" s="66"/>
      <c r="DLU7" s="66"/>
      <c r="DLV7" s="66"/>
      <c r="DLW7" s="66"/>
      <c r="DLX7" s="66"/>
      <c r="DLY7" s="66"/>
      <c r="DLZ7" s="66"/>
      <c r="DMA7" s="66"/>
      <c r="DMB7" s="66"/>
      <c r="DMC7" s="66"/>
      <c r="DMD7" s="66"/>
      <c r="DME7" s="66"/>
      <c r="DMF7" s="66"/>
      <c r="DMG7" s="66"/>
      <c r="DMH7" s="66"/>
      <c r="DMI7" s="66"/>
      <c r="DMJ7" s="66"/>
      <c r="DMK7" s="66"/>
      <c r="DML7" s="66"/>
      <c r="DMM7" s="66"/>
      <c r="DMN7" s="66"/>
      <c r="DMO7" s="66"/>
      <c r="DMP7" s="66"/>
      <c r="DMQ7" s="66"/>
      <c r="DMR7" s="66"/>
      <c r="DMS7" s="66"/>
      <c r="DMT7" s="66"/>
      <c r="DMU7" s="66"/>
      <c r="DMV7" s="66"/>
      <c r="DMW7" s="66"/>
      <c r="DMX7" s="66"/>
      <c r="DMY7" s="66"/>
      <c r="DMZ7" s="66"/>
      <c r="DNA7" s="66"/>
      <c r="DNB7" s="66"/>
      <c r="DNC7" s="66"/>
      <c r="DND7" s="66"/>
      <c r="DNE7" s="66"/>
      <c r="DNF7" s="66"/>
      <c r="DNG7" s="66"/>
      <c r="DNH7" s="66"/>
      <c r="DNI7" s="66"/>
      <c r="DNJ7" s="66"/>
      <c r="DNK7" s="66"/>
      <c r="DNL7" s="66"/>
      <c r="DNM7" s="66"/>
      <c r="DNN7" s="66"/>
      <c r="DNO7" s="66"/>
      <c r="DNP7" s="66"/>
      <c r="DNQ7" s="66"/>
      <c r="DNR7" s="66"/>
      <c r="DNS7" s="66"/>
      <c r="DNT7" s="66"/>
      <c r="DNU7" s="66"/>
      <c r="DNV7" s="66"/>
      <c r="DNW7" s="66"/>
      <c r="DNX7" s="66"/>
      <c r="DNY7" s="66"/>
      <c r="DNZ7" s="66"/>
      <c r="DOA7" s="66"/>
      <c r="DOB7" s="66"/>
      <c r="DOC7" s="66"/>
      <c r="DOD7" s="66"/>
      <c r="DOE7" s="66"/>
      <c r="DOF7" s="66"/>
      <c r="DOG7" s="66"/>
      <c r="DOH7" s="66"/>
      <c r="DOI7" s="66"/>
      <c r="DOJ7" s="66"/>
      <c r="DOK7" s="66"/>
      <c r="DOL7" s="66"/>
      <c r="DOM7" s="66"/>
      <c r="DON7" s="66"/>
      <c r="DOO7" s="66"/>
      <c r="DOP7" s="66"/>
      <c r="DOQ7" s="66"/>
      <c r="DOR7" s="66"/>
      <c r="DOS7" s="66"/>
      <c r="DOT7" s="66"/>
      <c r="DOU7" s="66"/>
      <c r="DOV7" s="66"/>
      <c r="DOW7" s="66"/>
      <c r="DOX7" s="66"/>
      <c r="DOY7" s="66"/>
      <c r="DOZ7" s="66"/>
      <c r="DPA7" s="66"/>
      <c r="DPB7" s="66"/>
      <c r="DPC7" s="66"/>
      <c r="DPD7" s="66"/>
      <c r="DPE7" s="66"/>
      <c r="DPF7" s="66"/>
      <c r="DPG7" s="66"/>
      <c r="DPH7" s="66"/>
      <c r="DPI7" s="66"/>
      <c r="DPJ7" s="66"/>
      <c r="DPK7" s="66"/>
      <c r="DPL7" s="66"/>
      <c r="DPM7" s="66"/>
      <c r="DPN7" s="66"/>
      <c r="DPO7" s="66"/>
      <c r="DPP7" s="66"/>
      <c r="DPQ7" s="66"/>
      <c r="DPR7" s="66"/>
      <c r="DPS7" s="66"/>
      <c r="DPT7" s="66"/>
      <c r="DPU7" s="66"/>
      <c r="DPV7" s="66"/>
      <c r="DPW7" s="66"/>
      <c r="DPX7" s="66"/>
      <c r="DPY7" s="66"/>
      <c r="DPZ7" s="66"/>
      <c r="DQA7" s="66"/>
      <c r="DQB7" s="66"/>
      <c r="DQC7" s="66"/>
      <c r="DQD7" s="66"/>
      <c r="DQE7" s="66"/>
      <c r="DQF7" s="66"/>
      <c r="DQG7" s="66"/>
      <c r="DQH7" s="66"/>
      <c r="DQI7" s="66"/>
      <c r="DQJ7" s="66"/>
      <c r="DQK7" s="66"/>
      <c r="DQL7" s="66"/>
      <c r="DQM7" s="66"/>
      <c r="DQN7" s="66"/>
      <c r="DQO7" s="66"/>
      <c r="DQP7" s="66"/>
      <c r="DQQ7" s="66"/>
      <c r="DQR7" s="66"/>
      <c r="DQS7" s="66"/>
      <c r="DQT7" s="66"/>
      <c r="DQU7" s="66"/>
      <c r="DQV7" s="66"/>
      <c r="DQW7" s="66"/>
      <c r="DQX7" s="66"/>
      <c r="DQY7" s="66"/>
      <c r="DQZ7" s="66"/>
      <c r="DRA7" s="66"/>
      <c r="DRB7" s="66"/>
      <c r="DRC7" s="66"/>
      <c r="DRD7" s="66"/>
      <c r="DRE7" s="66"/>
      <c r="DRF7" s="66"/>
      <c r="DRG7" s="66"/>
      <c r="DRH7" s="66"/>
      <c r="DRI7" s="66"/>
      <c r="DRJ7" s="66"/>
      <c r="DRK7" s="66"/>
      <c r="DRL7" s="66"/>
      <c r="DRM7" s="66"/>
      <c r="DRN7" s="66"/>
      <c r="DRO7" s="66"/>
      <c r="DRP7" s="66"/>
      <c r="DRQ7" s="66"/>
      <c r="DRR7" s="66"/>
      <c r="DRS7" s="66"/>
      <c r="DRT7" s="66"/>
      <c r="DRU7" s="66"/>
      <c r="DRV7" s="66"/>
      <c r="DRW7" s="66"/>
      <c r="DRX7" s="66"/>
      <c r="DRY7" s="66"/>
      <c r="DRZ7" s="66"/>
      <c r="DSA7" s="66"/>
      <c r="DSB7" s="66"/>
      <c r="DSC7" s="66"/>
      <c r="DSD7" s="66"/>
      <c r="DSE7" s="66"/>
      <c r="DSF7" s="66"/>
      <c r="DSG7" s="66"/>
      <c r="DSH7" s="66"/>
      <c r="DSI7" s="66"/>
      <c r="DSJ7" s="66"/>
      <c r="DSK7" s="66"/>
      <c r="DSL7" s="66"/>
      <c r="DSM7" s="66"/>
      <c r="DSN7" s="66"/>
      <c r="DSO7" s="66"/>
      <c r="DSP7" s="66"/>
      <c r="DSQ7" s="66"/>
      <c r="DSR7" s="66"/>
      <c r="DSS7" s="66"/>
      <c r="DST7" s="66"/>
      <c r="DSU7" s="66"/>
      <c r="DSV7" s="66"/>
      <c r="DSW7" s="66"/>
      <c r="DSX7" s="66"/>
      <c r="DSY7" s="66"/>
      <c r="DSZ7" s="66"/>
      <c r="DTA7" s="66"/>
      <c r="DTB7" s="66"/>
      <c r="DTC7" s="66"/>
      <c r="DTD7" s="66"/>
      <c r="DTE7" s="66"/>
      <c r="DTF7" s="66"/>
      <c r="DTG7" s="66"/>
      <c r="DTH7" s="66"/>
      <c r="DTI7" s="66"/>
      <c r="DTJ7" s="66"/>
      <c r="DTK7" s="66"/>
      <c r="DTL7" s="66"/>
      <c r="DTM7" s="66"/>
      <c r="DTN7" s="66"/>
      <c r="DTO7" s="66"/>
      <c r="DTP7" s="66"/>
      <c r="DTQ7" s="66"/>
      <c r="DTR7" s="66"/>
      <c r="DTS7" s="66"/>
      <c r="DTT7" s="66"/>
      <c r="DTU7" s="66"/>
      <c r="DTV7" s="66"/>
      <c r="DTW7" s="66"/>
      <c r="DTX7" s="66"/>
      <c r="DTY7" s="66"/>
      <c r="DTZ7" s="66"/>
      <c r="DUA7" s="66"/>
      <c r="DUB7" s="66"/>
      <c r="DUC7" s="66"/>
      <c r="DUD7" s="66"/>
      <c r="DUE7" s="66"/>
      <c r="DUF7" s="66"/>
      <c r="DUG7" s="66"/>
      <c r="DUH7" s="66"/>
      <c r="DUI7" s="66"/>
      <c r="DUJ7" s="66"/>
      <c r="DUK7" s="66"/>
      <c r="DUL7" s="66"/>
      <c r="DUM7" s="66"/>
      <c r="DUN7" s="66"/>
      <c r="DUO7" s="66"/>
      <c r="DUP7" s="66"/>
      <c r="DUQ7" s="66"/>
      <c r="DUR7" s="66"/>
      <c r="DUS7" s="66"/>
      <c r="DUT7" s="66"/>
      <c r="DUU7" s="66"/>
      <c r="DUV7" s="66"/>
      <c r="DUW7" s="66"/>
      <c r="DUX7" s="66"/>
      <c r="DUY7" s="66"/>
      <c r="DUZ7" s="66"/>
      <c r="DVA7" s="66"/>
      <c r="DVB7" s="66"/>
      <c r="DVC7" s="66"/>
      <c r="DVD7" s="66"/>
      <c r="DVE7" s="66"/>
      <c r="DVF7" s="66"/>
      <c r="DVG7" s="66"/>
      <c r="DVH7" s="66"/>
      <c r="DVI7" s="66"/>
      <c r="DVJ7" s="66"/>
      <c r="DVK7" s="66"/>
      <c r="DVL7" s="66"/>
      <c r="DVM7" s="66"/>
      <c r="DVN7" s="66"/>
      <c r="DVO7" s="66"/>
      <c r="DVP7" s="66"/>
      <c r="DVQ7" s="66"/>
      <c r="DVR7" s="66"/>
      <c r="DVS7" s="66"/>
      <c r="DVT7" s="66"/>
      <c r="DVU7" s="66"/>
      <c r="DVV7" s="66"/>
      <c r="DVW7" s="66"/>
      <c r="DVX7" s="66"/>
      <c r="DVY7" s="66"/>
      <c r="DVZ7" s="66"/>
      <c r="DWA7" s="66"/>
      <c r="DWB7" s="66"/>
      <c r="DWC7" s="66"/>
      <c r="DWD7" s="66"/>
      <c r="DWE7" s="66"/>
      <c r="DWF7" s="66"/>
      <c r="DWG7" s="66"/>
      <c r="DWH7" s="66"/>
      <c r="DWI7" s="66"/>
      <c r="DWJ7" s="66"/>
      <c r="DWK7" s="66"/>
      <c r="DWL7" s="66"/>
      <c r="DWM7" s="66"/>
      <c r="DWN7" s="66"/>
      <c r="DWO7" s="66"/>
      <c r="DWP7" s="66"/>
      <c r="DWQ7" s="66"/>
      <c r="DWR7" s="66"/>
      <c r="DWS7" s="66"/>
      <c r="DWT7" s="66"/>
      <c r="DWU7" s="66"/>
      <c r="DWV7" s="66"/>
      <c r="DWW7" s="66"/>
      <c r="DWX7" s="66"/>
      <c r="DWY7" s="66"/>
      <c r="DWZ7" s="66"/>
      <c r="DXA7" s="66"/>
      <c r="DXB7" s="66"/>
      <c r="DXC7" s="66"/>
      <c r="DXD7" s="66"/>
      <c r="DXE7" s="66"/>
      <c r="DXF7" s="66"/>
      <c r="DXG7" s="66"/>
      <c r="DXH7" s="66"/>
      <c r="DXI7" s="66"/>
      <c r="DXJ7" s="66"/>
      <c r="DXK7" s="66"/>
      <c r="DXL7" s="66"/>
      <c r="DXM7" s="66"/>
      <c r="DXN7" s="66"/>
      <c r="DXO7" s="66"/>
      <c r="DXP7" s="66"/>
      <c r="DXQ7" s="66"/>
      <c r="DXR7" s="66"/>
      <c r="DXS7" s="66"/>
      <c r="DXT7" s="66"/>
      <c r="DXU7" s="66"/>
      <c r="DXV7" s="66"/>
      <c r="DXW7" s="66"/>
      <c r="DXX7" s="66"/>
      <c r="DXY7" s="66"/>
      <c r="DXZ7" s="66"/>
      <c r="DYA7" s="66"/>
      <c r="DYB7" s="66"/>
      <c r="DYC7" s="66"/>
      <c r="DYD7" s="66"/>
      <c r="DYE7" s="66"/>
      <c r="DYF7" s="66"/>
      <c r="DYG7" s="66"/>
      <c r="DYH7" s="66"/>
      <c r="DYI7" s="66"/>
      <c r="DYJ7" s="66"/>
      <c r="DYK7" s="66"/>
      <c r="DYL7" s="66"/>
      <c r="DYM7" s="66"/>
      <c r="DYN7" s="66"/>
      <c r="DYO7" s="66"/>
      <c r="DYP7" s="66"/>
      <c r="DYQ7" s="66"/>
      <c r="DYR7" s="66"/>
      <c r="DYS7" s="66"/>
      <c r="DYT7" s="66"/>
      <c r="DYU7" s="66"/>
      <c r="DYV7" s="66"/>
      <c r="DYW7" s="66"/>
      <c r="DYX7" s="66"/>
      <c r="DYY7" s="66"/>
      <c r="DYZ7" s="66"/>
      <c r="DZA7" s="66"/>
      <c r="DZB7" s="66"/>
      <c r="DZC7" s="66"/>
      <c r="DZD7" s="66"/>
      <c r="DZE7" s="66"/>
      <c r="DZF7" s="66"/>
      <c r="DZG7" s="66"/>
      <c r="DZH7" s="66"/>
      <c r="DZI7" s="66"/>
      <c r="DZJ7" s="66"/>
      <c r="DZK7" s="66"/>
      <c r="DZL7" s="66"/>
      <c r="DZM7" s="66"/>
      <c r="DZN7" s="66"/>
      <c r="DZO7" s="66"/>
      <c r="DZP7" s="66"/>
      <c r="DZQ7" s="66"/>
      <c r="DZR7" s="66"/>
      <c r="DZS7" s="66"/>
      <c r="DZT7" s="66"/>
      <c r="DZU7" s="66"/>
      <c r="DZV7" s="66"/>
      <c r="DZW7" s="66"/>
      <c r="DZX7" s="66"/>
      <c r="DZY7" s="66"/>
      <c r="DZZ7" s="66"/>
      <c r="EAA7" s="66"/>
      <c r="EAB7" s="66"/>
      <c r="EAC7" s="66"/>
      <c r="EAD7" s="66"/>
      <c r="EAE7" s="66"/>
      <c r="EAF7" s="66"/>
      <c r="EAG7" s="66"/>
      <c r="EAH7" s="66"/>
      <c r="EAI7" s="66"/>
      <c r="EAJ7" s="66"/>
      <c r="EAK7" s="66"/>
      <c r="EAL7" s="66"/>
      <c r="EAM7" s="66"/>
      <c r="EAN7" s="66"/>
      <c r="EAO7" s="66"/>
      <c r="EAP7" s="66"/>
      <c r="EAQ7" s="66"/>
      <c r="EAR7" s="66"/>
      <c r="EAS7" s="66"/>
      <c r="EAT7" s="66"/>
      <c r="EAU7" s="66"/>
      <c r="EAV7" s="66"/>
      <c r="EAW7" s="66"/>
      <c r="EAX7" s="66"/>
      <c r="EAY7" s="66"/>
      <c r="EAZ7" s="66"/>
      <c r="EBA7" s="66"/>
      <c r="EBB7" s="66"/>
      <c r="EBC7" s="66"/>
      <c r="EBD7" s="66"/>
      <c r="EBE7" s="66"/>
      <c r="EBF7" s="66"/>
      <c r="EBG7" s="66"/>
      <c r="EBH7" s="66"/>
      <c r="EBI7" s="66"/>
      <c r="EBJ7" s="66"/>
      <c r="EBK7" s="66"/>
      <c r="EBL7" s="66"/>
      <c r="EBM7" s="66"/>
      <c r="EBN7" s="66"/>
      <c r="EBO7" s="66"/>
      <c r="EBP7" s="66"/>
      <c r="EBQ7" s="66"/>
      <c r="EBR7" s="66"/>
      <c r="EBS7" s="66"/>
      <c r="EBT7" s="66"/>
      <c r="EBU7" s="66"/>
      <c r="EBV7" s="66"/>
      <c r="EBW7" s="66"/>
      <c r="EBX7" s="66"/>
      <c r="EBY7" s="66"/>
      <c r="EBZ7" s="66"/>
      <c r="ECA7" s="66"/>
      <c r="ECB7" s="66"/>
      <c r="ECC7" s="66"/>
      <c r="ECD7" s="66"/>
      <c r="ECE7" s="66"/>
      <c r="ECF7" s="66"/>
      <c r="ECG7" s="66"/>
      <c r="ECH7" s="66"/>
      <c r="ECI7" s="66"/>
      <c r="ECJ7" s="66"/>
      <c r="ECK7" s="66"/>
      <c r="ECL7" s="66"/>
      <c r="ECM7" s="66"/>
      <c r="ECN7" s="66"/>
      <c r="ECO7" s="66"/>
      <c r="ECP7" s="66"/>
      <c r="ECQ7" s="66"/>
      <c r="ECR7" s="66"/>
      <c r="ECS7" s="66"/>
      <c r="ECT7" s="66"/>
      <c r="ECU7" s="66"/>
      <c r="ECV7" s="66"/>
      <c r="ECW7" s="66"/>
      <c r="ECX7" s="66"/>
      <c r="ECY7" s="66"/>
      <c r="ECZ7" s="66"/>
      <c r="EDA7" s="66"/>
      <c r="EDB7" s="66"/>
      <c r="EDC7" s="66"/>
      <c r="EDD7" s="66"/>
      <c r="EDE7" s="66"/>
      <c r="EDF7" s="66"/>
      <c r="EDG7" s="66"/>
      <c r="EDH7" s="66"/>
      <c r="EDI7" s="66"/>
      <c r="EDJ7" s="66"/>
      <c r="EDK7" s="66"/>
      <c r="EDL7" s="66"/>
      <c r="EDM7" s="66"/>
      <c r="EDN7" s="66"/>
      <c r="EDO7" s="66"/>
      <c r="EDP7" s="66"/>
      <c r="EDQ7" s="66"/>
      <c r="EDR7" s="66"/>
      <c r="EDS7" s="66"/>
      <c r="EDT7" s="66"/>
      <c r="EDU7" s="66"/>
      <c r="EDV7" s="66"/>
      <c r="EDW7" s="66"/>
      <c r="EDX7" s="66"/>
      <c r="EDY7" s="66"/>
      <c r="EDZ7" s="66"/>
      <c r="EEA7" s="66"/>
      <c r="EEB7" s="66"/>
      <c r="EEC7" s="66"/>
      <c r="EED7" s="66"/>
      <c r="EEE7" s="66"/>
      <c r="EEF7" s="66"/>
      <c r="EEG7" s="66"/>
      <c r="EEH7" s="66"/>
      <c r="EEI7" s="66"/>
      <c r="EEJ7" s="66"/>
      <c r="EEK7" s="66"/>
      <c r="EEL7" s="66"/>
      <c r="EEM7" s="66"/>
      <c r="EEN7" s="66"/>
      <c r="EEO7" s="66"/>
      <c r="EEP7" s="66"/>
      <c r="EEQ7" s="66"/>
      <c r="EER7" s="66"/>
      <c r="EES7" s="66"/>
      <c r="EET7" s="66"/>
      <c r="EEU7" s="66"/>
      <c r="EEV7" s="66"/>
      <c r="EEW7" s="66"/>
      <c r="EEX7" s="66"/>
      <c r="EEY7" s="66"/>
      <c r="EEZ7" s="66"/>
      <c r="EFA7" s="66"/>
      <c r="EFB7" s="66"/>
      <c r="EFC7" s="66"/>
      <c r="EFD7" s="66"/>
      <c r="EFE7" s="66"/>
      <c r="EFF7" s="66"/>
      <c r="EFG7" s="66"/>
      <c r="EFH7" s="66"/>
      <c r="EFI7" s="66"/>
      <c r="EFJ7" s="66"/>
      <c r="EFK7" s="66"/>
      <c r="EFL7" s="66"/>
      <c r="EFM7" s="66"/>
      <c r="EFN7" s="66"/>
      <c r="EFO7" s="66"/>
      <c r="EFP7" s="66"/>
      <c r="EFQ7" s="66"/>
      <c r="EFR7" s="66"/>
      <c r="EFS7" s="66"/>
      <c r="EFT7" s="66"/>
      <c r="EFU7" s="66"/>
      <c r="EFV7" s="66"/>
      <c r="EFW7" s="66"/>
      <c r="EFX7" s="66"/>
      <c r="EFY7" s="66"/>
      <c r="EFZ7" s="66"/>
      <c r="EGA7" s="66"/>
      <c r="EGB7" s="66"/>
      <c r="EGC7" s="66"/>
      <c r="EGD7" s="66"/>
      <c r="EGE7" s="66"/>
      <c r="EGF7" s="66"/>
      <c r="EGG7" s="66"/>
      <c r="EGH7" s="66"/>
      <c r="EGI7" s="66"/>
      <c r="EGJ7" s="66"/>
      <c r="EGK7" s="66"/>
      <c r="EGL7" s="66"/>
      <c r="EGM7" s="66"/>
      <c r="EGN7" s="66"/>
      <c r="EGO7" s="66"/>
      <c r="EGP7" s="66"/>
      <c r="EGQ7" s="66"/>
      <c r="EGR7" s="66"/>
      <c r="EGS7" s="66"/>
      <c r="EGT7" s="66"/>
      <c r="EGU7" s="66"/>
      <c r="EGV7" s="66"/>
      <c r="EGW7" s="66"/>
      <c r="EGX7" s="66"/>
      <c r="EGY7" s="66"/>
      <c r="EGZ7" s="66"/>
      <c r="EHA7" s="66"/>
      <c r="EHB7" s="66"/>
      <c r="EHC7" s="66"/>
      <c r="EHD7" s="66"/>
      <c r="EHE7" s="66"/>
      <c r="EHF7" s="66"/>
      <c r="EHG7" s="66"/>
      <c r="EHH7" s="66"/>
      <c r="EHI7" s="66"/>
      <c r="EHJ7" s="66"/>
      <c r="EHK7" s="66"/>
      <c r="EHL7" s="66"/>
      <c r="EHM7" s="66"/>
      <c r="EHN7" s="66"/>
      <c r="EHO7" s="66"/>
      <c r="EHP7" s="66"/>
      <c r="EHQ7" s="66"/>
      <c r="EHR7" s="66"/>
      <c r="EHS7" s="66"/>
      <c r="EHT7" s="66"/>
      <c r="EHU7" s="66"/>
      <c r="EHV7" s="66"/>
      <c r="EHW7" s="66"/>
      <c r="EHX7" s="66"/>
      <c r="EHY7" s="66"/>
      <c r="EHZ7" s="66"/>
      <c r="EIA7" s="66"/>
      <c r="EIB7" s="66"/>
      <c r="EIC7" s="66"/>
      <c r="EID7" s="66"/>
      <c r="EIE7" s="66"/>
      <c r="EIF7" s="66"/>
      <c r="EIG7" s="66"/>
      <c r="EIH7" s="66"/>
      <c r="EII7" s="66"/>
      <c r="EIJ7" s="66"/>
      <c r="EIK7" s="66"/>
      <c r="EIL7" s="66"/>
      <c r="EIM7" s="66"/>
      <c r="EIN7" s="66"/>
      <c r="EIO7" s="66"/>
      <c r="EIP7" s="66"/>
      <c r="EIQ7" s="66"/>
      <c r="EIR7" s="66"/>
      <c r="EIS7" s="66"/>
      <c r="EIT7" s="66"/>
      <c r="EIU7" s="66"/>
      <c r="EIV7" s="66"/>
      <c r="EIW7" s="66"/>
      <c r="EIX7" s="66"/>
      <c r="EIY7" s="66"/>
      <c r="EIZ7" s="66"/>
      <c r="EJA7" s="66"/>
      <c r="EJB7" s="66"/>
      <c r="EJC7" s="66"/>
      <c r="EJD7" s="66"/>
      <c r="EJE7" s="66"/>
      <c r="EJF7" s="66"/>
      <c r="EJG7" s="66"/>
      <c r="EJH7" s="66"/>
      <c r="EJI7" s="66"/>
      <c r="EJJ7" s="66"/>
      <c r="EJK7" s="66"/>
      <c r="EJL7" s="66"/>
      <c r="EJM7" s="66"/>
      <c r="EJN7" s="66"/>
      <c r="EJO7" s="66"/>
      <c r="EJP7" s="66"/>
      <c r="EJQ7" s="66"/>
      <c r="EJR7" s="66"/>
      <c r="EJS7" s="66"/>
      <c r="EJT7" s="66"/>
      <c r="EJU7" s="66"/>
      <c r="EJV7" s="66"/>
      <c r="EJW7" s="66"/>
      <c r="EJX7" s="66"/>
      <c r="EJY7" s="66"/>
      <c r="EJZ7" s="66"/>
      <c r="EKA7" s="66"/>
      <c r="EKB7" s="66"/>
      <c r="EKC7" s="66"/>
      <c r="EKD7" s="66"/>
      <c r="EKE7" s="66"/>
      <c r="EKF7" s="66"/>
      <c r="EKG7" s="66"/>
      <c r="EKH7" s="66"/>
      <c r="EKI7" s="66"/>
      <c r="EKJ7" s="66"/>
      <c r="EKK7" s="66"/>
      <c r="EKL7" s="66"/>
      <c r="EKM7" s="66"/>
      <c r="EKN7" s="66"/>
      <c r="EKO7" s="66"/>
      <c r="EKP7" s="66"/>
      <c r="EKQ7" s="66"/>
      <c r="EKR7" s="66"/>
      <c r="EKS7" s="66"/>
      <c r="EKT7" s="66"/>
      <c r="EKU7" s="66"/>
      <c r="EKV7" s="66"/>
      <c r="EKW7" s="66"/>
      <c r="EKX7" s="66"/>
      <c r="EKY7" s="66"/>
      <c r="EKZ7" s="66"/>
      <c r="ELA7" s="66"/>
      <c r="ELB7" s="66"/>
      <c r="ELC7" s="66"/>
      <c r="ELD7" s="66"/>
      <c r="ELE7" s="66"/>
      <c r="ELF7" s="66"/>
      <c r="ELG7" s="66"/>
      <c r="ELH7" s="66"/>
      <c r="ELI7" s="66"/>
      <c r="ELJ7" s="66"/>
      <c r="ELK7" s="66"/>
      <c r="ELL7" s="66"/>
      <c r="ELM7" s="66"/>
      <c r="ELN7" s="66"/>
      <c r="ELO7" s="66"/>
      <c r="ELP7" s="66"/>
      <c r="ELQ7" s="66"/>
      <c r="ELR7" s="66"/>
      <c r="ELS7" s="66"/>
      <c r="ELT7" s="66"/>
      <c r="ELU7" s="66"/>
      <c r="ELV7" s="66"/>
      <c r="ELW7" s="66"/>
      <c r="ELX7" s="66"/>
      <c r="ELY7" s="66"/>
      <c r="ELZ7" s="66"/>
      <c r="EMA7" s="66"/>
      <c r="EMB7" s="66"/>
      <c r="EMC7" s="66"/>
      <c r="EMD7" s="66"/>
      <c r="EME7" s="66"/>
      <c r="EMF7" s="66"/>
      <c r="EMG7" s="66"/>
      <c r="EMH7" s="66"/>
      <c r="EMI7" s="66"/>
      <c r="EMJ7" s="66"/>
      <c r="EMK7" s="66"/>
      <c r="EML7" s="66"/>
      <c r="EMM7" s="66"/>
      <c r="EMN7" s="66"/>
      <c r="EMO7" s="66"/>
      <c r="EMP7" s="66"/>
      <c r="EMQ7" s="66"/>
      <c r="EMR7" s="66"/>
      <c r="EMS7" s="66"/>
      <c r="EMT7" s="66"/>
      <c r="EMU7" s="66"/>
      <c r="EMV7" s="66"/>
      <c r="EMW7" s="66"/>
      <c r="EMX7" s="66"/>
      <c r="EMY7" s="66"/>
      <c r="EMZ7" s="66"/>
      <c r="ENA7" s="66"/>
      <c r="ENB7" s="66"/>
      <c r="ENC7" s="66"/>
      <c r="END7" s="66"/>
      <c r="ENE7" s="66"/>
      <c r="ENF7" s="66"/>
      <c r="ENG7" s="66"/>
      <c r="ENH7" s="66"/>
      <c r="ENI7" s="66"/>
      <c r="ENJ7" s="66"/>
      <c r="ENK7" s="66"/>
      <c r="ENL7" s="66"/>
      <c r="ENM7" s="66"/>
      <c r="ENN7" s="66"/>
      <c r="ENO7" s="66"/>
      <c r="ENP7" s="66"/>
      <c r="ENQ7" s="66"/>
      <c r="ENR7" s="66"/>
      <c r="ENS7" s="66"/>
      <c r="ENT7" s="66"/>
      <c r="ENU7" s="66"/>
      <c r="ENV7" s="66"/>
      <c r="ENW7" s="66"/>
      <c r="ENX7" s="66"/>
      <c r="ENY7" s="66"/>
      <c r="ENZ7" s="66"/>
      <c r="EOA7" s="66"/>
      <c r="EOB7" s="66"/>
      <c r="EOC7" s="66"/>
      <c r="EOD7" s="66"/>
      <c r="EOE7" s="66"/>
      <c r="EOF7" s="66"/>
      <c r="EOG7" s="66"/>
      <c r="EOH7" s="66"/>
      <c r="EOI7" s="66"/>
      <c r="EOJ7" s="66"/>
      <c r="EOK7" s="66"/>
      <c r="EOL7" s="66"/>
      <c r="EOM7" s="66"/>
      <c r="EON7" s="66"/>
      <c r="EOO7" s="66"/>
      <c r="EOP7" s="66"/>
      <c r="EOQ7" s="66"/>
      <c r="EOR7" s="66"/>
      <c r="EOS7" s="66"/>
      <c r="EOT7" s="66"/>
      <c r="EOU7" s="66"/>
      <c r="EOV7" s="66"/>
      <c r="EOW7" s="66"/>
      <c r="EOX7" s="66"/>
      <c r="EOY7" s="66"/>
      <c r="EOZ7" s="66"/>
      <c r="EPA7" s="66"/>
      <c r="EPB7" s="66"/>
      <c r="EPC7" s="66"/>
      <c r="EPD7" s="66"/>
      <c r="EPE7" s="66"/>
      <c r="EPF7" s="66"/>
      <c r="EPG7" s="66"/>
      <c r="EPH7" s="66"/>
      <c r="EPI7" s="66"/>
      <c r="EPJ7" s="66"/>
      <c r="EPK7" s="66"/>
      <c r="EPL7" s="66"/>
      <c r="EPM7" s="66"/>
      <c r="EPN7" s="66"/>
      <c r="EPO7" s="66"/>
      <c r="EPP7" s="66"/>
      <c r="EPQ7" s="66"/>
      <c r="EPR7" s="66"/>
      <c r="EPS7" s="66"/>
      <c r="EPT7" s="66"/>
      <c r="EPU7" s="66"/>
      <c r="EPV7" s="66"/>
      <c r="EPW7" s="66"/>
      <c r="EPX7" s="66"/>
      <c r="EPY7" s="66"/>
      <c r="EPZ7" s="66"/>
      <c r="EQA7" s="66"/>
      <c r="EQB7" s="66"/>
      <c r="EQC7" s="66"/>
      <c r="EQD7" s="66"/>
      <c r="EQE7" s="66"/>
      <c r="EQF7" s="66"/>
      <c r="EQG7" s="66"/>
      <c r="EQH7" s="66"/>
      <c r="EQI7" s="66"/>
      <c r="EQJ7" s="66"/>
      <c r="EQK7" s="66"/>
      <c r="EQL7" s="66"/>
      <c r="EQM7" s="66"/>
      <c r="EQN7" s="66"/>
      <c r="EQO7" s="66"/>
      <c r="EQP7" s="66"/>
      <c r="EQQ7" s="66"/>
      <c r="EQR7" s="66"/>
      <c r="EQS7" s="66"/>
      <c r="EQT7" s="66"/>
      <c r="EQU7" s="66"/>
      <c r="EQV7" s="66"/>
      <c r="EQW7" s="66"/>
      <c r="EQX7" s="66"/>
      <c r="EQY7" s="66"/>
      <c r="EQZ7" s="66"/>
      <c r="ERA7" s="66"/>
      <c r="ERB7" s="66"/>
      <c r="ERC7" s="66"/>
      <c r="ERD7" s="66"/>
      <c r="ERE7" s="66"/>
      <c r="ERF7" s="66"/>
      <c r="ERG7" s="66"/>
      <c r="ERH7" s="66"/>
      <c r="ERI7" s="66"/>
      <c r="ERJ7" s="66"/>
      <c r="ERK7" s="66"/>
      <c r="ERL7" s="66"/>
      <c r="ERM7" s="66"/>
      <c r="ERN7" s="66"/>
      <c r="ERO7" s="66"/>
      <c r="ERP7" s="66"/>
      <c r="ERQ7" s="66"/>
      <c r="ERR7" s="66"/>
      <c r="ERS7" s="66"/>
      <c r="ERT7" s="66"/>
      <c r="ERU7" s="66"/>
      <c r="ERV7" s="66"/>
      <c r="ERW7" s="66"/>
      <c r="ERX7" s="66"/>
      <c r="ERY7" s="66"/>
      <c r="ERZ7" s="66"/>
      <c r="ESA7" s="66"/>
      <c r="ESB7" s="66"/>
      <c r="ESC7" s="66"/>
      <c r="ESD7" s="66"/>
      <c r="ESE7" s="66"/>
      <c r="ESF7" s="66"/>
      <c r="ESG7" s="66"/>
      <c r="ESH7" s="66"/>
      <c r="ESI7" s="66"/>
      <c r="ESJ7" s="66"/>
      <c r="ESK7" s="66"/>
      <c r="ESL7" s="66"/>
      <c r="ESM7" s="66"/>
      <c r="ESN7" s="66"/>
      <c r="ESO7" s="66"/>
      <c r="ESP7" s="66"/>
      <c r="ESQ7" s="66"/>
      <c r="ESR7" s="66"/>
      <c r="ESS7" s="66"/>
      <c r="EST7" s="66"/>
      <c r="ESU7" s="66"/>
      <c r="ESV7" s="66"/>
      <c r="ESW7" s="66"/>
      <c r="ESX7" s="66"/>
      <c r="ESY7" s="66"/>
      <c r="ESZ7" s="66"/>
      <c r="ETA7" s="66"/>
      <c r="ETB7" s="66"/>
      <c r="ETC7" s="66"/>
      <c r="ETD7" s="66"/>
      <c r="ETE7" s="66"/>
      <c r="ETF7" s="66"/>
      <c r="ETG7" s="66"/>
      <c r="ETH7" s="66"/>
      <c r="ETI7" s="66"/>
      <c r="ETJ7" s="66"/>
      <c r="ETK7" s="66"/>
      <c r="ETL7" s="66"/>
      <c r="ETM7" s="66"/>
      <c r="ETN7" s="66"/>
      <c r="ETO7" s="66"/>
      <c r="ETP7" s="66"/>
      <c r="ETQ7" s="66"/>
      <c r="ETR7" s="66"/>
      <c r="ETS7" s="66"/>
      <c r="ETT7" s="66"/>
      <c r="ETU7" s="66"/>
      <c r="ETV7" s="66"/>
      <c r="ETW7" s="66"/>
      <c r="ETX7" s="66"/>
      <c r="ETY7" s="66"/>
      <c r="ETZ7" s="66"/>
      <c r="EUA7" s="66"/>
      <c r="EUB7" s="66"/>
      <c r="EUC7" s="66"/>
      <c r="EUD7" s="66"/>
      <c r="EUE7" s="66"/>
      <c r="EUF7" s="66"/>
      <c r="EUG7" s="66"/>
      <c r="EUH7" s="66"/>
      <c r="EUI7" s="66"/>
      <c r="EUJ7" s="66"/>
      <c r="EUK7" s="66"/>
      <c r="EUL7" s="66"/>
      <c r="EUM7" s="66"/>
      <c r="EUN7" s="66"/>
      <c r="EUO7" s="66"/>
      <c r="EUP7" s="66"/>
      <c r="EUQ7" s="66"/>
      <c r="EUR7" s="66"/>
      <c r="EUS7" s="66"/>
      <c r="EUT7" s="66"/>
      <c r="EUU7" s="66"/>
      <c r="EUV7" s="66"/>
      <c r="EUW7" s="66"/>
      <c r="EUX7" s="66"/>
      <c r="EUY7" s="66"/>
      <c r="EUZ7" s="66"/>
      <c r="EVA7" s="66"/>
      <c r="EVB7" s="66"/>
      <c r="EVC7" s="66"/>
      <c r="EVD7" s="66"/>
      <c r="EVE7" s="66"/>
      <c r="EVF7" s="66"/>
      <c r="EVG7" s="66"/>
      <c r="EVH7" s="66"/>
      <c r="EVI7" s="66"/>
      <c r="EVJ7" s="66"/>
      <c r="EVK7" s="66"/>
      <c r="EVL7" s="66"/>
      <c r="EVM7" s="66"/>
      <c r="EVN7" s="66"/>
      <c r="EVO7" s="66"/>
      <c r="EVP7" s="66"/>
      <c r="EVQ7" s="66"/>
      <c r="EVR7" s="66"/>
      <c r="EVS7" s="66"/>
      <c r="EVT7" s="66"/>
      <c r="EVU7" s="66"/>
      <c r="EVV7" s="66"/>
      <c r="EVW7" s="66"/>
      <c r="EVX7" s="66"/>
      <c r="EVY7" s="66"/>
      <c r="EVZ7" s="66"/>
      <c r="EWA7" s="66"/>
      <c r="EWB7" s="66"/>
      <c r="EWC7" s="66"/>
      <c r="EWD7" s="66"/>
      <c r="EWE7" s="66"/>
      <c r="EWF7" s="66"/>
      <c r="EWG7" s="66"/>
      <c r="EWH7" s="66"/>
      <c r="EWI7" s="66"/>
      <c r="EWJ7" s="66"/>
      <c r="EWK7" s="66"/>
      <c r="EWL7" s="66"/>
      <c r="EWM7" s="66"/>
      <c r="EWN7" s="66"/>
      <c r="EWO7" s="66"/>
      <c r="EWP7" s="66"/>
      <c r="EWQ7" s="66"/>
      <c r="EWR7" s="66"/>
      <c r="EWS7" s="66"/>
      <c r="EWT7" s="66"/>
      <c r="EWU7" s="66"/>
      <c r="EWV7" s="66"/>
      <c r="EWW7" s="66"/>
      <c r="EWX7" s="66"/>
      <c r="EWY7" s="66"/>
      <c r="EWZ7" s="66"/>
      <c r="EXA7" s="66"/>
      <c r="EXB7" s="66"/>
      <c r="EXC7" s="66"/>
      <c r="EXD7" s="66"/>
      <c r="EXE7" s="66"/>
      <c r="EXF7" s="66"/>
      <c r="EXG7" s="66"/>
      <c r="EXH7" s="66"/>
      <c r="EXI7" s="66"/>
      <c r="EXJ7" s="66"/>
      <c r="EXK7" s="66"/>
      <c r="EXL7" s="66"/>
      <c r="EXM7" s="66"/>
      <c r="EXN7" s="66"/>
      <c r="EXO7" s="66"/>
      <c r="EXP7" s="66"/>
      <c r="EXQ7" s="66"/>
      <c r="EXR7" s="66"/>
      <c r="EXS7" s="66"/>
      <c r="EXT7" s="66"/>
      <c r="EXU7" s="66"/>
      <c r="EXV7" s="66"/>
      <c r="EXW7" s="66"/>
      <c r="EXX7" s="66"/>
      <c r="EXY7" s="66"/>
      <c r="EXZ7" s="66"/>
      <c r="EYA7" s="66"/>
      <c r="EYB7" s="66"/>
      <c r="EYC7" s="66"/>
      <c r="EYD7" s="66"/>
      <c r="EYE7" s="66"/>
      <c r="EYF7" s="66"/>
      <c r="EYG7" s="66"/>
      <c r="EYH7" s="66"/>
      <c r="EYI7" s="66"/>
      <c r="EYJ7" s="66"/>
      <c r="EYK7" s="66"/>
      <c r="EYL7" s="66"/>
      <c r="EYM7" s="66"/>
      <c r="EYN7" s="66"/>
      <c r="EYO7" s="66"/>
      <c r="EYP7" s="66"/>
      <c r="EYQ7" s="66"/>
      <c r="EYR7" s="66"/>
      <c r="EYS7" s="66"/>
      <c r="EYT7" s="66"/>
      <c r="EYU7" s="66"/>
      <c r="EYV7" s="66"/>
      <c r="EYW7" s="66"/>
      <c r="EYX7" s="66"/>
      <c r="EYY7" s="66"/>
      <c r="EYZ7" s="66"/>
      <c r="EZA7" s="66"/>
      <c r="EZB7" s="66"/>
      <c r="EZC7" s="66"/>
      <c r="EZD7" s="66"/>
      <c r="EZE7" s="66"/>
      <c r="EZF7" s="66"/>
      <c r="EZG7" s="66"/>
      <c r="EZH7" s="66"/>
      <c r="EZI7" s="66"/>
      <c r="EZJ7" s="66"/>
      <c r="EZK7" s="66"/>
      <c r="EZL7" s="66"/>
      <c r="EZM7" s="66"/>
      <c r="EZN7" s="66"/>
      <c r="EZO7" s="66"/>
      <c r="EZP7" s="66"/>
      <c r="EZQ7" s="66"/>
      <c r="EZR7" s="66"/>
      <c r="EZS7" s="66"/>
      <c r="EZT7" s="66"/>
      <c r="EZU7" s="66"/>
      <c r="EZV7" s="66"/>
      <c r="EZW7" s="66"/>
      <c r="EZX7" s="66"/>
      <c r="EZY7" s="66"/>
      <c r="EZZ7" s="66"/>
      <c r="FAA7" s="66"/>
      <c r="FAB7" s="66"/>
      <c r="FAC7" s="66"/>
      <c r="FAD7" s="66"/>
      <c r="FAE7" s="66"/>
      <c r="FAF7" s="66"/>
      <c r="FAG7" s="66"/>
      <c r="FAH7" s="66"/>
      <c r="FAI7" s="66"/>
      <c r="FAJ7" s="66"/>
      <c r="FAK7" s="66"/>
      <c r="FAL7" s="66"/>
      <c r="FAM7" s="66"/>
      <c r="FAN7" s="66"/>
      <c r="FAO7" s="66"/>
      <c r="FAP7" s="66"/>
      <c r="FAQ7" s="66"/>
      <c r="FAR7" s="66"/>
      <c r="FAS7" s="66"/>
      <c r="FAT7" s="66"/>
      <c r="FAU7" s="66"/>
      <c r="FAV7" s="66"/>
      <c r="FAW7" s="66"/>
      <c r="FAX7" s="66"/>
      <c r="FAY7" s="66"/>
      <c r="FAZ7" s="66"/>
      <c r="FBA7" s="66"/>
      <c r="FBB7" s="66"/>
      <c r="FBC7" s="66"/>
      <c r="FBD7" s="66"/>
      <c r="FBE7" s="66"/>
      <c r="FBF7" s="66"/>
      <c r="FBG7" s="66"/>
      <c r="FBH7" s="66"/>
      <c r="FBI7" s="66"/>
      <c r="FBJ7" s="66"/>
      <c r="FBK7" s="66"/>
      <c r="FBL7" s="66"/>
      <c r="FBM7" s="66"/>
      <c r="FBN7" s="66"/>
      <c r="FBO7" s="66"/>
      <c r="FBP7" s="66"/>
      <c r="FBQ7" s="66"/>
      <c r="FBR7" s="66"/>
      <c r="FBS7" s="66"/>
      <c r="FBT7" s="66"/>
      <c r="FBU7" s="66"/>
      <c r="FBV7" s="66"/>
      <c r="FBW7" s="66"/>
      <c r="FBX7" s="66"/>
      <c r="FBY7" s="66"/>
      <c r="FBZ7" s="66"/>
      <c r="FCA7" s="66"/>
      <c r="FCB7" s="66"/>
      <c r="FCC7" s="66"/>
      <c r="FCD7" s="66"/>
      <c r="FCE7" s="66"/>
      <c r="FCF7" s="66"/>
      <c r="FCG7" s="66"/>
      <c r="FCH7" s="66"/>
      <c r="FCI7" s="66"/>
      <c r="FCJ7" s="66"/>
      <c r="FCK7" s="66"/>
      <c r="FCL7" s="66"/>
      <c r="FCM7" s="66"/>
      <c r="FCN7" s="66"/>
      <c r="FCO7" s="66"/>
      <c r="FCP7" s="66"/>
      <c r="FCQ7" s="66"/>
      <c r="FCR7" s="66"/>
      <c r="FCS7" s="66"/>
      <c r="FCT7" s="66"/>
      <c r="FCU7" s="66"/>
      <c r="FCV7" s="66"/>
      <c r="FCW7" s="66"/>
      <c r="FCX7" s="66"/>
      <c r="FCY7" s="66"/>
      <c r="FCZ7" s="66"/>
      <c r="FDA7" s="66"/>
      <c r="FDB7" s="66"/>
      <c r="FDC7" s="66"/>
      <c r="FDD7" s="66"/>
      <c r="FDE7" s="66"/>
      <c r="FDF7" s="66"/>
      <c r="FDG7" s="66"/>
      <c r="FDH7" s="66"/>
      <c r="FDI7" s="66"/>
      <c r="FDJ7" s="66"/>
      <c r="FDK7" s="66"/>
      <c r="FDL7" s="66"/>
      <c r="FDM7" s="66"/>
      <c r="FDN7" s="66"/>
      <c r="FDO7" s="66"/>
      <c r="FDP7" s="66"/>
      <c r="FDQ7" s="66"/>
      <c r="FDR7" s="66"/>
      <c r="FDS7" s="66"/>
      <c r="FDT7" s="66"/>
      <c r="FDU7" s="66"/>
      <c r="FDV7" s="66"/>
      <c r="FDW7" s="66"/>
      <c r="FDX7" s="66"/>
      <c r="FDY7" s="66"/>
      <c r="FDZ7" s="66"/>
      <c r="FEA7" s="66"/>
      <c r="FEB7" s="66"/>
      <c r="FEC7" s="66"/>
      <c r="FED7" s="66"/>
      <c r="FEE7" s="66"/>
      <c r="FEF7" s="66"/>
      <c r="FEG7" s="66"/>
      <c r="FEH7" s="66"/>
      <c r="FEI7" s="66"/>
      <c r="FEJ7" s="66"/>
      <c r="FEK7" s="66"/>
      <c r="FEL7" s="66"/>
      <c r="FEM7" s="66"/>
      <c r="FEN7" s="66"/>
      <c r="FEO7" s="66"/>
      <c r="FEP7" s="66"/>
      <c r="FEQ7" s="66"/>
      <c r="FER7" s="66"/>
      <c r="FES7" s="66"/>
      <c r="FET7" s="66"/>
      <c r="FEU7" s="66"/>
      <c r="FEV7" s="66"/>
      <c r="FEW7" s="66"/>
      <c r="FEX7" s="66"/>
      <c r="FEY7" s="66"/>
      <c r="FEZ7" s="66"/>
      <c r="FFA7" s="66"/>
      <c r="FFB7" s="66"/>
      <c r="FFC7" s="66"/>
      <c r="FFD7" s="66"/>
      <c r="FFE7" s="66"/>
      <c r="FFF7" s="66"/>
      <c r="FFG7" s="66"/>
      <c r="FFH7" s="66"/>
      <c r="FFI7" s="66"/>
      <c r="FFJ7" s="66"/>
      <c r="FFK7" s="66"/>
      <c r="FFL7" s="66"/>
      <c r="FFM7" s="66"/>
      <c r="FFN7" s="66"/>
      <c r="FFO7" s="66"/>
      <c r="FFP7" s="66"/>
      <c r="FFQ7" s="66"/>
      <c r="FFR7" s="66"/>
      <c r="FFS7" s="66"/>
      <c r="FFT7" s="66"/>
      <c r="FFU7" s="66"/>
      <c r="FFV7" s="66"/>
      <c r="FFW7" s="66"/>
      <c r="FFX7" s="66"/>
      <c r="FFY7" s="66"/>
      <c r="FFZ7" s="66"/>
      <c r="FGA7" s="66"/>
      <c r="FGB7" s="66"/>
      <c r="FGC7" s="66"/>
      <c r="FGD7" s="66"/>
      <c r="FGE7" s="66"/>
      <c r="FGF7" s="66"/>
      <c r="FGG7" s="66"/>
      <c r="FGH7" s="66"/>
      <c r="FGI7" s="66"/>
      <c r="FGJ7" s="66"/>
      <c r="FGK7" s="66"/>
      <c r="FGL7" s="66"/>
      <c r="FGM7" s="66"/>
      <c r="FGN7" s="66"/>
      <c r="FGO7" s="66"/>
      <c r="FGP7" s="66"/>
      <c r="FGQ7" s="66"/>
      <c r="FGR7" s="66"/>
      <c r="FGS7" s="66"/>
      <c r="FGT7" s="66"/>
      <c r="FGU7" s="66"/>
      <c r="FGV7" s="66"/>
      <c r="FGW7" s="66"/>
      <c r="FGX7" s="66"/>
      <c r="FGY7" s="66"/>
      <c r="FGZ7" s="66"/>
      <c r="FHA7" s="66"/>
      <c r="FHB7" s="66"/>
      <c r="FHC7" s="66"/>
      <c r="FHD7" s="66"/>
      <c r="FHE7" s="66"/>
      <c r="FHF7" s="66"/>
      <c r="FHG7" s="66"/>
      <c r="FHH7" s="66"/>
      <c r="FHI7" s="66"/>
      <c r="FHJ7" s="66"/>
      <c r="FHK7" s="66"/>
      <c r="FHL7" s="66"/>
      <c r="FHM7" s="66"/>
      <c r="FHN7" s="66"/>
      <c r="FHO7" s="66"/>
      <c r="FHP7" s="66"/>
      <c r="FHQ7" s="66"/>
      <c r="FHR7" s="66"/>
      <c r="FHS7" s="66"/>
      <c r="FHT7" s="66"/>
      <c r="FHU7" s="66"/>
      <c r="FHV7" s="66"/>
      <c r="FHW7" s="66"/>
      <c r="FHX7" s="66"/>
      <c r="FHY7" s="66"/>
      <c r="FHZ7" s="66"/>
      <c r="FIA7" s="66"/>
      <c r="FIB7" s="66"/>
      <c r="FIC7" s="66"/>
      <c r="FID7" s="66"/>
      <c r="FIE7" s="66"/>
      <c r="FIF7" s="66"/>
      <c r="FIG7" s="66"/>
      <c r="FIH7" s="66"/>
      <c r="FII7" s="66"/>
      <c r="FIJ7" s="66"/>
      <c r="FIK7" s="66"/>
      <c r="FIL7" s="66"/>
      <c r="FIM7" s="66"/>
      <c r="FIN7" s="66"/>
      <c r="FIO7" s="66"/>
      <c r="FIP7" s="66"/>
      <c r="FIQ7" s="66"/>
      <c r="FIR7" s="66"/>
      <c r="FIS7" s="66"/>
      <c r="FIT7" s="66"/>
      <c r="FIU7" s="66"/>
      <c r="FIV7" s="66"/>
      <c r="FIW7" s="66"/>
      <c r="FIX7" s="66"/>
      <c r="FIY7" s="66"/>
      <c r="FIZ7" s="66"/>
      <c r="FJA7" s="66"/>
      <c r="FJB7" s="66"/>
      <c r="FJC7" s="66"/>
      <c r="FJD7" s="66"/>
      <c r="FJE7" s="66"/>
      <c r="FJF7" s="66"/>
      <c r="FJG7" s="66"/>
      <c r="FJH7" s="66"/>
      <c r="FJI7" s="66"/>
      <c r="FJJ7" s="66"/>
      <c r="FJK7" s="66"/>
      <c r="FJL7" s="66"/>
      <c r="FJM7" s="66"/>
      <c r="FJN7" s="66"/>
      <c r="FJO7" s="66"/>
      <c r="FJP7" s="66"/>
      <c r="FJQ7" s="66"/>
      <c r="FJR7" s="66"/>
      <c r="FJS7" s="66"/>
      <c r="FJT7" s="66"/>
      <c r="FJU7" s="66"/>
      <c r="FJV7" s="66"/>
      <c r="FJW7" s="66"/>
      <c r="FJX7" s="66"/>
      <c r="FJY7" s="66"/>
      <c r="FJZ7" s="66"/>
      <c r="FKA7" s="66"/>
      <c r="FKB7" s="66"/>
      <c r="FKC7" s="66"/>
      <c r="FKD7" s="66"/>
      <c r="FKE7" s="66"/>
      <c r="FKF7" s="66"/>
      <c r="FKG7" s="66"/>
      <c r="FKH7" s="66"/>
      <c r="FKI7" s="66"/>
      <c r="FKJ7" s="66"/>
      <c r="FKK7" s="66"/>
      <c r="FKL7" s="66"/>
      <c r="FKM7" s="66"/>
      <c r="FKN7" s="66"/>
      <c r="FKO7" s="66"/>
      <c r="FKP7" s="66"/>
      <c r="FKQ7" s="66"/>
      <c r="FKR7" s="66"/>
      <c r="FKS7" s="66"/>
      <c r="FKT7" s="66"/>
      <c r="FKU7" s="66"/>
      <c r="FKV7" s="66"/>
      <c r="FKW7" s="66"/>
      <c r="FKX7" s="66"/>
      <c r="FKY7" s="66"/>
      <c r="FKZ7" s="66"/>
      <c r="FLA7" s="66"/>
      <c r="FLB7" s="66"/>
      <c r="FLC7" s="66"/>
      <c r="FLD7" s="66"/>
      <c r="FLE7" s="66"/>
      <c r="FLF7" s="66"/>
      <c r="FLG7" s="66"/>
      <c r="FLH7" s="66"/>
      <c r="FLI7" s="66"/>
      <c r="FLJ7" s="66"/>
      <c r="FLK7" s="66"/>
      <c r="FLL7" s="66"/>
      <c r="FLM7" s="66"/>
      <c r="FLN7" s="66"/>
      <c r="FLO7" s="66"/>
      <c r="FLP7" s="66"/>
      <c r="FLQ7" s="66"/>
      <c r="FLR7" s="66"/>
      <c r="FLS7" s="66"/>
      <c r="FLT7" s="66"/>
      <c r="FLU7" s="66"/>
      <c r="FLV7" s="66"/>
      <c r="FLW7" s="66"/>
      <c r="FLX7" s="66"/>
      <c r="FLY7" s="66"/>
      <c r="FLZ7" s="66"/>
      <c r="FMA7" s="66"/>
      <c r="FMB7" s="66"/>
      <c r="FMC7" s="66"/>
      <c r="FMD7" s="66"/>
      <c r="FME7" s="66"/>
      <c r="FMF7" s="66"/>
      <c r="FMG7" s="66"/>
      <c r="FMH7" s="66"/>
      <c r="FMI7" s="66"/>
      <c r="FMJ7" s="66"/>
      <c r="FMK7" s="66"/>
      <c r="FML7" s="66"/>
      <c r="FMM7" s="66"/>
      <c r="FMN7" s="66"/>
      <c r="FMO7" s="66"/>
      <c r="FMP7" s="66"/>
      <c r="FMQ7" s="66"/>
      <c r="FMR7" s="66"/>
      <c r="FMS7" s="66"/>
      <c r="FMT7" s="66"/>
      <c r="FMU7" s="66"/>
      <c r="FMV7" s="66"/>
      <c r="FMW7" s="66"/>
      <c r="FMX7" s="66"/>
      <c r="FMY7" s="66"/>
      <c r="FMZ7" s="66"/>
      <c r="FNA7" s="66"/>
      <c r="FNB7" s="66"/>
      <c r="FNC7" s="66"/>
      <c r="FND7" s="66"/>
      <c r="FNE7" s="66"/>
      <c r="FNF7" s="66"/>
      <c r="FNG7" s="66"/>
      <c r="FNH7" s="66"/>
      <c r="FNI7" s="66"/>
      <c r="FNJ7" s="66"/>
      <c r="FNK7" s="66"/>
      <c r="FNL7" s="66"/>
      <c r="FNM7" s="66"/>
      <c r="FNN7" s="66"/>
      <c r="FNO7" s="66"/>
      <c r="FNP7" s="66"/>
      <c r="FNQ7" s="66"/>
      <c r="FNR7" s="66"/>
      <c r="FNS7" s="66"/>
      <c r="FNT7" s="66"/>
      <c r="FNU7" s="66"/>
      <c r="FNV7" s="66"/>
      <c r="FNW7" s="66"/>
      <c r="FNX7" s="66"/>
      <c r="FNY7" s="66"/>
      <c r="FNZ7" s="66"/>
      <c r="FOA7" s="66"/>
      <c r="FOB7" s="66"/>
      <c r="FOC7" s="66"/>
      <c r="FOD7" s="66"/>
      <c r="FOE7" s="66"/>
      <c r="FOF7" s="66"/>
      <c r="FOG7" s="66"/>
      <c r="FOH7" s="66"/>
      <c r="FOI7" s="66"/>
      <c r="FOJ7" s="66"/>
      <c r="FOK7" s="66"/>
      <c r="FOL7" s="66"/>
      <c r="FOM7" s="66"/>
      <c r="FON7" s="66"/>
      <c r="FOO7" s="66"/>
      <c r="FOP7" s="66"/>
      <c r="FOQ7" s="66"/>
      <c r="FOR7" s="66"/>
      <c r="FOS7" s="66"/>
      <c r="FOT7" s="66"/>
      <c r="FOU7" s="66"/>
      <c r="FOV7" s="66"/>
      <c r="FOW7" s="66"/>
      <c r="FOX7" s="66"/>
      <c r="FOY7" s="66"/>
      <c r="FOZ7" s="66"/>
      <c r="FPA7" s="66"/>
      <c r="FPB7" s="66"/>
      <c r="FPC7" s="66"/>
      <c r="FPD7" s="66"/>
      <c r="FPE7" s="66"/>
      <c r="FPF7" s="66"/>
      <c r="FPG7" s="66"/>
      <c r="FPH7" s="66"/>
      <c r="FPI7" s="66"/>
      <c r="FPJ7" s="66"/>
      <c r="FPK7" s="66"/>
      <c r="FPL7" s="66"/>
      <c r="FPM7" s="66"/>
      <c r="FPN7" s="66"/>
      <c r="FPO7" s="66"/>
      <c r="FPP7" s="66"/>
      <c r="FPQ7" s="66"/>
      <c r="FPR7" s="66"/>
      <c r="FPS7" s="66"/>
      <c r="FPT7" s="66"/>
      <c r="FPU7" s="66"/>
      <c r="FPV7" s="66"/>
      <c r="FPW7" s="66"/>
      <c r="FPX7" s="66"/>
      <c r="FPY7" s="66"/>
      <c r="FPZ7" s="66"/>
      <c r="FQA7" s="66"/>
      <c r="FQB7" s="66"/>
      <c r="FQC7" s="66"/>
      <c r="FQD7" s="66"/>
      <c r="FQE7" s="66"/>
      <c r="FQF7" s="66"/>
      <c r="FQG7" s="66"/>
      <c r="FQH7" s="66"/>
      <c r="FQI7" s="66"/>
      <c r="FQJ7" s="66"/>
      <c r="FQK7" s="66"/>
      <c r="FQL7" s="66"/>
      <c r="FQM7" s="66"/>
      <c r="FQN7" s="66"/>
      <c r="FQO7" s="66"/>
      <c r="FQP7" s="66"/>
      <c r="FQQ7" s="66"/>
      <c r="FQR7" s="66"/>
      <c r="FQS7" s="66"/>
      <c r="FQT7" s="66"/>
      <c r="FQU7" s="66"/>
      <c r="FQV7" s="66"/>
      <c r="FQW7" s="66"/>
      <c r="FQX7" s="66"/>
      <c r="FQY7" s="66"/>
      <c r="FQZ7" s="66"/>
      <c r="FRA7" s="66"/>
      <c r="FRB7" s="66"/>
      <c r="FRC7" s="66"/>
      <c r="FRD7" s="66"/>
      <c r="FRE7" s="66"/>
      <c r="FRF7" s="66"/>
      <c r="FRG7" s="66"/>
      <c r="FRH7" s="66"/>
      <c r="FRI7" s="66"/>
      <c r="FRJ7" s="66"/>
      <c r="FRK7" s="66"/>
      <c r="FRL7" s="66"/>
      <c r="FRM7" s="66"/>
      <c r="FRN7" s="66"/>
      <c r="FRO7" s="66"/>
      <c r="FRP7" s="66"/>
      <c r="FRQ7" s="66"/>
      <c r="FRR7" s="66"/>
      <c r="FRS7" s="66"/>
      <c r="FRT7" s="66"/>
      <c r="FRU7" s="66"/>
      <c r="FRV7" s="66"/>
      <c r="FRW7" s="66"/>
      <c r="FRX7" s="66"/>
      <c r="FRY7" s="66"/>
      <c r="FRZ7" s="66"/>
      <c r="FSA7" s="66"/>
      <c r="FSB7" s="66"/>
      <c r="FSC7" s="66"/>
      <c r="FSD7" s="66"/>
      <c r="FSE7" s="66"/>
      <c r="FSF7" s="66"/>
      <c r="FSG7" s="66"/>
      <c r="FSH7" s="66"/>
      <c r="FSI7" s="66"/>
      <c r="FSJ7" s="66"/>
      <c r="FSK7" s="66"/>
      <c r="FSL7" s="66"/>
      <c r="FSM7" s="66"/>
      <c r="FSN7" s="66"/>
      <c r="FSO7" s="66"/>
      <c r="FSP7" s="66"/>
      <c r="FSQ7" s="66"/>
      <c r="FSR7" s="66"/>
      <c r="FSS7" s="66"/>
      <c r="FST7" s="66"/>
      <c r="FSU7" s="66"/>
      <c r="FSV7" s="66"/>
      <c r="FSW7" s="66"/>
      <c r="FSX7" s="66"/>
      <c r="FSY7" s="66"/>
      <c r="FSZ7" s="66"/>
      <c r="FTA7" s="66"/>
      <c r="FTB7" s="66"/>
      <c r="FTC7" s="66"/>
      <c r="FTD7" s="66"/>
      <c r="FTE7" s="66"/>
      <c r="FTF7" s="66"/>
      <c r="FTG7" s="66"/>
      <c r="FTH7" s="66"/>
      <c r="FTI7" s="66"/>
      <c r="FTJ7" s="66"/>
      <c r="FTK7" s="66"/>
      <c r="FTL7" s="66"/>
      <c r="FTM7" s="66"/>
      <c r="FTN7" s="66"/>
      <c r="FTO7" s="66"/>
      <c r="FTP7" s="66"/>
      <c r="FTQ7" s="66"/>
      <c r="FTR7" s="66"/>
      <c r="FTS7" s="66"/>
      <c r="FTT7" s="66"/>
      <c r="FTU7" s="66"/>
      <c r="FTV7" s="66"/>
      <c r="FTW7" s="66"/>
      <c r="FTX7" s="66"/>
      <c r="FTY7" s="66"/>
      <c r="FTZ7" s="66"/>
      <c r="FUA7" s="66"/>
      <c r="FUB7" s="66"/>
      <c r="FUC7" s="66"/>
      <c r="FUD7" s="66"/>
      <c r="FUE7" s="66"/>
      <c r="FUF7" s="66"/>
      <c r="FUG7" s="66"/>
      <c r="FUH7" s="66"/>
      <c r="FUI7" s="66"/>
      <c r="FUJ7" s="66"/>
      <c r="FUK7" s="66"/>
      <c r="FUL7" s="66"/>
      <c r="FUM7" s="66"/>
      <c r="FUN7" s="66"/>
      <c r="FUO7" s="66"/>
      <c r="FUP7" s="66"/>
      <c r="FUQ7" s="66"/>
      <c r="FUR7" s="66"/>
      <c r="FUS7" s="66"/>
      <c r="FUT7" s="66"/>
      <c r="FUU7" s="66"/>
      <c r="FUV7" s="66"/>
      <c r="FUW7" s="66"/>
      <c r="FUX7" s="66"/>
      <c r="FUY7" s="66"/>
      <c r="FUZ7" s="66"/>
      <c r="FVA7" s="66"/>
      <c r="FVB7" s="66"/>
      <c r="FVC7" s="66"/>
      <c r="FVD7" s="66"/>
      <c r="FVE7" s="66"/>
      <c r="FVF7" s="66"/>
      <c r="FVG7" s="66"/>
      <c r="FVH7" s="66"/>
      <c r="FVI7" s="66"/>
      <c r="FVJ7" s="66"/>
      <c r="FVK7" s="66"/>
      <c r="FVL7" s="66"/>
      <c r="FVM7" s="66"/>
      <c r="FVN7" s="66"/>
      <c r="FVO7" s="66"/>
      <c r="FVP7" s="66"/>
      <c r="FVQ7" s="66"/>
      <c r="FVR7" s="66"/>
      <c r="FVS7" s="66"/>
      <c r="FVT7" s="66"/>
      <c r="FVU7" s="66"/>
      <c r="FVV7" s="66"/>
      <c r="FVW7" s="66"/>
      <c r="FVX7" s="66"/>
      <c r="FVY7" s="66"/>
      <c r="FVZ7" s="66"/>
      <c r="FWA7" s="66"/>
      <c r="FWB7" s="66"/>
      <c r="FWC7" s="66"/>
      <c r="FWD7" s="66"/>
      <c r="FWE7" s="66"/>
      <c r="FWF7" s="66"/>
      <c r="FWG7" s="66"/>
      <c r="FWH7" s="66"/>
      <c r="FWI7" s="66"/>
      <c r="FWJ7" s="66"/>
      <c r="FWK7" s="66"/>
      <c r="FWL7" s="66"/>
      <c r="FWM7" s="66"/>
      <c r="FWN7" s="66"/>
      <c r="FWO7" s="66"/>
      <c r="FWP7" s="66"/>
      <c r="FWQ7" s="66"/>
      <c r="FWR7" s="66"/>
      <c r="FWS7" s="66"/>
      <c r="FWT7" s="66"/>
      <c r="FWU7" s="66"/>
      <c r="FWV7" s="66"/>
      <c r="FWW7" s="66"/>
      <c r="FWX7" s="66"/>
      <c r="FWY7" s="66"/>
      <c r="FWZ7" s="66"/>
      <c r="FXA7" s="66"/>
      <c r="FXB7" s="66"/>
      <c r="FXC7" s="66"/>
      <c r="FXD7" s="66"/>
      <c r="FXE7" s="66"/>
      <c r="FXF7" s="66"/>
      <c r="FXG7" s="66"/>
      <c r="FXH7" s="66"/>
      <c r="FXI7" s="66"/>
      <c r="FXJ7" s="66"/>
      <c r="FXK7" s="66"/>
      <c r="FXL7" s="66"/>
      <c r="FXM7" s="66"/>
      <c r="FXN7" s="66"/>
      <c r="FXO7" s="66"/>
      <c r="FXP7" s="66"/>
      <c r="FXQ7" s="66"/>
      <c r="FXR7" s="66"/>
      <c r="FXS7" s="66"/>
      <c r="FXT7" s="66"/>
      <c r="FXU7" s="66"/>
      <c r="FXV7" s="66"/>
      <c r="FXW7" s="66"/>
      <c r="FXX7" s="66"/>
      <c r="FXY7" s="66"/>
      <c r="FXZ7" s="66"/>
      <c r="FYA7" s="66"/>
      <c r="FYB7" s="66"/>
      <c r="FYC7" s="66"/>
      <c r="FYD7" s="66"/>
      <c r="FYE7" s="66"/>
      <c r="FYF7" s="66"/>
      <c r="FYG7" s="66"/>
      <c r="FYH7" s="66"/>
      <c r="FYI7" s="66"/>
      <c r="FYJ7" s="66"/>
      <c r="FYK7" s="66"/>
      <c r="FYL7" s="66"/>
      <c r="FYM7" s="66"/>
      <c r="FYN7" s="66"/>
      <c r="FYO7" s="66"/>
      <c r="FYP7" s="66"/>
      <c r="FYQ7" s="66"/>
      <c r="FYR7" s="66"/>
      <c r="FYS7" s="66"/>
      <c r="FYT7" s="66"/>
      <c r="FYU7" s="66"/>
      <c r="FYV7" s="66"/>
      <c r="FYW7" s="66"/>
      <c r="FYX7" s="66"/>
      <c r="FYY7" s="66"/>
      <c r="FYZ7" s="66"/>
      <c r="FZA7" s="66"/>
      <c r="FZB7" s="66"/>
      <c r="FZC7" s="66"/>
      <c r="FZD7" s="66"/>
      <c r="FZE7" s="66"/>
      <c r="FZF7" s="66"/>
      <c r="FZG7" s="66"/>
      <c r="FZH7" s="66"/>
      <c r="FZI7" s="66"/>
      <c r="FZJ7" s="66"/>
      <c r="FZK7" s="66"/>
      <c r="FZL7" s="66"/>
      <c r="FZM7" s="66"/>
      <c r="FZN7" s="66"/>
      <c r="FZO7" s="66"/>
      <c r="FZP7" s="66"/>
      <c r="FZQ7" s="66"/>
      <c r="FZR7" s="66"/>
      <c r="FZS7" s="66"/>
      <c r="FZT7" s="66"/>
      <c r="FZU7" s="66"/>
      <c r="FZV7" s="66"/>
      <c r="FZW7" s="66"/>
      <c r="FZX7" s="66"/>
      <c r="FZY7" s="66"/>
      <c r="FZZ7" s="66"/>
      <c r="GAA7" s="66"/>
      <c r="GAB7" s="66"/>
      <c r="GAC7" s="66"/>
      <c r="GAD7" s="66"/>
      <c r="GAE7" s="66"/>
      <c r="GAF7" s="66"/>
      <c r="GAG7" s="66"/>
      <c r="GAH7" s="66"/>
      <c r="GAI7" s="66"/>
      <c r="GAJ7" s="66"/>
      <c r="GAK7" s="66"/>
      <c r="GAL7" s="66"/>
      <c r="GAM7" s="66"/>
      <c r="GAN7" s="66"/>
      <c r="GAO7" s="66"/>
      <c r="GAP7" s="66"/>
      <c r="GAQ7" s="66"/>
      <c r="GAR7" s="66"/>
      <c r="GAS7" s="66"/>
      <c r="GAT7" s="66"/>
      <c r="GAU7" s="66"/>
      <c r="GAV7" s="66"/>
      <c r="GAW7" s="66"/>
      <c r="GAX7" s="66"/>
      <c r="GAY7" s="66"/>
      <c r="GAZ7" s="66"/>
      <c r="GBA7" s="66"/>
      <c r="GBB7" s="66"/>
      <c r="GBC7" s="66"/>
      <c r="GBD7" s="66"/>
      <c r="GBE7" s="66"/>
      <c r="GBF7" s="66"/>
      <c r="GBG7" s="66"/>
      <c r="GBH7" s="66"/>
      <c r="GBI7" s="66"/>
      <c r="GBJ7" s="66"/>
      <c r="GBK7" s="66"/>
      <c r="GBL7" s="66"/>
      <c r="GBM7" s="66"/>
      <c r="GBN7" s="66"/>
      <c r="GBO7" s="66"/>
      <c r="GBP7" s="66"/>
      <c r="GBQ7" s="66"/>
      <c r="GBR7" s="66"/>
      <c r="GBS7" s="66"/>
      <c r="GBT7" s="66"/>
      <c r="GBU7" s="66"/>
      <c r="GBV7" s="66"/>
      <c r="GBW7" s="66"/>
      <c r="GBX7" s="66"/>
      <c r="GBY7" s="66"/>
      <c r="GBZ7" s="66"/>
      <c r="GCA7" s="66"/>
      <c r="GCB7" s="66"/>
      <c r="GCC7" s="66"/>
      <c r="GCD7" s="66"/>
      <c r="GCE7" s="66"/>
      <c r="GCF7" s="66"/>
      <c r="GCG7" s="66"/>
      <c r="GCH7" s="66"/>
      <c r="GCI7" s="66"/>
      <c r="GCJ7" s="66"/>
      <c r="GCK7" s="66"/>
      <c r="GCL7" s="66"/>
      <c r="GCM7" s="66"/>
      <c r="GCN7" s="66"/>
      <c r="GCO7" s="66"/>
      <c r="GCP7" s="66"/>
      <c r="GCQ7" s="66"/>
      <c r="GCR7" s="66"/>
      <c r="GCS7" s="66"/>
      <c r="GCT7" s="66"/>
      <c r="GCU7" s="66"/>
      <c r="GCV7" s="66"/>
      <c r="GCW7" s="66"/>
      <c r="GCX7" s="66"/>
      <c r="GCY7" s="66"/>
      <c r="GCZ7" s="66"/>
      <c r="GDA7" s="66"/>
      <c r="GDB7" s="66"/>
      <c r="GDC7" s="66"/>
      <c r="GDD7" s="66"/>
      <c r="GDE7" s="66"/>
      <c r="GDF7" s="66"/>
      <c r="GDG7" s="66"/>
      <c r="GDH7" s="66"/>
      <c r="GDI7" s="66"/>
      <c r="GDJ7" s="66"/>
      <c r="GDK7" s="66"/>
      <c r="GDL7" s="66"/>
      <c r="GDM7" s="66"/>
      <c r="GDN7" s="66"/>
      <c r="GDO7" s="66"/>
      <c r="GDP7" s="66"/>
      <c r="GDQ7" s="66"/>
      <c r="GDR7" s="66"/>
      <c r="GDS7" s="66"/>
      <c r="GDT7" s="66"/>
      <c r="GDU7" s="66"/>
      <c r="GDV7" s="66"/>
      <c r="GDW7" s="66"/>
      <c r="GDX7" s="66"/>
      <c r="GDY7" s="66"/>
      <c r="GDZ7" s="66"/>
      <c r="GEA7" s="66"/>
      <c r="GEB7" s="66"/>
      <c r="GEC7" s="66"/>
      <c r="GED7" s="66"/>
      <c r="GEE7" s="66"/>
      <c r="GEF7" s="66"/>
      <c r="GEG7" s="66"/>
      <c r="GEH7" s="66"/>
      <c r="GEI7" s="66"/>
      <c r="GEJ7" s="66"/>
      <c r="GEK7" s="66"/>
      <c r="GEL7" s="66"/>
      <c r="GEM7" s="66"/>
      <c r="GEN7" s="66"/>
      <c r="GEO7" s="66"/>
      <c r="GEP7" s="66"/>
      <c r="GEQ7" s="66"/>
      <c r="GER7" s="66"/>
      <c r="GES7" s="66"/>
      <c r="GET7" s="66"/>
      <c r="GEU7" s="66"/>
      <c r="GEV7" s="66"/>
      <c r="GEW7" s="66"/>
      <c r="GEX7" s="66"/>
      <c r="GEY7" s="66"/>
      <c r="GEZ7" s="66"/>
      <c r="GFA7" s="66"/>
      <c r="GFB7" s="66"/>
      <c r="GFC7" s="66"/>
      <c r="GFD7" s="66"/>
      <c r="GFE7" s="66"/>
      <c r="GFF7" s="66"/>
      <c r="GFG7" s="66"/>
      <c r="GFH7" s="66"/>
      <c r="GFI7" s="66"/>
      <c r="GFJ7" s="66"/>
      <c r="GFK7" s="66"/>
      <c r="GFL7" s="66"/>
      <c r="GFM7" s="66"/>
      <c r="GFN7" s="66"/>
      <c r="GFO7" s="66"/>
      <c r="GFP7" s="66"/>
      <c r="GFQ7" s="66"/>
      <c r="GFR7" s="66"/>
      <c r="GFS7" s="66"/>
      <c r="GFT7" s="66"/>
      <c r="GFU7" s="66"/>
      <c r="GFV7" s="66"/>
      <c r="GFW7" s="66"/>
      <c r="GFX7" s="66"/>
      <c r="GFY7" s="66"/>
      <c r="GFZ7" s="66"/>
      <c r="GGA7" s="66"/>
      <c r="GGB7" s="66"/>
      <c r="GGC7" s="66"/>
      <c r="GGD7" s="66"/>
      <c r="GGE7" s="66"/>
      <c r="GGF7" s="66"/>
      <c r="GGG7" s="66"/>
      <c r="GGH7" s="66"/>
      <c r="GGI7" s="66"/>
      <c r="GGJ7" s="66"/>
      <c r="GGK7" s="66"/>
      <c r="GGL7" s="66"/>
      <c r="GGM7" s="66"/>
      <c r="GGN7" s="66"/>
      <c r="GGO7" s="66"/>
      <c r="GGP7" s="66"/>
      <c r="GGQ7" s="66"/>
      <c r="GGR7" s="66"/>
      <c r="GGS7" s="66"/>
      <c r="GGT7" s="66"/>
      <c r="GGU7" s="66"/>
      <c r="GGV7" s="66"/>
      <c r="GGW7" s="66"/>
      <c r="GGX7" s="66"/>
      <c r="GGY7" s="66"/>
      <c r="GGZ7" s="66"/>
      <c r="GHA7" s="66"/>
      <c r="GHB7" s="66"/>
      <c r="GHC7" s="66"/>
      <c r="GHD7" s="66"/>
      <c r="GHE7" s="66"/>
      <c r="GHF7" s="66"/>
      <c r="GHG7" s="66"/>
      <c r="GHH7" s="66"/>
      <c r="GHI7" s="66"/>
      <c r="GHJ7" s="66"/>
      <c r="GHK7" s="66"/>
      <c r="GHL7" s="66"/>
      <c r="GHM7" s="66"/>
      <c r="GHN7" s="66"/>
      <c r="GHO7" s="66"/>
      <c r="GHP7" s="66"/>
      <c r="GHQ7" s="66"/>
      <c r="GHR7" s="66"/>
      <c r="GHS7" s="66"/>
      <c r="GHT7" s="66"/>
      <c r="GHU7" s="66"/>
      <c r="GHV7" s="66"/>
      <c r="GHW7" s="66"/>
      <c r="GHX7" s="66"/>
      <c r="GHY7" s="66"/>
      <c r="GHZ7" s="66"/>
      <c r="GIA7" s="66"/>
      <c r="GIB7" s="66"/>
      <c r="GIC7" s="66"/>
      <c r="GID7" s="66"/>
      <c r="GIE7" s="66"/>
      <c r="GIF7" s="66"/>
      <c r="GIG7" s="66"/>
      <c r="GIH7" s="66"/>
      <c r="GII7" s="66"/>
      <c r="GIJ7" s="66"/>
      <c r="GIK7" s="66"/>
      <c r="GIL7" s="66"/>
      <c r="GIM7" s="66"/>
      <c r="GIN7" s="66"/>
      <c r="GIO7" s="66"/>
      <c r="GIP7" s="66"/>
      <c r="GIQ7" s="66"/>
      <c r="GIR7" s="66"/>
      <c r="GIS7" s="66"/>
      <c r="GIT7" s="66"/>
      <c r="GIU7" s="66"/>
      <c r="GIV7" s="66"/>
      <c r="GIW7" s="66"/>
      <c r="GIX7" s="66"/>
      <c r="GIY7" s="66"/>
      <c r="GIZ7" s="66"/>
      <c r="GJA7" s="66"/>
      <c r="GJB7" s="66"/>
      <c r="GJC7" s="66"/>
      <c r="GJD7" s="66"/>
      <c r="GJE7" s="66"/>
      <c r="GJF7" s="66"/>
      <c r="GJG7" s="66"/>
      <c r="GJH7" s="66"/>
      <c r="GJI7" s="66"/>
      <c r="GJJ7" s="66"/>
      <c r="GJK7" s="66"/>
      <c r="GJL7" s="66"/>
      <c r="GJM7" s="66"/>
      <c r="GJN7" s="66"/>
      <c r="GJO7" s="66"/>
      <c r="GJP7" s="66"/>
      <c r="GJQ7" s="66"/>
      <c r="GJR7" s="66"/>
      <c r="GJS7" s="66"/>
      <c r="GJT7" s="66"/>
      <c r="GJU7" s="66"/>
      <c r="GJV7" s="66"/>
      <c r="GJW7" s="66"/>
      <c r="GJX7" s="66"/>
      <c r="GJY7" s="66"/>
      <c r="GJZ7" s="66"/>
      <c r="GKA7" s="66"/>
      <c r="GKB7" s="66"/>
      <c r="GKC7" s="66"/>
      <c r="GKD7" s="66"/>
      <c r="GKE7" s="66"/>
      <c r="GKF7" s="66"/>
      <c r="GKG7" s="66"/>
      <c r="GKH7" s="66"/>
      <c r="GKI7" s="66"/>
      <c r="GKJ7" s="66"/>
      <c r="GKK7" s="66"/>
      <c r="GKL7" s="66"/>
      <c r="GKM7" s="66"/>
      <c r="GKN7" s="66"/>
      <c r="GKO7" s="66"/>
      <c r="GKP7" s="66"/>
      <c r="GKQ7" s="66"/>
      <c r="GKR7" s="66"/>
      <c r="GKS7" s="66"/>
      <c r="GKT7" s="66"/>
      <c r="GKU7" s="66"/>
      <c r="GKV7" s="66"/>
      <c r="GKW7" s="66"/>
      <c r="GKX7" s="66"/>
      <c r="GKY7" s="66"/>
      <c r="GKZ7" s="66"/>
      <c r="GLA7" s="66"/>
      <c r="GLB7" s="66"/>
      <c r="GLC7" s="66"/>
      <c r="GLD7" s="66"/>
      <c r="GLE7" s="66"/>
      <c r="GLF7" s="66"/>
      <c r="GLG7" s="66"/>
      <c r="GLH7" s="66"/>
      <c r="GLI7" s="66"/>
      <c r="GLJ7" s="66"/>
      <c r="GLK7" s="66"/>
      <c r="GLL7" s="66"/>
      <c r="GLM7" s="66"/>
      <c r="GLN7" s="66"/>
      <c r="GLO7" s="66"/>
      <c r="GLP7" s="66"/>
      <c r="GLQ7" s="66"/>
      <c r="GLR7" s="66"/>
      <c r="GLS7" s="66"/>
      <c r="GLT7" s="66"/>
      <c r="GLU7" s="66"/>
      <c r="GLV7" s="66"/>
      <c r="GLW7" s="66"/>
      <c r="GLX7" s="66"/>
      <c r="GLY7" s="66"/>
      <c r="GLZ7" s="66"/>
      <c r="GMA7" s="66"/>
      <c r="GMB7" s="66"/>
      <c r="GMC7" s="66"/>
      <c r="GMD7" s="66"/>
      <c r="GME7" s="66"/>
      <c r="GMF7" s="66"/>
      <c r="GMG7" s="66"/>
      <c r="GMH7" s="66"/>
      <c r="GMI7" s="66"/>
      <c r="GMJ7" s="66"/>
      <c r="GMK7" s="66"/>
      <c r="GML7" s="66"/>
      <c r="GMM7" s="66"/>
      <c r="GMN7" s="66"/>
      <c r="GMO7" s="66"/>
      <c r="GMP7" s="66"/>
      <c r="GMQ7" s="66"/>
      <c r="GMR7" s="66"/>
      <c r="GMS7" s="66"/>
      <c r="GMT7" s="66"/>
      <c r="GMU7" s="66"/>
      <c r="GMV7" s="66"/>
      <c r="GMW7" s="66"/>
      <c r="GMX7" s="66"/>
      <c r="GMY7" s="66"/>
      <c r="GMZ7" s="66"/>
      <c r="GNA7" s="66"/>
      <c r="GNB7" s="66"/>
      <c r="GNC7" s="66"/>
      <c r="GND7" s="66"/>
      <c r="GNE7" s="66"/>
      <c r="GNF7" s="66"/>
      <c r="GNG7" s="66"/>
      <c r="GNH7" s="66"/>
      <c r="GNI7" s="66"/>
      <c r="GNJ7" s="66"/>
      <c r="GNK7" s="66"/>
      <c r="GNL7" s="66"/>
      <c r="GNM7" s="66"/>
      <c r="GNN7" s="66"/>
      <c r="GNO7" s="66"/>
      <c r="GNP7" s="66"/>
      <c r="GNQ7" s="66"/>
      <c r="GNR7" s="66"/>
      <c r="GNS7" s="66"/>
      <c r="GNT7" s="66"/>
      <c r="GNU7" s="66"/>
      <c r="GNV7" s="66"/>
      <c r="GNW7" s="66"/>
      <c r="GNX7" s="66"/>
      <c r="GNY7" s="66"/>
      <c r="GNZ7" s="66"/>
      <c r="GOA7" s="66"/>
      <c r="GOB7" s="66"/>
      <c r="GOC7" s="66"/>
      <c r="GOD7" s="66"/>
      <c r="GOE7" s="66"/>
      <c r="GOF7" s="66"/>
      <c r="GOG7" s="66"/>
      <c r="GOH7" s="66"/>
      <c r="GOI7" s="66"/>
      <c r="GOJ7" s="66"/>
      <c r="GOK7" s="66"/>
      <c r="GOL7" s="66"/>
      <c r="GOM7" s="66"/>
      <c r="GON7" s="66"/>
      <c r="GOO7" s="66"/>
      <c r="GOP7" s="66"/>
      <c r="GOQ7" s="66"/>
      <c r="GOR7" s="66"/>
      <c r="GOS7" s="66"/>
      <c r="GOT7" s="66"/>
      <c r="GOU7" s="66"/>
      <c r="GOV7" s="66"/>
      <c r="GOW7" s="66"/>
      <c r="GOX7" s="66"/>
      <c r="GOY7" s="66"/>
      <c r="GOZ7" s="66"/>
      <c r="GPA7" s="66"/>
      <c r="GPB7" s="66"/>
      <c r="GPC7" s="66"/>
      <c r="GPD7" s="66"/>
      <c r="GPE7" s="66"/>
      <c r="GPF7" s="66"/>
      <c r="GPG7" s="66"/>
      <c r="GPH7" s="66"/>
      <c r="GPI7" s="66"/>
      <c r="GPJ7" s="66"/>
      <c r="GPK7" s="66"/>
      <c r="GPL7" s="66"/>
      <c r="GPM7" s="66"/>
      <c r="GPN7" s="66"/>
      <c r="GPO7" s="66"/>
      <c r="GPP7" s="66"/>
      <c r="GPQ7" s="66"/>
      <c r="GPR7" s="66"/>
      <c r="GPS7" s="66"/>
      <c r="GPT7" s="66"/>
      <c r="GPU7" s="66"/>
      <c r="GPV7" s="66"/>
      <c r="GPW7" s="66"/>
      <c r="GPX7" s="66"/>
      <c r="GPY7" s="66"/>
      <c r="GPZ7" s="66"/>
      <c r="GQA7" s="66"/>
      <c r="GQB7" s="66"/>
      <c r="GQC7" s="66"/>
      <c r="GQD7" s="66"/>
      <c r="GQE7" s="66"/>
      <c r="GQF7" s="66"/>
      <c r="GQG7" s="66"/>
      <c r="GQH7" s="66"/>
      <c r="GQI7" s="66"/>
      <c r="GQJ7" s="66"/>
      <c r="GQK7" s="66"/>
      <c r="GQL7" s="66"/>
      <c r="GQM7" s="66"/>
      <c r="GQN7" s="66"/>
      <c r="GQO7" s="66"/>
      <c r="GQP7" s="66"/>
      <c r="GQQ7" s="66"/>
      <c r="GQR7" s="66"/>
      <c r="GQS7" s="66"/>
      <c r="GQT7" s="66"/>
      <c r="GQU7" s="66"/>
      <c r="GQV7" s="66"/>
      <c r="GQW7" s="66"/>
      <c r="GQX7" s="66"/>
      <c r="GQY7" s="66"/>
      <c r="GQZ7" s="66"/>
      <c r="GRA7" s="66"/>
      <c r="GRB7" s="66"/>
      <c r="GRC7" s="66"/>
      <c r="GRD7" s="66"/>
      <c r="GRE7" s="66"/>
      <c r="GRF7" s="66"/>
      <c r="GRG7" s="66"/>
      <c r="GRH7" s="66"/>
      <c r="GRI7" s="66"/>
      <c r="GRJ7" s="66"/>
      <c r="GRK7" s="66"/>
      <c r="GRL7" s="66"/>
      <c r="GRM7" s="66"/>
      <c r="GRN7" s="66"/>
      <c r="GRO7" s="66"/>
      <c r="GRP7" s="66"/>
      <c r="GRQ7" s="66"/>
      <c r="GRR7" s="66"/>
      <c r="GRS7" s="66"/>
      <c r="GRT7" s="66"/>
      <c r="GRU7" s="66"/>
      <c r="GRV7" s="66"/>
      <c r="GRW7" s="66"/>
      <c r="GRX7" s="66"/>
      <c r="GRY7" s="66"/>
      <c r="GRZ7" s="66"/>
      <c r="GSA7" s="66"/>
      <c r="GSB7" s="66"/>
      <c r="GSC7" s="66"/>
      <c r="GSD7" s="66"/>
      <c r="GSE7" s="66"/>
      <c r="GSF7" s="66"/>
      <c r="GSG7" s="66"/>
      <c r="GSH7" s="66"/>
      <c r="GSI7" s="66"/>
      <c r="GSJ7" s="66"/>
      <c r="GSK7" s="66"/>
      <c r="GSL7" s="66"/>
      <c r="GSM7" s="66"/>
      <c r="GSN7" s="66"/>
      <c r="GSO7" s="66"/>
      <c r="GSP7" s="66"/>
      <c r="GSQ7" s="66"/>
      <c r="GSR7" s="66"/>
      <c r="GSS7" s="66"/>
      <c r="GST7" s="66"/>
      <c r="GSU7" s="66"/>
      <c r="GSV7" s="66"/>
      <c r="GSW7" s="66"/>
      <c r="GSX7" s="66"/>
      <c r="GSY7" s="66"/>
      <c r="GSZ7" s="66"/>
      <c r="GTA7" s="66"/>
      <c r="GTB7" s="66"/>
      <c r="GTC7" s="66"/>
      <c r="GTD7" s="66"/>
      <c r="GTE7" s="66"/>
      <c r="GTF7" s="66"/>
      <c r="GTG7" s="66"/>
      <c r="GTH7" s="66"/>
      <c r="GTI7" s="66"/>
      <c r="GTJ7" s="66"/>
      <c r="GTK7" s="66"/>
      <c r="GTL7" s="66"/>
      <c r="GTM7" s="66"/>
      <c r="GTN7" s="66"/>
      <c r="GTO7" s="66"/>
      <c r="GTP7" s="66"/>
      <c r="GTQ7" s="66"/>
      <c r="GTR7" s="66"/>
      <c r="GTS7" s="66"/>
      <c r="GTT7" s="66"/>
      <c r="GTU7" s="66"/>
      <c r="GTV7" s="66"/>
      <c r="GTW7" s="66"/>
      <c r="GTX7" s="66"/>
      <c r="GTY7" s="66"/>
      <c r="GTZ7" s="66"/>
      <c r="GUA7" s="66"/>
      <c r="GUB7" s="66"/>
      <c r="GUC7" s="66"/>
      <c r="GUD7" s="66"/>
      <c r="GUE7" s="66"/>
      <c r="GUF7" s="66"/>
      <c r="GUG7" s="66"/>
      <c r="GUH7" s="66"/>
      <c r="GUI7" s="66"/>
      <c r="GUJ7" s="66"/>
      <c r="GUK7" s="66"/>
      <c r="GUL7" s="66"/>
      <c r="GUM7" s="66"/>
      <c r="GUN7" s="66"/>
      <c r="GUO7" s="66"/>
      <c r="GUP7" s="66"/>
      <c r="GUQ7" s="66"/>
      <c r="GUR7" s="66"/>
      <c r="GUS7" s="66"/>
      <c r="GUT7" s="66"/>
      <c r="GUU7" s="66"/>
      <c r="GUV7" s="66"/>
      <c r="GUW7" s="66"/>
      <c r="GUX7" s="66"/>
      <c r="GUY7" s="66"/>
      <c r="GUZ7" s="66"/>
      <c r="GVA7" s="66"/>
      <c r="GVB7" s="66"/>
      <c r="GVC7" s="66"/>
      <c r="GVD7" s="66"/>
      <c r="GVE7" s="66"/>
      <c r="GVF7" s="66"/>
      <c r="GVG7" s="66"/>
      <c r="GVH7" s="66"/>
      <c r="GVI7" s="66"/>
      <c r="GVJ7" s="66"/>
      <c r="GVK7" s="66"/>
      <c r="GVL7" s="66"/>
      <c r="GVM7" s="66"/>
      <c r="GVN7" s="66"/>
      <c r="GVO7" s="66"/>
      <c r="GVP7" s="66"/>
      <c r="GVQ7" s="66"/>
      <c r="GVR7" s="66"/>
      <c r="GVS7" s="66"/>
      <c r="GVT7" s="66"/>
      <c r="GVU7" s="66"/>
      <c r="GVV7" s="66"/>
      <c r="GVW7" s="66"/>
      <c r="GVX7" s="66"/>
      <c r="GVY7" s="66"/>
      <c r="GVZ7" s="66"/>
      <c r="GWA7" s="66"/>
      <c r="GWB7" s="66"/>
      <c r="GWC7" s="66"/>
      <c r="GWD7" s="66"/>
      <c r="GWE7" s="66"/>
      <c r="GWF7" s="66"/>
      <c r="GWG7" s="66"/>
      <c r="GWH7" s="66"/>
      <c r="GWI7" s="66"/>
      <c r="GWJ7" s="66"/>
      <c r="GWK7" s="66"/>
      <c r="GWL7" s="66"/>
      <c r="GWM7" s="66"/>
      <c r="GWN7" s="66"/>
      <c r="GWO7" s="66"/>
      <c r="GWP7" s="66"/>
      <c r="GWQ7" s="66"/>
      <c r="GWR7" s="66"/>
      <c r="GWS7" s="66"/>
      <c r="GWT7" s="66"/>
      <c r="GWU7" s="66"/>
      <c r="GWV7" s="66"/>
      <c r="GWW7" s="66"/>
      <c r="GWX7" s="66"/>
      <c r="GWY7" s="66"/>
      <c r="GWZ7" s="66"/>
      <c r="GXA7" s="66"/>
      <c r="GXB7" s="66"/>
      <c r="GXC7" s="66"/>
      <c r="GXD7" s="66"/>
      <c r="GXE7" s="66"/>
      <c r="GXF7" s="66"/>
      <c r="GXG7" s="66"/>
      <c r="GXH7" s="66"/>
      <c r="GXI7" s="66"/>
      <c r="GXJ7" s="66"/>
      <c r="GXK7" s="66"/>
      <c r="GXL7" s="66"/>
      <c r="GXM7" s="66"/>
      <c r="GXN7" s="66"/>
      <c r="GXO7" s="66"/>
      <c r="GXP7" s="66"/>
      <c r="GXQ7" s="66"/>
      <c r="GXR7" s="66"/>
      <c r="GXS7" s="66"/>
      <c r="GXT7" s="66"/>
      <c r="GXU7" s="66"/>
      <c r="GXV7" s="66"/>
      <c r="GXW7" s="66"/>
      <c r="GXX7" s="66"/>
      <c r="GXY7" s="66"/>
      <c r="GXZ7" s="66"/>
      <c r="GYA7" s="66"/>
      <c r="GYB7" s="66"/>
      <c r="GYC7" s="66"/>
      <c r="GYD7" s="66"/>
      <c r="GYE7" s="66"/>
      <c r="GYF7" s="66"/>
      <c r="GYG7" s="66"/>
      <c r="GYH7" s="66"/>
      <c r="GYI7" s="66"/>
      <c r="GYJ7" s="66"/>
      <c r="GYK7" s="66"/>
      <c r="GYL7" s="66"/>
      <c r="GYM7" s="66"/>
      <c r="GYN7" s="66"/>
      <c r="GYO7" s="66"/>
      <c r="GYP7" s="66"/>
      <c r="GYQ7" s="66"/>
      <c r="GYR7" s="66"/>
      <c r="GYS7" s="66"/>
      <c r="GYT7" s="66"/>
      <c r="GYU7" s="66"/>
      <c r="GYV7" s="66"/>
      <c r="GYW7" s="66"/>
      <c r="GYX7" s="66"/>
      <c r="GYY7" s="66"/>
      <c r="GYZ7" s="66"/>
      <c r="GZA7" s="66"/>
      <c r="GZB7" s="66"/>
      <c r="GZC7" s="66"/>
      <c r="GZD7" s="66"/>
      <c r="GZE7" s="66"/>
      <c r="GZF7" s="66"/>
      <c r="GZG7" s="66"/>
      <c r="GZH7" s="66"/>
      <c r="GZI7" s="66"/>
      <c r="GZJ7" s="66"/>
      <c r="GZK7" s="66"/>
      <c r="GZL7" s="66"/>
      <c r="GZM7" s="66"/>
      <c r="GZN7" s="66"/>
      <c r="GZO7" s="66"/>
      <c r="GZP7" s="66"/>
      <c r="GZQ7" s="66"/>
      <c r="GZR7" s="66"/>
      <c r="GZS7" s="66"/>
      <c r="GZT7" s="66"/>
      <c r="GZU7" s="66"/>
      <c r="GZV7" s="66"/>
      <c r="GZW7" s="66"/>
      <c r="GZX7" s="66"/>
      <c r="GZY7" s="66"/>
      <c r="GZZ7" s="66"/>
      <c r="HAA7" s="66"/>
      <c r="HAB7" s="66"/>
      <c r="HAC7" s="66"/>
      <c r="HAD7" s="66"/>
      <c r="HAE7" s="66"/>
      <c r="HAF7" s="66"/>
      <c r="HAG7" s="66"/>
      <c r="HAH7" s="66"/>
      <c r="HAI7" s="66"/>
      <c r="HAJ7" s="66"/>
      <c r="HAK7" s="66"/>
      <c r="HAL7" s="66"/>
      <c r="HAM7" s="66"/>
      <c r="HAN7" s="66"/>
      <c r="HAO7" s="66"/>
      <c r="HAP7" s="66"/>
      <c r="HAQ7" s="66"/>
      <c r="HAR7" s="66"/>
      <c r="HAS7" s="66"/>
      <c r="HAT7" s="66"/>
      <c r="HAU7" s="66"/>
      <c r="HAV7" s="66"/>
      <c r="HAW7" s="66"/>
      <c r="HAX7" s="66"/>
      <c r="HAY7" s="66"/>
      <c r="HAZ7" s="66"/>
      <c r="HBA7" s="66"/>
      <c r="HBB7" s="66"/>
      <c r="HBC7" s="66"/>
      <c r="HBD7" s="66"/>
      <c r="HBE7" s="66"/>
      <c r="HBF7" s="66"/>
      <c r="HBG7" s="66"/>
      <c r="HBH7" s="66"/>
      <c r="HBI7" s="66"/>
      <c r="HBJ7" s="66"/>
      <c r="HBK7" s="66"/>
      <c r="HBL7" s="66"/>
      <c r="HBM7" s="66"/>
      <c r="HBN7" s="66"/>
      <c r="HBO7" s="66"/>
      <c r="HBP7" s="66"/>
      <c r="HBQ7" s="66"/>
      <c r="HBR7" s="66"/>
      <c r="HBS7" s="66"/>
      <c r="HBT7" s="66"/>
      <c r="HBU7" s="66"/>
      <c r="HBV7" s="66"/>
      <c r="HBW7" s="66"/>
      <c r="HBX7" s="66"/>
      <c r="HBY7" s="66"/>
      <c r="HBZ7" s="66"/>
      <c r="HCA7" s="66"/>
      <c r="HCB7" s="66"/>
      <c r="HCC7" s="66"/>
      <c r="HCD7" s="66"/>
      <c r="HCE7" s="66"/>
      <c r="HCF7" s="66"/>
      <c r="HCG7" s="66"/>
      <c r="HCH7" s="66"/>
      <c r="HCI7" s="66"/>
      <c r="HCJ7" s="66"/>
      <c r="HCK7" s="66"/>
      <c r="HCL7" s="66"/>
      <c r="HCM7" s="66"/>
      <c r="HCN7" s="66"/>
      <c r="HCO7" s="66"/>
      <c r="HCP7" s="66"/>
      <c r="HCQ7" s="66"/>
      <c r="HCR7" s="66"/>
      <c r="HCS7" s="66"/>
      <c r="HCT7" s="66"/>
      <c r="HCU7" s="66"/>
      <c r="HCV7" s="66"/>
      <c r="HCW7" s="66"/>
      <c r="HCX7" s="66"/>
      <c r="HCY7" s="66"/>
      <c r="HCZ7" s="66"/>
      <c r="HDA7" s="66"/>
      <c r="HDB7" s="66"/>
      <c r="HDC7" s="66"/>
      <c r="HDD7" s="66"/>
      <c r="HDE7" s="66"/>
      <c r="HDF7" s="66"/>
      <c r="HDG7" s="66"/>
      <c r="HDH7" s="66"/>
      <c r="HDI7" s="66"/>
      <c r="HDJ7" s="66"/>
      <c r="HDK7" s="66"/>
      <c r="HDL7" s="66"/>
      <c r="HDM7" s="66"/>
      <c r="HDN7" s="66"/>
      <c r="HDO7" s="66"/>
      <c r="HDP7" s="66"/>
      <c r="HDQ7" s="66"/>
      <c r="HDR7" s="66"/>
      <c r="HDS7" s="66"/>
      <c r="HDT7" s="66"/>
      <c r="HDU7" s="66"/>
      <c r="HDV7" s="66"/>
      <c r="HDW7" s="66"/>
      <c r="HDX7" s="66"/>
      <c r="HDY7" s="66"/>
      <c r="HDZ7" s="66"/>
      <c r="HEA7" s="66"/>
      <c r="HEB7" s="66"/>
      <c r="HEC7" s="66"/>
      <c r="HED7" s="66"/>
      <c r="HEE7" s="66"/>
      <c r="HEF7" s="66"/>
      <c r="HEG7" s="66"/>
      <c r="HEH7" s="66"/>
      <c r="HEI7" s="66"/>
      <c r="HEJ7" s="66"/>
      <c r="HEK7" s="66"/>
      <c r="HEL7" s="66"/>
      <c r="HEM7" s="66"/>
      <c r="HEN7" s="66"/>
      <c r="HEO7" s="66"/>
      <c r="HEP7" s="66"/>
      <c r="HEQ7" s="66"/>
      <c r="HER7" s="66"/>
      <c r="HES7" s="66"/>
      <c r="HET7" s="66"/>
      <c r="HEU7" s="66"/>
      <c r="HEV7" s="66"/>
      <c r="HEW7" s="66"/>
      <c r="HEX7" s="66"/>
      <c r="HEY7" s="66"/>
      <c r="HEZ7" s="66"/>
      <c r="HFA7" s="66"/>
      <c r="HFB7" s="66"/>
      <c r="HFC7" s="66"/>
      <c r="HFD7" s="66"/>
      <c r="HFE7" s="66"/>
      <c r="HFF7" s="66"/>
      <c r="HFG7" s="66"/>
      <c r="HFH7" s="66"/>
      <c r="HFI7" s="66"/>
      <c r="HFJ7" s="66"/>
      <c r="HFK7" s="66"/>
      <c r="HFL7" s="66"/>
      <c r="HFM7" s="66"/>
      <c r="HFN7" s="66"/>
      <c r="HFO7" s="66"/>
      <c r="HFP7" s="66"/>
      <c r="HFQ7" s="66"/>
      <c r="HFR7" s="66"/>
      <c r="HFS7" s="66"/>
      <c r="HFT7" s="66"/>
      <c r="HFU7" s="66"/>
      <c r="HFV7" s="66"/>
      <c r="HFW7" s="66"/>
      <c r="HFX7" s="66"/>
      <c r="HFY7" s="66"/>
      <c r="HFZ7" s="66"/>
      <c r="HGA7" s="66"/>
      <c r="HGB7" s="66"/>
      <c r="HGC7" s="66"/>
      <c r="HGD7" s="66"/>
      <c r="HGE7" s="66"/>
      <c r="HGF7" s="66"/>
      <c r="HGG7" s="66"/>
      <c r="HGH7" s="66"/>
      <c r="HGI7" s="66"/>
      <c r="HGJ7" s="66"/>
      <c r="HGK7" s="66"/>
      <c r="HGL7" s="66"/>
      <c r="HGM7" s="66"/>
      <c r="HGN7" s="66"/>
      <c r="HGO7" s="66"/>
      <c r="HGP7" s="66"/>
      <c r="HGQ7" s="66"/>
      <c r="HGR7" s="66"/>
      <c r="HGS7" s="66"/>
      <c r="HGT7" s="66"/>
      <c r="HGU7" s="66"/>
      <c r="HGV7" s="66"/>
      <c r="HGW7" s="66"/>
      <c r="HGX7" s="66"/>
      <c r="HGY7" s="66"/>
      <c r="HGZ7" s="66"/>
      <c r="HHA7" s="66"/>
      <c r="HHB7" s="66"/>
      <c r="HHC7" s="66"/>
      <c r="HHD7" s="66"/>
      <c r="HHE7" s="66"/>
      <c r="HHF7" s="66"/>
      <c r="HHG7" s="66"/>
      <c r="HHH7" s="66"/>
      <c r="HHI7" s="66"/>
      <c r="HHJ7" s="66"/>
      <c r="HHK7" s="66"/>
      <c r="HHL7" s="66"/>
      <c r="HHM7" s="66"/>
      <c r="HHN7" s="66"/>
      <c r="HHO7" s="66"/>
      <c r="HHP7" s="66"/>
      <c r="HHQ7" s="66"/>
      <c r="HHR7" s="66"/>
      <c r="HHS7" s="66"/>
      <c r="HHT7" s="66"/>
      <c r="HHU7" s="66"/>
      <c r="HHV7" s="66"/>
      <c r="HHW7" s="66"/>
      <c r="HHX7" s="66"/>
      <c r="HHY7" s="66"/>
      <c r="HHZ7" s="66"/>
      <c r="HIA7" s="66"/>
      <c r="HIB7" s="66"/>
      <c r="HIC7" s="66"/>
      <c r="HID7" s="66"/>
      <c r="HIE7" s="66"/>
      <c r="HIF7" s="66"/>
      <c r="HIG7" s="66"/>
      <c r="HIH7" s="66"/>
      <c r="HII7" s="66"/>
      <c r="HIJ7" s="66"/>
      <c r="HIK7" s="66"/>
      <c r="HIL7" s="66"/>
      <c r="HIM7" s="66"/>
      <c r="HIN7" s="66"/>
      <c r="HIO7" s="66"/>
      <c r="HIP7" s="66"/>
      <c r="HIQ7" s="66"/>
      <c r="HIR7" s="66"/>
      <c r="HIS7" s="66"/>
      <c r="HIT7" s="66"/>
      <c r="HIU7" s="66"/>
      <c r="HIV7" s="66"/>
      <c r="HIW7" s="66"/>
      <c r="HIX7" s="66"/>
      <c r="HIY7" s="66"/>
      <c r="HIZ7" s="66"/>
      <c r="HJA7" s="66"/>
      <c r="HJB7" s="66"/>
      <c r="HJC7" s="66"/>
      <c r="HJD7" s="66"/>
      <c r="HJE7" s="66"/>
      <c r="HJF7" s="66"/>
      <c r="HJG7" s="66"/>
      <c r="HJH7" s="66"/>
      <c r="HJI7" s="66"/>
      <c r="HJJ7" s="66"/>
      <c r="HJK7" s="66"/>
      <c r="HJL7" s="66"/>
      <c r="HJM7" s="66"/>
      <c r="HJN7" s="66"/>
      <c r="HJO7" s="66"/>
      <c r="HJP7" s="66"/>
      <c r="HJQ7" s="66"/>
      <c r="HJR7" s="66"/>
      <c r="HJS7" s="66"/>
      <c r="HJT7" s="66"/>
      <c r="HJU7" s="66"/>
      <c r="HJV7" s="66"/>
      <c r="HJW7" s="66"/>
      <c r="HJX7" s="66"/>
      <c r="HJY7" s="66"/>
      <c r="HJZ7" s="66"/>
      <c r="HKA7" s="66"/>
      <c r="HKB7" s="66"/>
      <c r="HKC7" s="66"/>
      <c r="HKD7" s="66"/>
      <c r="HKE7" s="66"/>
      <c r="HKF7" s="66"/>
      <c r="HKG7" s="66"/>
      <c r="HKH7" s="66"/>
      <c r="HKI7" s="66"/>
      <c r="HKJ7" s="66"/>
      <c r="HKK7" s="66"/>
      <c r="HKL7" s="66"/>
      <c r="HKM7" s="66"/>
      <c r="HKN7" s="66"/>
      <c r="HKO7" s="66"/>
      <c r="HKP7" s="66"/>
      <c r="HKQ7" s="66"/>
      <c r="HKR7" s="66"/>
      <c r="HKS7" s="66"/>
      <c r="HKT7" s="66"/>
      <c r="HKU7" s="66"/>
      <c r="HKV7" s="66"/>
      <c r="HKW7" s="66"/>
      <c r="HKX7" s="66"/>
      <c r="HKY7" s="66"/>
      <c r="HKZ7" s="66"/>
      <c r="HLA7" s="66"/>
      <c r="HLB7" s="66"/>
      <c r="HLC7" s="66"/>
      <c r="HLD7" s="66"/>
      <c r="HLE7" s="66"/>
      <c r="HLF7" s="66"/>
      <c r="HLG7" s="66"/>
      <c r="HLH7" s="66"/>
      <c r="HLI7" s="66"/>
      <c r="HLJ7" s="66"/>
      <c r="HLK7" s="66"/>
      <c r="HLL7" s="66"/>
      <c r="HLM7" s="66"/>
      <c r="HLN7" s="66"/>
      <c r="HLO7" s="66"/>
      <c r="HLP7" s="66"/>
      <c r="HLQ7" s="66"/>
      <c r="HLR7" s="66"/>
      <c r="HLS7" s="66"/>
      <c r="HLT7" s="66"/>
      <c r="HLU7" s="66"/>
      <c r="HLV7" s="66"/>
      <c r="HLW7" s="66"/>
      <c r="HLX7" s="66"/>
      <c r="HLY7" s="66"/>
      <c r="HLZ7" s="66"/>
      <c r="HMA7" s="66"/>
      <c r="HMB7" s="66"/>
      <c r="HMC7" s="66"/>
      <c r="HMD7" s="66"/>
      <c r="HME7" s="66"/>
      <c r="HMF7" s="66"/>
      <c r="HMG7" s="66"/>
      <c r="HMH7" s="66"/>
      <c r="HMI7" s="66"/>
      <c r="HMJ7" s="66"/>
      <c r="HMK7" s="66"/>
      <c r="HML7" s="66"/>
      <c r="HMM7" s="66"/>
      <c r="HMN7" s="66"/>
      <c r="HMO7" s="66"/>
      <c r="HMP7" s="66"/>
      <c r="HMQ7" s="66"/>
      <c r="HMR7" s="66"/>
      <c r="HMS7" s="66"/>
      <c r="HMT7" s="66"/>
      <c r="HMU7" s="66"/>
      <c r="HMV7" s="66"/>
      <c r="HMW7" s="66"/>
      <c r="HMX7" s="66"/>
      <c r="HMY7" s="66"/>
      <c r="HMZ7" s="66"/>
      <c r="HNA7" s="66"/>
      <c r="HNB7" s="66"/>
      <c r="HNC7" s="66"/>
      <c r="HND7" s="66"/>
      <c r="HNE7" s="66"/>
      <c r="HNF7" s="66"/>
      <c r="HNG7" s="66"/>
      <c r="HNH7" s="66"/>
      <c r="HNI7" s="66"/>
      <c r="HNJ7" s="66"/>
      <c r="HNK7" s="66"/>
      <c r="HNL7" s="66"/>
      <c r="HNM7" s="66"/>
      <c r="HNN7" s="66"/>
      <c r="HNO7" s="66"/>
      <c r="HNP7" s="66"/>
      <c r="HNQ7" s="66"/>
      <c r="HNR7" s="66"/>
      <c r="HNS7" s="66"/>
      <c r="HNT7" s="66"/>
      <c r="HNU7" s="66"/>
      <c r="HNV7" s="66"/>
      <c r="HNW7" s="66"/>
      <c r="HNX7" s="66"/>
      <c r="HNY7" s="66"/>
      <c r="HNZ7" s="66"/>
      <c r="HOA7" s="66"/>
      <c r="HOB7" s="66"/>
      <c r="HOC7" s="66"/>
      <c r="HOD7" s="66"/>
      <c r="HOE7" s="66"/>
      <c r="HOF7" s="66"/>
      <c r="HOG7" s="66"/>
      <c r="HOH7" s="66"/>
      <c r="HOI7" s="66"/>
      <c r="HOJ7" s="66"/>
      <c r="HOK7" s="66"/>
      <c r="HOL7" s="66"/>
      <c r="HOM7" s="66"/>
      <c r="HON7" s="66"/>
      <c r="HOO7" s="66"/>
      <c r="HOP7" s="66"/>
      <c r="HOQ7" s="66"/>
      <c r="HOR7" s="66"/>
      <c r="HOS7" s="66"/>
      <c r="HOT7" s="66"/>
      <c r="HOU7" s="66"/>
      <c r="HOV7" s="66"/>
      <c r="HOW7" s="66"/>
      <c r="HOX7" s="66"/>
      <c r="HOY7" s="66"/>
      <c r="HOZ7" s="66"/>
      <c r="HPA7" s="66"/>
      <c r="HPB7" s="66"/>
      <c r="HPC7" s="66"/>
      <c r="HPD7" s="66"/>
      <c r="HPE7" s="66"/>
      <c r="HPF7" s="66"/>
      <c r="HPG7" s="66"/>
      <c r="HPH7" s="66"/>
      <c r="HPI7" s="66"/>
      <c r="HPJ7" s="66"/>
      <c r="HPK7" s="66"/>
      <c r="HPL7" s="66"/>
      <c r="HPM7" s="66"/>
      <c r="HPN7" s="66"/>
      <c r="HPO7" s="66"/>
      <c r="HPP7" s="66"/>
      <c r="HPQ7" s="66"/>
      <c r="HPR7" s="66"/>
      <c r="HPS7" s="66"/>
      <c r="HPT7" s="66"/>
      <c r="HPU7" s="66"/>
      <c r="HPV7" s="66"/>
      <c r="HPW7" s="66"/>
      <c r="HPX7" s="66"/>
      <c r="HPY7" s="66"/>
      <c r="HPZ7" s="66"/>
      <c r="HQA7" s="66"/>
      <c r="HQB7" s="66"/>
      <c r="HQC7" s="66"/>
      <c r="HQD7" s="66"/>
      <c r="HQE7" s="66"/>
      <c r="HQF7" s="66"/>
      <c r="HQG7" s="66"/>
      <c r="HQH7" s="66"/>
      <c r="HQI7" s="66"/>
      <c r="HQJ7" s="66"/>
      <c r="HQK7" s="66"/>
      <c r="HQL7" s="66"/>
      <c r="HQM7" s="66"/>
      <c r="HQN7" s="66"/>
      <c r="HQO7" s="66"/>
      <c r="HQP7" s="66"/>
      <c r="HQQ7" s="66"/>
      <c r="HQR7" s="66"/>
      <c r="HQS7" s="66"/>
      <c r="HQT7" s="66"/>
      <c r="HQU7" s="66"/>
      <c r="HQV7" s="66"/>
      <c r="HQW7" s="66"/>
      <c r="HQX7" s="66"/>
      <c r="HQY7" s="66"/>
      <c r="HQZ7" s="66"/>
      <c r="HRA7" s="66"/>
      <c r="HRB7" s="66"/>
      <c r="HRC7" s="66"/>
      <c r="HRD7" s="66"/>
      <c r="HRE7" s="66"/>
      <c r="HRF7" s="66"/>
      <c r="HRG7" s="66"/>
      <c r="HRH7" s="66"/>
      <c r="HRI7" s="66"/>
      <c r="HRJ7" s="66"/>
      <c r="HRK7" s="66"/>
      <c r="HRL7" s="66"/>
      <c r="HRM7" s="66"/>
      <c r="HRN7" s="66"/>
      <c r="HRO7" s="66"/>
      <c r="HRP7" s="66"/>
      <c r="HRQ7" s="66"/>
      <c r="HRR7" s="66"/>
      <c r="HRS7" s="66"/>
      <c r="HRT7" s="66"/>
      <c r="HRU7" s="66"/>
      <c r="HRV7" s="66"/>
      <c r="HRW7" s="66"/>
      <c r="HRX7" s="66"/>
      <c r="HRY7" s="66"/>
      <c r="HRZ7" s="66"/>
      <c r="HSA7" s="66"/>
      <c r="HSB7" s="66"/>
      <c r="HSC7" s="66"/>
      <c r="HSD7" s="66"/>
      <c r="HSE7" s="66"/>
      <c r="HSF7" s="66"/>
      <c r="HSG7" s="66"/>
      <c r="HSH7" s="66"/>
      <c r="HSI7" s="66"/>
      <c r="HSJ7" s="66"/>
      <c r="HSK7" s="66"/>
      <c r="HSL7" s="66"/>
      <c r="HSM7" s="66"/>
      <c r="HSN7" s="66"/>
      <c r="HSO7" s="66"/>
      <c r="HSP7" s="66"/>
      <c r="HSQ7" s="66"/>
      <c r="HSR7" s="66"/>
      <c r="HSS7" s="66"/>
      <c r="HST7" s="66"/>
      <c r="HSU7" s="66"/>
      <c r="HSV7" s="66"/>
      <c r="HSW7" s="66"/>
      <c r="HSX7" s="66"/>
      <c r="HSY7" s="66"/>
      <c r="HSZ7" s="66"/>
      <c r="HTA7" s="66"/>
      <c r="HTB7" s="66"/>
      <c r="HTC7" s="66"/>
      <c r="HTD7" s="66"/>
      <c r="HTE7" s="66"/>
      <c r="HTF7" s="66"/>
      <c r="HTG7" s="66"/>
      <c r="HTH7" s="66"/>
      <c r="HTI7" s="66"/>
      <c r="HTJ7" s="66"/>
      <c r="HTK7" s="66"/>
      <c r="HTL7" s="66"/>
      <c r="HTM7" s="66"/>
      <c r="HTN7" s="66"/>
      <c r="HTO7" s="66"/>
      <c r="HTP7" s="66"/>
      <c r="HTQ7" s="66"/>
      <c r="HTR7" s="66"/>
      <c r="HTS7" s="66"/>
      <c r="HTT7" s="66"/>
      <c r="HTU7" s="66"/>
      <c r="HTV7" s="66"/>
      <c r="HTW7" s="66"/>
      <c r="HTX7" s="66"/>
      <c r="HTY7" s="66"/>
      <c r="HTZ7" s="66"/>
      <c r="HUA7" s="66"/>
      <c r="HUB7" s="66"/>
      <c r="HUC7" s="66"/>
      <c r="HUD7" s="66"/>
      <c r="HUE7" s="66"/>
      <c r="HUF7" s="66"/>
      <c r="HUG7" s="66"/>
      <c r="HUH7" s="66"/>
      <c r="HUI7" s="66"/>
      <c r="HUJ7" s="66"/>
      <c r="HUK7" s="66"/>
      <c r="HUL7" s="66"/>
      <c r="HUM7" s="66"/>
      <c r="HUN7" s="66"/>
      <c r="HUO7" s="66"/>
      <c r="HUP7" s="66"/>
      <c r="HUQ7" s="66"/>
      <c r="HUR7" s="66"/>
      <c r="HUS7" s="66"/>
      <c r="HUT7" s="66"/>
      <c r="HUU7" s="66"/>
      <c r="HUV7" s="66"/>
      <c r="HUW7" s="66"/>
      <c r="HUX7" s="66"/>
      <c r="HUY7" s="66"/>
      <c r="HUZ7" s="66"/>
      <c r="HVA7" s="66"/>
      <c r="HVB7" s="66"/>
      <c r="HVC7" s="66"/>
      <c r="HVD7" s="66"/>
      <c r="HVE7" s="66"/>
      <c r="HVF7" s="66"/>
      <c r="HVG7" s="66"/>
      <c r="HVH7" s="66"/>
      <c r="HVI7" s="66"/>
      <c r="HVJ7" s="66"/>
      <c r="HVK7" s="66"/>
      <c r="HVL7" s="66"/>
      <c r="HVM7" s="66"/>
      <c r="HVN7" s="66"/>
      <c r="HVO7" s="66"/>
      <c r="HVP7" s="66"/>
      <c r="HVQ7" s="66"/>
      <c r="HVR7" s="66"/>
      <c r="HVS7" s="66"/>
      <c r="HVT7" s="66"/>
      <c r="HVU7" s="66"/>
      <c r="HVV7" s="66"/>
      <c r="HVW7" s="66"/>
      <c r="HVX7" s="66"/>
      <c r="HVY7" s="66"/>
      <c r="HVZ7" s="66"/>
      <c r="HWA7" s="66"/>
      <c r="HWB7" s="66"/>
      <c r="HWC7" s="66"/>
      <c r="HWD7" s="66"/>
      <c r="HWE7" s="66"/>
      <c r="HWF7" s="66"/>
      <c r="HWG7" s="66"/>
      <c r="HWH7" s="66"/>
      <c r="HWI7" s="66"/>
      <c r="HWJ7" s="66"/>
      <c r="HWK7" s="66"/>
      <c r="HWL7" s="66"/>
      <c r="HWM7" s="66"/>
      <c r="HWN7" s="66"/>
      <c r="HWO7" s="66"/>
      <c r="HWP7" s="66"/>
      <c r="HWQ7" s="66"/>
      <c r="HWR7" s="66"/>
      <c r="HWS7" s="66"/>
      <c r="HWT7" s="66"/>
      <c r="HWU7" s="66"/>
      <c r="HWV7" s="66"/>
      <c r="HWW7" s="66"/>
      <c r="HWX7" s="66"/>
      <c r="HWY7" s="66"/>
      <c r="HWZ7" s="66"/>
      <c r="HXA7" s="66"/>
      <c r="HXB7" s="66"/>
      <c r="HXC7" s="66"/>
      <c r="HXD7" s="66"/>
      <c r="HXE7" s="66"/>
      <c r="HXF7" s="66"/>
      <c r="HXG7" s="66"/>
      <c r="HXH7" s="66"/>
      <c r="HXI7" s="66"/>
      <c r="HXJ7" s="66"/>
      <c r="HXK7" s="66"/>
      <c r="HXL7" s="66"/>
      <c r="HXM7" s="66"/>
      <c r="HXN7" s="66"/>
      <c r="HXO7" s="66"/>
      <c r="HXP7" s="66"/>
      <c r="HXQ7" s="66"/>
      <c r="HXR7" s="66"/>
      <c r="HXS7" s="66"/>
      <c r="HXT7" s="66"/>
      <c r="HXU7" s="66"/>
      <c r="HXV7" s="66"/>
      <c r="HXW7" s="66"/>
      <c r="HXX7" s="66"/>
      <c r="HXY7" s="66"/>
      <c r="HXZ7" s="66"/>
      <c r="HYA7" s="66"/>
      <c r="HYB7" s="66"/>
      <c r="HYC7" s="66"/>
      <c r="HYD7" s="66"/>
      <c r="HYE7" s="66"/>
      <c r="HYF7" s="66"/>
      <c r="HYG7" s="66"/>
      <c r="HYH7" s="66"/>
      <c r="HYI7" s="66"/>
      <c r="HYJ7" s="66"/>
      <c r="HYK7" s="66"/>
      <c r="HYL7" s="66"/>
      <c r="HYM7" s="66"/>
      <c r="HYN7" s="66"/>
      <c r="HYO7" s="66"/>
      <c r="HYP7" s="66"/>
      <c r="HYQ7" s="66"/>
      <c r="HYR7" s="66"/>
      <c r="HYS7" s="66"/>
      <c r="HYT7" s="66"/>
      <c r="HYU7" s="66"/>
      <c r="HYV7" s="66"/>
      <c r="HYW7" s="66"/>
      <c r="HYX7" s="66"/>
      <c r="HYY7" s="66"/>
      <c r="HYZ7" s="66"/>
      <c r="HZA7" s="66"/>
      <c r="HZB7" s="66"/>
      <c r="HZC7" s="66"/>
      <c r="HZD7" s="66"/>
      <c r="HZE7" s="66"/>
      <c r="HZF7" s="66"/>
      <c r="HZG7" s="66"/>
      <c r="HZH7" s="66"/>
      <c r="HZI7" s="66"/>
      <c r="HZJ7" s="66"/>
      <c r="HZK7" s="66"/>
      <c r="HZL7" s="66"/>
      <c r="HZM7" s="66"/>
      <c r="HZN7" s="66"/>
      <c r="HZO7" s="66"/>
      <c r="HZP7" s="66"/>
      <c r="HZQ7" s="66"/>
      <c r="HZR7" s="66"/>
      <c r="HZS7" s="66"/>
      <c r="HZT7" s="66"/>
      <c r="HZU7" s="66"/>
      <c r="HZV7" s="66"/>
      <c r="HZW7" s="66"/>
      <c r="HZX7" s="66"/>
      <c r="HZY7" s="66"/>
      <c r="HZZ7" s="66"/>
      <c r="IAA7" s="66"/>
      <c r="IAB7" s="66"/>
      <c r="IAC7" s="66"/>
      <c r="IAD7" s="66"/>
      <c r="IAE7" s="66"/>
      <c r="IAF7" s="66"/>
      <c r="IAG7" s="66"/>
      <c r="IAH7" s="66"/>
      <c r="IAI7" s="66"/>
      <c r="IAJ7" s="66"/>
      <c r="IAK7" s="66"/>
      <c r="IAL7" s="66"/>
      <c r="IAM7" s="66"/>
      <c r="IAN7" s="66"/>
      <c r="IAO7" s="66"/>
      <c r="IAP7" s="66"/>
      <c r="IAQ7" s="66"/>
      <c r="IAR7" s="66"/>
      <c r="IAS7" s="66"/>
      <c r="IAT7" s="66"/>
      <c r="IAU7" s="66"/>
      <c r="IAV7" s="66"/>
      <c r="IAW7" s="66"/>
      <c r="IAX7" s="66"/>
      <c r="IAY7" s="66"/>
      <c r="IAZ7" s="66"/>
      <c r="IBA7" s="66"/>
      <c r="IBB7" s="66"/>
      <c r="IBC7" s="66"/>
      <c r="IBD7" s="66"/>
      <c r="IBE7" s="66"/>
      <c r="IBF7" s="66"/>
      <c r="IBG7" s="66"/>
      <c r="IBH7" s="66"/>
      <c r="IBI7" s="66"/>
      <c r="IBJ7" s="66"/>
      <c r="IBK7" s="66"/>
      <c r="IBL7" s="66"/>
      <c r="IBM7" s="66"/>
      <c r="IBN7" s="66"/>
      <c r="IBO7" s="66"/>
      <c r="IBP7" s="66"/>
      <c r="IBQ7" s="66"/>
      <c r="IBR7" s="66"/>
      <c r="IBS7" s="66"/>
      <c r="IBT7" s="66"/>
      <c r="IBU7" s="66"/>
      <c r="IBV7" s="66"/>
      <c r="IBW7" s="66"/>
      <c r="IBX7" s="66"/>
      <c r="IBY7" s="66"/>
      <c r="IBZ7" s="66"/>
      <c r="ICA7" s="66"/>
      <c r="ICB7" s="66"/>
      <c r="ICC7" s="66"/>
      <c r="ICD7" s="66"/>
      <c r="ICE7" s="66"/>
      <c r="ICF7" s="66"/>
      <c r="ICG7" s="66"/>
      <c r="ICH7" s="66"/>
      <c r="ICI7" s="66"/>
      <c r="ICJ7" s="66"/>
      <c r="ICK7" s="66"/>
      <c r="ICL7" s="66"/>
      <c r="ICM7" s="66"/>
      <c r="ICN7" s="66"/>
      <c r="ICO7" s="66"/>
      <c r="ICP7" s="66"/>
      <c r="ICQ7" s="66"/>
      <c r="ICR7" s="66"/>
      <c r="ICS7" s="66"/>
      <c r="ICT7" s="66"/>
      <c r="ICU7" s="66"/>
      <c r="ICV7" s="66"/>
      <c r="ICW7" s="66"/>
      <c r="ICX7" s="66"/>
      <c r="ICY7" s="66"/>
      <c r="ICZ7" s="66"/>
      <c r="IDA7" s="66"/>
      <c r="IDB7" s="66"/>
      <c r="IDC7" s="66"/>
      <c r="IDD7" s="66"/>
      <c r="IDE7" s="66"/>
      <c r="IDF7" s="66"/>
      <c r="IDG7" s="66"/>
      <c r="IDH7" s="66"/>
      <c r="IDI7" s="66"/>
      <c r="IDJ7" s="66"/>
      <c r="IDK7" s="66"/>
      <c r="IDL7" s="66"/>
      <c r="IDM7" s="66"/>
      <c r="IDN7" s="66"/>
      <c r="IDO7" s="66"/>
      <c r="IDP7" s="66"/>
      <c r="IDQ7" s="66"/>
      <c r="IDR7" s="66"/>
      <c r="IDS7" s="66"/>
      <c r="IDT7" s="66"/>
      <c r="IDU7" s="66"/>
      <c r="IDV7" s="66"/>
      <c r="IDW7" s="66"/>
      <c r="IDX7" s="66"/>
      <c r="IDY7" s="66"/>
      <c r="IDZ7" s="66"/>
      <c r="IEA7" s="66"/>
      <c r="IEB7" s="66"/>
      <c r="IEC7" s="66"/>
      <c r="IED7" s="66"/>
      <c r="IEE7" s="66"/>
      <c r="IEF7" s="66"/>
      <c r="IEG7" s="66"/>
      <c r="IEH7" s="66"/>
      <c r="IEI7" s="66"/>
      <c r="IEJ7" s="66"/>
      <c r="IEK7" s="66"/>
      <c r="IEL7" s="66"/>
      <c r="IEM7" s="66"/>
      <c r="IEN7" s="66"/>
      <c r="IEO7" s="66"/>
      <c r="IEP7" s="66"/>
      <c r="IEQ7" s="66"/>
      <c r="IER7" s="66"/>
      <c r="IES7" s="66"/>
      <c r="IET7" s="66"/>
      <c r="IEU7" s="66"/>
      <c r="IEV7" s="66"/>
      <c r="IEW7" s="66"/>
      <c r="IEX7" s="66"/>
      <c r="IEY7" s="66"/>
      <c r="IEZ7" s="66"/>
      <c r="IFA7" s="66"/>
      <c r="IFB7" s="66"/>
      <c r="IFC7" s="66"/>
      <c r="IFD7" s="66"/>
      <c r="IFE7" s="66"/>
      <c r="IFF7" s="66"/>
      <c r="IFG7" s="66"/>
      <c r="IFH7" s="66"/>
      <c r="IFI7" s="66"/>
      <c r="IFJ7" s="66"/>
      <c r="IFK7" s="66"/>
      <c r="IFL7" s="66"/>
      <c r="IFM7" s="66"/>
      <c r="IFN7" s="66"/>
      <c r="IFO7" s="66"/>
      <c r="IFP7" s="66"/>
      <c r="IFQ7" s="66"/>
      <c r="IFR7" s="66"/>
      <c r="IFS7" s="66"/>
      <c r="IFT7" s="66"/>
      <c r="IFU7" s="66"/>
      <c r="IFV7" s="66"/>
      <c r="IFW7" s="66"/>
      <c r="IFX7" s="66"/>
      <c r="IFY7" s="66"/>
      <c r="IFZ7" s="66"/>
      <c r="IGA7" s="66"/>
      <c r="IGB7" s="66"/>
      <c r="IGC7" s="66"/>
      <c r="IGD7" s="66"/>
      <c r="IGE7" s="66"/>
      <c r="IGF7" s="66"/>
      <c r="IGG7" s="66"/>
      <c r="IGH7" s="66"/>
      <c r="IGI7" s="66"/>
      <c r="IGJ7" s="66"/>
      <c r="IGK7" s="66"/>
      <c r="IGL7" s="66"/>
      <c r="IGM7" s="66"/>
      <c r="IGN7" s="66"/>
      <c r="IGO7" s="66"/>
      <c r="IGP7" s="66"/>
      <c r="IGQ7" s="66"/>
      <c r="IGR7" s="66"/>
      <c r="IGS7" s="66"/>
      <c r="IGT7" s="66"/>
      <c r="IGU7" s="66"/>
      <c r="IGV7" s="66"/>
      <c r="IGW7" s="66"/>
      <c r="IGX7" s="66"/>
      <c r="IGY7" s="66"/>
      <c r="IGZ7" s="66"/>
      <c r="IHA7" s="66"/>
      <c r="IHB7" s="66"/>
      <c r="IHC7" s="66"/>
      <c r="IHD7" s="66"/>
      <c r="IHE7" s="66"/>
      <c r="IHF7" s="66"/>
      <c r="IHG7" s="66"/>
      <c r="IHH7" s="66"/>
      <c r="IHI7" s="66"/>
      <c r="IHJ7" s="66"/>
      <c r="IHK7" s="66"/>
      <c r="IHL7" s="66"/>
      <c r="IHM7" s="66"/>
      <c r="IHN7" s="66"/>
      <c r="IHO7" s="66"/>
      <c r="IHP7" s="66"/>
      <c r="IHQ7" s="66"/>
      <c r="IHR7" s="66"/>
      <c r="IHS7" s="66"/>
      <c r="IHT7" s="66"/>
      <c r="IHU7" s="66"/>
      <c r="IHV7" s="66"/>
      <c r="IHW7" s="66"/>
      <c r="IHX7" s="66"/>
      <c r="IHY7" s="66"/>
      <c r="IHZ7" s="66"/>
      <c r="IIA7" s="66"/>
      <c r="IIB7" s="66"/>
      <c r="IIC7" s="66"/>
      <c r="IID7" s="66"/>
      <c r="IIE7" s="66"/>
      <c r="IIF7" s="66"/>
      <c r="IIG7" s="66"/>
      <c r="IIH7" s="66"/>
      <c r="III7" s="66"/>
      <c r="IIJ7" s="66"/>
      <c r="IIK7" s="66"/>
      <c r="IIL7" s="66"/>
      <c r="IIM7" s="66"/>
      <c r="IIN7" s="66"/>
      <c r="IIO7" s="66"/>
      <c r="IIP7" s="66"/>
      <c r="IIQ7" s="66"/>
      <c r="IIR7" s="66"/>
      <c r="IIS7" s="66"/>
      <c r="IIT7" s="66"/>
      <c r="IIU7" s="66"/>
      <c r="IIV7" s="66"/>
      <c r="IIW7" s="66"/>
      <c r="IIX7" s="66"/>
      <c r="IIY7" s="66"/>
      <c r="IIZ7" s="66"/>
      <c r="IJA7" s="66"/>
      <c r="IJB7" s="66"/>
      <c r="IJC7" s="66"/>
      <c r="IJD7" s="66"/>
      <c r="IJE7" s="66"/>
      <c r="IJF7" s="66"/>
      <c r="IJG7" s="66"/>
      <c r="IJH7" s="66"/>
      <c r="IJI7" s="66"/>
      <c r="IJJ7" s="66"/>
      <c r="IJK7" s="66"/>
      <c r="IJL7" s="66"/>
      <c r="IJM7" s="66"/>
      <c r="IJN7" s="66"/>
      <c r="IJO7" s="66"/>
      <c r="IJP7" s="66"/>
      <c r="IJQ7" s="66"/>
      <c r="IJR7" s="66"/>
      <c r="IJS7" s="66"/>
      <c r="IJT7" s="66"/>
      <c r="IJU7" s="66"/>
      <c r="IJV7" s="66"/>
      <c r="IJW7" s="66"/>
      <c r="IJX7" s="66"/>
      <c r="IJY7" s="66"/>
      <c r="IJZ7" s="66"/>
      <c r="IKA7" s="66"/>
      <c r="IKB7" s="66"/>
      <c r="IKC7" s="66"/>
      <c r="IKD7" s="66"/>
      <c r="IKE7" s="66"/>
      <c r="IKF7" s="66"/>
      <c r="IKG7" s="66"/>
      <c r="IKH7" s="66"/>
      <c r="IKI7" s="66"/>
      <c r="IKJ7" s="66"/>
      <c r="IKK7" s="66"/>
      <c r="IKL7" s="66"/>
      <c r="IKM7" s="66"/>
      <c r="IKN7" s="66"/>
      <c r="IKO7" s="66"/>
      <c r="IKP7" s="66"/>
      <c r="IKQ7" s="66"/>
      <c r="IKR7" s="66"/>
      <c r="IKS7" s="66"/>
      <c r="IKT7" s="66"/>
      <c r="IKU7" s="66"/>
      <c r="IKV7" s="66"/>
      <c r="IKW7" s="66"/>
      <c r="IKX7" s="66"/>
      <c r="IKY7" s="66"/>
      <c r="IKZ7" s="66"/>
      <c r="ILA7" s="66"/>
      <c r="ILB7" s="66"/>
      <c r="ILC7" s="66"/>
      <c r="ILD7" s="66"/>
      <c r="ILE7" s="66"/>
      <c r="ILF7" s="66"/>
      <c r="ILG7" s="66"/>
      <c r="ILH7" s="66"/>
      <c r="ILI7" s="66"/>
      <c r="ILJ7" s="66"/>
      <c r="ILK7" s="66"/>
      <c r="ILL7" s="66"/>
      <c r="ILM7" s="66"/>
      <c r="ILN7" s="66"/>
      <c r="ILO7" s="66"/>
      <c r="ILP7" s="66"/>
      <c r="ILQ7" s="66"/>
      <c r="ILR7" s="66"/>
      <c r="ILS7" s="66"/>
      <c r="ILT7" s="66"/>
      <c r="ILU7" s="66"/>
      <c r="ILV7" s="66"/>
      <c r="ILW7" s="66"/>
      <c r="ILX7" s="66"/>
      <c r="ILY7" s="66"/>
      <c r="ILZ7" s="66"/>
      <c r="IMA7" s="66"/>
      <c r="IMB7" s="66"/>
      <c r="IMC7" s="66"/>
      <c r="IMD7" s="66"/>
      <c r="IME7" s="66"/>
      <c r="IMF7" s="66"/>
      <c r="IMG7" s="66"/>
      <c r="IMH7" s="66"/>
      <c r="IMI7" s="66"/>
      <c r="IMJ7" s="66"/>
      <c r="IMK7" s="66"/>
      <c r="IML7" s="66"/>
      <c r="IMM7" s="66"/>
      <c r="IMN7" s="66"/>
      <c r="IMO7" s="66"/>
      <c r="IMP7" s="66"/>
      <c r="IMQ7" s="66"/>
      <c r="IMR7" s="66"/>
      <c r="IMS7" s="66"/>
      <c r="IMT7" s="66"/>
      <c r="IMU7" s="66"/>
      <c r="IMV7" s="66"/>
      <c r="IMW7" s="66"/>
      <c r="IMX7" s="66"/>
      <c r="IMY7" s="66"/>
      <c r="IMZ7" s="66"/>
      <c r="INA7" s="66"/>
      <c r="INB7" s="66"/>
      <c r="INC7" s="66"/>
      <c r="IND7" s="66"/>
      <c r="INE7" s="66"/>
      <c r="INF7" s="66"/>
      <c r="ING7" s="66"/>
      <c r="INH7" s="66"/>
      <c r="INI7" s="66"/>
      <c r="INJ7" s="66"/>
      <c r="INK7" s="66"/>
      <c r="INL7" s="66"/>
      <c r="INM7" s="66"/>
      <c r="INN7" s="66"/>
      <c r="INO7" s="66"/>
      <c r="INP7" s="66"/>
      <c r="INQ7" s="66"/>
      <c r="INR7" s="66"/>
      <c r="INS7" s="66"/>
      <c r="INT7" s="66"/>
      <c r="INU7" s="66"/>
      <c r="INV7" s="66"/>
      <c r="INW7" s="66"/>
      <c r="INX7" s="66"/>
      <c r="INY7" s="66"/>
      <c r="INZ7" s="66"/>
      <c r="IOA7" s="66"/>
      <c r="IOB7" s="66"/>
      <c r="IOC7" s="66"/>
      <c r="IOD7" s="66"/>
      <c r="IOE7" s="66"/>
      <c r="IOF7" s="66"/>
      <c r="IOG7" s="66"/>
      <c r="IOH7" s="66"/>
      <c r="IOI7" s="66"/>
      <c r="IOJ7" s="66"/>
      <c r="IOK7" s="66"/>
      <c r="IOL7" s="66"/>
      <c r="IOM7" s="66"/>
      <c r="ION7" s="66"/>
      <c r="IOO7" s="66"/>
      <c r="IOP7" s="66"/>
      <c r="IOQ7" s="66"/>
      <c r="IOR7" s="66"/>
      <c r="IOS7" s="66"/>
      <c r="IOT7" s="66"/>
      <c r="IOU7" s="66"/>
      <c r="IOV7" s="66"/>
      <c r="IOW7" s="66"/>
      <c r="IOX7" s="66"/>
      <c r="IOY7" s="66"/>
      <c r="IOZ7" s="66"/>
      <c r="IPA7" s="66"/>
      <c r="IPB7" s="66"/>
      <c r="IPC7" s="66"/>
      <c r="IPD7" s="66"/>
      <c r="IPE7" s="66"/>
      <c r="IPF7" s="66"/>
      <c r="IPG7" s="66"/>
      <c r="IPH7" s="66"/>
      <c r="IPI7" s="66"/>
      <c r="IPJ7" s="66"/>
      <c r="IPK7" s="66"/>
      <c r="IPL7" s="66"/>
      <c r="IPM7" s="66"/>
      <c r="IPN7" s="66"/>
      <c r="IPO7" s="66"/>
      <c r="IPP7" s="66"/>
      <c r="IPQ7" s="66"/>
      <c r="IPR7" s="66"/>
      <c r="IPS7" s="66"/>
      <c r="IPT7" s="66"/>
      <c r="IPU7" s="66"/>
      <c r="IPV7" s="66"/>
      <c r="IPW7" s="66"/>
      <c r="IPX7" s="66"/>
      <c r="IPY7" s="66"/>
      <c r="IPZ7" s="66"/>
      <c r="IQA7" s="66"/>
      <c r="IQB7" s="66"/>
      <c r="IQC7" s="66"/>
      <c r="IQD7" s="66"/>
      <c r="IQE7" s="66"/>
      <c r="IQF7" s="66"/>
      <c r="IQG7" s="66"/>
      <c r="IQH7" s="66"/>
      <c r="IQI7" s="66"/>
      <c r="IQJ7" s="66"/>
      <c r="IQK7" s="66"/>
      <c r="IQL7" s="66"/>
      <c r="IQM7" s="66"/>
      <c r="IQN7" s="66"/>
      <c r="IQO7" s="66"/>
      <c r="IQP7" s="66"/>
      <c r="IQQ7" s="66"/>
      <c r="IQR7" s="66"/>
      <c r="IQS7" s="66"/>
      <c r="IQT7" s="66"/>
      <c r="IQU7" s="66"/>
      <c r="IQV7" s="66"/>
      <c r="IQW7" s="66"/>
      <c r="IQX7" s="66"/>
      <c r="IQY7" s="66"/>
      <c r="IQZ7" s="66"/>
      <c r="IRA7" s="66"/>
      <c r="IRB7" s="66"/>
      <c r="IRC7" s="66"/>
      <c r="IRD7" s="66"/>
      <c r="IRE7" s="66"/>
      <c r="IRF7" s="66"/>
      <c r="IRG7" s="66"/>
      <c r="IRH7" s="66"/>
      <c r="IRI7" s="66"/>
      <c r="IRJ7" s="66"/>
      <c r="IRK7" s="66"/>
      <c r="IRL7" s="66"/>
      <c r="IRM7" s="66"/>
      <c r="IRN7" s="66"/>
      <c r="IRO7" s="66"/>
      <c r="IRP7" s="66"/>
      <c r="IRQ7" s="66"/>
      <c r="IRR7" s="66"/>
      <c r="IRS7" s="66"/>
      <c r="IRT7" s="66"/>
      <c r="IRU7" s="66"/>
      <c r="IRV7" s="66"/>
      <c r="IRW7" s="66"/>
      <c r="IRX7" s="66"/>
      <c r="IRY7" s="66"/>
      <c r="IRZ7" s="66"/>
      <c r="ISA7" s="66"/>
      <c r="ISB7" s="66"/>
      <c r="ISC7" s="66"/>
      <c r="ISD7" s="66"/>
      <c r="ISE7" s="66"/>
      <c r="ISF7" s="66"/>
      <c r="ISG7" s="66"/>
      <c r="ISH7" s="66"/>
      <c r="ISI7" s="66"/>
      <c r="ISJ7" s="66"/>
      <c r="ISK7" s="66"/>
      <c r="ISL7" s="66"/>
      <c r="ISM7" s="66"/>
      <c r="ISN7" s="66"/>
      <c r="ISO7" s="66"/>
      <c r="ISP7" s="66"/>
      <c r="ISQ7" s="66"/>
      <c r="ISR7" s="66"/>
      <c r="ISS7" s="66"/>
      <c r="IST7" s="66"/>
      <c r="ISU7" s="66"/>
      <c r="ISV7" s="66"/>
      <c r="ISW7" s="66"/>
      <c r="ISX7" s="66"/>
      <c r="ISY7" s="66"/>
      <c r="ISZ7" s="66"/>
      <c r="ITA7" s="66"/>
      <c r="ITB7" s="66"/>
      <c r="ITC7" s="66"/>
      <c r="ITD7" s="66"/>
      <c r="ITE7" s="66"/>
      <c r="ITF7" s="66"/>
      <c r="ITG7" s="66"/>
      <c r="ITH7" s="66"/>
      <c r="ITI7" s="66"/>
      <c r="ITJ7" s="66"/>
      <c r="ITK7" s="66"/>
      <c r="ITL7" s="66"/>
      <c r="ITM7" s="66"/>
      <c r="ITN7" s="66"/>
      <c r="ITO7" s="66"/>
      <c r="ITP7" s="66"/>
      <c r="ITQ7" s="66"/>
      <c r="ITR7" s="66"/>
      <c r="ITS7" s="66"/>
      <c r="ITT7" s="66"/>
      <c r="ITU7" s="66"/>
      <c r="ITV7" s="66"/>
      <c r="ITW7" s="66"/>
      <c r="ITX7" s="66"/>
      <c r="ITY7" s="66"/>
      <c r="ITZ7" s="66"/>
      <c r="IUA7" s="66"/>
      <c r="IUB7" s="66"/>
      <c r="IUC7" s="66"/>
      <c r="IUD7" s="66"/>
      <c r="IUE7" s="66"/>
      <c r="IUF7" s="66"/>
      <c r="IUG7" s="66"/>
      <c r="IUH7" s="66"/>
      <c r="IUI7" s="66"/>
      <c r="IUJ7" s="66"/>
      <c r="IUK7" s="66"/>
      <c r="IUL7" s="66"/>
      <c r="IUM7" s="66"/>
      <c r="IUN7" s="66"/>
      <c r="IUO7" s="66"/>
      <c r="IUP7" s="66"/>
      <c r="IUQ7" s="66"/>
      <c r="IUR7" s="66"/>
      <c r="IUS7" s="66"/>
      <c r="IUT7" s="66"/>
      <c r="IUU7" s="66"/>
      <c r="IUV7" s="66"/>
      <c r="IUW7" s="66"/>
      <c r="IUX7" s="66"/>
      <c r="IUY7" s="66"/>
      <c r="IUZ7" s="66"/>
      <c r="IVA7" s="66"/>
      <c r="IVB7" s="66"/>
      <c r="IVC7" s="66"/>
      <c r="IVD7" s="66"/>
      <c r="IVE7" s="66"/>
      <c r="IVF7" s="66"/>
      <c r="IVG7" s="66"/>
      <c r="IVH7" s="66"/>
      <c r="IVI7" s="66"/>
      <c r="IVJ7" s="66"/>
      <c r="IVK7" s="66"/>
      <c r="IVL7" s="66"/>
      <c r="IVM7" s="66"/>
      <c r="IVN7" s="66"/>
      <c r="IVO7" s="66"/>
      <c r="IVP7" s="66"/>
      <c r="IVQ7" s="66"/>
      <c r="IVR7" s="66"/>
      <c r="IVS7" s="66"/>
      <c r="IVT7" s="66"/>
      <c r="IVU7" s="66"/>
      <c r="IVV7" s="66"/>
      <c r="IVW7" s="66"/>
      <c r="IVX7" s="66"/>
      <c r="IVY7" s="66"/>
      <c r="IVZ7" s="66"/>
      <c r="IWA7" s="66"/>
      <c r="IWB7" s="66"/>
      <c r="IWC7" s="66"/>
      <c r="IWD7" s="66"/>
      <c r="IWE7" s="66"/>
      <c r="IWF7" s="66"/>
      <c r="IWG7" s="66"/>
      <c r="IWH7" s="66"/>
      <c r="IWI7" s="66"/>
      <c r="IWJ7" s="66"/>
      <c r="IWK7" s="66"/>
      <c r="IWL7" s="66"/>
      <c r="IWM7" s="66"/>
      <c r="IWN7" s="66"/>
      <c r="IWO7" s="66"/>
      <c r="IWP7" s="66"/>
      <c r="IWQ7" s="66"/>
      <c r="IWR7" s="66"/>
      <c r="IWS7" s="66"/>
      <c r="IWT7" s="66"/>
      <c r="IWU7" s="66"/>
      <c r="IWV7" s="66"/>
      <c r="IWW7" s="66"/>
      <c r="IWX7" s="66"/>
      <c r="IWY7" s="66"/>
      <c r="IWZ7" s="66"/>
      <c r="IXA7" s="66"/>
      <c r="IXB7" s="66"/>
      <c r="IXC7" s="66"/>
      <c r="IXD7" s="66"/>
      <c r="IXE7" s="66"/>
      <c r="IXF7" s="66"/>
      <c r="IXG7" s="66"/>
      <c r="IXH7" s="66"/>
      <c r="IXI7" s="66"/>
      <c r="IXJ7" s="66"/>
      <c r="IXK7" s="66"/>
      <c r="IXL7" s="66"/>
      <c r="IXM7" s="66"/>
      <c r="IXN7" s="66"/>
      <c r="IXO7" s="66"/>
      <c r="IXP7" s="66"/>
      <c r="IXQ7" s="66"/>
      <c r="IXR7" s="66"/>
      <c r="IXS7" s="66"/>
      <c r="IXT7" s="66"/>
      <c r="IXU7" s="66"/>
      <c r="IXV7" s="66"/>
      <c r="IXW7" s="66"/>
      <c r="IXX7" s="66"/>
      <c r="IXY7" s="66"/>
      <c r="IXZ7" s="66"/>
      <c r="IYA7" s="66"/>
      <c r="IYB7" s="66"/>
      <c r="IYC7" s="66"/>
      <c r="IYD7" s="66"/>
      <c r="IYE7" s="66"/>
      <c r="IYF7" s="66"/>
      <c r="IYG7" s="66"/>
      <c r="IYH7" s="66"/>
      <c r="IYI7" s="66"/>
      <c r="IYJ7" s="66"/>
      <c r="IYK7" s="66"/>
      <c r="IYL7" s="66"/>
      <c r="IYM7" s="66"/>
      <c r="IYN7" s="66"/>
      <c r="IYO7" s="66"/>
      <c r="IYP7" s="66"/>
      <c r="IYQ7" s="66"/>
      <c r="IYR7" s="66"/>
      <c r="IYS7" s="66"/>
      <c r="IYT7" s="66"/>
      <c r="IYU7" s="66"/>
      <c r="IYV7" s="66"/>
      <c r="IYW7" s="66"/>
      <c r="IYX7" s="66"/>
      <c r="IYY7" s="66"/>
      <c r="IYZ7" s="66"/>
      <c r="IZA7" s="66"/>
      <c r="IZB7" s="66"/>
      <c r="IZC7" s="66"/>
      <c r="IZD7" s="66"/>
      <c r="IZE7" s="66"/>
      <c r="IZF7" s="66"/>
      <c r="IZG7" s="66"/>
      <c r="IZH7" s="66"/>
      <c r="IZI7" s="66"/>
      <c r="IZJ7" s="66"/>
      <c r="IZK7" s="66"/>
      <c r="IZL7" s="66"/>
      <c r="IZM7" s="66"/>
      <c r="IZN7" s="66"/>
      <c r="IZO7" s="66"/>
      <c r="IZP7" s="66"/>
      <c r="IZQ7" s="66"/>
      <c r="IZR7" s="66"/>
      <c r="IZS7" s="66"/>
      <c r="IZT7" s="66"/>
      <c r="IZU7" s="66"/>
      <c r="IZV7" s="66"/>
      <c r="IZW7" s="66"/>
      <c r="IZX7" s="66"/>
      <c r="IZY7" s="66"/>
      <c r="IZZ7" s="66"/>
      <c r="JAA7" s="66"/>
      <c r="JAB7" s="66"/>
      <c r="JAC7" s="66"/>
      <c r="JAD7" s="66"/>
      <c r="JAE7" s="66"/>
      <c r="JAF7" s="66"/>
      <c r="JAG7" s="66"/>
      <c r="JAH7" s="66"/>
      <c r="JAI7" s="66"/>
      <c r="JAJ7" s="66"/>
      <c r="JAK7" s="66"/>
      <c r="JAL7" s="66"/>
      <c r="JAM7" s="66"/>
      <c r="JAN7" s="66"/>
      <c r="JAO7" s="66"/>
      <c r="JAP7" s="66"/>
      <c r="JAQ7" s="66"/>
      <c r="JAR7" s="66"/>
      <c r="JAS7" s="66"/>
      <c r="JAT7" s="66"/>
      <c r="JAU7" s="66"/>
      <c r="JAV7" s="66"/>
      <c r="JAW7" s="66"/>
      <c r="JAX7" s="66"/>
      <c r="JAY7" s="66"/>
      <c r="JAZ7" s="66"/>
      <c r="JBA7" s="66"/>
      <c r="JBB7" s="66"/>
      <c r="JBC7" s="66"/>
      <c r="JBD7" s="66"/>
      <c r="JBE7" s="66"/>
      <c r="JBF7" s="66"/>
      <c r="JBG7" s="66"/>
      <c r="JBH7" s="66"/>
      <c r="JBI7" s="66"/>
      <c r="JBJ7" s="66"/>
      <c r="JBK7" s="66"/>
      <c r="JBL7" s="66"/>
      <c r="JBM7" s="66"/>
      <c r="JBN7" s="66"/>
      <c r="JBO7" s="66"/>
      <c r="JBP7" s="66"/>
      <c r="JBQ7" s="66"/>
      <c r="JBR7" s="66"/>
      <c r="JBS7" s="66"/>
      <c r="JBT7" s="66"/>
      <c r="JBU7" s="66"/>
      <c r="JBV7" s="66"/>
      <c r="JBW7" s="66"/>
      <c r="JBX7" s="66"/>
      <c r="JBY7" s="66"/>
      <c r="JBZ7" s="66"/>
      <c r="JCA7" s="66"/>
      <c r="JCB7" s="66"/>
      <c r="JCC7" s="66"/>
      <c r="JCD7" s="66"/>
      <c r="JCE7" s="66"/>
      <c r="JCF7" s="66"/>
      <c r="JCG7" s="66"/>
      <c r="JCH7" s="66"/>
      <c r="JCI7" s="66"/>
      <c r="JCJ7" s="66"/>
      <c r="JCK7" s="66"/>
      <c r="JCL7" s="66"/>
      <c r="JCM7" s="66"/>
      <c r="JCN7" s="66"/>
      <c r="JCO7" s="66"/>
      <c r="JCP7" s="66"/>
      <c r="JCQ7" s="66"/>
      <c r="JCR7" s="66"/>
      <c r="JCS7" s="66"/>
      <c r="JCT7" s="66"/>
      <c r="JCU7" s="66"/>
      <c r="JCV7" s="66"/>
      <c r="JCW7" s="66"/>
      <c r="JCX7" s="66"/>
      <c r="JCY7" s="66"/>
      <c r="JCZ7" s="66"/>
      <c r="JDA7" s="66"/>
      <c r="JDB7" s="66"/>
      <c r="JDC7" s="66"/>
      <c r="JDD7" s="66"/>
      <c r="JDE7" s="66"/>
      <c r="JDF7" s="66"/>
      <c r="JDG7" s="66"/>
      <c r="JDH7" s="66"/>
      <c r="JDI7" s="66"/>
      <c r="JDJ7" s="66"/>
      <c r="JDK7" s="66"/>
      <c r="JDL7" s="66"/>
      <c r="JDM7" s="66"/>
      <c r="JDN7" s="66"/>
      <c r="JDO7" s="66"/>
      <c r="JDP7" s="66"/>
      <c r="JDQ7" s="66"/>
      <c r="JDR7" s="66"/>
      <c r="JDS7" s="66"/>
      <c r="JDT7" s="66"/>
      <c r="JDU7" s="66"/>
      <c r="JDV7" s="66"/>
      <c r="JDW7" s="66"/>
      <c r="JDX7" s="66"/>
      <c r="JDY7" s="66"/>
      <c r="JDZ7" s="66"/>
      <c r="JEA7" s="66"/>
      <c r="JEB7" s="66"/>
      <c r="JEC7" s="66"/>
      <c r="JED7" s="66"/>
      <c r="JEE7" s="66"/>
      <c r="JEF7" s="66"/>
      <c r="JEG7" s="66"/>
      <c r="JEH7" s="66"/>
      <c r="JEI7" s="66"/>
      <c r="JEJ7" s="66"/>
      <c r="JEK7" s="66"/>
      <c r="JEL7" s="66"/>
      <c r="JEM7" s="66"/>
      <c r="JEN7" s="66"/>
      <c r="JEO7" s="66"/>
      <c r="JEP7" s="66"/>
      <c r="JEQ7" s="66"/>
      <c r="JER7" s="66"/>
      <c r="JES7" s="66"/>
      <c r="JET7" s="66"/>
      <c r="JEU7" s="66"/>
      <c r="JEV7" s="66"/>
      <c r="JEW7" s="66"/>
      <c r="JEX7" s="66"/>
      <c r="JEY7" s="66"/>
      <c r="JEZ7" s="66"/>
      <c r="JFA7" s="66"/>
      <c r="JFB7" s="66"/>
      <c r="JFC7" s="66"/>
      <c r="JFD7" s="66"/>
      <c r="JFE7" s="66"/>
      <c r="JFF7" s="66"/>
      <c r="JFG7" s="66"/>
      <c r="JFH7" s="66"/>
      <c r="JFI7" s="66"/>
      <c r="JFJ7" s="66"/>
      <c r="JFK7" s="66"/>
      <c r="JFL7" s="66"/>
      <c r="JFM7" s="66"/>
      <c r="JFN7" s="66"/>
      <c r="JFO7" s="66"/>
      <c r="JFP7" s="66"/>
      <c r="JFQ7" s="66"/>
      <c r="JFR7" s="66"/>
      <c r="JFS7" s="66"/>
      <c r="JFT7" s="66"/>
      <c r="JFU7" s="66"/>
      <c r="JFV7" s="66"/>
      <c r="JFW7" s="66"/>
      <c r="JFX7" s="66"/>
      <c r="JFY7" s="66"/>
      <c r="JFZ7" s="66"/>
      <c r="JGA7" s="66"/>
      <c r="JGB7" s="66"/>
      <c r="JGC7" s="66"/>
      <c r="JGD7" s="66"/>
      <c r="JGE7" s="66"/>
      <c r="JGF7" s="66"/>
      <c r="JGG7" s="66"/>
      <c r="JGH7" s="66"/>
      <c r="JGI7" s="66"/>
      <c r="JGJ7" s="66"/>
      <c r="JGK7" s="66"/>
      <c r="JGL7" s="66"/>
      <c r="JGM7" s="66"/>
      <c r="JGN7" s="66"/>
      <c r="JGO7" s="66"/>
      <c r="JGP7" s="66"/>
      <c r="JGQ7" s="66"/>
      <c r="JGR7" s="66"/>
      <c r="JGS7" s="66"/>
      <c r="JGT7" s="66"/>
      <c r="JGU7" s="66"/>
      <c r="JGV7" s="66"/>
      <c r="JGW7" s="66"/>
      <c r="JGX7" s="66"/>
      <c r="JGY7" s="66"/>
      <c r="JGZ7" s="66"/>
      <c r="JHA7" s="66"/>
      <c r="JHB7" s="66"/>
      <c r="JHC7" s="66"/>
      <c r="JHD7" s="66"/>
      <c r="JHE7" s="66"/>
      <c r="JHF7" s="66"/>
      <c r="JHG7" s="66"/>
      <c r="JHH7" s="66"/>
      <c r="JHI7" s="66"/>
      <c r="JHJ7" s="66"/>
      <c r="JHK7" s="66"/>
      <c r="JHL7" s="66"/>
      <c r="JHM7" s="66"/>
      <c r="JHN7" s="66"/>
      <c r="JHO7" s="66"/>
      <c r="JHP7" s="66"/>
      <c r="JHQ7" s="66"/>
      <c r="JHR7" s="66"/>
      <c r="JHS7" s="66"/>
      <c r="JHT7" s="66"/>
      <c r="JHU7" s="66"/>
      <c r="JHV7" s="66"/>
      <c r="JHW7" s="66"/>
      <c r="JHX7" s="66"/>
      <c r="JHY7" s="66"/>
      <c r="JHZ7" s="66"/>
      <c r="JIA7" s="66"/>
      <c r="JIB7" s="66"/>
      <c r="JIC7" s="66"/>
      <c r="JID7" s="66"/>
      <c r="JIE7" s="66"/>
      <c r="JIF7" s="66"/>
      <c r="JIG7" s="66"/>
      <c r="JIH7" s="66"/>
      <c r="JII7" s="66"/>
      <c r="JIJ7" s="66"/>
      <c r="JIK7" s="66"/>
      <c r="JIL7" s="66"/>
      <c r="JIM7" s="66"/>
      <c r="JIN7" s="66"/>
      <c r="JIO7" s="66"/>
      <c r="JIP7" s="66"/>
      <c r="JIQ7" s="66"/>
      <c r="JIR7" s="66"/>
      <c r="JIS7" s="66"/>
      <c r="JIT7" s="66"/>
      <c r="JIU7" s="66"/>
      <c r="JIV7" s="66"/>
      <c r="JIW7" s="66"/>
      <c r="JIX7" s="66"/>
      <c r="JIY7" s="66"/>
      <c r="JIZ7" s="66"/>
      <c r="JJA7" s="66"/>
      <c r="JJB7" s="66"/>
      <c r="JJC7" s="66"/>
      <c r="JJD7" s="66"/>
      <c r="JJE7" s="66"/>
      <c r="JJF7" s="66"/>
      <c r="JJG7" s="66"/>
      <c r="JJH7" s="66"/>
      <c r="JJI7" s="66"/>
      <c r="JJJ7" s="66"/>
      <c r="JJK7" s="66"/>
      <c r="JJL7" s="66"/>
      <c r="JJM7" s="66"/>
      <c r="JJN7" s="66"/>
      <c r="JJO7" s="66"/>
      <c r="JJP7" s="66"/>
      <c r="JJQ7" s="66"/>
      <c r="JJR7" s="66"/>
      <c r="JJS7" s="66"/>
      <c r="JJT7" s="66"/>
      <c r="JJU7" s="66"/>
      <c r="JJV7" s="66"/>
      <c r="JJW7" s="66"/>
      <c r="JJX7" s="66"/>
      <c r="JJY7" s="66"/>
      <c r="JJZ7" s="66"/>
      <c r="JKA7" s="66"/>
      <c r="JKB7" s="66"/>
      <c r="JKC7" s="66"/>
      <c r="JKD7" s="66"/>
      <c r="JKE7" s="66"/>
      <c r="JKF7" s="66"/>
      <c r="JKG7" s="66"/>
      <c r="JKH7" s="66"/>
      <c r="JKI7" s="66"/>
      <c r="JKJ7" s="66"/>
      <c r="JKK7" s="66"/>
      <c r="JKL7" s="66"/>
      <c r="JKM7" s="66"/>
      <c r="JKN7" s="66"/>
      <c r="JKO7" s="66"/>
      <c r="JKP7" s="66"/>
      <c r="JKQ7" s="66"/>
      <c r="JKR7" s="66"/>
      <c r="JKS7" s="66"/>
      <c r="JKT7" s="66"/>
      <c r="JKU7" s="66"/>
      <c r="JKV7" s="66"/>
      <c r="JKW7" s="66"/>
      <c r="JKX7" s="66"/>
      <c r="JKY7" s="66"/>
      <c r="JKZ7" s="66"/>
      <c r="JLA7" s="66"/>
      <c r="JLB7" s="66"/>
      <c r="JLC7" s="66"/>
      <c r="JLD7" s="66"/>
      <c r="JLE7" s="66"/>
      <c r="JLF7" s="66"/>
      <c r="JLG7" s="66"/>
      <c r="JLH7" s="66"/>
      <c r="JLI7" s="66"/>
      <c r="JLJ7" s="66"/>
      <c r="JLK7" s="66"/>
      <c r="JLL7" s="66"/>
      <c r="JLM7" s="66"/>
      <c r="JLN7" s="66"/>
      <c r="JLO7" s="66"/>
      <c r="JLP7" s="66"/>
      <c r="JLQ7" s="66"/>
      <c r="JLR7" s="66"/>
      <c r="JLS7" s="66"/>
      <c r="JLT7" s="66"/>
      <c r="JLU7" s="66"/>
      <c r="JLV7" s="66"/>
      <c r="JLW7" s="66"/>
      <c r="JLX7" s="66"/>
      <c r="JLY7" s="66"/>
      <c r="JLZ7" s="66"/>
      <c r="JMA7" s="66"/>
      <c r="JMB7" s="66"/>
      <c r="JMC7" s="66"/>
      <c r="JMD7" s="66"/>
      <c r="JME7" s="66"/>
      <c r="JMF7" s="66"/>
      <c r="JMG7" s="66"/>
      <c r="JMH7" s="66"/>
      <c r="JMI7" s="66"/>
      <c r="JMJ7" s="66"/>
      <c r="JMK7" s="66"/>
      <c r="JML7" s="66"/>
      <c r="JMM7" s="66"/>
      <c r="JMN7" s="66"/>
      <c r="JMO7" s="66"/>
      <c r="JMP7" s="66"/>
      <c r="JMQ7" s="66"/>
      <c r="JMR7" s="66"/>
      <c r="JMS7" s="66"/>
      <c r="JMT7" s="66"/>
      <c r="JMU7" s="66"/>
      <c r="JMV7" s="66"/>
      <c r="JMW7" s="66"/>
      <c r="JMX7" s="66"/>
      <c r="JMY7" s="66"/>
      <c r="JMZ7" s="66"/>
      <c r="JNA7" s="66"/>
      <c r="JNB7" s="66"/>
      <c r="JNC7" s="66"/>
      <c r="JND7" s="66"/>
      <c r="JNE7" s="66"/>
      <c r="JNF7" s="66"/>
      <c r="JNG7" s="66"/>
      <c r="JNH7" s="66"/>
      <c r="JNI7" s="66"/>
      <c r="JNJ7" s="66"/>
      <c r="JNK7" s="66"/>
      <c r="JNL7" s="66"/>
      <c r="JNM7" s="66"/>
      <c r="JNN7" s="66"/>
      <c r="JNO7" s="66"/>
      <c r="JNP7" s="66"/>
      <c r="JNQ7" s="66"/>
      <c r="JNR7" s="66"/>
      <c r="JNS7" s="66"/>
      <c r="JNT7" s="66"/>
      <c r="JNU7" s="66"/>
      <c r="JNV7" s="66"/>
      <c r="JNW7" s="66"/>
      <c r="JNX7" s="66"/>
      <c r="JNY7" s="66"/>
      <c r="JNZ7" s="66"/>
      <c r="JOA7" s="66"/>
      <c r="JOB7" s="66"/>
      <c r="JOC7" s="66"/>
      <c r="JOD7" s="66"/>
      <c r="JOE7" s="66"/>
      <c r="JOF7" s="66"/>
      <c r="JOG7" s="66"/>
      <c r="JOH7" s="66"/>
      <c r="JOI7" s="66"/>
      <c r="JOJ7" s="66"/>
      <c r="JOK7" s="66"/>
      <c r="JOL7" s="66"/>
      <c r="JOM7" s="66"/>
      <c r="JON7" s="66"/>
      <c r="JOO7" s="66"/>
      <c r="JOP7" s="66"/>
      <c r="JOQ7" s="66"/>
      <c r="JOR7" s="66"/>
      <c r="JOS7" s="66"/>
      <c r="JOT7" s="66"/>
      <c r="JOU7" s="66"/>
      <c r="JOV7" s="66"/>
      <c r="JOW7" s="66"/>
      <c r="JOX7" s="66"/>
      <c r="JOY7" s="66"/>
      <c r="JOZ7" s="66"/>
      <c r="JPA7" s="66"/>
      <c r="JPB7" s="66"/>
      <c r="JPC7" s="66"/>
      <c r="JPD7" s="66"/>
      <c r="JPE7" s="66"/>
      <c r="JPF7" s="66"/>
      <c r="JPG7" s="66"/>
      <c r="JPH7" s="66"/>
      <c r="JPI7" s="66"/>
      <c r="JPJ7" s="66"/>
      <c r="JPK7" s="66"/>
      <c r="JPL7" s="66"/>
      <c r="JPM7" s="66"/>
      <c r="JPN7" s="66"/>
      <c r="JPO7" s="66"/>
      <c r="JPP7" s="66"/>
      <c r="JPQ7" s="66"/>
      <c r="JPR7" s="66"/>
      <c r="JPS7" s="66"/>
      <c r="JPT7" s="66"/>
      <c r="JPU7" s="66"/>
      <c r="JPV7" s="66"/>
      <c r="JPW7" s="66"/>
      <c r="JPX7" s="66"/>
      <c r="JPY7" s="66"/>
      <c r="JPZ7" s="66"/>
      <c r="JQA7" s="66"/>
      <c r="JQB7" s="66"/>
      <c r="JQC7" s="66"/>
      <c r="JQD7" s="66"/>
      <c r="JQE7" s="66"/>
      <c r="JQF7" s="66"/>
      <c r="JQG7" s="66"/>
      <c r="JQH7" s="66"/>
      <c r="JQI7" s="66"/>
      <c r="JQJ7" s="66"/>
      <c r="JQK7" s="66"/>
      <c r="JQL7" s="66"/>
      <c r="JQM7" s="66"/>
      <c r="JQN7" s="66"/>
      <c r="JQO7" s="66"/>
      <c r="JQP7" s="66"/>
      <c r="JQQ7" s="66"/>
      <c r="JQR7" s="66"/>
      <c r="JQS7" s="66"/>
      <c r="JQT7" s="66"/>
      <c r="JQU7" s="66"/>
      <c r="JQV7" s="66"/>
      <c r="JQW7" s="66"/>
      <c r="JQX7" s="66"/>
      <c r="JQY7" s="66"/>
      <c r="JQZ7" s="66"/>
      <c r="JRA7" s="66"/>
      <c r="JRB7" s="66"/>
      <c r="JRC7" s="66"/>
      <c r="JRD7" s="66"/>
      <c r="JRE7" s="66"/>
      <c r="JRF7" s="66"/>
      <c r="JRG7" s="66"/>
      <c r="JRH7" s="66"/>
      <c r="JRI7" s="66"/>
      <c r="JRJ7" s="66"/>
      <c r="JRK7" s="66"/>
      <c r="JRL7" s="66"/>
      <c r="JRM7" s="66"/>
      <c r="JRN7" s="66"/>
      <c r="JRO7" s="66"/>
      <c r="JRP7" s="66"/>
      <c r="JRQ7" s="66"/>
      <c r="JRR7" s="66"/>
      <c r="JRS7" s="66"/>
      <c r="JRT7" s="66"/>
      <c r="JRU7" s="66"/>
      <c r="JRV7" s="66"/>
      <c r="JRW7" s="66"/>
      <c r="JRX7" s="66"/>
      <c r="JRY7" s="66"/>
      <c r="JRZ7" s="66"/>
      <c r="JSA7" s="66"/>
      <c r="JSB7" s="66"/>
      <c r="JSC7" s="66"/>
      <c r="JSD7" s="66"/>
      <c r="JSE7" s="66"/>
      <c r="JSF7" s="66"/>
      <c r="JSG7" s="66"/>
      <c r="JSH7" s="66"/>
      <c r="JSI7" s="66"/>
      <c r="JSJ7" s="66"/>
      <c r="JSK7" s="66"/>
      <c r="JSL7" s="66"/>
      <c r="JSM7" s="66"/>
      <c r="JSN7" s="66"/>
      <c r="JSO7" s="66"/>
      <c r="JSP7" s="66"/>
      <c r="JSQ7" s="66"/>
      <c r="JSR7" s="66"/>
      <c r="JSS7" s="66"/>
      <c r="JST7" s="66"/>
      <c r="JSU7" s="66"/>
      <c r="JSV7" s="66"/>
      <c r="JSW7" s="66"/>
      <c r="JSX7" s="66"/>
      <c r="JSY7" s="66"/>
      <c r="JSZ7" s="66"/>
      <c r="JTA7" s="66"/>
      <c r="JTB7" s="66"/>
      <c r="JTC7" s="66"/>
      <c r="JTD7" s="66"/>
      <c r="JTE7" s="66"/>
      <c r="JTF7" s="66"/>
      <c r="JTG7" s="66"/>
      <c r="JTH7" s="66"/>
      <c r="JTI7" s="66"/>
      <c r="JTJ7" s="66"/>
      <c r="JTK7" s="66"/>
      <c r="JTL7" s="66"/>
      <c r="JTM7" s="66"/>
      <c r="JTN7" s="66"/>
      <c r="JTO7" s="66"/>
      <c r="JTP7" s="66"/>
      <c r="JTQ7" s="66"/>
      <c r="JTR7" s="66"/>
      <c r="JTS7" s="66"/>
      <c r="JTT7" s="66"/>
      <c r="JTU7" s="66"/>
      <c r="JTV7" s="66"/>
      <c r="JTW7" s="66"/>
      <c r="JTX7" s="66"/>
      <c r="JTY7" s="66"/>
      <c r="JTZ7" s="66"/>
      <c r="JUA7" s="66"/>
      <c r="JUB7" s="66"/>
      <c r="JUC7" s="66"/>
      <c r="JUD7" s="66"/>
      <c r="JUE7" s="66"/>
      <c r="JUF7" s="66"/>
      <c r="JUG7" s="66"/>
      <c r="JUH7" s="66"/>
      <c r="JUI7" s="66"/>
      <c r="JUJ7" s="66"/>
      <c r="JUK7" s="66"/>
      <c r="JUL7" s="66"/>
      <c r="JUM7" s="66"/>
      <c r="JUN7" s="66"/>
      <c r="JUO7" s="66"/>
      <c r="JUP7" s="66"/>
      <c r="JUQ7" s="66"/>
      <c r="JUR7" s="66"/>
      <c r="JUS7" s="66"/>
      <c r="JUT7" s="66"/>
      <c r="JUU7" s="66"/>
      <c r="JUV7" s="66"/>
      <c r="JUW7" s="66"/>
      <c r="JUX7" s="66"/>
      <c r="JUY7" s="66"/>
      <c r="JUZ7" s="66"/>
      <c r="JVA7" s="66"/>
      <c r="JVB7" s="66"/>
      <c r="JVC7" s="66"/>
      <c r="JVD7" s="66"/>
      <c r="JVE7" s="66"/>
      <c r="JVF7" s="66"/>
      <c r="JVG7" s="66"/>
      <c r="JVH7" s="66"/>
      <c r="JVI7" s="66"/>
      <c r="JVJ7" s="66"/>
      <c r="JVK7" s="66"/>
      <c r="JVL7" s="66"/>
      <c r="JVM7" s="66"/>
      <c r="JVN7" s="66"/>
      <c r="JVO7" s="66"/>
      <c r="JVP7" s="66"/>
      <c r="JVQ7" s="66"/>
      <c r="JVR7" s="66"/>
      <c r="JVS7" s="66"/>
      <c r="JVT7" s="66"/>
      <c r="JVU7" s="66"/>
      <c r="JVV7" s="66"/>
      <c r="JVW7" s="66"/>
      <c r="JVX7" s="66"/>
      <c r="JVY7" s="66"/>
      <c r="JVZ7" s="66"/>
      <c r="JWA7" s="66"/>
      <c r="JWB7" s="66"/>
      <c r="JWC7" s="66"/>
      <c r="JWD7" s="66"/>
      <c r="JWE7" s="66"/>
      <c r="JWF7" s="66"/>
      <c r="JWG7" s="66"/>
      <c r="JWH7" s="66"/>
      <c r="JWI7" s="66"/>
      <c r="JWJ7" s="66"/>
      <c r="JWK7" s="66"/>
      <c r="JWL7" s="66"/>
      <c r="JWM7" s="66"/>
      <c r="JWN7" s="66"/>
      <c r="JWO7" s="66"/>
      <c r="JWP7" s="66"/>
      <c r="JWQ7" s="66"/>
      <c r="JWR7" s="66"/>
      <c r="JWS7" s="66"/>
      <c r="JWT7" s="66"/>
      <c r="JWU7" s="66"/>
      <c r="JWV7" s="66"/>
      <c r="JWW7" s="66"/>
      <c r="JWX7" s="66"/>
      <c r="JWY7" s="66"/>
      <c r="JWZ7" s="66"/>
      <c r="JXA7" s="66"/>
      <c r="JXB7" s="66"/>
      <c r="JXC7" s="66"/>
      <c r="JXD7" s="66"/>
      <c r="JXE7" s="66"/>
      <c r="JXF7" s="66"/>
      <c r="JXG7" s="66"/>
      <c r="JXH7" s="66"/>
      <c r="JXI7" s="66"/>
      <c r="JXJ7" s="66"/>
      <c r="JXK7" s="66"/>
      <c r="JXL7" s="66"/>
      <c r="JXM7" s="66"/>
      <c r="JXN7" s="66"/>
      <c r="JXO7" s="66"/>
      <c r="JXP7" s="66"/>
      <c r="JXQ7" s="66"/>
      <c r="JXR7" s="66"/>
      <c r="JXS7" s="66"/>
      <c r="JXT7" s="66"/>
      <c r="JXU7" s="66"/>
      <c r="JXV7" s="66"/>
      <c r="JXW7" s="66"/>
      <c r="JXX7" s="66"/>
      <c r="JXY7" s="66"/>
      <c r="JXZ7" s="66"/>
      <c r="JYA7" s="66"/>
      <c r="JYB7" s="66"/>
      <c r="JYC7" s="66"/>
      <c r="JYD7" s="66"/>
      <c r="JYE7" s="66"/>
      <c r="JYF7" s="66"/>
      <c r="JYG7" s="66"/>
      <c r="JYH7" s="66"/>
      <c r="JYI7" s="66"/>
      <c r="JYJ7" s="66"/>
      <c r="JYK7" s="66"/>
      <c r="JYL7" s="66"/>
      <c r="JYM7" s="66"/>
      <c r="JYN7" s="66"/>
      <c r="JYO7" s="66"/>
      <c r="JYP7" s="66"/>
      <c r="JYQ7" s="66"/>
      <c r="JYR7" s="66"/>
      <c r="JYS7" s="66"/>
      <c r="JYT7" s="66"/>
      <c r="JYU7" s="66"/>
      <c r="JYV7" s="66"/>
      <c r="JYW7" s="66"/>
      <c r="JYX7" s="66"/>
      <c r="JYY7" s="66"/>
      <c r="JYZ7" s="66"/>
      <c r="JZA7" s="66"/>
      <c r="JZB7" s="66"/>
      <c r="JZC7" s="66"/>
      <c r="JZD7" s="66"/>
      <c r="JZE7" s="66"/>
      <c r="JZF7" s="66"/>
      <c r="JZG7" s="66"/>
      <c r="JZH7" s="66"/>
      <c r="JZI7" s="66"/>
      <c r="JZJ7" s="66"/>
      <c r="JZK7" s="66"/>
      <c r="JZL7" s="66"/>
      <c r="JZM7" s="66"/>
      <c r="JZN7" s="66"/>
      <c r="JZO7" s="66"/>
      <c r="JZP7" s="66"/>
      <c r="JZQ7" s="66"/>
      <c r="JZR7" s="66"/>
      <c r="JZS7" s="66"/>
      <c r="JZT7" s="66"/>
      <c r="JZU7" s="66"/>
      <c r="JZV7" s="66"/>
      <c r="JZW7" s="66"/>
      <c r="JZX7" s="66"/>
      <c r="JZY7" s="66"/>
      <c r="JZZ7" s="66"/>
      <c r="KAA7" s="66"/>
      <c r="KAB7" s="66"/>
      <c r="KAC7" s="66"/>
      <c r="KAD7" s="66"/>
      <c r="KAE7" s="66"/>
      <c r="KAF7" s="66"/>
      <c r="KAG7" s="66"/>
      <c r="KAH7" s="66"/>
      <c r="KAI7" s="66"/>
      <c r="KAJ7" s="66"/>
      <c r="KAK7" s="66"/>
      <c r="KAL7" s="66"/>
      <c r="KAM7" s="66"/>
      <c r="KAN7" s="66"/>
      <c r="KAO7" s="66"/>
      <c r="KAP7" s="66"/>
      <c r="KAQ7" s="66"/>
      <c r="KAR7" s="66"/>
      <c r="KAS7" s="66"/>
      <c r="KAT7" s="66"/>
      <c r="KAU7" s="66"/>
      <c r="KAV7" s="66"/>
      <c r="KAW7" s="66"/>
      <c r="KAX7" s="66"/>
      <c r="KAY7" s="66"/>
      <c r="KAZ7" s="66"/>
      <c r="KBA7" s="66"/>
      <c r="KBB7" s="66"/>
      <c r="KBC7" s="66"/>
      <c r="KBD7" s="66"/>
      <c r="KBE7" s="66"/>
      <c r="KBF7" s="66"/>
      <c r="KBG7" s="66"/>
      <c r="KBH7" s="66"/>
      <c r="KBI7" s="66"/>
      <c r="KBJ7" s="66"/>
      <c r="KBK7" s="66"/>
      <c r="KBL7" s="66"/>
      <c r="KBM7" s="66"/>
      <c r="KBN7" s="66"/>
      <c r="KBO7" s="66"/>
      <c r="KBP7" s="66"/>
      <c r="KBQ7" s="66"/>
      <c r="KBR7" s="66"/>
      <c r="KBS7" s="66"/>
      <c r="KBT7" s="66"/>
      <c r="KBU7" s="66"/>
      <c r="KBV7" s="66"/>
      <c r="KBW7" s="66"/>
      <c r="KBX7" s="66"/>
      <c r="KBY7" s="66"/>
      <c r="KBZ7" s="66"/>
      <c r="KCA7" s="66"/>
      <c r="KCB7" s="66"/>
      <c r="KCC7" s="66"/>
      <c r="KCD7" s="66"/>
      <c r="KCE7" s="66"/>
      <c r="KCF7" s="66"/>
      <c r="KCG7" s="66"/>
      <c r="KCH7" s="66"/>
      <c r="KCI7" s="66"/>
      <c r="KCJ7" s="66"/>
      <c r="KCK7" s="66"/>
      <c r="KCL7" s="66"/>
      <c r="KCM7" s="66"/>
      <c r="KCN7" s="66"/>
      <c r="KCO7" s="66"/>
      <c r="KCP7" s="66"/>
      <c r="KCQ7" s="66"/>
      <c r="KCR7" s="66"/>
      <c r="KCS7" s="66"/>
      <c r="KCT7" s="66"/>
      <c r="KCU7" s="66"/>
      <c r="KCV7" s="66"/>
      <c r="KCW7" s="66"/>
      <c r="KCX7" s="66"/>
      <c r="KCY7" s="66"/>
      <c r="KCZ7" s="66"/>
      <c r="KDA7" s="66"/>
      <c r="KDB7" s="66"/>
      <c r="KDC7" s="66"/>
      <c r="KDD7" s="66"/>
      <c r="KDE7" s="66"/>
      <c r="KDF7" s="66"/>
      <c r="KDG7" s="66"/>
      <c r="KDH7" s="66"/>
      <c r="KDI7" s="66"/>
      <c r="KDJ7" s="66"/>
      <c r="KDK7" s="66"/>
      <c r="KDL7" s="66"/>
      <c r="KDM7" s="66"/>
      <c r="KDN7" s="66"/>
      <c r="KDO7" s="66"/>
      <c r="KDP7" s="66"/>
      <c r="KDQ7" s="66"/>
      <c r="KDR7" s="66"/>
      <c r="KDS7" s="66"/>
      <c r="KDT7" s="66"/>
      <c r="KDU7" s="66"/>
      <c r="KDV7" s="66"/>
      <c r="KDW7" s="66"/>
      <c r="KDX7" s="66"/>
      <c r="KDY7" s="66"/>
      <c r="KDZ7" s="66"/>
      <c r="KEA7" s="66"/>
      <c r="KEB7" s="66"/>
      <c r="KEC7" s="66"/>
      <c r="KED7" s="66"/>
      <c r="KEE7" s="66"/>
      <c r="KEF7" s="66"/>
      <c r="KEG7" s="66"/>
      <c r="KEH7" s="66"/>
      <c r="KEI7" s="66"/>
      <c r="KEJ7" s="66"/>
      <c r="KEK7" s="66"/>
      <c r="KEL7" s="66"/>
      <c r="KEM7" s="66"/>
      <c r="KEN7" s="66"/>
      <c r="KEO7" s="66"/>
      <c r="KEP7" s="66"/>
      <c r="KEQ7" s="66"/>
      <c r="KER7" s="66"/>
      <c r="KES7" s="66"/>
      <c r="KET7" s="66"/>
      <c r="KEU7" s="66"/>
      <c r="KEV7" s="66"/>
      <c r="KEW7" s="66"/>
      <c r="KEX7" s="66"/>
      <c r="KEY7" s="66"/>
      <c r="KEZ7" s="66"/>
      <c r="KFA7" s="66"/>
      <c r="KFB7" s="66"/>
      <c r="KFC7" s="66"/>
      <c r="KFD7" s="66"/>
      <c r="KFE7" s="66"/>
      <c r="KFF7" s="66"/>
      <c r="KFG7" s="66"/>
      <c r="KFH7" s="66"/>
      <c r="KFI7" s="66"/>
      <c r="KFJ7" s="66"/>
      <c r="KFK7" s="66"/>
      <c r="KFL7" s="66"/>
      <c r="KFM7" s="66"/>
      <c r="KFN7" s="66"/>
      <c r="KFO7" s="66"/>
      <c r="KFP7" s="66"/>
      <c r="KFQ7" s="66"/>
      <c r="KFR7" s="66"/>
      <c r="KFS7" s="66"/>
      <c r="KFT7" s="66"/>
      <c r="KFU7" s="66"/>
      <c r="KFV7" s="66"/>
      <c r="KFW7" s="66"/>
      <c r="KFX7" s="66"/>
      <c r="KFY7" s="66"/>
      <c r="KFZ7" s="66"/>
      <c r="KGA7" s="66"/>
      <c r="KGB7" s="66"/>
      <c r="KGC7" s="66"/>
      <c r="KGD7" s="66"/>
      <c r="KGE7" s="66"/>
      <c r="KGF7" s="66"/>
      <c r="KGG7" s="66"/>
      <c r="KGH7" s="66"/>
      <c r="KGI7" s="66"/>
      <c r="KGJ7" s="66"/>
      <c r="KGK7" s="66"/>
      <c r="KGL7" s="66"/>
      <c r="KGM7" s="66"/>
      <c r="KGN7" s="66"/>
      <c r="KGO7" s="66"/>
      <c r="KGP7" s="66"/>
      <c r="KGQ7" s="66"/>
      <c r="KGR7" s="66"/>
      <c r="KGS7" s="66"/>
      <c r="KGT7" s="66"/>
      <c r="KGU7" s="66"/>
      <c r="KGV7" s="66"/>
      <c r="KGW7" s="66"/>
      <c r="KGX7" s="66"/>
      <c r="KGY7" s="66"/>
      <c r="KGZ7" s="66"/>
      <c r="KHA7" s="66"/>
      <c r="KHB7" s="66"/>
      <c r="KHC7" s="66"/>
      <c r="KHD7" s="66"/>
      <c r="KHE7" s="66"/>
      <c r="KHF7" s="66"/>
      <c r="KHG7" s="66"/>
      <c r="KHH7" s="66"/>
      <c r="KHI7" s="66"/>
      <c r="KHJ7" s="66"/>
      <c r="KHK7" s="66"/>
      <c r="KHL7" s="66"/>
      <c r="KHM7" s="66"/>
      <c r="KHN7" s="66"/>
      <c r="KHO7" s="66"/>
      <c r="KHP7" s="66"/>
      <c r="KHQ7" s="66"/>
      <c r="KHR7" s="66"/>
      <c r="KHS7" s="66"/>
      <c r="KHT7" s="66"/>
      <c r="KHU7" s="66"/>
      <c r="KHV7" s="66"/>
      <c r="KHW7" s="66"/>
      <c r="KHX7" s="66"/>
      <c r="KHY7" s="66"/>
      <c r="KHZ7" s="66"/>
      <c r="KIA7" s="66"/>
      <c r="KIB7" s="66"/>
      <c r="KIC7" s="66"/>
      <c r="KID7" s="66"/>
      <c r="KIE7" s="66"/>
      <c r="KIF7" s="66"/>
      <c r="KIG7" s="66"/>
      <c r="KIH7" s="66"/>
      <c r="KII7" s="66"/>
      <c r="KIJ7" s="66"/>
      <c r="KIK7" s="66"/>
      <c r="KIL7" s="66"/>
      <c r="KIM7" s="66"/>
      <c r="KIN7" s="66"/>
      <c r="KIO7" s="66"/>
      <c r="KIP7" s="66"/>
      <c r="KIQ7" s="66"/>
      <c r="KIR7" s="66"/>
      <c r="KIS7" s="66"/>
      <c r="KIT7" s="66"/>
      <c r="KIU7" s="66"/>
      <c r="KIV7" s="66"/>
      <c r="KIW7" s="66"/>
      <c r="KIX7" s="66"/>
      <c r="KIY7" s="66"/>
      <c r="KIZ7" s="66"/>
      <c r="KJA7" s="66"/>
      <c r="KJB7" s="66"/>
      <c r="KJC7" s="66"/>
      <c r="KJD7" s="66"/>
      <c r="KJE7" s="66"/>
      <c r="KJF7" s="66"/>
      <c r="KJG7" s="66"/>
      <c r="KJH7" s="66"/>
      <c r="KJI7" s="66"/>
      <c r="KJJ7" s="66"/>
      <c r="KJK7" s="66"/>
      <c r="KJL7" s="66"/>
      <c r="KJM7" s="66"/>
      <c r="KJN7" s="66"/>
      <c r="KJO7" s="66"/>
      <c r="KJP7" s="66"/>
      <c r="KJQ7" s="66"/>
      <c r="KJR7" s="66"/>
      <c r="KJS7" s="66"/>
      <c r="KJT7" s="66"/>
      <c r="KJU7" s="66"/>
      <c r="KJV7" s="66"/>
      <c r="KJW7" s="66"/>
      <c r="KJX7" s="66"/>
      <c r="KJY7" s="66"/>
      <c r="KJZ7" s="66"/>
      <c r="KKA7" s="66"/>
      <c r="KKB7" s="66"/>
      <c r="KKC7" s="66"/>
      <c r="KKD7" s="66"/>
      <c r="KKE7" s="66"/>
      <c r="KKF7" s="66"/>
      <c r="KKG7" s="66"/>
      <c r="KKH7" s="66"/>
      <c r="KKI7" s="66"/>
      <c r="KKJ7" s="66"/>
      <c r="KKK7" s="66"/>
      <c r="KKL7" s="66"/>
      <c r="KKM7" s="66"/>
      <c r="KKN7" s="66"/>
      <c r="KKO7" s="66"/>
      <c r="KKP7" s="66"/>
      <c r="KKQ7" s="66"/>
      <c r="KKR7" s="66"/>
      <c r="KKS7" s="66"/>
      <c r="KKT7" s="66"/>
      <c r="KKU7" s="66"/>
      <c r="KKV7" s="66"/>
      <c r="KKW7" s="66"/>
      <c r="KKX7" s="66"/>
      <c r="KKY7" s="66"/>
      <c r="KKZ7" s="66"/>
      <c r="KLA7" s="66"/>
      <c r="KLB7" s="66"/>
      <c r="KLC7" s="66"/>
      <c r="KLD7" s="66"/>
      <c r="KLE7" s="66"/>
      <c r="KLF7" s="66"/>
      <c r="KLG7" s="66"/>
      <c r="KLH7" s="66"/>
      <c r="KLI7" s="66"/>
      <c r="KLJ7" s="66"/>
      <c r="KLK7" s="66"/>
      <c r="KLL7" s="66"/>
      <c r="KLM7" s="66"/>
      <c r="KLN7" s="66"/>
      <c r="KLO7" s="66"/>
      <c r="KLP7" s="66"/>
      <c r="KLQ7" s="66"/>
      <c r="KLR7" s="66"/>
      <c r="KLS7" s="66"/>
      <c r="KLT7" s="66"/>
      <c r="KLU7" s="66"/>
      <c r="KLV7" s="66"/>
      <c r="KLW7" s="66"/>
      <c r="KLX7" s="66"/>
      <c r="KLY7" s="66"/>
      <c r="KLZ7" s="66"/>
      <c r="KMA7" s="66"/>
      <c r="KMB7" s="66"/>
      <c r="KMC7" s="66"/>
      <c r="KMD7" s="66"/>
      <c r="KME7" s="66"/>
      <c r="KMF7" s="66"/>
      <c r="KMG7" s="66"/>
      <c r="KMH7" s="66"/>
      <c r="KMI7" s="66"/>
      <c r="KMJ7" s="66"/>
      <c r="KMK7" s="66"/>
      <c r="KML7" s="66"/>
      <c r="KMM7" s="66"/>
      <c r="KMN7" s="66"/>
      <c r="KMO7" s="66"/>
      <c r="KMP7" s="66"/>
      <c r="KMQ7" s="66"/>
      <c r="KMR7" s="66"/>
      <c r="KMS7" s="66"/>
      <c r="KMT7" s="66"/>
      <c r="KMU7" s="66"/>
      <c r="KMV7" s="66"/>
      <c r="KMW7" s="66"/>
      <c r="KMX7" s="66"/>
      <c r="KMY7" s="66"/>
      <c r="KMZ7" s="66"/>
      <c r="KNA7" s="66"/>
      <c r="KNB7" s="66"/>
      <c r="KNC7" s="66"/>
      <c r="KND7" s="66"/>
      <c r="KNE7" s="66"/>
      <c r="KNF7" s="66"/>
      <c r="KNG7" s="66"/>
      <c r="KNH7" s="66"/>
      <c r="KNI7" s="66"/>
      <c r="KNJ7" s="66"/>
      <c r="KNK7" s="66"/>
      <c r="KNL7" s="66"/>
      <c r="KNM7" s="66"/>
      <c r="KNN7" s="66"/>
      <c r="KNO7" s="66"/>
      <c r="KNP7" s="66"/>
      <c r="KNQ7" s="66"/>
      <c r="KNR7" s="66"/>
      <c r="KNS7" s="66"/>
      <c r="KNT7" s="66"/>
      <c r="KNU7" s="66"/>
      <c r="KNV7" s="66"/>
      <c r="KNW7" s="66"/>
      <c r="KNX7" s="66"/>
      <c r="KNY7" s="66"/>
      <c r="KNZ7" s="66"/>
      <c r="KOA7" s="66"/>
      <c r="KOB7" s="66"/>
      <c r="KOC7" s="66"/>
      <c r="KOD7" s="66"/>
      <c r="KOE7" s="66"/>
      <c r="KOF7" s="66"/>
      <c r="KOG7" s="66"/>
      <c r="KOH7" s="66"/>
      <c r="KOI7" s="66"/>
      <c r="KOJ7" s="66"/>
      <c r="KOK7" s="66"/>
      <c r="KOL7" s="66"/>
      <c r="KOM7" s="66"/>
      <c r="KON7" s="66"/>
      <c r="KOO7" s="66"/>
      <c r="KOP7" s="66"/>
      <c r="KOQ7" s="66"/>
      <c r="KOR7" s="66"/>
      <c r="KOS7" s="66"/>
      <c r="KOT7" s="66"/>
      <c r="KOU7" s="66"/>
      <c r="KOV7" s="66"/>
      <c r="KOW7" s="66"/>
      <c r="KOX7" s="66"/>
      <c r="KOY7" s="66"/>
      <c r="KOZ7" s="66"/>
      <c r="KPA7" s="66"/>
      <c r="KPB7" s="66"/>
      <c r="KPC7" s="66"/>
      <c r="KPD7" s="66"/>
      <c r="KPE7" s="66"/>
      <c r="KPF7" s="66"/>
      <c r="KPG7" s="66"/>
      <c r="KPH7" s="66"/>
      <c r="KPI7" s="66"/>
      <c r="KPJ7" s="66"/>
      <c r="KPK7" s="66"/>
      <c r="KPL7" s="66"/>
      <c r="KPM7" s="66"/>
      <c r="KPN7" s="66"/>
      <c r="KPO7" s="66"/>
      <c r="KPP7" s="66"/>
      <c r="KPQ7" s="66"/>
      <c r="KPR7" s="66"/>
      <c r="KPS7" s="66"/>
      <c r="KPT7" s="66"/>
      <c r="KPU7" s="66"/>
      <c r="KPV7" s="66"/>
      <c r="KPW7" s="66"/>
      <c r="KPX7" s="66"/>
      <c r="KPY7" s="66"/>
      <c r="KPZ7" s="66"/>
      <c r="KQA7" s="66"/>
      <c r="KQB7" s="66"/>
      <c r="KQC7" s="66"/>
      <c r="KQD7" s="66"/>
      <c r="KQE7" s="66"/>
      <c r="KQF7" s="66"/>
      <c r="KQG7" s="66"/>
      <c r="KQH7" s="66"/>
      <c r="KQI7" s="66"/>
      <c r="KQJ7" s="66"/>
      <c r="KQK7" s="66"/>
      <c r="KQL7" s="66"/>
      <c r="KQM7" s="66"/>
      <c r="KQN7" s="66"/>
      <c r="KQO7" s="66"/>
      <c r="KQP7" s="66"/>
      <c r="KQQ7" s="66"/>
      <c r="KQR7" s="66"/>
      <c r="KQS7" s="66"/>
      <c r="KQT7" s="66"/>
      <c r="KQU7" s="66"/>
      <c r="KQV7" s="66"/>
      <c r="KQW7" s="66"/>
      <c r="KQX7" s="66"/>
      <c r="KQY7" s="66"/>
      <c r="KQZ7" s="66"/>
      <c r="KRA7" s="66"/>
      <c r="KRB7" s="66"/>
      <c r="KRC7" s="66"/>
      <c r="KRD7" s="66"/>
      <c r="KRE7" s="66"/>
      <c r="KRF7" s="66"/>
      <c r="KRG7" s="66"/>
      <c r="KRH7" s="66"/>
      <c r="KRI7" s="66"/>
      <c r="KRJ7" s="66"/>
      <c r="KRK7" s="66"/>
      <c r="KRL7" s="66"/>
      <c r="KRM7" s="66"/>
      <c r="KRN7" s="66"/>
      <c r="KRO7" s="66"/>
      <c r="KRP7" s="66"/>
      <c r="KRQ7" s="66"/>
      <c r="KRR7" s="66"/>
      <c r="KRS7" s="66"/>
      <c r="KRT7" s="66"/>
      <c r="KRU7" s="66"/>
      <c r="KRV7" s="66"/>
      <c r="KRW7" s="66"/>
      <c r="KRX7" s="66"/>
      <c r="KRY7" s="66"/>
      <c r="KRZ7" s="66"/>
      <c r="KSA7" s="66"/>
      <c r="KSB7" s="66"/>
      <c r="KSC7" s="66"/>
      <c r="KSD7" s="66"/>
      <c r="KSE7" s="66"/>
      <c r="KSF7" s="66"/>
      <c r="KSG7" s="66"/>
      <c r="KSH7" s="66"/>
      <c r="KSI7" s="66"/>
      <c r="KSJ7" s="66"/>
      <c r="KSK7" s="66"/>
      <c r="KSL7" s="66"/>
      <c r="KSM7" s="66"/>
      <c r="KSN7" s="66"/>
      <c r="KSO7" s="66"/>
      <c r="KSP7" s="66"/>
      <c r="KSQ7" s="66"/>
      <c r="KSR7" s="66"/>
      <c r="KSS7" s="66"/>
      <c r="KST7" s="66"/>
      <c r="KSU7" s="66"/>
      <c r="KSV7" s="66"/>
      <c r="KSW7" s="66"/>
      <c r="KSX7" s="66"/>
      <c r="KSY7" s="66"/>
      <c r="KSZ7" s="66"/>
      <c r="KTA7" s="66"/>
      <c r="KTB7" s="66"/>
      <c r="KTC7" s="66"/>
      <c r="KTD7" s="66"/>
      <c r="KTE7" s="66"/>
      <c r="KTF7" s="66"/>
      <c r="KTG7" s="66"/>
      <c r="KTH7" s="66"/>
      <c r="KTI7" s="66"/>
      <c r="KTJ7" s="66"/>
      <c r="KTK7" s="66"/>
      <c r="KTL7" s="66"/>
      <c r="KTM7" s="66"/>
      <c r="KTN7" s="66"/>
      <c r="KTO7" s="66"/>
      <c r="KTP7" s="66"/>
      <c r="KTQ7" s="66"/>
      <c r="KTR7" s="66"/>
      <c r="KTS7" s="66"/>
      <c r="KTT7" s="66"/>
      <c r="KTU7" s="66"/>
      <c r="KTV7" s="66"/>
      <c r="KTW7" s="66"/>
      <c r="KTX7" s="66"/>
      <c r="KTY7" s="66"/>
      <c r="KTZ7" s="66"/>
      <c r="KUA7" s="66"/>
      <c r="KUB7" s="66"/>
      <c r="KUC7" s="66"/>
      <c r="KUD7" s="66"/>
      <c r="KUE7" s="66"/>
      <c r="KUF7" s="66"/>
      <c r="KUG7" s="66"/>
      <c r="KUH7" s="66"/>
      <c r="KUI7" s="66"/>
      <c r="KUJ7" s="66"/>
      <c r="KUK7" s="66"/>
      <c r="KUL7" s="66"/>
      <c r="KUM7" s="66"/>
      <c r="KUN7" s="66"/>
      <c r="KUO7" s="66"/>
      <c r="KUP7" s="66"/>
      <c r="KUQ7" s="66"/>
      <c r="KUR7" s="66"/>
      <c r="KUS7" s="66"/>
      <c r="KUT7" s="66"/>
      <c r="KUU7" s="66"/>
      <c r="KUV7" s="66"/>
      <c r="KUW7" s="66"/>
      <c r="KUX7" s="66"/>
      <c r="KUY7" s="66"/>
      <c r="KUZ7" s="66"/>
      <c r="KVA7" s="66"/>
      <c r="KVB7" s="66"/>
      <c r="KVC7" s="66"/>
      <c r="KVD7" s="66"/>
      <c r="KVE7" s="66"/>
      <c r="KVF7" s="66"/>
      <c r="KVG7" s="66"/>
      <c r="KVH7" s="66"/>
      <c r="KVI7" s="66"/>
      <c r="KVJ7" s="66"/>
      <c r="KVK7" s="66"/>
      <c r="KVL7" s="66"/>
      <c r="KVM7" s="66"/>
      <c r="KVN7" s="66"/>
      <c r="KVO7" s="66"/>
      <c r="KVP7" s="66"/>
      <c r="KVQ7" s="66"/>
      <c r="KVR7" s="66"/>
      <c r="KVS7" s="66"/>
      <c r="KVT7" s="66"/>
      <c r="KVU7" s="66"/>
      <c r="KVV7" s="66"/>
      <c r="KVW7" s="66"/>
      <c r="KVX7" s="66"/>
      <c r="KVY7" s="66"/>
      <c r="KVZ7" s="66"/>
      <c r="KWA7" s="66"/>
      <c r="KWB7" s="66"/>
      <c r="KWC7" s="66"/>
      <c r="KWD7" s="66"/>
      <c r="KWE7" s="66"/>
      <c r="KWF7" s="66"/>
      <c r="KWG7" s="66"/>
      <c r="KWH7" s="66"/>
      <c r="KWI7" s="66"/>
      <c r="KWJ7" s="66"/>
      <c r="KWK7" s="66"/>
      <c r="KWL7" s="66"/>
      <c r="KWM7" s="66"/>
      <c r="KWN7" s="66"/>
      <c r="KWO7" s="66"/>
      <c r="KWP7" s="66"/>
      <c r="KWQ7" s="66"/>
      <c r="KWR7" s="66"/>
      <c r="KWS7" s="66"/>
      <c r="KWT7" s="66"/>
      <c r="KWU7" s="66"/>
      <c r="KWV7" s="66"/>
      <c r="KWW7" s="66"/>
      <c r="KWX7" s="66"/>
      <c r="KWY7" s="66"/>
      <c r="KWZ7" s="66"/>
      <c r="KXA7" s="66"/>
      <c r="KXB7" s="66"/>
      <c r="KXC7" s="66"/>
      <c r="KXD7" s="66"/>
      <c r="KXE7" s="66"/>
      <c r="KXF7" s="66"/>
      <c r="KXG7" s="66"/>
      <c r="KXH7" s="66"/>
      <c r="KXI7" s="66"/>
      <c r="KXJ7" s="66"/>
      <c r="KXK7" s="66"/>
      <c r="KXL7" s="66"/>
      <c r="KXM7" s="66"/>
      <c r="KXN7" s="66"/>
      <c r="KXO7" s="66"/>
      <c r="KXP7" s="66"/>
      <c r="KXQ7" s="66"/>
      <c r="KXR7" s="66"/>
      <c r="KXS7" s="66"/>
      <c r="KXT7" s="66"/>
      <c r="KXU7" s="66"/>
      <c r="KXV7" s="66"/>
      <c r="KXW7" s="66"/>
      <c r="KXX7" s="66"/>
      <c r="KXY7" s="66"/>
      <c r="KXZ7" s="66"/>
      <c r="KYA7" s="66"/>
      <c r="KYB7" s="66"/>
      <c r="KYC7" s="66"/>
      <c r="KYD7" s="66"/>
      <c r="KYE7" s="66"/>
      <c r="KYF7" s="66"/>
      <c r="KYG7" s="66"/>
      <c r="KYH7" s="66"/>
      <c r="KYI7" s="66"/>
      <c r="KYJ7" s="66"/>
      <c r="KYK7" s="66"/>
      <c r="KYL7" s="66"/>
      <c r="KYM7" s="66"/>
      <c r="KYN7" s="66"/>
      <c r="KYO7" s="66"/>
      <c r="KYP7" s="66"/>
      <c r="KYQ7" s="66"/>
      <c r="KYR7" s="66"/>
      <c r="KYS7" s="66"/>
      <c r="KYT7" s="66"/>
      <c r="KYU7" s="66"/>
      <c r="KYV7" s="66"/>
      <c r="KYW7" s="66"/>
      <c r="KYX7" s="66"/>
      <c r="KYY7" s="66"/>
      <c r="KYZ7" s="66"/>
      <c r="KZA7" s="66"/>
      <c r="KZB7" s="66"/>
      <c r="KZC7" s="66"/>
      <c r="KZD7" s="66"/>
      <c r="KZE7" s="66"/>
      <c r="KZF7" s="66"/>
      <c r="KZG7" s="66"/>
      <c r="KZH7" s="66"/>
      <c r="KZI7" s="66"/>
      <c r="KZJ7" s="66"/>
      <c r="KZK7" s="66"/>
      <c r="KZL7" s="66"/>
      <c r="KZM7" s="66"/>
      <c r="KZN7" s="66"/>
      <c r="KZO7" s="66"/>
      <c r="KZP7" s="66"/>
      <c r="KZQ7" s="66"/>
      <c r="KZR7" s="66"/>
      <c r="KZS7" s="66"/>
      <c r="KZT7" s="66"/>
      <c r="KZU7" s="66"/>
      <c r="KZV7" s="66"/>
      <c r="KZW7" s="66"/>
      <c r="KZX7" s="66"/>
      <c r="KZY7" s="66"/>
      <c r="KZZ7" s="66"/>
      <c r="LAA7" s="66"/>
      <c r="LAB7" s="66"/>
      <c r="LAC7" s="66"/>
      <c r="LAD7" s="66"/>
      <c r="LAE7" s="66"/>
      <c r="LAF7" s="66"/>
      <c r="LAG7" s="66"/>
      <c r="LAH7" s="66"/>
      <c r="LAI7" s="66"/>
      <c r="LAJ7" s="66"/>
      <c r="LAK7" s="66"/>
      <c r="LAL7" s="66"/>
      <c r="LAM7" s="66"/>
      <c r="LAN7" s="66"/>
      <c r="LAO7" s="66"/>
      <c r="LAP7" s="66"/>
      <c r="LAQ7" s="66"/>
      <c r="LAR7" s="66"/>
      <c r="LAS7" s="66"/>
      <c r="LAT7" s="66"/>
      <c r="LAU7" s="66"/>
      <c r="LAV7" s="66"/>
      <c r="LAW7" s="66"/>
      <c r="LAX7" s="66"/>
      <c r="LAY7" s="66"/>
      <c r="LAZ7" s="66"/>
      <c r="LBA7" s="66"/>
      <c r="LBB7" s="66"/>
      <c r="LBC7" s="66"/>
      <c r="LBD7" s="66"/>
      <c r="LBE7" s="66"/>
      <c r="LBF7" s="66"/>
      <c r="LBG7" s="66"/>
      <c r="LBH7" s="66"/>
      <c r="LBI7" s="66"/>
      <c r="LBJ7" s="66"/>
      <c r="LBK7" s="66"/>
      <c r="LBL7" s="66"/>
      <c r="LBM7" s="66"/>
      <c r="LBN7" s="66"/>
      <c r="LBO7" s="66"/>
      <c r="LBP7" s="66"/>
      <c r="LBQ7" s="66"/>
      <c r="LBR7" s="66"/>
      <c r="LBS7" s="66"/>
      <c r="LBT7" s="66"/>
      <c r="LBU7" s="66"/>
      <c r="LBV7" s="66"/>
      <c r="LBW7" s="66"/>
      <c r="LBX7" s="66"/>
      <c r="LBY7" s="66"/>
      <c r="LBZ7" s="66"/>
      <c r="LCA7" s="66"/>
      <c r="LCB7" s="66"/>
      <c r="LCC7" s="66"/>
      <c r="LCD7" s="66"/>
      <c r="LCE7" s="66"/>
      <c r="LCF7" s="66"/>
      <c r="LCG7" s="66"/>
      <c r="LCH7" s="66"/>
      <c r="LCI7" s="66"/>
      <c r="LCJ7" s="66"/>
      <c r="LCK7" s="66"/>
      <c r="LCL7" s="66"/>
      <c r="LCM7" s="66"/>
      <c r="LCN7" s="66"/>
      <c r="LCO7" s="66"/>
      <c r="LCP7" s="66"/>
      <c r="LCQ7" s="66"/>
      <c r="LCR7" s="66"/>
      <c r="LCS7" s="66"/>
      <c r="LCT7" s="66"/>
      <c r="LCU7" s="66"/>
      <c r="LCV7" s="66"/>
      <c r="LCW7" s="66"/>
      <c r="LCX7" s="66"/>
      <c r="LCY7" s="66"/>
      <c r="LCZ7" s="66"/>
      <c r="LDA7" s="66"/>
      <c r="LDB7" s="66"/>
      <c r="LDC7" s="66"/>
      <c r="LDD7" s="66"/>
      <c r="LDE7" s="66"/>
      <c r="LDF7" s="66"/>
      <c r="LDG7" s="66"/>
      <c r="LDH7" s="66"/>
      <c r="LDI7" s="66"/>
      <c r="LDJ7" s="66"/>
      <c r="LDK7" s="66"/>
      <c r="LDL7" s="66"/>
      <c r="LDM7" s="66"/>
      <c r="LDN7" s="66"/>
      <c r="LDO7" s="66"/>
      <c r="LDP7" s="66"/>
      <c r="LDQ7" s="66"/>
      <c r="LDR7" s="66"/>
      <c r="LDS7" s="66"/>
      <c r="LDT7" s="66"/>
      <c r="LDU7" s="66"/>
      <c r="LDV7" s="66"/>
      <c r="LDW7" s="66"/>
      <c r="LDX7" s="66"/>
      <c r="LDY7" s="66"/>
      <c r="LDZ7" s="66"/>
      <c r="LEA7" s="66"/>
      <c r="LEB7" s="66"/>
      <c r="LEC7" s="66"/>
      <c r="LED7" s="66"/>
      <c r="LEE7" s="66"/>
      <c r="LEF7" s="66"/>
      <c r="LEG7" s="66"/>
      <c r="LEH7" s="66"/>
      <c r="LEI7" s="66"/>
      <c r="LEJ7" s="66"/>
      <c r="LEK7" s="66"/>
      <c r="LEL7" s="66"/>
      <c r="LEM7" s="66"/>
      <c r="LEN7" s="66"/>
      <c r="LEO7" s="66"/>
      <c r="LEP7" s="66"/>
      <c r="LEQ7" s="66"/>
      <c r="LER7" s="66"/>
      <c r="LES7" s="66"/>
      <c r="LET7" s="66"/>
      <c r="LEU7" s="66"/>
      <c r="LEV7" s="66"/>
      <c r="LEW7" s="66"/>
      <c r="LEX7" s="66"/>
      <c r="LEY7" s="66"/>
      <c r="LEZ7" s="66"/>
      <c r="LFA7" s="66"/>
      <c r="LFB7" s="66"/>
      <c r="LFC7" s="66"/>
      <c r="LFD7" s="66"/>
      <c r="LFE7" s="66"/>
      <c r="LFF7" s="66"/>
      <c r="LFG7" s="66"/>
      <c r="LFH7" s="66"/>
      <c r="LFI7" s="66"/>
      <c r="LFJ7" s="66"/>
      <c r="LFK7" s="66"/>
      <c r="LFL7" s="66"/>
      <c r="LFM7" s="66"/>
      <c r="LFN7" s="66"/>
      <c r="LFO7" s="66"/>
      <c r="LFP7" s="66"/>
      <c r="LFQ7" s="66"/>
      <c r="LFR7" s="66"/>
      <c r="LFS7" s="66"/>
      <c r="LFT7" s="66"/>
      <c r="LFU7" s="66"/>
      <c r="LFV7" s="66"/>
      <c r="LFW7" s="66"/>
      <c r="LFX7" s="66"/>
      <c r="LFY7" s="66"/>
      <c r="LFZ7" s="66"/>
      <c r="LGA7" s="66"/>
      <c r="LGB7" s="66"/>
      <c r="LGC7" s="66"/>
      <c r="LGD7" s="66"/>
      <c r="LGE7" s="66"/>
      <c r="LGF7" s="66"/>
      <c r="LGG7" s="66"/>
      <c r="LGH7" s="66"/>
      <c r="LGI7" s="66"/>
      <c r="LGJ7" s="66"/>
      <c r="LGK7" s="66"/>
      <c r="LGL7" s="66"/>
      <c r="LGM7" s="66"/>
      <c r="LGN7" s="66"/>
      <c r="LGO7" s="66"/>
      <c r="LGP7" s="66"/>
      <c r="LGQ7" s="66"/>
      <c r="LGR7" s="66"/>
      <c r="LGS7" s="66"/>
      <c r="LGT7" s="66"/>
      <c r="LGU7" s="66"/>
      <c r="LGV7" s="66"/>
      <c r="LGW7" s="66"/>
      <c r="LGX7" s="66"/>
      <c r="LGY7" s="66"/>
      <c r="LGZ7" s="66"/>
      <c r="LHA7" s="66"/>
      <c r="LHB7" s="66"/>
      <c r="LHC7" s="66"/>
      <c r="LHD7" s="66"/>
      <c r="LHE7" s="66"/>
      <c r="LHF7" s="66"/>
      <c r="LHG7" s="66"/>
      <c r="LHH7" s="66"/>
      <c r="LHI7" s="66"/>
      <c r="LHJ7" s="66"/>
      <c r="LHK7" s="66"/>
      <c r="LHL7" s="66"/>
      <c r="LHM7" s="66"/>
      <c r="LHN7" s="66"/>
      <c r="LHO7" s="66"/>
      <c r="LHP7" s="66"/>
      <c r="LHQ7" s="66"/>
      <c r="LHR7" s="66"/>
      <c r="LHS7" s="66"/>
      <c r="LHT7" s="66"/>
      <c r="LHU7" s="66"/>
      <c r="LHV7" s="66"/>
      <c r="LHW7" s="66"/>
      <c r="LHX7" s="66"/>
      <c r="LHY7" s="66"/>
      <c r="LHZ7" s="66"/>
      <c r="LIA7" s="66"/>
      <c r="LIB7" s="66"/>
      <c r="LIC7" s="66"/>
      <c r="LID7" s="66"/>
      <c r="LIE7" s="66"/>
      <c r="LIF7" s="66"/>
      <c r="LIG7" s="66"/>
      <c r="LIH7" s="66"/>
      <c r="LII7" s="66"/>
      <c r="LIJ7" s="66"/>
      <c r="LIK7" s="66"/>
      <c r="LIL7" s="66"/>
      <c r="LIM7" s="66"/>
      <c r="LIN7" s="66"/>
      <c r="LIO7" s="66"/>
      <c r="LIP7" s="66"/>
      <c r="LIQ7" s="66"/>
      <c r="LIR7" s="66"/>
      <c r="LIS7" s="66"/>
      <c r="LIT7" s="66"/>
      <c r="LIU7" s="66"/>
      <c r="LIV7" s="66"/>
      <c r="LIW7" s="66"/>
      <c r="LIX7" s="66"/>
      <c r="LIY7" s="66"/>
      <c r="LIZ7" s="66"/>
      <c r="LJA7" s="66"/>
      <c r="LJB7" s="66"/>
      <c r="LJC7" s="66"/>
      <c r="LJD7" s="66"/>
      <c r="LJE7" s="66"/>
      <c r="LJF7" s="66"/>
      <c r="LJG7" s="66"/>
      <c r="LJH7" s="66"/>
      <c r="LJI7" s="66"/>
      <c r="LJJ7" s="66"/>
      <c r="LJK7" s="66"/>
      <c r="LJL7" s="66"/>
      <c r="LJM7" s="66"/>
      <c r="LJN7" s="66"/>
      <c r="LJO7" s="66"/>
      <c r="LJP7" s="66"/>
      <c r="LJQ7" s="66"/>
      <c r="LJR7" s="66"/>
      <c r="LJS7" s="66"/>
      <c r="LJT7" s="66"/>
      <c r="LJU7" s="66"/>
      <c r="LJV7" s="66"/>
      <c r="LJW7" s="66"/>
      <c r="LJX7" s="66"/>
      <c r="LJY7" s="66"/>
      <c r="LJZ7" s="66"/>
      <c r="LKA7" s="66"/>
      <c r="LKB7" s="66"/>
      <c r="LKC7" s="66"/>
      <c r="LKD7" s="66"/>
      <c r="LKE7" s="66"/>
      <c r="LKF7" s="66"/>
      <c r="LKG7" s="66"/>
      <c r="LKH7" s="66"/>
      <c r="LKI7" s="66"/>
      <c r="LKJ7" s="66"/>
      <c r="LKK7" s="66"/>
      <c r="LKL7" s="66"/>
      <c r="LKM7" s="66"/>
      <c r="LKN7" s="66"/>
      <c r="LKO7" s="66"/>
      <c r="LKP7" s="66"/>
      <c r="LKQ7" s="66"/>
      <c r="LKR7" s="66"/>
      <c r="LKS7" s="66"/>
      <c r="LKT7" s="66"/>
      <c r="LKU7" s="66"/>
      <c r="LKV7" s="66"/>
      <c r="LKW7" s="66"/>
      <c r="LKX7" s="66"/>
      <c r="LKY7" s="66"/>
      <c r="LKZ7" s="66"/>
      <c r="LLA7" s="66"/>
      <c r="LLB7" s="66"/>
      <c r="LLC7" s="66"/>
      <c r="LLD7" s="66"/>
      <c r="LLE7" s="66"/>
      <c r="LLF7" s="66"/>
      <c r="LLG7" s="66"/>
      <c r="LLH7" s="66"/>
      <c r="LLI7" s="66"/>
      <c r="LLJ7" s="66"/>
      <c r="LLK7" s="66"/>
      <c r="LLL7" s="66"/>
      <c r="LLM7" s="66"/>
      <c r="LLN7" s="66"/>
      <c r="LLO7" s="66"/>
      <c r="LLP7" s="66"/>
      <c r="LLQ7" s="66"/>
      <c r="LLR7" s="66"/>
      <c r="LLS7" s="66"/>
      <c r="LLT7" s="66"/>
      <c r="LLU7" s="66"/>
      <c r="LLV7" s="66"/>
      <c r="LLW7" s="66"/>
      <c r="LLX7" s="66"/>
      <c r="LLY7" s="66"/>
      <c r="LLZ7" s="66"/>
      <c r="LMA7" s="66"/>
      <c r="LMB7" s="66"/>
      <c r="LMC7" s="66"/>
      <c r="LMD7" s="66"/>
      <c r="LME7" s="66"/>
      <c r="LMF7" s="66"/>
      <c r="LMG7" s="66"/>
      <c r="LMH7" s="66"/>
      <c r="LMI7" s="66"/>
      <c r="LMJ7" s="66"/>
      <c r="LMK7" s="66"/>
      <c r="LML7" s="66"/>
      <c r="LMM7" s="66"/>
      <c r="LMN7" s="66"/>
      <c r="LMO7" s="66"/>
      <c r="LMP7" s="66"/>
      <c r="LMQ7" s="66"/>
      <c r="LMR7" s="66"/>
      <c r="LMS7" s="66"/>
      <c r="LMT7" s="66"/>
      <c r="LMU7" s="66"/>
      <c r="LMV7" s="66"/>
      <c r="LMW7" s="66"/>
      <c r="LMX7" s="66"/>
      <c r="LMY7" s="66"/>
      <c r="LMZ7" s="66"/>
      <c r="LNA7" s="66"/>
      <c r="LNB7" s="66"/>
      <c r="LNC7" s="66"/>
      <c r="LND7" s="66"/>
      <c r="LNE7" s="66"/>
      <c r="LNF7" s="66"/>
      <c r="LNG7" s="66"/>
      <c r="LNH7" s="66"/>
      <c r="LNI7" s="66"/>
      <c r="LNJ7" s="66"/>
      <c r="LNK7" s="66"/>
      <c r="LNL7" s="66"/>
      <c r="LNM7" s="66"/>
      <c r="LNN7" s="66"/>
      <c r="LNO7" s="66"/>
      <c r="LNP7" s="66"/>
      <c r="LNQ7" s="66"/>
      <c r="LNR7" s="66"/>
      <c r="LNS7" s="66"/>
      <c r="LNT7" s="66"/>
      <c r="LNU7" s="66"/>
      <c r="LNV7" s="66"/>
      <c r="LNW7" s="66"/>
      <c r="LNX7" s="66"/>
      <c r="LNY7" s="66"/>
      <c r="LNZ7" s="66"/>
      <c r="LOA7" s="66"/>
      <c r="LOB7" s="66"/>
      <c r="LOC7" s="66"/>
      <c r="LOD7" s="66"/>
      <c r="LOE7" s="66"/>
      <c r="LOF7" s="66"/>
      <c r="LOG7" s="66"/>
      <c r="LOH7" s="66"/>
      <c r="LOI7" s="66"/>
      <c r="LOJ7" s="66"/>
      <c r="LOK7" s="66"/>
      <c r="LOL7" s="66"/>
      <c r="LOM7" s="66"/>
      <c r="LON7" s="66"/>
      <c r="LOO7" s="66"/>
      <c r="LOP7" s="66"/>
      <c r="LOQ7" s="66"/>
      <c r="LOR7" s="66"/>
      <c r="LOS7" s="66"/>
      <c r="LOT7" s="66"/>
      <c r="LOU7" s="66"/>
      <c r="LOV7" s="66"/>
      <c r="LOW7" s="66"/>
      <c r="LOX7" s="66"/>
      <c r="LOY7" s="66"/>
      <c r="LOZ7" s="66"/>
      <c r="LPA7" s="66"/>
      <c r="LPB7" s="66"/>
      <c r="LPC7" s="66"/>
      <c r="LPD7" s="66"/>
      <c r="LPE7" s="66"/>
      <c r="LPF7" s="66"/>
      <c r="LPG7" s="66"/>
      <c r="LPH7" s="66"/>
      <c r="LPI7" s="66"/>
      <c r="LPJ7" s="66"/>
      <c r="LPK7" s="66"/>
      <c r="LPL7" s="66"/>
      <c r="LPM7" s="66"/>
      <c r="LPN7" s="66"/>
      <c r="LPO7" s="66"/>
      <c r="LPP7" s="66"/>
      <c r="LPQ7" s="66"/>
      <c r="LPR7" s="66"/>
      <c r="LPS7" s="66"/>
      <c r="LPT7" s="66"/>
      <c r="LPU7" s="66"/>
      <c r="LPV7" s="66"/>
      <c r="LPW7" s="66"/>
      <c r="LPX7" s="66"/>
      <c r="LPY7" s="66"/>
      <c r="LPZ7" s="66"/>
      <c r="LQA7" s="66"/>
      <c r="LQB7" s="66"/>
      <c r="LQC7" s="66"/>
      <c r="LQD7" s="66"/>
      <c r="LQE7" s="66"/>
      <c r="LQF7" s="66"/>
      <c r="LQG7" s="66"/>
      <c r="LQH7" s="66"/>
      <c r="LQI7" s="66"/>
      <c r="LQJ7" s="66"/>
      <c r="LQK7" s="66"/>
      <c r="LQL7" s="66"/>
      <c r="LQM7" s="66"/>
      <c r="LQN7" s="66"/>
      <c r="LQO7" s="66"/>
      <c r="LQP7" s="66"/>
      <c r="LQQ7" s="66"/>
      <c r="LQR7" s="66"/>
      <c r="LQS7" s="66"/>
      <c r="LQT7" s="66"/>
      <c r="LQU7" s="66"/>
      <c r="LQV7" s="66"/>
      <c r="LQW7" s="66"/>
      <c r="LQX7" s="66"/>
      <c r="LQY7" s="66"/>
      <c r="LQZ7" s="66"/>
      <c r="LRA7" s="66"/>
      <c r="LRB7" s="66"/>
      <c r="LRC7" s="66"/>
      <c r="LRD7" s="66"/>
      <c r="LRE7" s="66"/>
      <c r="LRF7" s="66"/>
      <c r="LRG7" s="66"/>
      <c r="LRH7" s="66"/>
      <c r="LRI7" s="66"/>
      <c r="LRJ7" s="66"/>
      <c r="LRK7" s="66"/>
      <c r="LRL7" s="66"/>
      <c r="LRM7" s="66"/>
      <c r="LRN7" s="66"/>
      <c r="LRO7" s="66"/>
      <c r="LRP7" s="66"/>
      <c r="LRQ7" s="66"/>
      <c r="LRR7" s="66"/>
      <c r="LRS7" s="66"/>
      <c r="LRT7" s="66"/>
      <c r="LRU7" s="66"/>
      <c r="LRV7" s="66"/>
      <c r="LRW7" s="66"/>
      <c r="LRX7" s="66"/>
      <c r="LRY7" s="66"/>
      <c r="LRZ7" s="66"/>
      <c r="LSA7" s="66"/>
      <c r="LSB7" s="66"/>
      <c r="LSC7" s="66"/>
      <c r="LSD7" s="66"/>
      <c r="LSE7" s="66"/>
      <c r="LSF7" s="66"/>
      <c r="LSG7" s="66"/>
      <c r="LSH7" s="66"/>
      <c r="LSI7" s="66"/>
      <c r="LSJ7" s="66"/>
      <c r="LSK7" s="66"/>
      <c r="LSL7" s="66"/>
      <c r="LSM7" s="66"/>
      <c r="LSN7" s="66"/>
      <c r="LSO7" s="66"/>
      <c r="LSP7" s="66"/>
      <c r="LSQ7" s="66"/>
      <c r="LSR7" s="66"/>
      <c r="LSS7" s="66"/>
      <c r="LST7" s="66"/>
      <c r="LSU7" s="66"/>
      <c r="LSV7" s="66"/>
      <c r="LSW7" s="66"/>
      <c r="LSX7" s="66"/>
      <c r="LSY7" s="66"/>
      <c r="LSZ7" s="66"/>
      <c r="LTA7" s="66"/>
      <c r="LTB7" s="66"/>
      <c r="LTC7" s="66"/>
      <c r="LTD7" s="66"/>
      <c r="LTE7" s="66"/>
      <c r="LTF7" s="66"/>
      <c r="LTG7" s="66"/>
      <c r="LTH7" s="66"/>
      <c r="LTI7" s="66"/>
      <c r="LTJ7" s="66"/>
      <c r="LTK7" s="66"/>
      <c r="LTL7" s="66"/>
      <c r="LTM7" s="66"/>
      <c r="LTN7" s="66"/>
      <c r="LTO7" s="66"/>
      <c r="LTP7" s="66"/>
      <c r="LTQ7" s="66"/>
      <c r="LTR7" s="66"/>
      <c r="LTS7" s="66"/>
      <c r="LTT7" s="66"/>
      <c r="LTU7" s="66"/>
      <c r="LTV7" s="66"/>
      <c r="LTW7" s="66"/>
      <c r="LTX7" s="66"/>
      <c r="LTY7" s="66"/>
      <c r="LTZ7" s="66"/>
      <c r="LUA7" s="66"/>
      <c r="LUB7" s="66"/>
      <c r="LUC7" s="66"/>
      <c r="LUD7" s="66"/>
      <c r="LUE7" s="66"/>
      <c r="LUF7" s="66"/>
      <c r="LUG7" s="66"/>
      <c r="LUH7" s="66"/>
      <c r="LUI7" s="66"/>
      <c r="LUJ7" s="66"/>
      <c r="LUK7" s="66"/>
      <c r="LUL7" s="66"/>
      <c r="LUM7" s="66"/>
      <c r="LUN7" s="66"/>
      <c r="LUO7" s="66"/>
      <c r="LUP7" s="66"/>
      <c r="LUQ7" s="66"/>
      <c r="LUR7" s="66"/>
      <c r="LUS7" s="66"/>
      <c r="LUT7" s="66"/>
      <c r="LUU7" s="66"/>
      <c r="LUV7" s="66"/>
      <c r="LUW7" s="66"/>
      <c r="LUX7" s="66"/>
      <c r="LUY7" s="66"/>
      <c r="LUZ7" s="66"/>
      <c r="LVA7" s="66"/>
      <c r="LVB7" s="66"/>
      <c r="LVC7" s="66"/>
      <c r="LVD7" s="66"/>
      <c r="LVE7" s="66"/>
      <c r="LVF7" s="66"/>
      <c r="LVG7" s="66"/>
      <c r="LVH7" s="66"/>
      <c r="LVI7" s="66"/>
      <c r="LVJ7" s="66"/>
      <c r="LVK7" s="66"/>
      <c r="LVL7" s="66"/>
      <c r="LVM7" s="66"/>
      <c r="LVN7" s="66"/>
      <c r="LVO7" s="66"/>
      <c r="LVP7" s="66"/>
      <c r="LVQ7" s="66"/>
      <c r="LVR7" s="66"/>
      <c r="LVS7" s="66"/>
      <c r="LVT7" s="66"/>
      <c r="LVU7" s="66"/>
      <c r="LVV7" s="66"/>
      <c r="LVW7" s="66"/>
      <c r="LVX7" s="66"/>
      <c r="LVY7" s="66"/>
      <c r="LVZ7" s="66"/>
      <c r="LWA7" s="66"/>
      <c r="LWB7" s="66"/>
      <c r="LWC7" s="66"/>
      <c r="LWD7" s="66"/>
      <c r="LWE7" s="66"/>
      <c r="LWF7" s="66"/>
      <c r="LWG7" s="66"/>
      <c r="LWH7" s="66"/>
      <c r="LWI7" s="66"/>
      <c r="LWJ7" s="66"/>
      <c r="LWK7" s="66"/>
      <c r="LWL7" s="66"/>
      <c r="LWM7" s="66"/>
      <c r="LWN7" s="66"/>
      <c r="LWO7" s="66"/>
      <c r="LWP7" s="66"/>
      <c r="LWQ7" s="66"/>
      <c r="LWR7" s="66"/>
      <c r="LWS7" s="66"/>
      <c r="LWT7" s="66"/>
      <c r="LWU7" s="66"/>
      <c r="LWV7" s="66"/>
      <c r="LWW7" s="66"/>
      <c r="LWX7" s="66"/>
      <c r="LWY7" s="66"/>
      <c r="LWZ7" s="66"/>
      <c r="LXA7" s="66"/>
      <c r="LXB7" s="66"/>
      <c r="LXC7" s="66"/>
      <c r="LXD7" s="66"/>
      <c r="LXE7" s="66"/>
      <c r="LXF7" s="66"/>
      <c r="LXG7" s="66"/>
      <c r="LXH7" s="66"/>
      <c r="LXI7" s="66"/>
      <c r="LXJ7" s="66"/>
      <c r="LXK7" s="66"/>
      <c r="LXL7" s="66"/>
      <c r="LXM7" s="66"/>
      <c r="LXN7" s="66"/>
      <c r="LXO7" s="66"/>
      <c r="LXP7" s="66"/>
      <c r="LXQ7" s="66"/>
      <c r="LXR7" s="66"/>
      <c r="LXS7" s="66"/>
      <c r="LXT7" s="66"/>
      <c r="LXU7" s="66"/>
      <c r="LXV7" s="66"/>
      <c r="LXW7" s="66"/>
      <c r="LXX7" s="66"/>
      <c r="LXY7" s="66"/>
      <c r="LXZ7" s="66"/>
      <c r="LYA7" s="66"/>
      <c r="LYB7" s="66"/>
      <c r="LYC7" s="66"/>
      <c r="LYD7" s="66"/>
      <c r="LYE7" s="66"/>
      <c r="LYF7" s="66"/>
      <c r="LYG7" s="66"/>
      <c r="LYH7" s="66"/>
      <c r="LYI7" s="66"/>
      <c r="LYJ7" s="66"/>
      <c r="LYK7" s="66"/>
      <c r="LYL7" s="66"/>
      <c r="LYM7" s="66"/>
      <c r="LYN7" s="66"/>
      <c r="LYO7" s="66"/>
      <c r="LYP7" s="66"/>
      <c r="LYQ7" s="66"/>
      <c r="LYR7" s="66"/>
      <c r="LYS7" s="66"/>
      <c r="LYT7" s="66"/>
      <c r="LYU7" s="66"/>
      <c r="LYV7" s="66"/>
      <c r="LYW7" s="66"/>
      <c r="LYX7" s="66"/>
      <c r="LYY7" s="66"/>
      <c r="LYZ7" s="66"/>
      <c r="LZA7" s="66"/>
      <c r="LZB7" s="66"/>
      <c r="LZC7" s="66"/>
      <c r="LZD7" s="66"/>
      <c r="LZE7" s="66"/>
      <c r="LZF7" s="66"/>
      <c r="LZG7" s="66"/>
      <c r="LZH7" s="66"/>
      <c r="LZI7" s="66"/>
      <c r="LZJ7" s="66"/>
      <c r="LZK7" s="66"/>
      <c r="LZL7" s="66"/>
      <c r="LZM7" s="66"/>
      <c r="LZN7" s="66"/>
      <c r="LZO7" s="66"/>
      <c r="LZP7" s="66"/>
      <c r="LZQ7" s="66"/>
      <c r="LZR7" s="66"/>
      <c r="LZS7" s="66"/>
      <c r="LZT7" s="66"/>
      <c r="LZU7" s="66"/>
      <c r="LZV7" s="66"/>
      <c r="LZW7" s="66"/>
      <c r="LZX7" s="66"/>
      <c r="LZY7" s="66"/>
      <c r="LZZ7" s="66"/>
      <c r="MAA7" s="66"/>
      <c r="MAB7" s="66"/>
      <c r="MAC7" s="66"/>
      <c r="MAD7" s="66"/>
      <c r="MAE7" s="66"/>
      <c r="MAF7" s="66"/>
      <c r="MAG7" s="66"/>
      <c r="MAH7" s="66"/>
      <c r="MAI7" s="66"/>
      <c r="MAJ7" s="66"/>
      <c r="MAK7" s="66"/>
      <c r="MAL7" s="66"/>
      <c r="MAM7" s="66"/>
      <c r="MAN7" s="66"/>
      <c r="MAO7" s="66"/>
      <c r="MAP7" s="66"/>
      <c r="MAQ7" s="66"/>
      <c r="MAR7" s="66"/>
      <c r="MAS7" s="66"/>
      <c r="MAT7" s="66"/>
      <c r="MAU7" s="66"/>
      <c r="MAV7" s="66"/>
      <c r="MAW7" s="66"/>
      <c r="MAX7" s="66"/>
      <c r="MAY7" s="66"/>
      <c r="MAZ7" s="66"/>
      <c r="MBA7" s="66"/>
      <c r="MBB7" s="66"/>
      <c r="MBC7" s="66"/>
      <c r="MBD7" s="66"/>
      <c r="MBE7" s="66"/>
      <c r="MBF7" s="66"/>
      <c r="MBG7" s="66"/>
      <c r="MBH7" s="66"/>
      <c r="MBI7" s="66"/>
      <c r="MBJ7" s="66"/>
      <c r="MBK7" s="66"/>
      <c r="MBL7" s="66"/>
      <c r="MBM7" s="66"/>
      <c r="MBN7" s="66"/>
      <c r="MBO7" s="66"/>
      <c r="MBP7" s="66"/>
      <c r="MBQ7" s="66"/>
      <c r="MBR7" s="66"/>
      <c r="MBS7" s="66"/>
      <c r="MBT7" s="66"/>
      <c r="MBU7" s="66"/>
      <c r="MBV7" s="66"/>
      <c r="MBW7" s="66"/>
      <c r="MBX7" s="66"/>
      <c r="MBY7" s="66"/>
      <c r="MBZ7" s="66"/>
      <c r="MCA7" s="66"/>
      <c r="MCB7" s="66"/>
      <c r="MCC7" s="66"/>
      <c r="MCD7" s="66"/>
      <c r="MCE7" s="66"/>
      <c r="MCF7" s="66"/>
      <c r="MCG7" s="66"/>
      <c r="MCH7" s="66"/>
      <c r="MCI7" s="66"/>
      <c r="MCJ7" s="66"/>
      <c r="MCK7" s="66"/>
      <c r="MCL7" s="66"/>
      <c r="MCM7" s="66"/>
      <c r="MCN7" s="66"/>
      <c r="MCO7" s="66"/>
      <c r="MCP7" s="66"/>
      <c r="MCQ7" s="66"/>
      <c r="MCR7" s="66"/>
      <c r="MCS7" s="66"/>
      <c r="MCT7" s="66"/>
      <c r="MCU7" s="66"/>
      <c r="MCV7" s="66"/>
      <c r="MCW7" s="66"/>
      <c r="MCX7" s="66"/>
      <c r="MCY7" s="66"/>
      <c r="MCZ7" s="66"/>
      <c r="MDA7" s="66"/>
      <c r="MDB7" s="66"/>
      <c r="MDC7" s="66"/>
      <c r="MDD7" s="66"/>
      <c r="MDE7" s="66"/>
      <c r="MDF7" s="66"/>
      <c r="MDG7" s="66"/>
      <c r="MDH7" s="66"/>
      <c r="MDI7" s="66"/>
      <c r="MDJ7" s="66"/>
      <c r="MDK7" s="66"/>
      <c r="MDL7" s="66"/>
      <c r="MDM7" s="66"/>
      <c r="MDN7" s="66"/>
      <c r="MDO7" s="66"/>
      <c r="MDP7" s="66"/>
      <c r="MDQ7" s="66"/>
      <c r="MDR7" s="66"/>
      <c r="MDS7" s="66"/>
      <c r="MDT7" s="66"/>
      <c r="MDU7" s="66"/>
      <c r="MDV7" s="66"/>
      <c r="MDW7" s="66"/>
      <c r="MDX7" s="66"/>
      <c r="MDY7" s="66"/>
      <c r="MDZ7" s="66"/>
      <c r="MEA7" s="66"/>
      <c r="MEB7" s="66"/>
      <c r="MEC7" s="66"/>
      <c r="MED7" s="66"/>
      <c r="MEE7" s="66"/>
      <c r="MEF7" s="66"/>
      <c r="MEG7" s="66"/>
      <c r="MEH7" s="66"/>
      <c r="MEI7" s="66"/>
      <c r="MEJ7" s="66"/>
      <c r="MEK7" s="66"/>
      <c r="MEL7" s="66"/>
      <c r="MEM7" s="66"/>
      <c r="MEN7" s="66"/>
      <c r="MEO7" s="66"/>
      <c r="MEP7" s="66"/>
      <c r="MEQ7" s="66"/>
      <c r="MER7" s="66"/>
      <c r="MES7" s="66"/>
      <c r="MET7" s="66"/>
      <c r="MEU7" s="66"/>
      <c r="MEV7" s="66"/>
      <c r="MEW7" s="66"/>
      <c r="MEX7" s="66"/>
      <c r="MEY7" s="66"/>
      <c r="MEZ7" s="66"/>
      <c r="MFA7" s="66"/>
      <c r="MFB7" s="66"/>
      <c r="MFC7" s="66"/>
      <c r="MFD7" s="66"/>
      <c r="MFE7" s="66"/>
      <c r="MFF7" s="66"/>
      <c r="MFG7" s="66"/>
      <c r="MFH7" s="66"/>
      <c r="MFI7" s="66"/>
      <c r="MFJ7" s="66"/>
      <c r="MFK7" s="66"/>
      <c r="MFL7" s="66"/>
      <c r="MFM7" s="66"/>
      <c r="MFN7" s="66"/>
      <c r="MFO7" s="66"/>
      <c r="MFP7" s="66"/>
      <c r="MFQ7" s="66"/>
      <c r="MFR7" s="66"/>
      <c r="MFS7" s="66"/>
      <c r="MFT7" s="66"/>
      <c r="MFU7" s="66"/>
      <c r="MFV7" s="66"/>
      <c r="MFW7" s="66"/>
      <c r="MFX7" s="66"/>
      <c r="MFY7" s="66"/>
      <c r="MFZ7" s="66"/>
      <c r="MGA7" s="66"/>
      <c r="MGB7" s="66"/>
      <c r="MGC7" s="66"/>
      <c r="MGD7" s="66"/>
      <c r="MGE7" s="66"/>
      <c r="MGF7" s="66"/>
      <c r="MGG7" s="66"/>
      <c r="MGH7" s="66"/>
      <c r="MGI7" s="66"/>
      <c r="MGJ7" s="66"/>
      <c r="MGK7" s="66"/>
      <c r="MGL7" s="66"/>
      <c r="MGM7" s="66"/>
      <c r="MGN7" s="66"/>
      <c r="MGO7" s="66"/>
      <c r="MGP7" s="66"/>
      <c r="MGQ7" s="66"/>
      <c r="MGR7" s="66"/>
      <c r="MGS7" s="66"/>
      <c r="MGT7" s="66"/>
      <c r="MGU7" s="66"/>
      <c r="MGV7" s="66"/>
      <c r="MGW7" s="66"/>
      <c r="MGX7" s="66"/>
      <c r="MGY7" s="66"/>
      <c r="MGZ7" s="66"/>
      <c r="MHA7" s="66"/>
      <c r="MHB7" s="66"/>
      <c r="MHC7" s="66"/>
      <c r="MHD7" s="66"/>
      <c r="MHE7" s="66"/>
      <c r="MHF7" s="66"/>
      <c r="MHG7" s="66"/>
      <c r="MHH7" s="66"/>
      <c r="MHI7" s="66"/>
      <c r="MHJ7" s="66"/>
      <c r="MHK7" s="66"/>
      <c r="MHL7" s="66"/>
      <c r="MHM7" s="66"/>
      <c r="MHN7" s="66"/>
      <c r="MHO7" s="66"/>
      <c r="MHP7" s="66"/>
      <c r="MHQ7" s="66"/>
      <c r="MHR7" s="66"/>
      <c r="MHS7" s="66"/>
      <c r="MHT7" s="66"/>
      <c r="MHU7" s="66"/>
      <c r="MHV7" s="66"/>
      <c r="MHW7" s="66"/>
      <c r="MHX7" s="66"/>
      <c r="MHY7" s="66"/>
      <c r="MHZ7" s="66"/>
      <c r="MIA7" s="66"/>
      <c r="MIB7" s="66"/>
      <c r="MIC7" s="66"/>
      <c r="MID7" s="66"/>
      <c r="MIE7" s="66"/>
      <c r="MIF7" s="66"/>
      <c r="MIG7" s="66"/>
      <c r="MIH7" s="66"/>
      <c r="MII7" s="66"/>
      <c r="MIJ7" s="66"/>
      <c r="MIK7" s="66"/>
      <c r="MIL7" s="66"/>
      <c r="MIM7" s="66"/>
      <c r="MIN7" s="66"/>
      <c r="MIO7" s="66"/>
      <c r="MIP7" s="66"/>
      <c r="MIQ7" s="66"/>
      <c r="MIR7" s="66"/>
      <c r="MIS7" s="66"/>
      <c r="MIT7" s="66"/>
      <c r="MIU7" s="66"/>
      <c r="MIV7" s="66"/>
      <c r="MIW7" s="66"/>
      <c r="MIX7" s="66"/>
      <c r="MIY7" s="66"/>
      <c r="MIZ7" s="66"/>
      <c r="MJA7" s="66"/>
      <c r="MJB7" s="66"/>
      <c r="MJC7" s="66"/>
      <c r="MJD7" s="66"/>
      <c r="MJE7" s="66"/>
      <c r="MJF7" s="66"/>
      <c r="MJG7" s="66"/>
      <c r="MJH7" s="66"/>
      <c r="MJI7" s="66"/>
      <c r="MJJ7" s="66"/>
      <c r="MJK7" s="66"/>
      <c r="MJL7" s="66"/>
      <c r="MJM7" s="66"/>
      <c r="MJN7" s="66"/>
      <c r="MJO7" s="66"/>
      <c r="MJP7" s="66"/>
      <c r="MJQ7" s="66"/>
      <c r="MJR7" s="66"/>
      <c r="MJS7" s="66"/>
      <c r="MJT7" s="66"/>
      <c r="MJU7" s="66"/>
      <c r="MJV7" s="66"/>
      <c r="MJW7" s="66"/>
      <c r="MJX7" s="66"/>
      <c r="MJY7" s="66"/>
      <c r="MJZ7" s="66"/>
      <c r="MKA7" s="66"/>
      <c r="MKB7" s="66"/>
      <c r="MKC7" s="66"/>
      <c r="MKD7" s="66"/>
      <c r="MKE7" s="66"/>
      <c r="MKF7" s="66"/>
      <c r="MKG7" s="66"/>
      <c r="MKH7" s="66"/>
      <c r="MKI7" s="66"/>
      <c r="MKJ7" s="66"/>
      <c r="MKK7" s="66"/>
      <c r="MKL7" s="66"/>
      <c r="MKM7" s="66"/>
      <c r="MKN7" s="66"/>
      <c r="MKO7" s="66"/>
      <c r="MKP7" s="66"/>
      <c r="MKQ7" s="66"/>
      <c r="MKR7" s="66"/>
      <c r="MKS7" s="66"/>
      <c r="MKT7" s="66"/>
      <c r="MKU7" s="66"/>
      <c r="MKV7" s="66"/>
      <c r="MKW7" s="66"/>
      <c r="MKX7" s="66"/>
      <c r="MKY7" s="66"/>
      <c r="MKZ7" s="66"/>
      <c r="MLA7" s="66"/>
      <c r="MLB7" s="66"/>
      <c r="MLC7" s="66"/>
      <c r="MLD7" s="66"/>
      <c r="MLE7" s="66"/>
      <c r="MLF7" s="66"/>
      <c r="MLG7" s="66"/>
      <c r="MLH7" s="66"/>
      <c r="MLI7" s="66"/>
      <c r="MLJ7" s="66"/>
      <c r="MLK7" s="66"/>
      <c r="MLL7" s="66"/>
      <c r="MLM7" s="66"/>
      <c r="MLN7" s="66"/>
      <c r="MLO7" s="66"/>
      <c r="MLP7" s="66"/>
      <c r="MLQ7" s="66"/>
      <c r="MLR7" s="66"/>
      <c r="MLS7" s="66"/>
      <c r="MLT7" s="66"/>
      <c r="MLU7" s="66"/>
      <c r="MLV7" s="66"/>
      <c r="MLW7" s="66"/>
      <c r="MLX7" s="66"/>
      <c r="MLY7" s="66"/>
      <c r="MLZ7" s="66"/>
      <c r="MMA7" s="66"/>
      <c r="MMB7" s="66"/>
      <c r="MMC7" s="66"/>
      <c r="MMD7" s="66"/>
      <c r="MME7" s="66"/>
      <c r="MMF7" s="66"/>
      <c r="MMG7" s="66"/>
      <c r="MMH7" s="66"/>
      <c r="MMI7" s="66"/>
      <c r="MMJ7" s="66"/>
      <c r="MMK7" s="66"/>
      <c r="MML7" s="66"/>
      <c r="MMM7" s="66"/>
      <c r="MMN7" s="66"/>
      <c r="MMO7" s="66"/>
      <c r="MMP7" s="66"/>
      <c r="MMQ7" s="66"/>
      <c r="MMR7" s="66"/>
      <c r="MMS7" s="66"/>
      <c r="MMT7" s="66"/>
      <c r="MMU7" s="66"/>
      <c r="MMV7" s="66"/>
      <c r="MMW7" s="66"/>
      <c r="MMX7" s="66"/>
      <c r="MMY7" s="66"/>
      <c r="MMZ7" s="66"/>
      <c r="MNA7" s="66"/>
      <c r="MNB7" s="66"/>
      <c r="MNC7" s="66"/>
      <c r="MND7" s="66"/>
      <c r="MNE7" s="66"/>
      <c r="MNF7" s="66"/>
      <c r="MNG7" s="66"/>
      <c r="MNH7" s="66"/>
      <c r="MNI7" s="66"/>
      <c r="MNJ7" s="66"/>
      <c r="MNK7" s="66"/>
      <c r="MNL7" s="66"/>
      <c r="MNM7" s="66"/>
      <c r="MNN7" s="66"/>
      <c r="MNO7" s="66"/>
      <c r="MNP7" s="66"/>
      <c r="MNQ7" s="66"/>
      <c r="MNR7" s="66"/>
      <c r="MNS7" s="66"/>
      <c r="MNT7" s="66"/>
      <c r="MNU7" s="66"/>
      <c r="MNV7" s="66"/>
      <c r="MNW7" s="66"/>
      <c r="MNX7" s="66"/>
      <c r="MNY7" s="66"/>
      <c r="MNZ7" s="66"/>
      <c r="MOA7" s="66"/>
      <c r="MOB7" s="66"/>
      <c r="MOC7" s="66"/>
      <c r="MOD7" s="66"/>
      <c r="MOE7" s="66"/>
      <c r="MOF7" s="66"/>
      <c r="MOG7" s="66"/>
      <c r="MOH7" s="66"/>
      <c r="MOI7" s="66"/>
      <c r="MOJ7" s="66"/>
      <c r="MOK7" s="66"/>
      <c r="MOL7" s="66"/>
      <c r="MOM7" s="66"/>
      <c r="MON7" s="66"/>
      <c r="MOO7" s="66"/>
      <c r="MOP7" s="66"/>
      <c r="MOQ7" s="66"/>
      <c r="MOR7" s="66"/>
      <c r="MOS7" s="66"/>
      <c r="MOT7" s="66"/>
      <c r="MOU7" s="66"/>
      <c r="MOV7" s="66"/>
      <c r="MOW7" s="66"/>
      <c r="MOX7" s="66"/>
      <c r="MOY7" s="66"/>
      <c r="MOZ7" s="66"/>
      <c r="MPA7" s="66"/>
      <c r="MPB7" s="66"/>
      <c r="MPC7" s="66"/>
      <c r="MPD7" s="66"/>
      <c r="MPE7" s="66"/>
      <c r="MPF7" s="66"/>
      <c r="MPG7" s="66"/>
      <c r="MPH7" s="66"/>
      <c r="MPI7" s="66"/>
      <c r="MPJ7" s="66"/>
      <c r="MPK7" s="66"/>
      <c r="MPL7" s="66"/>
      <c r="MPM7" s="66"/>
      <c r="MPN7" s="66"/>
      <c r="MPO7" s="66"/>
      <c r="MPP7" s="66"/>
      <c r="MPQ7" s="66"/>
      <c r="MPR7" s="66"/>
      <c r="MPS7" s="66"/>
      <c r="MPT7" s="66"/>
      <c r="MPU7" s="66"/>
      <c r="MPV7" s="66"/>
      <c r="MPW7" s="66"/>
      <c r="MPX7" s="66"/>
      <c r="MPY7" s="66"/>
      <c r="MPZ7" s="66"/>
      <c r="MQA7" s="66"/>
      <c r="MQB7" s="66"/>
      <c r="MQC7" s="66"/>
      <c r="MQD7" s="66"/>
      <c r="MQE7" s="66"/>
      <c r="MQF7" s="66"/>
      <c r="MQG7" s="66"/>
      <c r="MQH7" s="66"/>
      <c r="MQI7" s="66"/>
      <c r="MQJ7" s="66"/>
      <c r="MQK7" s="66"/>
      <c r="MQL7" s="66"/>
      <c r="MQM7" s="66"/>
      <c r="MQN7" s="66"/>
      <c r="MQO7" s="66"/>
      <c r="MQP7" s="66"/>
      <c r="MQQ7" s="66"/>
      <c r="MQR7" s="66"/>
      <c r="MQS7" s="66"/>
      <c r="MQT7" s="66"/>
      <c r="MQU7" s="66"/>
      <c r="MQV7" s="66"/>
      <c r="MQW7" s="66"/>
      <c r="MQX7" s="66"/>
      <c r="MQY7" s="66"/>
      <c r="MQZ7" s="66"/>
      <c r="MRA7" s="66"/>
      <c r="MRB7" s="66"/>
      <c r="MRC7" s="66"/>
      <c r="MRD7" s="66"/>
      <c r="MRE7" s="66"/>
      <c r="MRF7" s="66"/>
      <c r="MRG7" s="66"/>
      <c r="MRH7" s="66"/>
      <c r="MRI7" s="66"/>
      <c r="MRJ7" s="66"/>
      <c r="MRK7" s="66"/>
      <c r="MRL7" s="66"/>
      <c r="MRM7" s="66"/>
      <c r="MRN7" s="66"/>
      <c r="MRO7" s="66"/>
      <c r="MRP7" s="66"/>
      <c r="MRQ7" s="66"/>
      <c r="MRR7" s="66"/>
      <c r="MRS7" s="66"/>
      <c r="MRT7" s="66"/>
      <c r="MRU7" s="66"/>
      <c r="MRV7" s="66"/>
      <c r="MRW7" s="66"/>
      <c r="MRX7" s="66"/>
      <c r="MRY7" s="66"/>
      <c r="MRZ7" s="66"/>
      <c r="MSA7" s="66"/>
      <c r="MSB7" s="66"/>
      <c r="MSC7" s="66"/>
      <c r="MSD7" s="66"/>
      <c r="MSE7" s="66"/>
      <c r="MSF7" s="66"/>
      <c r="MSG7" s="66"/>
      <c r="MSH7" s="66"/>
      <c r="MSI7" s="66"/>
      <c r="MSJ7" s="66"/>
      <c r="MSK7" s="66"/>
      <c r="MSL7" s="66"/>
      <c r="MSM7" s="66"/>
      <c r="MSN7" s="66"/>
      <c r="MSO7" s="66"/>
      <c r="MSP7" s="66"/>
      <c r="MSQ7" s="66"/>
      <c r="MSR7" s="66"/>
      <c r="MSS7" s="66"/>
      <c r="MST7" s="66"/>
      <c r="MSU7" s="66"/>
      <c r="MSV7" s="66"/>
      <c r="MSW7" s="66"/>
      <c r="MSX7" s="66"/>
      <c r="MSY7" s="66"/>
      <c r="MSZ7" s="66"/>
      <c r="MTA7" s="66"/>
      <c r="MTB7" s="66"/>
      <c r="MTC7" s="66"/>
      <c r="MTD7" s="66"/>
      <c r="MTE7" s="66"/>
      <c r="MTF7" s="66"/>
      <c r="MTG7" s="66"/>
      <c r="MTH7" s="66"/>
      <c r="MTI7" s="66"/>
      <c r="MTJ7" s="66"/>
      <c r="MTK7" s="66"/>
      <c r="MTL7" s="66"/>
      <c r="MTM7" s="66"/>
      <c r="MTN7" s="66"/>
      <c r="MTO7" s="66"/>
      <c r="MTP7" s="66"/>
      <c r="MTQ7" s="66"/>
      <c r="MTR7" s="66"/>
      <c r="MTS7" s="66"/>
      <c r="MTT7" s="66"/>
      <c r="MTU7" s="66"/>
      <c r="MTV7" s="66"/>
      <c r="MTW7" s="66"/>
      <c r="MTX7" s="66"/>
      <c r="MTY7" s="66"/>
      <c r="MTZ7" s="66"/>
      <c r="MUA7" s="66"/>
      <c r="MUB7" s="66"/>
      <c r="MUC7" s="66"/>
      <c r="MUD7" s="66"/>
      <c r="MUE7" s="66"/>
      <c r="MUF7" s="66"/>
      <c r="MUG7" s="66"/>
      <c r="MUH7" s="66"/>
      <c r="MUI7" s="66"/>
      <c r="MUJ7" s="66"/>
      <c r="MUK7" s="66"/>
      <c r="MUL7" s="66"/>
      <c r="MUM7" s="66"/>
      <c r="MUN7" s="66"/>
      <c r="MUO7" s="66"/>
      <c r="MUP7" s="66"/>
      <c r="MUQ7" s="66"/>
      <c r="MUR7" s="66"/>
      <c r="MUS7" s="66"/>
      <c r="MUT7" s="66"/>
      <c r="MUU7" s="66"/>
      <c r="MUV7" s="66"/>
      <c r="MUW7" s="66"/>
      <c r="MUX7" s="66"/>
      <c r="MUY7" s="66"/>
      <c r="MUZ7" s="66"/>
      <c r="MVA7" s="66"/>
      <c r="MVB7" s="66"/>
      <c r="MVC7" s="66"/>
      <c r="MVD7" s="66"/>
      <c r="MVE7" s="66"/>
      <c r="MVF7" s="66"/>
      <c r="MVG7" s="66"/>
      <c r="MVH7" s="66"/>
      <c r="MVI7" s="66"/>
      <c r="MVJ7" s="66"/>
      <c r="MVK7" s="66"/>
      <c r="MVL7" s="66"/>
      <c r="MVM7" s="66"/>
      <c r="MVN7" s="66"/>
      <c r="MVO7" s="66"/>
      <c r="MVP7" s="66"/>
      <c r="MVQ7" s="66"/>
      <c r="MVR7" s="66"/>
      <c r="MVS7" s="66"/>
      <c r="MVT7" s="66"/>
      <c r="MVU7" s="66"/>
      <c r="MVV7" s="66"/>
      <c r="MVW7" s="66"/>
      <c r="MVX7" s="66"/>
      <c r="MVY7" s="66"/>
      <c r="MVZ7" s="66"/>
      <c r="MWA7" s="66"/>
      <c r="MWB7" s="66"/>
      <c r="MWC7" s="66"/>
      <c r="MWD7" s="66"/>
      <c r="MWE7" s="66"/>
      <c r="MWF7" s="66"/>
      <c r="MWG7" s="66"/>
      <c r="MWH7" s="66"/>
      <c r="MWI7" s="66"/>
      <c r="MWJ7" s="66"/>
      <c r="MWK7" s="66"/>
      <c r="MWL7" s="66"/>
      <c r="MWM7" s="66"/>
      <c r="MWN7" s="66"/>
      <c r="MWO7" s="66"/>
      <c r="MWP7" s="66"/>
      <c r="MWQ7" s="66"/>
      <c r="MWR7" s="66"/>
      <c r="MWS7" s="66"/>
      <c r="MWT7" s="66"/>
      <c r="MWU7" s="66"/>
      <c r="MWV7" s="66"/>
      <c r="MWW7" s="66"/>
      <c r="MWX7" s="66"/>
      <c r="MWY7" s="66"/>
      <c r="MWZ7" s="66"/>
      <c r="MXA7" s="66"/>
      <c r="MXB7" s="66"/>
      <c r="MXC7" s="66"/>
      <c r="MXD7" s="66"/>
      <c r="MXE7" s="66"/>
      <c r="MXF7" s="66"/>
      <c r="MXG7" s="66"/>
      <c r="MXH7" s="66"/>
      <c r="MXI7" s="66"/>
      <c r="MXJ7" s="66"/>
      <c r="MXK7" s="66"/>
      <c r="MXL7" s="66"/>
      <c r="MXM7" s="66"/>
      <c r="MXN7" s="66"/>
      <c r="MXO7" s="66"/>
      <c r="MXP7" s="66"/>
      <c r="MXQ7" s="66"/>
      <c r="MXR7" s="66"/>
      <c r="MXS7" s="66"/>
      <c r="MXT7" s="66"/>
      <c r="MXU7" s="66"/>
      <c r="MXV7" s="66"/>
      <c r="MXW7" s="66"/>
      <c r="MXX7" s="66"/>
      <c r="MXY7" s="66"/>
      <c r="MXZ7" s="66"/>
      <c r="MYA7" s="66"/>
      <c r="MYB7" s="66"/>
      <c r="MYC7" s="66"/>
      <c r="MYD7" s="66"/>
      <c r="MYE7" s="66"/>
      <c r="MYF7" s="66"/>
      <c r="MYG7" s="66"/>
      <c r="MYH7" s="66"/>
      <c r="MYI7" s="66"/>
      <c r="MYJ7" s="66"/>
      <c r="MYK7" s="66"/>
      <c r="MYL7" s="66"/>
      <c r="MYM7" s="66"/>
      <c r="MYN7" s="66"/>
      <c r="MYO7" s="66"/>
      <c r="MYP7" s="66"/>
      <c r="MYQ7" s="66"/>
      <c r="MYR7" s="66"/>
      <c r="MYS7" s="66"/>
      <c r="MYT7" s="66"/>
      <c r="MYU7" s="66"/>
      <c r="MYV7" s="66"/>
      <c r="MYW7" s="66"/>
      <c r="MYX7" s="66"/>
      <c r="MYY7" s="66"/>
      <c r="MYZ7" s="66"/>
      <c r="MZA7" s="66"/>
      <c r="MZB7" s="66"/>
      <c r="MZC7" s="66"/>
      <c r="MZD7" s="66"/>
      <c r="MZE7" s="66"/>
      <c r="MZF7" s="66"/>
      <c r="MZG7" s="66"/>
      <c r="MZH7" s="66"/>
      <c r="MZI7" s="66"/>
      <c r="MZJ7" s="66"/>
      <c r="MZK7" s="66"/>
      <c r="MZL7" s="66"/>
      <c r="MZM7" s="66"/>
      <c r="MZN7" s="66"/>
      <c r="MZO7" s="66"/>
      <c r="MZP7" s="66"/>
      <c r="MZQ7" s="66"/>
      <c r="MZR7" s="66"/>
      <c r="MZS7" s="66"/>
      <c r="MZT7" s="66"/>
      <c r="MZU7" s="66"/>
      <c r="MZV7" s="66"/>
      <c r="MZW7" s="66"/>
      <c r="MZX7" s="66"/>
      <c r="MZY7" s="66"/>
      <c r="MZZ7" s="66"/>
      <c r="NAA7" s="66"/>
      <c r="NAB7" s="66"/>
      <c r="NAC7" s="66"/>
      <c r="NAD7" s="66"/>
      <c r="NAE7" s="66"/>
      <c r="NAF7" s="66"/>
      <c r="NAG7" s="66"/>
      <c r="NAH7" s="66"/>
      <c r="NAI7" s="66"/>
      <c r="NAJ7" s="66"/>
      <c r="NAK7" s="66"/>
      <c r="NAL7" s="66"/>
      <c r="NAM7" s="66"/>
      <c r="NAN7" s="66"/>
      <c r="NAO7" s="66"/>
      <c r="NAP7" s="66"/>
      <c r="NAQ7" s="66"/>
      <c r="NAR7" s="66"/>
      <c r="NAS7" s="66"/>
      <c r="NAT7" s="66"/>
      <c r="NAU7" s="66"/>
      <c r="NAV7" s="66"/>
      <c r="NAW7" s="66"/>
      <c r="NAX7" s="66"/>
      <c r="NAY7" s="66"/>
      <c r="NAZ7" s="66"/>
      <c r="NBA7" s="66"/>
      <c r="NBB7" s="66"/>
      <c r="NBC7" s="66"/>
      <c r="NBD7" s="66"/>
      <c r="NBE7" s="66"/>
      <c r="NBF7" s="66"/>
      <c r="NBG7" s="66"/>
      <c r="NBH7" s="66"/>
      <c r="NBI7" s="66"/>
      <c r="NBJ7" s="66"/>
      <c r="NBK7" s="66"/>
      <c r="NBL7" s="66"/>
      <c r="NBM7" s="66"/>
      <c r="NBN7" s="66"/>
      <c r="NBO7" s="66"/>
      <c r="NBP7" s="66"/>
      <c r="NBQ7" s="66"/>
      <c r="NBR7" s="66"/>
      <c r="NBS7" s="66"/>
      <c r="NBT7" s="66"/>
      <c r="NBU7" s="66"/>
      <c r="NBV7" s="66"/>
      <c r="NBW7" s="66"/>
      <c r="NBX7" s="66"/>
      <c r="NBY7" s="66"/>
      <c r="NBZ7" s="66"/>
      <c r="NCA7" s="66"/>
      <c r="NCB7" s="66"/>
      <c r="NCC7" s="66"/>
      <c r="NCD7" s="66"/>
      <c r="NCE7" s="66"/>
      <c r="NCF7" s="66"/>
      <c r="NCG7" s="66"/>
      <c r="NCH7" s="66"/>
      <c r="NCI7" s="66"/>
      <c r="NCJ7" s="66"/>
      <c r="NCK7" s="66"/>
      <c r="NCL7" s="66"/>
      <c r="NCM7" s="66"/>
      <c r="NCN7" s="66"/>
      <c r="NCO7" s="66"/>
      <c r="NCP7" s="66"/>
      <c r="NCQ7" s="66"/>
      <c r="NCR7" s="66"/>
      <c r="NCS7" s="66"/>
      <c r="NCT7" s="66"/>
      <c r="NCU7" s="66"/>
      <c r="NCV7" s="66"/>
      <c r="NCW7" s="66"/>
      <c r="NCX7" s="66"/>
      <c r="NCY7" s="66"/>
      <c r="NCZ7" s="66"/>
      <c r="NDA7" s="66"/>
      <c r="NDB7" s="66"/>
      <c r="NDC7" s="66"/>
      <c r="NDD7" s="66"/>
      <c r="NDE7" s="66"/>
      <c r="NDF7" s="66"/>
      <c r="NDG7" s="66"/>
      <c r="NDH7" s="66"/>
      <c r="NDI7" s="66"/>
      <c r="NDJ7" s="66"/>
      <c r="NDK7" s="66"/>
      <c r="NDL7" s="66"/>
      <c r="NDM7" s="66"/>
      <c r="NDN7" s="66"/>
      <c r="NDO7" s="66"/>
      <c r="NDP7" s="66"/>
      <c r="NDQ7" s="66"/>
      <c r="NDR7" s="66"/>
      <c r="NDS7" s="66"/>
      <c r="NDT7" s="66"/>
      <c r="NDU7" s="66"/>
      <c r="NDV7" s="66"/>
      <c r="NDW7" s="66"/>
      <c r="NDX7" s="66"/>
      <c r="NDY7" s="66"/>
      <c r="NDZ7" s="66"/>
      <c r="NEA7" s="66"/>
      <c r="NEB7" s="66"/>
      <c r="NEC7" s="66"/>
      <c r="NED7" s="66"/>
      <c r="NEE7" s="66"/>
      <c r="NEF7" s="66"/>
      <c r="NEG7" s="66"/>
      <c r="NEH7" s="66"/>
      <c r="NEI7" s="66"/>
      <c r="NEJ7" s="66"/>
      <c r="NEK7" s="66"/>
      <c r="NEL7" s="66"/>
      <c r="NEM7" s="66"/>
      <c r="NEN7" s="66"/>
      <c r="NEO7" s="66"/>
      <c r="NEP7" s="66"/>
      <c r="NEQ7" s="66"/>
      <c r="NER7" s="66"/>
      <c r="NES7" s="66"/>
      <c r="NET7" s="66"/>
      <c r="NEU7" s="66"/>
      <c r="NEV7" s="66"/>
      <c r="NEW7" s="66"/>
      <c r="NEX7" s="66"/>
      <c r="NEY7" s="66"/>
      <c r="NEZ7" s="66"/>
      <c r="NFA7" s="66"/>
      <c r="NFB7" s="66"/>
      <c r="NFC7" s="66"/>
      <c r="NFD7" s="66"/>
      <c r="NFE7" s="66"/>
      <c r="NFF7" s="66"/>
      <c r="NFG7" s="66"/>
      <c r="NFH7" s="66"/>
      <c r="NFI7" s="66"/>
      <c r="NFJ7" s="66"/>
      <c r="NFK7" s="66"/>
      <c r="NFL7" s="66"/>
      <c r="NFM7" s="66"/>
      <c r="NFN7" s="66"/>
      <c r="NFO7" s="66"/>
      <c r="NFP7" s="66"/>
      <c r="NFQ7" s="66"/>
      <c r="NFR7" s="66"/>
      <c r="NFS7" s="66"/>
      <c r="NFT7" s="66"/>
      <c r="NFU7" s="66"/>
      <c r="NFV7" s="66"/>
      <c r="NFW7" s="66"/>
      <c r="NFX7" s="66"/>
      <c r="NFY7" s="66"/>
      <c r="NFZ7" s="66"/>
      <c r="NGA7" s="66"/>
      <c r="NGB7" s="66"/>
      <c r="NGC7" s="66"/>
      <c r="NGD7" s="66"/>
      <c r="NGE7" s="66"/>
      <c r="NGF7" s="66"/>
      <c r="NGG7" s="66"/>
      <c r="NGH7" s="66"/>
      <c r="NGI7" s="66"/>
      <c r="NGJ7" s="66"/>
      <c r="NGK7" s="66"/>
      <c r="NGL7" s="66"/>
      <c r="NGM7" s="66"/>
      <c r="NGN7" s="66"/>
      <c r="NGO7" s="66"/>
      <c r="NGP7" s="66"/>
      <c r="NGQ7" s="66"/>
      <c r="NGR7" s="66"/>
      <c r="NGS7" s="66"/>
      <c r="NGT7" s="66"/>
      <c r="NGU7" s="66"/>
      <c r="NGV7" s="66"/>
      <c r="NGW7" s="66"/>
      <c r="NGX7" s="66"/>
      <c r="NGY7" s="66"/>
      <c r="NGZ7" s="66"/>
      <c r="NHA7" s="66"/>
      <c r="NHB7" s="66"/>
      <c r="NHC7" s="66"/>
      <c r="NHD7" s="66"/>
      <c r="NHE7" s="66"/>
      <c r="NHF7" s="66"/>
      <c r="NHG7" s="66"/>
      <c r="NHH7" s="66"/>
      <c r="NHI7" s="66"/>
      <c r="NHJ7" s="66"/>
      <c r="NHK7" s="66"/>
      <c r="NHL7" s="66"/>
      <c r="NHM7" s="66"/>
      <c r="NHN7" s="66"/>
      <c r="NHO7" s="66"/>
      <c r="NHP7" s="66"/>
      <c r="NHQ7" s="66"/>
      <c r="NHR7" s="66"/>
      <c r="NHS7" s="66"/>
      <c r="NHT7" s="66"/>
      <c r="NHU7" s="66"/>
      <c r="NHV7" s="66"/>
      <c r="NHW7" s="66"/>
      <c r="NHX7" s="66"/>
      <c r="NHY7" s="66"/>
      <c r="NHZ7" s="66"/>
      <c r="NIA7" s="66"/>
      <c r="NIB7" s="66"/>
      <c r="NIC7" s="66"/>
      <c r="NID7" s="66"/>
      <c r="NIE7" s="66"/>
      <c r="NIF7" s="66"/>
      <c r="NIG7" s="66"/>
      <c r="NIH7" s="66"/>
      <c r="NII7" s="66"/>
      <c r="NIJ7" s="66"/>
      <c r="NIK7" s="66"/>
      <c r="NIL7" s="66"/>
      <c r="NIM7" s="66"/>
      <c r="NIN7" s="66"/>
      <c r="NIO7" s="66"/>
      <c r="NIP7" s="66"/>
      <c r="NIQ7" s="66"/>
      <c r="NIR7" s="66"/>
      <c r="NIS7" s="66"/>
      <c r="NIT7" s="66"/>
      <c r="NIU7" s="66"/>
      <c r="NIV7" s="66"/>
      <c r="NIW7" s="66"/>
      <c r="NIX7" s="66"/>
      <c r="NIY7" s="66"/>
      <c r="NIZ7" s="66"/>
      <c r="NJA7" s="66"/>
      <c r="NJB7" s="66"/>
      <c r="NJC7" s="66"/>
      <c r="NJD7" s="66"/>
      <c r="NJE7" s="66"/>
      <c r="NJF7" s="66"/>
      <c r="NJG7" s="66"/>
      <c r="NJH7" s="66"/>
      <c r="NJI7" s="66"/>
      <c r="NJJ7" s="66"/>
      <c r="NJK7" s="66"/>
      <c r="NJL7" s="66"/>
      <c r="NJM7" s="66"/>
      <c r="NJN7" s="66"/>
      <c r="NJO7" s="66"/>
      <c r="NJP7" s="66"/>
      <c r="NJQ7" s="66"/>
      <c r="NJR7" s="66"/>
      <c r="NJS7" s="66"/>
      <c r="NJT7" s="66"/>
      <c r="NJU7" s="66"/>
      <c r="NJV7" s="66"/>
      <c r="NJW7" s="66"/>
      <c r="NJX7" s="66"/>
      <c r="NJY7" s="66"/>
      <c r="NJZ7" s="66"/>
      <c r="NKA7" s="66"/>
      <c r="NKB7" s="66"/>
      <c r="NKC7" s="66"/>
      <c r="NKD7" s="66"/>
      <c r="NKE7" s="66"/>
      <c r="NKF7" s="66"/>
      <c r="NKG7" s="66"/>
      <c r="NKH7" s="66"/>
      <c r="NKI7" s="66"/>
      <c r="NKJ7" s="66"/>
      <c r="NKK7" s="66"/>
      <c r="NKL7" s="66"/>
      <c r="NKM7" s="66"/>
      <c r="NKN7" s="66"/>
      <c r="NKO7" s="66"/>
      <c r="NKP7" s="66"/>
      <c r="NKQ7" s="66"/>
      <c r="NKR7" s="66"/>
      <c r="NKS7" s="66"/>
      <c r="NKT7" s="66"/>
      <c r="NKU7" s="66"/>
      <c r="NKV7" s="66"/>
      <c r="NKW7" s="66"/>
      <c r="NKX7" s="66"/>
      <c r="NKY7" s="66"/>
      <c r="NKZ7" s="66"/>
      <c r="NLA7" s="66"/>
      <c r="NLB7" s="66"/>
      <c r="NLC7" s="66"/>
      <c r="NLD7" s="66"/>
      <c r="NLE7" s="66"/>
      <c r="NLF7" s="66"/>
      <c r="NLG7" s="66"/>
      <c r="NLH7" s="66"/>
      <c r="NLI7" s="66"/>
      <c r="NLJ7" s="66"/>
      <c r="NLK7" s="66"/>
      <c r="NLL7" s="66"/>
      <c r="NLM7" s="66"/>
      <c r="NLN7" s="66"/>
      <c r="NLO7" s="66"/>
      <c r="NLP7" s="66"/>
      <c r="NLQ7" s="66"/>
      <c r="NLR7" s="66"/>
      <c r="NLS7" s="66"/>
      <c r="NLT7" s="66"/>
      <c r="NLU7" s="66"/>
      <c r="NLV7" s="66"/>
      <c r="NLW7" s="66"/>
      <c r="NLX7" s="66"/>
      <c r="NLY7" s="66"/>
      <c r="NLZ7" s="66"/>
      <c r="NMA7" s="66"/>
      <c r="NMB7" s="66"/>
      <c r="NMC7" s="66"/>
      <c r="NMD7" s="66"/>
      <c r="NME7" s="66"/>
      <c r="NMF7" s="66"/>
      <c r="NMG7" s="66"/>
      <c r="NMH7" s="66"/>
      <c r="NMI7" s="66"/>
      <c r="NMJ7" s="66"/>
      <c r="NMK7" s="66"/>
      <c r="NML7" s="66"/>
      <c r="NMM7" s="66"/>
      <c r="NMN7" s="66"/>
      <c r="NMO7" s="66"/>
      <c r="NMP7" s="66"/>
      <c r="NMQ7" s="66"/>
      <c r="NMR7" s="66"/>
      <c r="NMS7" s="66"/>
      <c r="NMT7" s="66"/>
      <c r="NMU7" s="66"/>
      <c r="NMV7" s="66"/>
      <c r="NMW7" s="66"/>
      <c r="NMX7" s="66"/>
      <c r="NMY7" s="66"/>
      <c r="NMZ7" s="66"/>
      <c r="NNA7" s="66"/>
      <c r="NNB7" s="66"/>
      <c r="NNC7" s="66"/>
      <c r="NND7" s="66"/>
      <c r="NNE7" s="66"/>
      <c r="NNF7" s="66"/>
      <c r="NNG7" s="66"/>
      <c r="NNH7" s="66"/>
      <c r="NNI7" s="66"/>
      <c r="NNJ7" s="66"/>
      <c r="NNK7" s="66"/>
      <c r="NNL7" s="66"/>
      <c r="NNM7" s="66"/>
      <c r="NNN7" s="66"/>
      <c r="NNO7" s="66"/>
      <c r="NNP7" s="66"/>
      <c r="NNQ7" s="66"/>
      <c r="NNR7" s="66"/>
      <c r="NNS7" s="66"/>
      <c r="NNT7" s="66"/>
      <c r="NNU7" s="66"/>
      <c r="NNV7" s="66"/>
      <c r="NNW7" s="66"/>
      <c r="NNX7" s="66"/>
      <c r="NNY7" s="66"/>
      <c r="NNZ7" s="66"/>
      <c r="NOA7" s="66"/>
      <c r="NOB7" s="66"/>
      <c r="NOC7" s="66"/>
      <c r="NOD7" s="66"/>
      <c r="NOE7" s="66"/>
      <c r="NOF7" s="66"/>
      <c r="NOG7" s="66"/>
      <c r="NOH7" s="66"/>
      <c r="NOI7" s="66"/>
      <c r="NOJ7" s="66"/>
      <c r="NOK7" s="66"/>
      <c r="NOL7" s="66"/>
      <c r="NOM7" s="66"/>
      <c r="NON7" s="66"/>
      <c r="NOO7" s="66"/>
      <c r="NOP7" s="66"/>
      <c r="NOQ7" s="66"/>
      <c r="NOR7" s="66"/>
      <c r="NOS7" s="66"/>
      <c r="NOT7" s="66"/>
      <c r="NOU7" s="66"/>
      <c r="NOV7" s="66"/>
      <c r="NOW7" s="66"/>
      <c r="NOX7" s="66"/>
      <c r="NOY7" s="66"/>
      <c r="NOZ7" s="66"/>
      <c r="NPA7" s="66"/>
      <c r="NPB7" s="66"/>
      <c r="NPC7" s="66"/>
      <c r="NPD7" s="66"/>
      <c r="NPE7" s="66"/>
      <c r="NPF7" s="66"/>
      <c r="NPG7" s="66"/>
      <c r="NPH7" s="66"/>
      <c r="NPI7" s="66"/>
      <c r="NPJ7" s="66"/>
      <c r="NPK7" s="66"/>
      <c r="NPL7" s="66"/>
      <c r="NPM7" s="66"/>
      <c r="NPN7" s="66"/>
      <c r="NPO7" s="66"/>
      <c r="NPP7" s="66"/>
      <c r="NPQ7" s="66"/>
      <c r="NPR7" s="66"/>
      <c r="NPS7" s="66"/>
      <c r="NPT7" s="66"/>
      <c r="NPU7" s="66"/>
      <c r="NPV7" s="66"/>
      <c r="NPW7" s="66"/>
      <c r="NPX7" s="66"/>
      <c r="NPY7" s="66"/>
      <c r="NPZ7" s="66"/>
      <c r="NQA7" s="66"/>
      <c r="NQB7" s="66"/>
      <c r="NQC7" s="66"/>
      <c r="NQD7" s="66"/>
      <c r="NQE7" s="66"/>
      <c r="NQF7" s="66"/>
      <c r="NQG7" s="66"/>
      <c r="NQH7" s="66"/>
      <c r="NQI7" s="66"/>
      <c r="NQJ7" s="66"/>
      <c r="NQK7" s="66"/>
      <c r="NQL7" s="66"/>
      <c r="NQM7" s="66"/>
      <c r="NQN7" s="66"/>
      <c r="NQO7" s="66"/>
      <c r="NQP7" s="66"/>
      <c r="NQQ7" s="66"/>
      <c r="NQR7" s="66"/>
      <c r="NQS7" s="66"/>
      <c r="NQT7" s="66"/>
      <c r="NQU7" s="66"/>
      <c r="NQV7" s="66"/>
      <c r="NQW7" s="66"/>
      <c r="NQX7" s="66"/>
      <c r="NQY7" s="66"/>
      <c r="NQZ7" s="66"/>
      <c r="NRA7" s="66"/>
      <c r="NRB7" s="66"/>
      <c r="NRC7" s="66"/>
      <c r="NRD7" s="66"/>
      <c r="NRE7" s="66"/>
      <c r="NRF7" s="66"/>
      <c r="NRG7" s="66"/>
      <c r="NRH7" s="66"/>
      <c r="NRI7" s="66"/>
      <c r="NRJ7" s="66"/>
      <c r="NRK7" s="66"/>
      <c r="NRL7" s="66"/>
      <c r="NRM7" s="66"/>
      <c r="NRN7" s="66"/>
      <c r="NRO7" s="66"/>
      <c r="NRP7" s="66"/>
      <c r="NRQ7" s="66"/>
      <c r="NRR7" s="66"/>
      <c r="NRS7" s="66"/>
      <c r="NRT7" s="66"/>
      <c r="NRU7" s="66"/>
      <c r="NRV7" s="66"/>
      <c r="NRW7" s="66"/>
      <c r="NRX7" s="66"/>
      <c r="NRY7" s="66"/>
      <c r="NRZ7" s="66"/>
      <c r="NSA7" s="66"/>
      <c r="NSB7" s="66"/>
      <c r="NSC7" s="66"/>
      <c r="NSD7" s="66"/>
      <c r="NSE7" s="66"/>
      <c r="NSF7" s="66"/>
      <c r="NSG7" s="66"/>
      <c r="NSH7" s="66"/>
      <c r="NSI7" s="66"/>
      <c r="NSJ7" s="66"/>
      <c r="NSK7" s="66"/>
      <c r="NSL7" s="66"/>
      <c r="NSM7" s="66"/>
      <c r="NSN7" s="66"/>
      <c r="NSO7" s="66"/>
      <c r="NSP7" s="66"/>
      <c r="NSQ7" s="66"/>
      <c r="NSR7" s="66"/>
      <c r="NSS7" s="66"/>
      <c r="NST7" s="66"/>
      <c r="NSU7" s="66"/>
      <c r="NSV7" s="66"/>
      <c r="NSW7" s="66"/>
      <c r="NSX7" s="66"/>
      <c r="NSY7" s="66"/>
      <c r="NSZ7" s="66"/>
      <c r="NTA7" s="66"/>
      <c r="NTB7" s="66"/>
      <c r="NTC7" s="66"/>
      <c r="NTD7" s="66"/>
      <c r="NTE7" s="66"/>
      <c r="NTF7" s="66"/>
      <c r="NTG7" s="66"/>
      <c r="NTH7" s="66"/>
      <c r="NTI7" s="66"/>
      <c r="NTJ7" s="66"/>
      <c r="NTK7" s="66"/>
      <c r="NTL7" s="66"/>
      <c r="NTM7" s="66"/>
      <c r="NTN7" s="66"/>
      <c r="NTO7" s="66"/>
      <c r="NTP7" s="66"/>
      <c r="NTQ7" s="66"/>
      <c r="NTR7" s="66"/>
      <c r="NTS7" s="66"/>
      <c r="NTT7" s="66"/>
      <c r="NTU7" s="66"/>
      <c r="NTV7" s="66"/>
      <c r="NTW7" s="66"/>
      <c r="NTX7" s="66"/>
      <c r="NTY7" s="66"/>
      <c r="NTZ7" s="66"/>
      <c r="NUA7" s="66"/>
      <c r="NUB7" s="66"/>
      <c r="NUC7" s="66"/>
      <c r="NUD7" s="66"/>
      <c r="NUE7" s="66"/>
      <c r="NUF7" s="66"/>
      <c r="NUG7" s="66"/>
      <c r="NUH7" s="66"/>
      <c r="NUI7" s="66"/>
      <c r="NUJ7" s="66"/>
      <c r="NUK7" s="66"/>
      <c r="NUL7" s="66"/>
      <c r="NUM7" s="66"/>
      <c r="NUN7" s="66"/>
      <c r="NUO7" s="66"/>
      <c r="NUP7" s="66"/>
      <c r="NUQ7" s="66"/>
      <c r="NUR7" s="66"/>
      <c r="NUS7" s="66"/>
      <c r="NUT7" s="66"/>
      <c r="NUU7" s="66"/>
      <c r="NUV7" s="66"/>
      <c r="NUW7" s="66"/>
      <c r="NUX7" s="66"/>
      <c r="NUY7" s="66"/>
      <c r="NUZ7" s="66"/>
      <c r="NVA7" s="66"/>
      <c r="NVB7" s="66"/>
      <c r="NVC7" s="66"/>
      <c r="NVD7" s="66"/>
      <c r="NVE7" s="66"/>
      <c r="NVF7" s="66"/>
      <c r="NVG7" s="66"/>
      <c r="NVH7" s="66"/>
      <c r="NVI7" s="66"/>
      <c r="NVJ7" s="66"/>
      <c r="NVK7" s="66"/>
      <c r="NVL7" s="66"/>
      <c r="NVM7" s="66"/>
      <c r="NVN7" s="66"/>
      <c r="NVO7" s="66"/>
      <c r="NVP7" s="66"/>
      <c r="NVQ7" s="66"/>
      <c r="NVR7" s="66"/>
      <c r="NVS7" s="66"/>
      <c r="NVT7" s="66"/>
      <c r="NVU7" s="66"/>
      <c r="NVV7" s="66"/>
      <c r="NVW7" s="66"/>
      <c r="NVX7" s="66"/>
      <c r="NVY7" s="66"/>
      <c r="NVZ7" s="66"/>
      <c r="NWA7" s="66"/>
      <c r="NWB7" s="66"/>
      <c r="NWC7" s="66"/>
      <c r="NWD7" s="66"/>
      <c r="NWE7" s="66"/>
      <c r="NWF7" s="66"/>
      <c r="NWG7" s="66"/>
      <c r="NWH7" s="66"/>
      <c r="NWI7" s="66"/>
      <c r="NWJ7" s="66"/>
      <c r="NWK7" s="66"/>
      <c r="NWL7" s="66"/>
      <c r="NWM7" s="66"/>
      <c r="NWN7" s="66"/>
      <c r="NWO7" s="66"/>
      <c r="NWP7" s="66"/>
      <c r="NWQ7" s="66"/>
      <c r="NWR7" s="66"/>
      <c r="NWS7" s="66"/>
      <c r="NWT7" s="66"/>
      <c r="NWU7" s="66"/>
      <c r="NWV7" s="66"/>
      <c r="NWW7" s="66"/>
      <c r="NWX7" s="66"/>
      <c r="NWY7" s="66"/>
      <c r="NWZ7" s="66"/>
      <c r="NXA7" s="66"/>
      <c r="NXB7" s="66"/>
      <c r="NXC7" s="66"/>
      <c r="NXD7" s="66"/>
      <c r="NXE7" s="66"/>
      <c r="NXF7" s="66"/>
      <c r="NXG7" s="66"/>
      <c r="NXH7" s="66"/>
      <c r="NXI7" s="66"/>
      <c r="NXJ7" s="66"/>
      <c r="NXK7" s="66"/>
      <c r="NXL7" s="66"/>
      <c r="NXM7" s="66"/>
      <c r="NXN7" s="66"/>
      <c r="NXO7" s="66"/>
      <c r="NXP7" s="66"/>
      <c r="NXQ7" s="66"/>
      <c r="NXR7" s="66"/>
      <c r="NXS7" s="66"/>
      <c r="NXT7" s="66"/>
      <c r="NXU7" s="66"/>
      <c r="NXV7" s="66"/>
      <c r="NXW7" s="66"/>
      <c r="NXX7" s="66"/>
      <c r="NXY7" s="66"/>
      <c r="NXZ7" s="66"/>
      <c r="NYA7" s="66"/>
      <c r="NYB7" s="66"/>
      <c r="NYC7" s="66"/>
      <c r="NYD7" s="66"/>
      <c r="NYE7" s="66"/>
      <c r="NYF7" s="66"/>
      <c r="NYG7" s="66"/>
      <c r="NYH7" s="66"/>
      <c r="NYI7" s="66"/>
      <c r="NYJ7" s="66"/>
      <c r="NYK7" s="66"/>
      <c r="NYL7" s="66"/>
      <c r="NYM7" s="66"/>
      <c r="NYN7" s="66"/>
      <c r="NYO7" s="66"/>
      <c r="NYP7" s="66"/>
      <c r="NYQ7" s="66"/>
      <c r="NYR7" s="66"/>
      <c r="NYS7" s="66"/>
      <c r="NYT7" s="66"/>
      <c r="NYU7" s="66"/>
      <c r="NYV7" s="66"/>
      <c r="NYW7" s="66"/>
      <c r="NYX7" s="66"/>
      <c r="NYY7" s="66"/>
      <c r="NYZ7" s="66"/>
      <c r="NZA7" s="66"/>
      <c r="NZB7" s="66"/>
      <c r="NZC7" s="66"/>
      <c r="NZD7" s="66"/>
      <c r="NZE7" s="66"/>
      <c r="NZF7" s="66"/>
      <c r="NZG7" s="66"/>
      <c r="NZH7" s="66"/>
      <c r="NZI7" s="66"/>
      <c r="NZJ7" s="66"/>
      <c r="NZK7" s="66"/>
      <c r="NZL7" s="66"/>
      <c r="NZM7" s="66"/>
      <c r="NZN7" s="66"/>
      <c r="NZO7" s="66"/>
      <c r="NZP7" s="66"/>
      <c r="NZQ7" s="66"/>
      <c r="NZR7" s="66"/>
      <c r="NZS7" s="66"/>
      <c r="NZT7" s="66"/>
      <c r="NZU7" s="66"/>
      <c r="NZV7" s="66"/>
      <c r="NZW7" s="66"/>
      <c r="NZX7" s="66"/>
      <c r="NZY7" s="66"/>
      <c r="NZZ7" s="66"/>
      <c r="OAA7" s="66"/>
      <c r="OAB7" s="66"/>
      <c r="OAC7" s="66"/>
      <c r="OAD7" s="66"/>
      <c r="OAE7" s="66"/>
      <c r="OAF7" s="66"/>
      <c r="OAG7" s="66"/>
      <c r="OAH7" s="66"/>
      <c r="OAI7" s="66"/>
      <c r="OAJ7" s="66"/>
      <c r="OAK7" s="66"/>
      <c r="OAL7" s="66"/>
      <c r="OAM7" s="66"/>
      <c r="OAN7" s="66"/>
      <c r="OAO7" s="66"/>
      <c r="OAP7" s="66"/>
      <c r="OAQ7" s="66"/>
      <c r="OAR7" s="66"/>
      <c r="OAS7" s="66"/>
      <c r="OAT7" s="66"/>
      <c r="OAU7" s="66"/>
      <c r="OAV7" s="66"/>
      <c r="OAW7" s="66"/>
      <c r="OAX7" s="66"/>
      <c r="OAY7" s="66"/>
      <c r="OAZ7" s="66"/>
      <c r="OBA7" s="66"/>
      <c r="OBB7" s="66"/>
      <c r="OBC7" s="66"/>
      <c r="OBD7" s="66"/>
      <c r="OBE7" s="66"/>
      <c r="OBF7" s="66"/>
      <c r="OBG7" s="66"/>
      <c r="OBH7" s="66"/>
      <c r="OBI7" s="66"/>
      <c r="OBJ7" s="66"/>
      <c r="OBK7" s="66"/>
      <c r="OBL7" s="66"/>
      <c r="OBM7" s="66"/>
      <c r="OBN7" s="66"/>
      <c r="OBO7" s="66"/>
      <c r="OBP7" s="66"/>
      <c r="OBQ7" s="66"/>
      <c r="OBR7" s="66"/>
      <c r="OBS7" s="66"/>
      <c r="OBT7" s="66"/>
      <c r="OBU7" s="66"/>
      <c r="OBV7" s="66"/>
      <c r="OBW7" s="66"/>
      <c r="OBX7" s="66"/>
      <c r="OBY7" s="66"/>
      <c r="OBZ7" s="66"/>
      <c r="OCA7" s="66"/>
      <c r="OCB7" s="66"/>
      <c r="OCC7" s="66"/>
      <c r="OCD7" s="66"/>
      <c r="OCE7" s="66"/>
      <c r="OCF7" s="66"/>
      <c r="OCG7" s="66"/>
      <c r="OCH7" s="66"/>
      <c r="OCI7" s="66"/>
      <c r="OCJ7" s="66"/>
      <c r="OCK7" s="66"/>
      <c r="OCL7" s="66"/>
      <c r="OCM7" s="66"/>
      <c r="OCN7" s="66"/>
      <c r="OCO7" s="66"/>
      <c r="OCP7" s="66"/>
      <c r="OCQ7" s="66"/>
      <c r="OCR7" s="66"/>
      <c r="OCS7" s="66"/>
      <c r="OCT7" s="66"/>
      <c r="OCU7" s="66"/>
      <c r="OCV7" s="66"/>
      <c r="OCW7" s="66"/>
      <c r="OCX7" s="66"/>
      <c r="OCY7" s="66"/>
      <c r="OCZ7" s="66"/>
      <c r="ODA7" s="66"/>
      <c r="ODB7" s="66"/>
      <c r="ODC7" s="66"/>
      <c r="ODD7" s="66"/>
      <c r="ODE7" s="66"/>
      <c r="ODF7" s="66"/>
      <c r="ODG7" s="66"/>
      <c r="ODH7" s="66"/>
      <c r="ODI7" s="66"/>
      <c r="ODJ7" s="66"/>
      <c r="ODK7" s="66"/>
      <c r="ODL7" s="66"/>
      <c r="ODM7" s="66"/>
      <c r="ODN7" s="66"/>
      <c r="ODO7" s="66"/>
      <c r="ODP7" s="66"/>
      <c r="ODQ7" s="66"/>
      <c r="ODR7" s="66"/>
      <c r="ODS7" s="66"/>
      <c r="ODT7" s="66"/>
      <c r="ODU7" s="66"/>
      <c r="ODV7" s="66"/>
      <c r="ODW7" s="66"/>
      <c r="ODX7" s="66"/>
      <c r="ODY7" s="66"/>
      <c r="ODZ7" s="66"/>
      <c r="OEA7" s="66"/>
      <c r="OEB7" s="66"/>
      <c r="OEC7" s="66"/>
      <c r="OED7" s="66"/>
      <c r="OEE7" s="66"/>
      <c r="OEF7" s="66"/>
      <c r="OEG7" s="66"/>
      <c r="OEH7" s="66"/>
      <c r="OEI7" s="66"/>
      <c r="OEJ7" s="66"/>
      <c r="OEK7" s="66"/>
      <c r="OEL7" s="66"/>
      <c r="OEM7" s="66"/>
      <c r="OEN7" s="66"/>
      <c r="OEO7" s="66"/>
      <c r="OEP7" s="66"/>
      <c r="OEQ7" s="66"/>
      <c r="OER7" s="66"/>
      <c r="OES7" s="66"/>
      <c r="OET7" s="66"/>
      <c r="OEU7" s="66"/>
      <c r="OEV7" s="66"/>
      <c r="OEW7" s="66"/>
      <c r="OEX7" s="66"/>
      <c r="OEY7" s="66"/>
      <c r="OEZ7" s="66"/>
      <c r="OFA7" s="66"/>
      <c r="OFB7" s="66"/>
      <c r="OFC7" s="66"/>
      <c r="OFD7" s="66"/>
      <c r="OFE7" s="66"/>
      <c r="OFF7" s="66"/>
      <c r="OFG7" s="66"/>
      <c r="OFH7" s="66"/>
      <c r="OFI7" s="66"/>
      <c r="OFJ7" s="66"/>
      <c r="OFK7" s="66"/>
      <c r="OFL7" s="66"/>
      <c r="OFM7" s="66"/>
      <c r="OFN7" s="66"/>
      <c r="OFO7" s="66"/>
      <c r="OFP7" s="66"/>
      <c r="OFQ7" s="66"/>
      <c r="OFR7" s="66"/>
      <c r="OFS7" s="66"/>
      <c r="OFT7" s="66"/>
      <c r="OFU7" s="66"/>
      <c r="OFV7" s="66"/>
      <c r="OFW7" s="66"/>
      <c r="OFX7" s="66"/>
      <c r="OFY7" s="66"/>
      <c r="OFZ7" s="66"/>
      <c r="OGA7" s="66"/>
      <c r="OGB7" s="66"/>
      <c r="OGC7" s="66"/>
      <c r="OGD7" s="66"/>
      <c r="OGE7" s="66"/>
      <c r="OGF7" s="66"/>
      <c r="OGG7" s="66"/>
      <c r="OGH7" s="66"/>
      <c r="OGI7" s="66"/>
      <c r="OGJ7" s="66"/>
      <c r="OGK7" s="66"/>
      <c r="OGL7" s="66"/>
      <c r="OGM7" s="66"/>
      <c r="OGN7" s="66"/>
      <c r="OGO7" s="66"/>
      <c r="OGP7" s="66"/>
      <c r="OGQ7" s="66"/>
      <c r="OGR7" s="66"/>
      <c r="OGS7" s="66"/>
      <c r="OGT7" s="66"/>
      <c r="OGU7" s="66"/>
      <c r="OGV7" s="66"/>
      <c r="OGW7" s="66"/>
      <c r="OGX7" s="66"/>
      <c r="OGY7" s="66"/>
      <c r="OGZ7" s="66"/>
      <c r="OHA7" s="66"/>
      <c r="OHB7" s="66"/>
      <c r="OHC7" s="66"/>
      <c r="OHD7" s="66"/>
      <c r="OHE7" s="66"/>
      <c r="OHF7" s="66"/>
      <c r="OHG7" s="66"/>
      <c r="OHH7" s="66"/>
      <c r="OHI7" s="66"/>
      <c r="OHJ7" s="66"/>
      <c r="OHK7" s="66"/>
      <c r="OHL7" s="66"/>
      <c r="OHM7" s="66"/>
      <c r="OHN7" s="66"/>
      <c r="OHO7" s="66"/>
      <c r="OHP7" s="66"/>
      <c r="OHQ7" s="66"/>
      <c r="OHR7" s="66"/>
      <c r="OHS7" s="66"/>
      <c r="OHT7" s="66"/>
      <c r="OHU7" s="66"/>
      <c r="OHV7" s="66"/>
      <c r="OHW7" s="66"/>
      <c r="OHX7" s="66"/>
      <c r="OHY7" s="66"/>
      <c r="OHZ7" s="66"/>
      <c r="OIA7" s="66"/>
      <c r="OIB7" s="66"/>
      <c r="OIC7" s="66"/>
      <c r="OID7" s="66"/>
      <c r="OIE7" s="66"/>
      <c r="OIF7" s="66"/>
      <c r="OIG7" s="66"/>
      <c r="OIH7" s="66"/>
      <c r="OII7" s="66"/>
      <c r="OIJ7" s="66"/>
      <c r="OIK7" s="66"/>
      <c r="OIL7" s="66"/>
      <c r="OIM7" s="66"/>
      <c r="OIN7" s="66"/>
      <c r="OIO7" s="66"/>
      <c r="OIP7" s="66"/>
      <c r="OIQ7" s="66"/>
      <c r="OIR7" s="66"/>
      <c r="OIS7" s="66"/>
      <c r="OIT7" s="66"/>
      <c r="OIU7" s="66"/>
      <c r="OIV7" s="66"/>
      <c r="OIW7" s="66"/>
      <c r="OIX7" s="66"/>
      <c r="OIY7" s="66"/>
      <c r="OIZ7" s="66"/>
      <c r="OJA7" s="66"/>
      <c r="OJB7" s="66"/>
      <c r="OJC7" s="66"/>
      <c r="OJD7" s="66"/>
      <c r="OJE7" s="66"/>
      <c r="OJF7" s="66"/>
      <c r="OJG7" s="66"/>
      <c r="OJH7" s="66"/>
      <c r="OJI7" s="66"/>
      <c r="OJJ7" s="66"/>
      <c r="OJK7" s="66"/>
      <c r="OJL7" s="66"/>
      <c r="OJM7" s="66"/>
      <c r="OJN7" s="66"/>
      <c r="OJO7" s="66"/>
      <c r="OJP7" s="66"/>
      <c r="OJQ7" s="66"/>
      <c r="OJR7" s="66"/>
      <c r="OJS7" s="66"/>
      <c r="OJT7" s="66"/>
      <c r="OJU7" s="66"/>
      <c r="OJV7" s="66"/>
      <c r="OJW7" s="66"/>
      <c r="OJX7" s="66"/>
      <c r="OJY7" s="66"/>
      <c r="OJZ7" s="66"/>
      <c r="OKA7" s="66"/>
      <c r="OKB7" s="66"/>
      <c r="OKC7" s="66"/>
      <c r="OKD7" s="66"/>
      <c r="OKE7" s="66"/>
      <c r="OKF7" s="66"/>
      <c r="OKG7" s="66"/>
      <c r="OKH7" s="66"/>
      <c r="OKI7" s="66"/>
      <c r="OKJ7" s="66"/>
      <c r="OKK7" s="66"/>
      <c r="OKL7" s="66"/>
      <c r="OKM7" s="66"/>
      <c r="OKN7" s="66"/>
      <c r="OKO7" s="66"/>
      <c r="OKP7" s="66"/>
      <c r="OKQ7" s="66"/>
      <c r="OKR7" s="66"/>
      <c r="OKS7" s="66"/>
      <c r="OKT7" s="66"/>
      <c r="OKU7" s="66"/>
      <c r="OKV7" s="66"/>
      <c r="OKW7" s="66"/>
      <c r="OKX7" s="66"/>
      <c r="OKY7" s="66"/>
      <c r="OKZ7" s="66"/>
      <c r="OLA7" s="66"/>
      <c r="OLB7" s="66"/>
      <c r="OLC7" s="66"/>
      <c r="OLD7" s="66"/>
      <c r="OLE7" s="66"/>
      <c r="OLF7" s="66"/>
      <c r="OLG7" s="66"/>
      <c r="OLH7" s="66"/>
      <c r="OLI7" s="66"/>
      <c r="OLJ7" s="66"/>
      <c r="OLK7" s="66"/>
      <c r="OLL7" s="66"/>
      <c r="OLM7" s="66"/>
      <c r="OLN7" s="66"/>
      <c r="OLO7" s="66"/>
      <c r="OLP7" s="66"/>
      <c r="OLQ7" s="66"/>
      <c r="OLR7" s="66"/>
      <c r="OLS7" s="66"/>
      <c r="OLT7" s="66"/>
      <c r="OLU7" s="66"/>
      <c r="OLV7" s="66"/>
      <c r="OLW7" s="66"/>
      <c r="OLX7" s="66"/>
      <c r="OLY7" s="66"/>
      <c r="OLZ7" s="66"/>
      <c r="OMA7" s="66"/>
      <c r="OMB7" s="66"/>
      <c r="OMC7" s="66"/>
      <c r="OMD7" s="66"/>
      <c r="OME7" s="66"/>
      <c r="OMF7" s="66"/>
      <c r="OMG7" s="66"/>
      <c r="OMH7" s="66"/>
      <c r="OMI7" s="66"/>
      <c r="OMJ7" s="66"/>
      <c r="OMK7" s="66"/>
      <c r="OML7" s="66"/>
      <c r="OMM7" s="66"/>
      <c r="OMN7" s="66"/>
      <c r="OMO7" s="66"/>
      <c r="OMP7" s="66"/>
      <c r="OMQ7" s="66"/>
      <c r="OMR7" s="66"/>
      <c r="OMS7" s="66"/>
      <c r="OMT7" s="66"/>
      <c r="OMU7" s="66"/>
      <c r="OMV7" s="66"/>
      <c r="OMW7" s="66"/>
      <c r="OMX7" s="66"/>
      <c r="OMY7" s="66"/>
      <c r="OMZ7" s="66"/>
      <c r="ONA7" s="66"/>
      <c r="ONB7" s="66"/>
      <c r="ONC7" s="66"/>
      <c r="OND7" s="66"/>
      <c r="ONE7" s="66"/>
      <c r="ONF7" s="66"/>
      <c r="ONG7" s="66"/>
      <c r="ONH7" s="66"/>
      <c r="ONI7" s="66"/>
      <c r="ONJ7" s="66"/>
      <c r="ONK7" s="66"/>
      <c r="ONL7" s="66"/>
      <c r="ONM7" s="66"/>
      <c r="ONN7" s="66"/>
      <c r="ONO7" s="66"/>
      <c r="ONP7" s="66"/>
      <c r="ONQ7" s="66"/>
      <c r="ONR7" s="66"/>
      <c r="ONS7" s="66"/>
      <c r="ONT7" s="66"/>
      <c r="ONU7" s="66"/>
      <c r="ONV7" s="66"/>
      <c r="ONW7" s="66"/>
      <c r="ONX7" s="66"/>
      <c r="ONY7" s="66"/>
      <c r="ONZ7" s="66"/>
      <c r="OOA7" s="66"/>
      <c r="OOB7" s="66"/>
      <c r="OOC7" s="66"/>
      <c r="OOD7" s="66"/>
      <c r="OOE7" s="66"/>
      <c r="OOF7" s="66"/>
      <c r="OOG7" s="66"/>
      <c r="OOH7" s="66"/>
      <c r="OOI7" s="66"/>
      <c r="OOJ7" s="66"/>
      <c r="OOK7" s="66"/>
      <c r="OOL7" s="66"/>
      <c r="OOM7" s="66"/>
      <c r="OON7" s="66"/>
      <c r="OOO7" s="66"/>
      <c r="OOP7" s="66"/>
      <c r="OOQ7" s="66"/>
      <c r="OOR7" s="66"/>
      <c r="OOS7" s="66"/>
      <c r="OOT7" s="66"/>
      <c r="OOU7" s="66"/>
      <c r="OOV7" s="66"/>
      <c r="OOW7" s="66"/>
      <c r="OOX7" s="66"/>
      <c r="OOY7" s="66"/>
      <c r="OOZ7" s="66"/>
      <c r="OPA7" s="66"/>
      <c r="OPB7" s="66"/>
      <c r="OPC7" s="66"/>
      <c r="OPD7" s="66"/>
      <c r="OPE7" s="66"/>
      <c r="OPF7" s="66"/>
      <c r="OPG7" s="66"/>
      <c r="OPH7" s="66"/>
      <c r="OPI7" s="66"/>
      <c r="OPJ7" s="66"/>
      <c r="OPK7" s="66"/>
      <c r="OPL7" s="66"/>
      <c r="OPM7" s="66"/>
      <c r="OPN7" s="66"/>
      <c r="OPO7" s="66"/>
      <c r="OPP7" s="66"/>
      <c r="OPQ7" s="66"/>
      <c r="OPR7" s="66"/>
      <c r="OPS7" s="66"/>
      <c r="OPT7" s="66"/>
      <c r="OPU7" s="66"/>
      <c r="OPV7" s="66"/>
      <c r="OPW7" s="66"/>
      <c r="OPX7" s="66"/>
      <c r="OPY7" s="66"/>
      <c r="OPZ7" s="66"/>
      <c r="OQA7" s="66"/>
      <c r="OQB7" s="66"/>
      <c r="OQC7" s="66"/>
      <c r="OQD7" s="66"/>
      <c r="OQE7" s="66"/>
      <c r="OQF7" s="66"/>
      <c r="OQG7" s="66"/>
      <c r="OQH7" s="66"/>
      <c r="OQI7" s="66"/>
      <c r="OQJ7" s="66"/>
      <c r="OQK7" s="66"/>
      <c r="OQL7" s="66"/>
      <c r="OQM7" s="66"/>
      <c r="OQN7" s="66"/>
      <c r="OQO7" s="66"/>
      <c r="OQP7" s="66"/>
      <c r="OQQ7" s="66"/>
      <c r="OQR7" s="66"/>
      <c r="OQS7" s="66"/>
      <c r="OQT7" s="66"/>
      <c r="OQU7" s="66"/>
      <c r="OQV7" s="66"/>
      <c r="OQW7" s="66"/>
      <c r="OQX7" s="66"/>
      <c r="OQY7" s="66"/>
      <c r="OQZ7" s="66"/>
      <c r="ORA7" s="66"/>
      <c r="ORB7" s="66"/>
      <c r="ORC7" s="66"/>
      <c r="ORD7" s="66"/>
      <c r="ORE7" s="66"/>
      <c r="ORF7" s="66"/>
      <c r="ORG7" s="66"/>
      <c r="ORH7" s="66"/>
      <c r="ORI7" s="66"/>
      <c r="ORJ7" s="66"/>
      <c r="ORK7" s="66"/>
      <c r="ORL7" s="66"/>
      <c r="ORM7" s="66"/>
      <c r="ORN7" s="66"/>
      <c r="ORO7" s="66"/>
      <c r="ORP7" s="66"/>
      <c r="ORQ7" s="66"/>
      <c r="ORR7" s="66"/>
      <c r="ORS7" s="66"/>
      <c r="ORT7" s="66"/>
      <c r="ORU7" s="66"/>
      <c r="ORV7" s="66"/>
      <c r="ORW7" s="66"/>
      <c r="ORX7" s="66"/>
      <c r="ORY7" s="66"/>
      <c r="ORZ7" s="66"/>
      <c r="OSA7" s="66"/>
      <c r="OSB7" s="66"/>
      <c r="OSC7" s="66"/>
      <c r="OSD7" s="66"/>
      <c r="OSE7" s="66"/>
      <c r="OSF7" s="66"/>
      <c r="OSG7" s="66"/>
      <c r="OSH7" s="66"/>
      <c r="OSI7" s="66"/>
      <c r="OSJ7" s="66"/>
      <c r="OSK7" s="66"/>
      <c r="OSL7" s="66"/>
      <c r="OSM7" s="66"/>
      <c r="OSN7" s="66"/>
      <c r="OSO7" s="66"/>
      <c r="OSP7" s="66"/>
      <c r="OSQ7" s="66"/>
      <c r="OSR7" s="66"/>
      <c r="OSS7" s="66"/>
      <c r="OST7" s="66"/>
      <c r="OSU7" s="66"/>
      <c r="OSV7" s="66"/>
      <c r="OSW7" s="66"/>
      <c r="OSX7" s="66"/>
      <c r="OSY7" s="66"/>
      <c r="OSZ7" s="66"/>
      <c r="OTA7" s="66"/>
      <c r="OTB7" s="66"/>
      <c r="OTC7" s="66"/>
      <c r="OTD7" s="66"/>
      <c r="OTE7" s="66"/>
      <c r="OTF7" s="66"/>
      <c r="OTG7" s="66"/>
      <c r="OTH7" s="66"/>
      <c r="OTI7" s="66"/>
      <c r="OTJ7" s="66"/>
      <c r="OTK7" s="66"/>
      <c r="OTL7" s="66"/>
      <c r="OTM7" s="66"/>
      <c r="OTN7" s="66"/>
      <c r="OTO7" s="66"/>
      <c r="OTP7" s="66"/>
      <c r="OTQ7" s="66"/>
      <c r="OTR7" s="66"/>
      <c r="OTS7" s="66"/>
      <c r="OTT7" s="66"/>
      <c r="OTU7" s="66"/>
      <c r="OTV7" s="66"/>
      <c r="OTW7" s="66"/>
      <c r="OTX7" s="66"/>
      <c r="OTY7" s="66"/>
      <c r="OTZ7" s="66"/>
      <c r="OUA7" s="66"/>
      <c r="OUB7" s="66"/>
      <c r="OUC7" s="66"/>
      <c r="OUD7" s="66"/>
      <c r="OUE7" s="66"/>
      <c r="OUF7" s="66"/>
      <c r="OUG7" s="66"/>
      <c r="OUH7" s="66"/>
      <c r="OUI7" s="66"/>
      <c r="OUJ7" s="66"/>
      <c r="OUK7" s="66"/>
      <c r="OUL7" s="66"/>
      <c r="OUM7" s="66"/>
      <c r="OUN7" s="66"/>
      <c r="OUO7" s="66"/>
      <c r="OUP7" s="66"/>
      <c r="OUQ7" s="66"/>
      <c r="OUR7" s="66"/>
      <c r="OUS7" s="66"/>
      <c r="OUT7" s="66"/>
      <c r="OUU7" s="66"/>
      <c r="OUV7" s="66"/>
      <c r="OUW7" s="66"/>
      <c r="OUX7" s="66"/>
      <c r="OUY7" s="66"/>
      <c r="OUZ7" s="66"/>
      <c r="OVA7" s="66"/>
      <c r="OVB7" s="66"/>
      <c r="OVC7" s="66"/>
      <c r="OVD7" s="66"/>
      <c r="OVE7" s="66"/>
      <c r="OVF7" s="66"/>
      <c r="OVG7" s="66"/>
      <c r="OVH7" s="66"/>
      <c r="OVI7" s="66"/>
      <c r="OVJ7" s="66"/>
      <c r="OVK7" s="66"/>
      <c r="OVL7" s="66"/>
      <c r="OVM7" s="66"/>
      <c r="OVN7" s="66"/>
      <c r="OVO7" s="66"/>
      <c r="OVP7" s="66"/>
      <c r="OVQ7" s="66"/>
      <c r="OVR7" s="66"/>
      <c r="OVS7" s="66"/>
      <c r="OVT7" s="66"/>
      <c r="OVU7" s="66"/>
      <c r="OVV7" s="66"/>
      <c r="OVW7" s="66"/>
      <c r="OVX7" s="66"/>
      <c r="OVY7" s="66"/>
      <c r="OVZ7" s="66"/>
      <c r="OWA7" s="66"/>
      <c r="OWB7" s="66"/>
      <c r="OWC7" s="66"/>
      <c r="OWD7" s="66"/>
      <c r="OWE7" s="66"/>
      <c r="OWF7" s="66"/>
      <c r="OWG7" s="66"/>
      <c r="OWH7" s="66"/>
      <c r="OWI7" s="66"/>
      <c r="OWJ7" s="66"/>
      <c r="OWK7" s="66"/>
      <c r="OWL7" s="66"/>
      <c r="OWM7" s="66"/>
      <c r="OWN7" s="66"/>
      <c r="OWO7" s="66"/>
      <c r="OWP7" s="66"/>
      <c r="OWQ7" s="66"/>
      <c r="OWR7" s="66"/>
      <c r="OWS7" s="66"/>
      <c r="OWT7" s="66"/>
      <c r="OWU7" s="66"/>
      <c r="OWV7" s="66"/>
      <c r="OWW7" s="66"/>
      <c r="OWX7" s="66"/>
      <c r="OWY7" s="66"/>
      <c r="OWZ7" s="66"/>
      <c r="OXA7" s="66"/>
      <c r="OXB7" s="66"/>
      <c r="OXC7" s="66"/>
      <c r="OXD7" s="66"/>
      <c r="OXE7" s="66"/>
      <c r="OXF7" s="66"/>
      <c r="OXG7" s="66"/>
      <c r="OXH7" s="66"/>
      <c r="OXI7" s="66"/>
      <c r="OXJ7" s="66"/>
      <c r="OXK7" s="66"/>
      <c r="OXL7" s="66"/>
      <c r="OXM7" s="66"/>
      <c r="OXN7" s="66"/>
      <c r="OXO7" s="66"/>
      <c r="OXP7" s="66"/>
      <c r="OXQ7" s="66"/>
      <c r="OXR7" s="66"/>
      <c r="OXS7" s="66"/>
      <c r="OXT7" s="66"/>
      <c r="OXU7" s="66"/>
      <c r="OXV7" s="66"/>
      <c r="OXW7" s="66"/>
      <c r="OXX7" s="66"/>
      <c r="OXY7" s="66"/>
      <c r="OXZ7" s="66"/>
      <c r="OYA7" s="66"/>
      <c r="OYB7" s="66"/>
      <c r="OYC7" s="66"/>
      <c r="OYD7" s="66"/>
      <c r="OYE7" s="66"/>
      <c r="OYF7" s="66"/>
      <c r="OYG7" s="66"/>
      <c r="OYH7" s="66"/>
      <c r="OYI7" s="66"/>
      <c r="OYJ7" s="66"/>
      <c r="OYK7" s="66"/>
      <c r="OYL7" s="66"/>
      <c r="OYM7" s="66"/>
      <c r="OYN7" s="66"/>
      <c r="OYO7" s="66"/>
      <c r="OYP7" s="66"/>
      <c r="OYQ7" s="66"/>
      <c r="OYR7" s="66"/>
      <c r="OYS7" s="66"/>
      <c r="OYT7" s="66"/>
      <c r="OYU7" s="66"/>
      <c r="OYV7" s="66"/>
      <c r="OYW7" s="66"/>
      <c r="OYX7" s="66"/>
      <c r="OYY7" s="66"/>
      <c r="OYZ7" s="66"/>
      <c r="OZA7" s="66"/>
      <c r="OZB7" s="66"/>
      <c r="OZC7" s="66"/>
      <c r="OZD7" s="66"/>
      <c r="OZE7" s="66"/>
      <c r="OZF7" s="66"/>
      <c r="OZG7" s="66"/>
      <c r="OZH7" s="66"/>
      <c r="OZI7" s="66"/>
      <c r="OZJ7" s="66"/>
      <c r="OZK7" s="66"/>
      <c r="OZL7" s="66"/>
      <c r="OZM7" s="66"/>
      <c r="OZN7" s="66"/>
      <c r="OZO7" s="66"/>
      <c r="OZP7" s="66"/>
      <c r="OZQ7" s="66"/>
      <c r="OZR7" s="66"/>
      <c r="OZS7" s="66"/>
      <c r="OZT7" s="66"/>
      <c r="OZU7" s="66"/>
      <c r="OZV7" s="66"/>
      <c r="OZW7" s="66"/>
      <c r="OZX7" s="66"/>
      <c r="OZY7" s="66"/>
      <c r="OZZ7" s="66"/>
      <c r="PAA7" s="66"/>
      <c r="PAB7" s="66"/>
      <c r="PAC7" s="66"/>
      <c r="PAD7" s="66"/>
      <c r="PAE7" s="66"/>
      <c r="PAF7" s="66"/>
      <c r="PAG7" s="66"/>
      <c r="PAH7" s="66"/>
      <c r="PAI7" s="66"/>
      <c r="PAJ7" s="66"/>
      <c r="PAK7" s="66"/>
      <c r="PAL7" s="66"/>
      <c r="PAM7" s="66"/>
      <c r="PAN7" s="66"/>
      <c r="PAO7" s="66"/>
      <c r="PAP7" s="66"/>
      <c r="PAQ7" s="66"/>
      <c r="PAR7" s="66"/>
      <c r="PAS7" s="66"/>
      <c r="PAT7" s="66"/>
      <c r="PAU7" s="66"/>
      <c r="PAV7" s="66"/>
      <c r="PAW7" s="66"/>
      <c r="PAX7" s="66"/>
      <c r="PAY7" s="66"/>
      <c r="PAZ7" s="66"/>
      <c r="PBA7" s="66"/>
      <c r="PBB7" s="66"/>
      <c r="PBC7" s="66"/>
      <c r="PBD7" s="66"/>
      <c r="PBE7" s="66"/>
      <c r="PBF7" s="66"/>
      <c r="PBG7" s="66"/>
      <c r="PBH7" s="66"/>
      <c r="PBI7" s="66"/>
      <c r="PBJ7" s="66"/>
      <c r="PBK7" s="66"/>
      <c r="PBL7" s="66"/>
      <c r="PBM7" s="66"/>
      <c r="PBN7" s="66"/>
      <c r="PBO7" s="66"/>
      <c r="PBP7" s="66"/>
      <c r="PBQ7" s="66"/>
      <c r="PBR7" s="66"/>
      <c r="PBS7" s="66"/>
      <c r="PBT7" s="66"/>
      <c r="PBU7" s="66"/>
      <c r="PBV7" s="66"/>
      <c r="PBW7" s="66"/>
      <c r="PBX7" s="66"/>
      <c r="PBY7" s="66"/>
      <c r="PBZ7" s="66"/>
      <c r="PCA7" s="66"/>
      <c r="PCB7" s="66"/>
      <c r="PCC7" s="66"/>
      <c r="PCD7" s="66"/>
      <c r="PCE7" s="66"/>
      <c r="PCF7" s="66"/>
      <c r="PCG7" s="66"/>
      <c r="PCH7" s="66"/>
      <c r="PCI7" s="66"/>
      <c r="PCJ7" s="66"/>
      <c r="PCK7" s="66"/>
      <c r="PCL7" s="66"/>
      <c r="PCM7" s="66"/>
      <c r="PCN7" s="66"/>
      <c r="PCO7" s="66"/>
      <c r="PCP7" s="66"/>
      <c r="PCQ7" s="66"/>
      <c r="PCR7" s="66"/>
      <c r="PCS7" s="66"/>
      <c r="PCT7" s="66"/>
      <c r="PCU7" s="66"/>
      <c r="PCV7" s="66"/>
      <c r="PCW7" s="66"/>
      <c r="PCX7" s="66"/>
      <c r="PCY7" s="66"/>
      <c r="PCZ7" s="66"/>
      <c r="PDA7" s="66"/>
      <c r="PDB7" s="66"/>
      <c r="PDC7" s="66"/>
      <c r="PDD7" s="66"/>
      <c r="PDE7" s="66"/>
      <c r="PDF7" s="66"/>
      <c r="PDG7" s="66"/>
      <c r="PDH7" s="66"/>
      <c r="PDI7" s="66"/>
      <c r="PDJ7" s="66"/>
      <c r="PDK7" s="66"/>
      <c r="PDL7" s="66"/>
      <c r="PDM7" s="66"/>
      <c r="PDN7" s="66"/>
      <c r="PDO7" s="66"/>
      <c r="PDP7" s="66"/>
      <c r="PDQ7" s="66"/>
      <c r="PDR7" s="66"/>
      <c r="PDS7" s="66"/>
      <c r="PDT7" s="66"/>
      <c r="PDU7" s="66"/>
      <c r="PDV7" s="66"/>
      <c r="PDW7" s="66"/>
      <c r="PDX7" s="66"/>
      <c r="PDY7" s="66"/>
      <c r="PDZ7" s="66"/>
      <c r="PEA7" s="66"/>
      <c r="PEB7" s="66"/>
      <c r="PEC7" s="66"/>
      <c r="PED7" s="66"/>
      <c r="PEE7" s="66"/>
      <c r="PEF7" s="66"/>
      <c r="PEG7" s="66"/>
      <c r="PEH7" s="66"/>
      <c r="PEI7" s="66"/>
      <c r="PEJ7" s="66"/>
      <c r="PEK7" s="66"/>
      <c r="PEL7" s="66"/>
      <c r="PEM7" s="66"/>
      <c r="PEN7" s="66"/>
      <c r="PEO7" s="66"/>
      <c r="PEP7" s="66"/>
      <c r="PEQ7" s="66"/>
      <c r="PER7" s="66"/>
      <c r="PES7" s="66"/>
      <c r="PET7" s="66"/>
      <c r="PEU7" s="66"/>
      <c r="PEV7" s="66"/>
      <c r="PEW7" s="66"/>
      <c r="PEX7" s="66"/>
      <c r="PEY7" s="66"/>
      <c r="PEZ7" s="66"/>
      <c r="PFA7" s="66"/>
      <c r="PFB7" s="66"/>
      <c r="PFC7" s="66"/>
      <c r="PFD7" s="66"/>
      <c r="PFE7" s="66"/>
      <c r="PFF7" s="66"/>
      <c r="PFG7" s="66"/>
      <c r="PFH7" s="66"/>
      <c r="PFI7" s="66"/>
      <c r="PFJ7" s="66"/>
      <c r="PFK7" s="66"/>
      <c r="PFL7" s="66"/>
      <c r="PFM7" s="66"/>
      <c r="PFN7" s="66"/>
      <c r="PFO7" s="66"/>
      <c r="PFP7" s="66"/>
      <c r="PFQ7" s="66"/>
      <c r="PFR7" s="66"/>
      <c r="PFS7" s="66"/>
      <c r="PFT7" s="66"/>
      <c r="PFU7" s="66"/>
      <c r="PFV7" s="66"/>
      <c r="PFW7" s="66"/>
      <c r="PFX7" s="66"/>
      <c r="PFY7" s="66"/>
      <c r="PFZ7" s="66"/>
      <c r="PGA7" s="66"/>
      <c r="PGB7" s="66"/>
      <c r="PGC7" s="66"/>
      <c r="PGD7" s="66"/>
      <c r="PGE7" s="66"/>
      <c r="PGF7" s="66"/>
      <c r="PGG7" s="66"/>
      <c r="PGH7" s="66"/>
      <c r="PGI7" s="66"/>
      <c r="PGJ7" s="66"/>
      <c r="PGK7" s="66"/>
      <c r="PGL7" s="66"/>
      <c r="PGM7" s="66"/>
      <c r="PGN7" s="66"/>
      <c r="PGO7" s="66"/>
      <c r="PGP7" s="66"/>
      <c r="PGQ7" s="66"/>
      <c r="PGR7" s="66"/>
      <c r="PGS7" s="66"/>
      <c r="PGT7" s="66"/>
      <c r="PGU7" s="66"/>
      <c r="PGV7" s="66"/>
      <c r="PGW7" s="66"/>
      <c r="PGX7" s="66"/>
      <c r="PGY7" s="66"/>
      <c r="PGZ7" s="66"/>
      <c r="PHA7" s="66"/>
      <c r="PHB7" s="66"/>
      <c r="PHC7" s="66"/>
      <c r="PHD7" s="66"/>
      <c r="PHE7" s="66"/>
      <c r="PHF7" s="66"/>
      <c r="PHG7" s="66"/>
      <c r="PHH7" s="66"/>
      <c r="PHI7" s="66"/>
      <c r="PHJ7" s="66"/>
      <c r="PHK7" s="66"/>
      <c r="PHL7" s="66"/>
      <c r="PHM7" s="66"/>
      <c r="PHN7" s="66"/>
      <c r="PHO7" s="66"/>
      <c r="PHP7" s="66"/>
      <c r="PHQ7" s="66"/>
      <c r="PHR7" s="66"/>
      <c r="PHS7" s="66"/>
      <c r="PHT7" s="66"/>
      <c r="PHU7" s="66"/>
      <c r="PHV7" s="66"/>
      <c r="PHW7" s="66"/>
      <c r="PHX7" s="66"/>
      <c r="PHY7" s="66"/>
      <c r="PHZ7" s="66"/>
      <c r="PIA7" s="66"/>
      <c r="PIB7" s="66"/>
      <c r="PIC7" s="66"/>
      <c r="PID7" s="66"/>
      <c r="PIE7" s="66"/>
      <c r="PIF7" s="66"/>
      <c r="PIG7" s="66"/>
      <c r="PIH7" s="66"/>
      <c r="PII7" s="66"/>
      <c r="PIJ7" s="66"/>
      <c r="PIK7" s="66"/>
      <c r="PIL7" s="66"/>
      <c r="PIM7" s="66"/>
      <c r="PIN7" s="66"/>
      <c r="PIO7" s="66"/>
      <c r="PIP7" s="66"/>
      <c r="PIQ7" s="66"/>
      <c r="PIR7" s="66"/>
      <c r="PIS7" s="66"/>
      <c r="PIT7" s="66"/>
      <c r="PIU7" s="66"/>
      <c r="PIV7" s="66"/>
      <c r="PIW7" s="66"/>
      <c r="PIX7" s="66"/>
      <c r="PIY7" s="66"/>
      <c r="PIZ7" s="66"/>
      <c r="PJA7" s="66"/>
      <c r="PJB7" s="66"/>
      <c r="PJC7" s="66"/>
      <c r="PJD7" s="66"/>
      <c r="PJE7" s="66"/>
      <c r="PJF7" s="66"/>
      <c r="PJG7" s="66"/>
      <c r="PJH7" s="66"/>
      <c r="PJI7" s="66"/>
      <c r="PJJ7" s="66"/>
      <c r="PJK7" s="66"/>
      <c r="PJL7" s="66"/>
      <c r="PJM7" s="66"/>
      <c r="PJN7" s="66"/>
      <c r="PJO7" s="66"/>
      <c r="PJP7" s="66"/>
      <c r="PJQ7" s="66"/>
      <c r="PJR7" s="66"/>
      <c r="PJS7" s="66"/>
      <c r="PJT7" s="66"/>
      <c r="PJU7" s="66"/>
      <c r="PJV7" s="66"/>
      <c r="PJW7" s="66"/>
      <c r="PJX7" s="66"/>
      <c r="PJY7" s="66"/>
      <c r="PJZ7" s="66"/>
      <c r="PKA7" s="66"/>
      <c r="PKB7" s="66"/>
      <c r="PKC7" s="66"/>
      <c r="PKD7" s="66"/>
      <c r="PKE7" s="66"/>
      <c r="PKF7" s="66"/>
      <c r="PKG7" s="66"/>
      <c r="PKH7" s="66"/>
      <c r="PKI7" s="66"/>
      <c r="PKJ7" s="66"/>
      <c r="PKK7" s="66"/>
      <c r="PKL7" s="66"/>
      <c r="PKM7" s="66"/>
      <c r="PKN7" s="66"/>
      <c r="PKO7" s="66"/>
      <c r="PKP7" s="66"/>
      <c r="PKQ7" s="66"/>
      <c r="PKR7" s="66"/>
      <c r="PKS7" s="66"/>
      <c r="PKT7" s="66"/>
      <c r="PKU7" s="66"/>
      <c r="PKV7" s="66"/>
      <c r="PKW7" s="66"/>
      <c r="PKX7" s="66"/>
      <c r="PKY7" s="66"/>
      <c r="PKZ7" s="66"/>
      <c r="PLA7" s="66"/>
      <c r="PLB7" s="66"/>
      <c r="PLC7" s="66"/>
      <c r="PLD7" s="66"/>
      <c r="PLE7" s="66"/>
      <c r="PLF7" s="66"/>
      <c r="PLG7" s="66"/>
      <c r="PLH7" s="66"/>
      <c r="PLI7" s="66"/>
      <c r="PLJ7" s="66"/>
      <c r="PLK7" s="66"/>
      <c r="PLL7" s="66"/>
      <c r="PLM7" s="66"/>
      <c r="PLN7" s="66"/>
      <c r="PLO7" s="66"/>
      <c r="PLP7" s="66"/>
      <c r="PLQ7" s="66"/>
      <c r="PLR7" s="66"/>
      <c r="PLS7" s="66"/>
      <c r="PLT7" s="66"/>
      <c r="PLU7" s="66"/>
      <c r="PLV7" s="66"/>
      <c r="PLW7" s="66"/>
      <c r="PLX7" s="66"/>
      <c r="PLY7" s="66"/>
      <c r="PLZ7" s="66"/>
      <c r="PMA7" s="66"/>
      <c r="PMB7" s="66"/>
      <c r="PMC7" s="66"/>
      <c r="PMD7" s="66"/>
      <c r="PME7" s="66"/>
      <c r="PMF7" s="66"/>
      <c r="PMG7" s="66"/>
      <c r="PMH7" s="66"/>
      <c r="PMI7" s="66"/>
      <c r="PMJ7" s="66"/>
      <c r="PMK7" s="66"/>
      <c r="PML7" s="66"/>
      <c r="PMM7" s="66"/>
      <c r="PMN7" s="66"/>
      <c r="PMO7" s="66"/>
      <c r="PMP7" s="66"/>
      <c r="PMQ7" s="66"/>
      <c r="PMR7" s="66"/>
      <c r="PMS7" s="66"/>
      <c r="PMT7" s="66"/>
      <c r="PMU7" s="66"/>
      <c r="PMV7" s="66"/>
      <c r="PMW7" s="66"/>
      <c r="PMX7" s="66"/>
      <c r="PMY7" s="66"/>
      <c r="PMZ7" s="66"/>
      <c r="PNA7" s="66"/>
      <c r="PNB7" s="66"/>
      <c r="PNC7" s="66"/>
      <c r="PND7" s="66"/>
      <c r="PNE7" s="66"/>
      <c r="PNF7" s="66"/>
      <c r="PNG7" s="66"/>
      <c r="PNH7" s="66"/>
      <c r="PNI7" s="66"/>
      <c r="PNJ7" s="66"/>
      <c r="PNK7" s="66"/>
      <c r="PNL7" s="66"/>
      <c r="PNM7" s="66"/>
      <c r="PNN7" s="66"/>
      <c r="PNO7" s="66"/>
      <c r="PNP7" s="66"/>
      <c r="PNQ7" s="66"/>
      <c r="PNR7" s="66"/>
      <c r="PNS7" s="66"/>
      <c r="PNT7" s="66"/>
      <c r="PNU7" s="66"/>
      <c r="PNV7" s="66"/>
      <c r="PNW7" s="66"/>
      <c r="PNX7" s="66"/>
      <c r="PNY7" s="66"/>
      <c r="PNZ7" s="66"/>
      <c r="POA7" s="66"/>
      <c r="POB7" s="66"/>
      <c r="POC7" s="66"/>
      <c r="POD7" s="66"/>
      <c r="POE7" s="66"/>
      <c r="POF7" s="66"/>
      <c r="POG7" s="66"/>
      <c r="POH7" s="66"/>
      <c r="POI7" s="66"/>
      <c r="POJ7" s="66"/>
      <c r="POK7" s="66"/>
      <c r="POL7" s="66"/>
      <c r="POM7" s="66"/>
      <c r="PON7" s="66"/>
      <c r="POO7" s="66"/>
      <c r="POP7" s="66"/>
      <c r="POQ7" s="66"/>
      <c r="POR7" s="66"/>
      <c r="POS7" s="66"/>
      <c r="POT7" s="66"/>
      <c r="POU7" s="66"/>
      <c r="POV7" s="66"/>
      <c r="POW7" s="66"/>
      <c r="POX7" s="66"/>
      <c r="POY7" s="66"/>
      <c r="POZ7" s="66"/>
      <c r="PPA7" s="66"/>
      <c r="PPB7" s="66"/>
      <c r="PPC7" s="66"/>
      <c r="PPD7" s="66"/>
      <c r="PPE7" s="66"/>
      <c r="PPF7" s="66"/>
      <c r="PPG7" s="66"/>
      <c r="PPH7" s="66"/>
      <c r="PPI7" s="66"/>
      <c r="PPJ7" s="66"/>
      <c r="PPK7" s="66"/>
      <c r="PPL7" s="66"/>
      <c r="PPM7" s="66"/>
      <c r="PPN7" s="66"/>
      <c r="PPO7" s="66"/>
      <c r="PPP7" s="66"/>
      <c r="PPQ7" s="66"/>
      <c r="PPR7" s="66"/>
      <c r="PPS7" s="66"/>
      <c r="PPT7" s="66"/>
      <c r="PPU7" s="66"/>
      <c r="PPV7" s="66"/>
      <c r="PPW7" s="66"/>
      <c r="PPX7" s="66"/>
      <c r="PPY7" s="66"/>
      <c r="PPZ7" s="66"/>
      <c r="PQA7" s="66"/>
      <c r="PQB7" s="66"/>
      <c r="PQC7" s="66"/>
      <c r="PQD7" s="66"/>
      <c r="PQE7" s="66"/>
      <c r="PQF7" s="66"/>
      <c r="PQG7" s="66"/>
      <c r="PQH7" s="66"/>
      <c r="PQI7" s="66"/>
      <c r="PQJ7" s="66"/>
      <c r="PQK7" s="66"/>
      <c r="PQL7" s="66"/>
      <c r="PQM7" s="66"/>
      <c r="PQN7" s="66"/>
      <c r="PQO7" s="66"/>
      <c r="PQP7" s="66"/>
      <c r="PQQ7" s="66"/>
      <c r="PQR7" s="66"/>
      <c r="PQS7" s="66"/>
      <c r="PQT7" s="66"/>
      <c r="PQU7" s="66"/>
      <c r="PQV7" s="66"/>
      <c r="PQW7" s="66"/>
      <c r="PQX7" s="66"/>
      <c r="PQY7" s="66"/>
      <c r="PQZ7" s="66"/>
      <c r="PRA7" s="66"/>
      <c r="PRB7" s="66"/>
      <c r="PRC7" s="66"/>
      <c r="PRD7" s="66"/>
      <c r="PRE7" s="66"/>
      <c r="PRF7" s="66"/>
      <c r="PRG7" s="66"/>
      <c r="PRH7" s="66"/>
      <c r="PRI7" s="66"/>
      <c r="PRJ7" s="66"/>
      <c r="PRK7" s="66"/>
      <c r="PRL7" s="66"/>
      <c r="PRM7" s="66"/>
      <c r="PRN7" s="66"/>
      <c r="PRO7" s="66"/>
      <c r="PRP7" s="66"/>
      <c r="PRQ7" s="66"/>
      <c r="PRR7" s="66"/>
      <c r="PRS7" s="66"/>
      <c r="PRT7" s="66"/>
      <c r="PRU7" s="66"/>
      <c r="PRV7" s="66"/>
      <c r="PRW7" s="66"/>
      <c r="PRX7" s="66"/>
      <c r="PRY7" s="66"/>
      <c r="PRZ7" s="66"/>
      <c r="PSA7" s="66"/>
      <c r="PSB7" s="66"/>
      <c r="PSC7" s="66"/>
      <c r="PSD7" s="66"/>
      <c r="PSE7" s="66"/>
      <c r="PSF7" s="66"/>
      <c r="PSG7" s="66"/>
      <c r="PSH7" s="66"/>
      <c r="PSI7" s="66"/>
      <c r="PSJ7" s="66"/>
      <c r="PSK7" s="66"/>
      <c r="PSL7" s="66"/>
      <c r="PSM7" s="66"/>
      <c r="PSN7" s="66"/>
      <c r="PSO7" s="66"/>
      <c r="PSP7" s="66"/>
      <c r="PSQ7" s="66"/>
      <c r="PSR7" s="66"/>
      <c r="PSS7" s="66"/>
      <c r="PST7" s="66"/>
      <c r="PSU7" s="66"/>
      <c r="PSV7" s="66"/>
      <c r="PSW7" s="66"/>
      <c r="PSX7" s="66"/>
      <c r="PSY7" s="66"/>
      <c r="PSZ7" s="66"/>
      <c r="PTA7" s="66"/>
      <c r="PTB7" s="66"/>
      <c r="PTC7" s="66"/>
      <c r="PTD7" s="66"/>
      <c r="PTE7" s="66"/>
      <c r="PTF7" s="66"/>
      <c r="PTG7" s="66"/>
      <c r="PTH7" s="66"/>
      <c r="PTI7" s="66"/>
      <c r="PTJ7" s="66"/>
      <c r="PTK7" s="66"/>
      <c r="PTL7" s="66"/>
      <c r="PTM7" s="66"/>
      <c r="PTN7" s="66"/>
      <c r="PTO7" s="66"/>
      <c r="PTP7" s="66"/>
      <c r="PTQ7" s="66"/>
      <c r="PTR7" s="66"/>
      <c r="PTS7" s="66"/>
      <c r="PTT7" s="66"/>
      <c r="PTU7" s="66"/>
      <c r="PTV7" s="66"/>
      <c r="PTW7" s="66"/>
      <c r="PTX7" s="66"/>
      <c r="PTY7" s="66"/>
      <c r="PTZ7" s="66"/>
      <c r="PUA7" s="66"/>
      <c r="PUB7" s="66"/>
      <c r="PUC7" s="66"/>
      <c r="PUD7" s="66"/>
      <c r="PUE7" s="66"/>
      <c r="PUF7" s="66"/>
      <c r="PUG7" s="66"/>
      <c r="PUH7" s="66"/>
      <c r="PUI7" s="66"/>
      <c r="PUJ7" s="66"/>
      <c r="PUK7" s="66"/>
      <c r="PUL7" s="66"/>
      <c r="PUM7" s="66"/>
      <c r="PUN7" s="66"/>
      <c r="PUO7" s="66"/>
      <c r="PUP7" s="66"/>
      <c r="PUQ7" s="66"/>
      <c r="PUR7" s="66"/>
      <c r="PUS7" s="66"/>
      <c r="PUT7" s="66"/>
      <c r="PUU7" s="66"/>
      <c r="PUV7" s="66"/>
      <c r="PUW7" s="66"/>
      <c r="PUX7" s="66"/>
      <c r="PUY7" s="66"/>
      <c r="PUZ7" s="66"/>
      <c r="PVA7" s="66"/>
      <c r="PVB7" s="66"/>
      <c r="PVC7" s="66"/>
      <c r="PVD7" s="66"/>
      <c r="PVE7" s="66"/>
      <c r="PVF7" s="66"/>
      <c r="PVG7" s="66"/>
      <c r="PVH7" s="66"/>
      <c r="PVI7" s="66"/>
      <c r="PVJ7" s="66"/>
      <c r="PVK7" s="66"/>
      <c r="PVL7" s="66"/>
      <c r="PVM7" s="66"/>
      <c r="PVN7" s="66"/>
      <c r="PVO7" s="66"/>
      <c r="PVP7" s="66"/>
      <c r="PVQ7" s="66"/>
      <c r="PVR7" s="66"/>
      <c r="PVS7" s="66"/>
      <c r="PVT7" s="66"/>
      <c r="PVU7" s="66"/>
      <c r="PVV7" s="66"/>
      <c r="PVW7" s="66"/>
      <c r="PVX7" s="66"/>
      <c r="PVY7" s="66"/>
      <c r="PVZ7" s="66"/>
      <c r="PWA7" s="66"/>
      <c r="PWB7" s="66"/>
      <c r="PWC7" s="66"/>
      <c r="PWD7" s="66"/>
      <c r="PWE7" s="66"/>
      <c r="PWF7" s="66"/>
      <c r="PWG7" s="66"/>
      <c r="PWH7" s="66"/>
      <c r="PWI7" s="66"/>
      <c r="PWJ7" s="66"/>
      <c r="PWK7" s="66"/>
      <c r="PWL7" s="66"/>
      <c r="PWM7" s="66"/>
      <c r="PWN7" s="66"/>
      <c r="PWO7" s="66"/>
      <c r="PWP7" s="66"/>
      <c r="PWQ7" s="66"/>
      <c r="PWR7" s="66"/>
      <c r="PWS7" s="66"/>
      <c r="PWT7" s="66"/>
      <c r="PWU7" s="66"/>
      <c r="PWV7" s="66"/>
      <c r="PWW7" s="66"/>
      <c r="PWX7" s="66"/>
      <c r="PWY7" s="66"/>
      <c r="PWZ7" s="66"/>
      <c r="PXA7" s="66"/>
      <c r="PXB7" s="66"/>
      <c r="PXC7" s="66"/>
      <c r="PXD7" s="66"/>
      <c r="PXE7" s="66"/>
      <c r="PXF7" s="66"/>
      <c r="PXG7" s="66"/>
      <c r="PXH7" s="66"/>
      <c r="PXI7" s="66"/>
      <c r="PXJ7" s="66"/>
      <c r="PXK7" s="66"/>
      <c r="PXL7" s="66"/>
      <c r="PXM7" s="66"/>
      <c r="PXN7" s="66"/>
      <c r="PXO7" s="66"/>
      <c r="PXP7" s="66"/>
      <c r="PXQ7" s="66"/>
      <c r="PXR7" s="66"/>
      <c r="PXS7" s="66"/>
      <c r="PXT7" s="66"/>
      <c r="PXU7" s="66"/>
      <c r="PXV7" s="66"/>
      <c r="PXW7" s="66"/>
      <c r="PXX7" s="66"/>
      <c r="PXY7" s="66"/>
      <c r="PXZ7" s="66"/>
      <c r="PYA7" s="66"/>
      <c r="PYB7" s="66"/>
      <c r="PYC7" s="66"/>
      <c r="PYD7" s="66"/>
      <c r="PYE7" s="66"/>
      <c r="PYF7" s="66"/>
      <c r="PYG7" s="66"/>
      <c r="PYH7" s="66"/>
      <c r="PYI7" s="66"/>
      <c r="PYJ7" s="66"/>
      <c r="PYK7" s="66"/>
      <c r="PYL7" s="66"/>
      <c r="PYM7" s="66"/>
      <c r="PYN7" s="66"/>
      <c r="PYO7" s="66"/>
      <c r="PYP7" s="66"/>
      <c r="PYQ7" s="66"/>
      <c r="PYR7" s="66"/>
      <c r="PYS7" s="66"/>
      <c r="PYT7" s="66"/>
      <c r="PYU7" s="66"/>
      <c r="PYV7" s="66"/>
      <c r="PYW7" s="66"/>
      <c r="PYX7" s="66"/>
      <c r="PYY7" s="66"/>
      <c r="PYZ7" s="66"/>
      <c r="PZA7" s="66"/>
      <c r="PZB7" s="66"/>
      <c r="PZC7" s="66"/>
      <c r="PZD7" s="66"/>
      <c r="PZE7" s="66"/>
      <c r="PZF7" s="66"/>
      <c r="PZG7" s="66"/>
      <c r="PZH7" s="66"/>
      <c r="PZI7" s="66"/>
      <c r="PZJ7" s="66"/>
      <c r="PZK7" s="66"/>
      <c r="PZL7" s="66"/>
      <c r="PZM7" s="66"/>
      <c r="PZN7" s="66"/>
      <c r="PZO7" s="66"/>
      <c r="PZP7" s="66"/>
      <c r="PZQ7" s="66"/>
      <c r="PZR7" s="66"/>
      <c r="PZS7" s="66"/>
      <c r="PZT7" s="66"/>
      <c r="PZU7" s="66"/>
      <c r="PZV7" s="66"/>
      <c r="PZW7" s="66"/>
      <c r="PZX7" s="66"/>
      <c r="PZY7" s="66"/>
      <c r="PZZ7" s="66"/>
      <c r="QAA7" s="66"/>
      <c r="QAB7" s="66"/>
      <c r="QAC7" s="66"/>
      <c r="QAD7" s="66"/>
      <c r="QAE7" s="66"/>
      <c r="QAF7" s="66"/>
      <c r="QAG7" s="66"/>
      <c r="QAH7" s="66"/>
      <c r="QAI7" s="66"/>
      <c r="QAJ7" s="66"/>
      <c r="QAK7" s="66"/>
      <c r="QAL7" s="66"/>
      <c r="QAM7" s="66"/>
      <c r="QAN7" s="66"/>
      <c r="QAO7" s="66"/>
      <c r="QAP7" s="66"/>
      <c r="QAQ7" s="66"/>
      <c r="QAR7" s="66"/>
      <c r="QAS7" s="66"/>
      <c r="QAT7" s="66"/>
      <c r="QAU7" s="66"/>
      <c r="QAV7" s="66"/>
      <c r="QAW7" s="66"/>
      <c r="QAX7" s="66"/>
      <c r="QAY7" s="66"/>
      <c r="QAZ7" s="66"/>
      <c r="QBA7" s="66"/>
      <c r="QBB7" s="66"/>
      <c r="QBC7" s="66"/>
      <c r="QBD7" s="66"/>
      <c r="QBE7" s="66"/>
      <c r="QBF7" s="66"/>
      <c r="QBG7" s="66"/>
      <c r="QBH7" s="66"/>
      <c r="QBI7" s="66"/>
      <c r="QBJ7" s="66"/>
      <c r="QBK7" s="66"/>
      <c r="QBL7" s="66"/>
      <c r="QBM7" s="66"/>
      <c r="QBN7" s="66"/>
      <c r="QBO7" s="66"/>
      <c r="QBP7" s="66"/>
      <c r="QBQ7" s="66"/>
      <c r="QBR7" s="66"/>
      <c r="QBS7" s="66"/>
      <c r="QBT7" s="66"/>
      <c r="QBU7" s="66"/>
      <c r="QBV7" s="66"/>
      <c r="QBW7" s="66"/>
      <c r="QBX7" s="66"/>
      <c r="QBY7" s="66"/>
      <c r="QBZ7" s="66"/>
      <c r="QCA7" s="66"/>
      <c r="QCB7" s="66"/>
      <c r="QCC7" s="66"/>
      <c r="QCD7" s="66"/>
      <c r="QCE7" s="66"/>
      <c r="QCF7" s="66"/>
      <c r="QCG7" s="66"/>
      <c r="QCH7" s="66"/>
      <c r="QCI7" s="66"/>
      <c r="QCJ7" s="66"/>
      <c r="QCK7" s="66"/>
      <c r="QCL7" s="66"/>
      <c r="QCM7" s="66"/>
      <c r="QCN7" s="66"/>
      <c r="QCO7" s="66"/>
      <c r="QCP7" s="66"/>
      <c r="QCQ7" s="66"/>
      <c r="QCR7" s="66"/>
      <c r="QCS7" s="66"/>
      <c r="QCT7" s="66"/>
      <c r="QCU7" s="66"/>
      <c r="QCV7" s="66"/>
      <c r="QCW7" s="66"/>
      <c r="QCX7" s="66"/>
      <c r="QCY7" s="66"/>
      <c r="QCZ7" s="66"/>
      <c r="QDA7" s="66"/>
      <c r="QDB7" s="66"/>
      <c r="QDC7" s="66"/>
      <c r="QDD7" s="66"/>
      <c r="QDE7" s="66"/>
      <c r="QDF7" s="66"/>
      <c r="QDG7" s="66"/>
      <c r="QDH7" s="66"/>
      <c r="QDI7" s="66"/>
      <c r="QDJ7" s="66"/>
      <c r="QDK7" s="66"/>
      <c r="QDL7" s="66"/>
      <c r="QDM7" s="66"/>
      <c r="QDN7" s="66"/>
      <c r="QDO7" s="66"/>
      <c r="QDP7" s="66"/>
      <c r="QDQ7" s="66"/>
      <c r="QDR7" s="66"/>
      <c r="QDS7" s="66"/>
      <c r="QDT7" s="66"/>
      <c r="QDU7" s="66"/>
      <c r="QDV7" s="66"/>
      <c r="QDW7" s="66"/>
      <c r="QDX7" s="66"/>
      <c r="QDY7" s="66"/>
      <c r="QDZ7" s="66"/>
      <c r="QEA7" s="66"/>
      <c r="QEB7" s="66"/>
      <c r="QEC7" s="66"/>
      <c r="QED7" s="66"/>
      <c r="QEE7" s="66"/>
      <c r="QEF7" s="66"/>
      <c r="QEG7" s="66"/>
      <c r="QEH7" s="66"/>
      <c r="QEI7" s="66"/>
      <c r="QEJ7" s="66"/>
      <c r="QEK7" s="66"/>
      <c r="QEL7" s="66"/>
      <c r="QEM7" s="66"/>
      <c r="QEN7" s="66"/>
      <c r="QEO7" s="66"/>
      <c r="QEP7" s="66"/>
      <c r="QEQ7" s="66"/>
      <c r="QER7" s="66"/>
      <c r="QES7" s="66"/>
      <c r="QET7" s="66"/>
      <c r="QEU7" s="66"/>
      <c r="QEV7" s="66"/>
      <c r="QEW7" s="66"/>
      <c r="QEX7" s="66"/>
      <c r="QEY7" s="66"/>
      <c r="QEZ7" s="66"/>
      <c r="QFA7" s="66"/>
      <c r="QFB7" s="66"/>
      <c r="QFC7" s="66"/>
      <c r="QFD7" s="66"/>
      <c r="QFE7" s="66"/>
      <c r="QFF7" s="66"/>
      <c r="QFG7" s="66"/>
      <c r="QFH7" s="66"/>
      <c r="QFI7" s="66"/>
      <c r="QFJ7" s="66"/>
      <c r="QFK7" s="66"/>
      <c r="QFL7" s="66"/>
      <c r="QFM7" s="66"/>
      <c r="QFN7" s="66"/>
      <c r="QFO7" s="66"/>
      <c r="QFP7" s="66"/>
      <c r="QFQ7" s="66"/>
      <c r="QFR7" s="66"/>
      <c r="QFS7" s="66"/>
      <c r="QFT7" s="66"/>
      <c r="QFU7" s="66"/>
      <c r="QFV7" s="66"/>
      <c r="QFW7" s="66"/>
      <c r="QFX7" s="66"/>
      <c r="QFY7" s="66"/>
      <c r="QFZ7" s="66"/>
      <c r="QGA7" s="66"/>
      <c r="QGB7" s="66"/>
      <c r="QGC7" s="66"/>
      <c r="QGD7" s="66"/>
      <c r="QGE7" s="66"/>
      <c r="QGF7" s="66"/>
      <c r="QGG7" s="66"/>
      <c r="QGH7" s="66"/>
      <c r="QGI7" s="66"/>
      <c r="QGJ7" s="66"/>
      <c r="QGK7" s="66"/>
      <c r="QGL7" s="66"/>
      <c r="QGM7" s="66"/>
      <c r="QGN7" s="66"/>
      <c r="QGO7" s="66"/>
      <c r="QGP7" s="66"/>
      <c r="QGQ7" s="66"/>
      <c r="QGR7" s="66"/>
      <c r="QGS7" s="66"/>
      <c r="QGT7" s="66"/>
      <c r="QGU7" s="66"/>
      <c r="QGV7" s="66"/>
      <c r="QGW7" s="66"/>
      <c r="QGX7" s="66"/>
      <c r="QGY7" s="66"/>
      <c r="QGZ7" s="66"/>
      <c r="QHA7" s="66"/>
      <c r="QHB7" s="66"/>
      <c r="QHC7" s="66"/>
      <c r="QHD7" s="66"/>
      <c r="QHE7" s="66"/>
      <c r="QHF7" s="66"/>
      <c r="QHG7" s="66"/>
      <c r="QHH7" s="66"/>
      <c r="QHI7" s="66"/>
      <c r="QHJ7" s="66"/>
      <c r="QHK7" s="66"/>
      <c r="QHL7" s="66"/>
      <c r="QHM7" s="66"/>
      <c r="QHN7" s="66"/>
      <c r="QHO7" s="66"/>
      <c r="QHP7" s="66"/>
      <c r="QHQ7" s="66"/>
      <c r="QHR7" s="66"/>
      <c r="QHS7" s="66"/>
      <c r="QHT7" s="66"/>
      <c r="QHU7" s="66"/>
      <c r="QHV7" s="66"/>
      <c r="QHW7" s="66"/>
      <c r="QHX7" s="66"/>
      <c r="QHY7" s="66"/>
      <c r="QHZ7" s="66"/>
      <c r="QIA7" s="66"/>
      <c r="QIB7" s="66"/>
      <c r="QIC7" s="66"/>
      <c r="QID7" s="66"/>
      <c r="QIE7" s="66"/>
      <c r="QIF7" s="66"/>
      <c r="QIG7" s="66"/>
      <c r="QIH7" s="66"/>
      <c r="QII7" s="66"/>
      <c r="QIJ7" s="66"/>
      <c r="QIK7" s="66"/>
      <c r="QIL7" s="66"/>
      <c r="QIM7" s="66"/>
      <c r="QIN7" s="66"/>
      <c r="QIO7" s="66"/>
      <c r="QIP7" s="66"/>
      <c r="QIQ7" s="66"/>
      <c r="QIR7" s="66"/>
      <c r="QIS7" s="66"/>
      <c r="QIT7" s="66"/>
      <c r="QIU7" s="66"/>
      <c r="QIV7" s="66"/>
      <c r="QIW7" s="66"/>
      <c r="QIX7" s="66"/>
      <c r="QIY7" s="66"/>
      <c r="QIZ7" s="66"/>
      <c r="QJA7" s="66"/>
      <c r="QJB7" s="66"/>
      <c r="QJC7" s="66"/>
      <c r="QJD7" s="66"/>
      <c r="QJE7" s="66"/>
      <c r="QJF7" s="66"/>
      <c r="QJG7" s="66"/>
      <c r="QJH7" s="66"/>
      <c r="QJI7" s="66"/>
      <c r="QJJ7" s="66"/>
      <c r="QJK7" s="66"/>
      <c r="QJL7" s="66"/>
      <c r="QJM7" s="66"/>
      <c r="QJN7" s="66"/>
      <c r="QJO7" s="66"/>
      <c r="QJP7" s="66"/>
      <c r="QJQ7" s="66"/>
      <c r="QJR7" s="66"/>
      <c r="QJS7" s="66"/>
      <c r="QJT7" s="66"/>
      <c r="QJU7" s="66"/>
      <c r="QJV7" s="66"/>
      <c r="QJW7" s="66"/>
      <c r="QJX7" s="66"/>
      <c r="QJY7" s="66"/>
      <c r="QJZ7" s="66"/>
      <c r="QKA7" s="66"/>
      <c r="QKB7" s="66"/>
      <c r="QKC7" s="66"/>
      <c r="QKD7" s="66"/>
      <c r="QKE7" s="66"/>
      <c r="QKF7" s="66"/>
      <c r="QKG7" s="66"/>
      <c r="QKH7" s="66"/>
      <c r="QKI7" s="66"/>
      <c r="QKJ7" s="66"/>
      <c r="QKK7" s="66"/>
      <c r="QKL7" s="66"/>
      <c r="QKM7" s="66"/>
      <c r="QKN7" s="66"/>
      <c r="QKO7" s="66"/>
      <c r="QKP7" s="66"/>
      <c r="QKQ7" s="66"/>
      <c r="QKR7" s="66"/>
      <c r="QKS7" s="66"/>
      <c r="QKT7" s="66"/>
      <c r="QKU7" s="66"/>
      <c r="QKV7" s="66"/>
      <c r="QKW7" s="66"/>
      <c r="QKX7" s="66"/>
      <c r="QKY7" s="66"/>
      <c r="QKZ7" s="66"/>
      <c r="QLA7" s="66"/>
      <c r="QLB7" s="66"/>
      <c r="QLC7" s="66"/>
      <c r="QLD7" s="66"/>
      <c r="QLE7" s="66"/>
      <c r="QLF7" s="66"/>
      <c r="QLG7" s="66"/>
      <c r="QLH7" s="66"/>
      <c r="QLI7" s="66"/>
      <c r="QLJ7" s="66"/>
      <c r="QLK7" s="66"/>
      <c r="QLL7" s="66"/>
      <c r="QLM7" s="66"/>
      <c r="QLN7" s="66"/>
      <c r="QLO7" s="66"/>
      <c r="QLP7" s="66"/>
      <c r="QLQ7" s="66"/>
      <c r="QLR7" s="66"/>
      <c r="QLS7" s="66"/>
      <c r="QLT7" s="66"/>
      <c r="QLU7" s="66"/>
      <c r="QLV7" s="66"/>
      <c r="QLW7" s="66"/>
      <c r="QLX7" s="66"/>
      <c r="QLY7" s="66"/>
      <c r="QLZ7" s="66"/>
      <c r="QMA7" s="66"/>
      <c r="QMB7" s="66"/>
      <c r="QMC7" s="66"/>
      <c r="QMD7" s="66"/>
      <c r="QME7" s="66"/>
      <c r="QMF7" s="66"/>
      <c r="QMG7" s="66"/>
      <c r="QMH7" s="66"/>
      <c r="QMI7" s="66"/>
      <c r="QMJ7" s="66"/>
      <c r="QMK7" s="66"/>
      <c r="QML7" s="66"/>
      <c r="QMM7" s="66"/>
      <c r="QMN7" s="66"/>
      <c r="QMO7" s="66"/>
      <c r="QMP7" s="66"/>
      <c r="QMQ7" s="66"/>
      <c r="QMR7" s="66"/>
      <c r="QMS7" s="66"/>
      <c r="QMT7" s="66"/>
      <c r="QMU7" s="66"/>
      <c r="QMV7" s="66"/>
      <c r="QMW7" s="66"/>
      <c r="QMX7" s="66"/>
      <c r="QMY7" s="66"/>
      <c r="QMZ7" s="66"/>
      <c r="QNA7" s="66"/>
      <c r="QNB7" s="66"/>
      <c r="QNC7" s="66"/>
      <c r="QND7" s="66"/>
      <c r="QNE7" s="66"/>
      <c r="QNF7" s="66"/>
      <c r="QNG7" s="66"/>
      <c r="QNH7" s="66"/>
      <c r="QNI7" s="66"/>
      <c r="QNJ7" s="66"/>
      <c r="QNK7" s="66"/>
      <c r="QNL7" s="66"/>
      <c r="QNM7" s="66"/>
      <c r="QNN7" s="66"/>
      <c r="QNO7" s="66"/>
      <c r="QNP7" s="66"/>
      <c r="QNQ7" s="66"/>
      <c r="QNR7" s="66"/>
      <c r="QNS7" s="66"/>
      <c r="QNT7" s="66"/>
      <c r="QNU7" s="66"/>
      <c r="QNV7" s="66"/>
      <c r="QNW7" s="66"/>
      <c r="QNX7" s="66"/>
      <c r="QNY7" s="66"/>
      <c r="QNZ7" s="66"/>
      <c r="QOA7" s="66"/>
      <c r="QOB7" s="66"/>
      <c r="QOC7" s="66"/>
      <c r="QOD7" s="66"/>
      <c r="QOE7" s="66"/>
      <c r="QOF7" s="66"/>
      <c r="QOG7" s="66"/>
      <c r="QOH7" s="66"/>
      <c r="QOI7" s="66"/>
      <c r="QOJ7" s="66"/>
      <c r="QOK7" s="66"/>
      <c r="QOL7" s="66"/>
      <c r="QOM7" s="66"/>
      <c r="QON7" s="66"/>
      <c r="QOO7" s="66"/>
      <c r="QOP7" s="66"/>
      <c r="QOQ7" s="66"/>
      <c r="QOR7" s="66"/>
      <c r="QOS7" s="66"/>
      <c r="QOT7" s="66"/>
      <c r="QOU7" s="66"/>
      <c r="QOV7" s="66"/>
      <c r="QOW7" s="66"/>
      <c r="QOX7" s="66"/>
      <c r="QOY7" s="66"/>
      <c r="QOZ7" s="66"/>
      <c r="QPA7" s="66"/>
      <c r="QPB7" s="66"/>
      <c r="QPC7" s="66"/>
      <c r="QPD7" s="66"/>
      <c r="QPE7" s="66"/>
      <c r="QPF7" s="66"/>
      <c r="QPG7" s="66"/>
      <c r="QPH7" s="66"/>
      <c r="QPI7" s="66"/>
      <c r="QPJ7" s="66"/>
      <c r="QPK7" s="66"/>
      <c r="QPL7" s="66"/>
      <c r="QPM7" s="66"/>
      <c r="QPN7" s="66"/>
      <c r="QPO7" s="66"/>
      <c r="QPP7" s="66"/>
      <c r="QPQ7" s="66"/>
      <c r="QPR7" s="66"/>
      <c r="QPS7" s="66"/>
      <c r="QPT7" s="66"/>
      <c r="QPU7" s="66"/>
      <c r="QPV7" s="66"/>
      <c r="QPW7" s="66"/>
      <c r="QPX7" s="66"/>
      <c r="QPY7" s="66"/>
      <c r="QPZ7" s="66"/>
      <c r="QQA7" s="66"/>
      <c r="QQB7" s="66"/>
      <c r="QQC7" s="66"/>
      <c r="QQD7" s="66"/>
      <c r="QQE7" s="66"/>
      <c r="QQF7" s="66"/>
      <c r="QQG7" s="66"/>
      <c r="QQH7" s="66"/>
      <c r="QQI7" s="66"/>
      <c r="QQJ7" s="66"/>
      <c r="QQK7" s="66"/>
      <c r="QQL7" s="66"/>
      <c r="QQM7" s="66"/>
      <c r="QQN7" s="66"/>
      <c r="QQO7" s="66"/>
      <c r="QQP7" s="66"/>
      <c r="QQQ7" s="66"/>
      <c r="QQR7" s="66"/>
      <c r="QQS7" s="66"/>
      <c r="QQT7" s="66"/>
      <c r="QQU7" s="66"/>
      <c r="QQV7" s="66"/>
      <c r="QQW7" s="66"/>
      <c r="QQX7" s="66"/>
      <c r="QQY7" s="66"/>
      <c r="QQZ7" s="66"/>
      <c r="QRA7" s="66"/>
      <c r="QRB7" s="66"/>
      <c r="QRC7" s="66"/>
      <c r="QRD7" s="66"/>
      <c r="QRE7" s="66"/>
      <c r="QRF7" s="66"/>
      <c r="QRG7" s="66"/>
      <c r="QRH7" s="66"/>
      <c r="QRI7" s="66"/>
      <c r="QRJ7" s="66"/>
      <c r="QRK7" s="66"/>
      <c r="QRL7" s="66"/>
      <c r="QRM7" s="66"/>
      <c r="QRN7" s="66"/>
      <c r="QRO7" s="66"/>
      <c r="QRP7" s="66"/>
      <c r="QRQ7" s="66"/>
      <c r="QRR7" s="66"/>
      <c r="QRS7" s="66"/>
      <c r="QRT7" s="66"/>
      <c r="QRU7" s="66"/>
      <c r="QRV7" s="66"/>
      <c r="QRW7" s="66"/>
      <c r="QRX7" s="66"/>
      <c r="QRY7" s="66"/>
      <c r="QRZ7" s="66"/>
      <c r="QSA7" s="66"/>
      <c r="QSB7" s="66"/>
      <c r="QSC7" s="66"/>
      <c r="QSD7" s="66"/>
      <c r="QSE7" s="66"/>
      <c r="QSF7" s="66"/>
      <c r="QSG7" s="66"/>
      <c r="QSH7" s="66"/>
      <c r="QSI7" s="66"/>
      <c r="QSJ7" s="66"/>
      <c r="QSK7" s="66"/>
      <c r="QSL7" s="66"/>
      <c r="QSM7" s="66"/>
      <c r="QSN7" s="66"/>
      <c r="QSO7" s="66"/>
      <c r="QSP7" s="66"/>
      <c r="QSQ7" s="66"/>
      <c r="QSR7" s="66"/>
      <c r="QSS7" s="66"/>
      <c r="QST7" s="66"/>
      <c r="QSU7" s="66"/>
      <c r="QSV7" s="66"/>
      <c r="QSW7" s="66"/>
      <c r="QSX7" s="66"/>
      <c r="QSY7" s="66"/>
      <c r="QSZ7" s="66"/>
      <c r="QTA7" s="66"/>
      <c r="QTB7" s="66"/>
      <c r="QTC7" s="66"/>
      <c r="QTD7" s="66"/>
      <c r="QTE7" s="66"/>
      <c r="QTF7" s="66"/>
      <c r="QTG7" s="66"/>
      <c r="QTH7" s="66"/>
      <c r="QTI7" s="66"/>
      <c r="QTJ7" s="66"/>
      <c r="QTK7" s="66"/>
      <c r="QTL7" s="66"/>
      <c r="QTM7" s="66"/>
      <c r="QTN7" s="66"/>
      <c r="QTO7" s="66"/>
      <c r="QTP7" s="66"/>
      <c r="QTQ7" s="66"/>
      <c r="QTR7" s="66"/>
      <c r="QTS7" s="66"/>
      <c r="QTT7" s="66"/>
      <c r="QTU7" s="66"/>
      <c r="QTV7" s="66"/>
      <c r="QTW7" s="66"/>
      <c r="QTX7" s="66"/>
      <c r="QTY7" s="66"/>
      <c r="QTZ7" s="66"/>
      <c r="QUA7" s="66"/>
      <c r="QUB7" s="66"/>
      <c r="QUC7" s="66"/>
      <c r="QUD7" s="66"/>
      <c r="QUE7" s="66"/>
      <c r="QUF7" s="66"/>
      <c r="QUG7" s="66"/>
      <c r="QUH7" s="66"/>
      <c r="QUI7" s="66"/>
      <c r="QUJ7" s="66"/>
      <c r="QUK7" s="66"/>
      <c r="QUL7" s="66"/>
      <c r="QUM7" s="66"/>
      <c r="QUN7" s="66"/>
      <c r="QUO7" s="66"/>
      <c r="QUP7" s="66"/>
      <c r="QUQ7" s="66"/>
      <c r="QUR7" s="66"/>
      <c r="QUS7" s="66"/>
      <c r="QUT7" s="66"/>
      <c r="QUU7" s="66"/>
      <c r="QUV7" s="66"/>
      <c r="QUW7" s="66"/>
      <c r="QUX7" s="66"/>
      <c r="QUY7" s="66"/>
      <c r="QUZ7" s="66"/>
      <c r="QVA7" s="66"/>
      <c r="QVB7" s="66"/>
      <c r="QVC7" s="66"/>
      <c r="QVD7" s="66"/>
      <c r="QVE7" s="66"/>
      <c r="QVF7" s="66"/>
      <c r="QVG7" s="66"/>
      <c r="QVH7" s="66"/>
      <c r="QVI7" s="66"/>
      <c r="QVJ7" s="66"/>
      <c r="QVK7" s="66"/>
      <c r="QVL7" s="66"/>
      <c r="QVM7" s="66"/>
      <c r="QVN7" s="66"/>
      <c r="QVO7" s="66"/>
      <c r="QVP7" s="66"/>
      <c r="QVQ7" s="66"/>
      <c r="QVR7" s="66"/>
      <c r="QVS7" s="66"/>
      <c r="QVT7" s="66"/>
      <c r="QVU7" s="66"/>
      <c r="QVV7" s="66"/>
      <c r="QVW7" s="66"/>
      <c r="QVX7" s="66"/>
      <c r="QVY7" s="66"/>
      <c r="QVZ7" s="66"/>
      <c r="QWA7" s="66"/>
      <c r="QWB7" s="66"/>
      <c r="QWC7" s="66"/>
      <c r="QWD7" s="66"/>
      <c r="QWE7" s="66"/>
      <c r="QWF7" s="66"/>
      <c r="QWG7" s="66"/>
      <c r="QWH7" s="66"/>
      <c r="QWI7" s="66"/>
      <c r="QWJ7" s="66"/>
      <c r="QWK7" s="66"/>
      <c r="QWL7" s="66"/>
      <c r="QWM7" s="66"/>
      <c r="QWN7" s="66"/>
      <c r="QWO7" s="66"/>
      <c r="QWP7" s="66"/>
      <c r="QWQ7" s="66"/>
      <c r="QWR7" s="66"/>
      <c r="QWS7" s="66"/>
      <c r="QWT7" s="66"/>
      <c r="QWU7" s="66"/>
      <c r="QWV7" s="66"/>
      <c r="QWW7" s="66"/>
      <c r="QWX7" s="66"/>
      <c r="QWY7" s="66"/>
      <c r="QWZ7" s="66"/>
      <c r="QXA7" s="66"/>
      <c r="QXB7" s="66"/>
      <c r="QXC7" s="66"/>
      <c r="QXD7" s="66"/>
      <c r="QXE7" s="66"/>
      <c r="QXF7" s="66"/>
      <c r="QXG7" s="66"/>
      <c r="QXH7" s="66"/>
      <c r="QXI7" s="66"/>
      <c r="QXJ7" s="66"/>
      <c r="QXK7" s="66"/>
      <c r="QXL7" s="66"/>
      <c r="QXM7" s="66"/>
      <c r="QXN7" s="66"/>
      <c r="QXO7" s="66"/>
      <c r="QXP7" s="66"/>
      <c r="QXQ7" s="66"/>
      <c r="QXR7" s="66"/>
      <c r="QXS7" s="66"/>
      <c r="QXT7" s="66"/>
      <c r="QXU7" s="66"/>
      <c r="QXV7" s="66"/>
      <c r="QXW7" s="66"/>
      <c r="QXX7" s="66"/>
      <c r="QXY7" s="66"/>
      <c r="QXZ7" s="66"/>
      <c r="QYA7" s="66"/>
      <c r="QYB7" s="66"/>
      <c r="QYC7" s="66"/>
      <c r="QYD7" s="66"/>
      <c r="QYE7" s="66"/>
      <c r="QYF7" s="66"/>
      <c r="QYG7" s="66"/>
      <c r="QYH7" s="66"/>
      <c r="QYI7" s="66"/>
      <c r="QYJ7" s="66"/>
      <c r="QYK7" s="66"/>
      <c r="QYL7" s="66"/>
      <c r="QYM7" s="66"/>
      <c r="QYN7" s="66"/>
      <c r="QYO7" s="66"/>
      <c r="QYP7" s="66"/>
      <c r="QYQ7" s="66"/>
      <c r="QYR7" s="66"/>
      <c r="QYS7" s="66"/>
      <c r="QYT7" s="66"/>
      <c r="QYU7" s="66"/>
      <c r="QYV7" s="66"/>
      <c r="QYW7" s="66"/>
      <c r="QYX7" s="66"/>
      <c r="QYY7" s="66"/>
      <c r="QYZ7" s="66"/>
      <c r="QZA7" s="66"/>
      <c r="QZB7" s="66"/>
      <c r="QZC7" s="66"/>
      <c r="QZD7" s="66"/>
      <c r="QZE7" s="66"/>
      <c r="QZF7" s="66"/>
      <c r="QZG7" s="66"/>
      <c r="QZH7" s="66"/>
      <c r="QZI7" s="66"/>
      <c r="QZJ7" s="66"/>
      <c r="QZK7" s="66"/>
      <c r="QZL7" s="66"/>
      <c r="QZM7" s="66"/>
      <c r="QZN7" s="66"/>
      <c r="QZO7" s="66"/>
      <c r="QZP7" s="66"/>
      <c r="QZQ7" s="66"/>
      <c r="QZR7" s="66"/>
      <c r="QZS7" s="66"/>
      <c r="QZT7" s="66"/>
      <c r="QZU7" s="66"/>
      <c r="QZV7" s="66"/>
      <c r="QZW7" s="66"/>
      <c r="QZX7" s="66"/>
      <c r="QZY7" s="66"/>
      <c r="QZZ7" s="66"/>
      <c r="RAA7" s="66"/>
      <c r="RAB7" s="66"/>
      <c r="RAC7" s="66"/>
      <c r="RAD7" s="66"/>
      <c r="RAE7" s="66"/>
      <c r="RAF7" s="66"/>
      <c r="RAG7" s="66"/>
      <c r="RAH7" s="66"/>
      <c r="RAI7" s="66"/>
      <c r="RAJ7" s="66"/>
      <c r="RAK7" s="66"/>
      <c r="RAL7" s="66"/>
      <c r="RAM7" s="66"/>
      <c r="RAN7" s="66"/>
      <c r="RAO7" s="66"/>
      <c r="RAP7" s="66"/>
      <c r="RAQ7" s="66"/>
      <c r="RAR7" s="66"/>
      <c r="RAS7" s="66"/>
      <c r="RAT7" s="66"/>
      <c r="RAU7" s="66"/>
      <c r="RAV7" s="66"/>
      <c r="RAW7" s="66"/>
      <c r="RAX7" s="66"/>
      <c r="RAY7" s="66"/>
      <c r="RAZ7" s="66"/>
      <c r="RBA7" s="66"/>
      <c r="RBB7" s="66"/>
      <c r="RBC7" s="66"/>
      <c r="RBD7" s="66"/>
      <c r="RBE7" s="66"/>
      <c r="RBF7" s="66"/>
      <c r="RBG7" s="66"/>
      <c r="RBH7" s="66"/>
      <c r="RBI7" s="66"/>
      <c r="RBJ7" s="66"/>
      <c r="RBK7" s="66"/>
      <c r="RBL7" s="66"/>
      <c r="RBM7" s="66"/>
      <c r="RBN7" s="66"/>
      <c r="RBO7" s="66"/>
      <c r="RBP7" s="66"/>
      <c r="RBQ7" s="66"/>
      <c r="RBR7" s="66"/>
      <c r="RBS7" s="66"/>
      <c r="RBT7" s="66"/>
      <c r="RBU7" s="66"/>
      <c r="RBV7" s="66"/>
      <c r="RBW7" s="66"/>
      <c r="RBX7" s="66"/>
      <c r="RBY7" s="66"/>
      <c r="RBZ7" s="66"/>
      <c r="RCA7" s="66"/>
      <c r="RCB7" s="66"/>
      <c r="RCC7" s="66"/>
      <c r="RCD7" s="66"/>
      <c r="RCE7" s="66"/>
      <c r="RCF7" s="66"/>
      <c r="RCG7" s="66"/>
      <c r="RCH7" s="66"/>
      <c r="RCI7" s="66"/>
      <c r="RCJ7" s="66"/>
      <c r="RCK7" s="66"/>
      <c r="RCL7" s="66"/>
      <c r="RCM7" s="66"/>
      <c r="RCN7" s="66"/>
      <c r="RCO7" s="66"/>
      <c r="RCP7" s="66"/>
      <c r="RCQ7" s="66"/>
      <c r="RCR7" s="66"/>
      <c r="RCS7" s="66"/>
      <c r="RCT7" s="66"/>
      <c r="RCU7" s="66"/>
      <c r="RCV7" s="66"/>
      <c r="RCW7" s="66"/>
      <c r="RCX7" s="66"/>
      <c r="RCY7" s="66"/>
      <c r="RCZ7" s="66"/>
      <c r="RDA7" s="66"/>
      <c r="RDB7" s="66"/>
      <c r="RDC7" s="66"/>
      <c r="RDD7" s="66"/>
      <c r="RDE7" s="66"/>
      <c r="RDF7" s="66"/>
      <c r="RDG7" s="66"/>
      <c r="RDH7" s="66"/>
      <c r="RDI7" s="66"/>
      <c r="RDJ7" s="66"/>
      <c r="RDK7" s="66"/>
      <c r="RDL7" s="66"/>
      <c r="RDM7" s="66"/>
      <c r="RDN7" s="66"/>
      <c r="RDO7" s="66"/>
      <c r="RDP7" s="66"/>
      <c r="RDQ7" s="66"/>
      <c r="RDR7" s="66"/>
      <c r="RDS7" s="66"/>
      <c r="RDT7" s="66"/>
      <c r="RDU7" s="66"/>
      <c r="RDV7" s="66"/>
      <c r="RDW7" s="66"/>
      <c r="RDX7" s="66"/>
      <c r="RDY7" s="66"/>
      <c r="RDZ7" s="66"/>
      <c r="REA7" s="66"/>
      <c r="REB7" s="66"/>
      <c r="REC7" s="66"/>
      <c r="RED7" s="66"/>
      <c r="REE7" s="66"/>
      <c r="REF7" s="66"/>
      <c r="REG7" s="66"/>
      <c r="REH7" s="66"/>
      <c r="REI7" s="66"/>
      <c r="REJ7" s="66"/>
      <c r="REK7" s="66"/>
      <c r="REL7" s="66"/>
      <c r="REM7" s="66"/>
      <c r="REN7" s="66"/>
      <c r="REO7" s="66"/>
      <c r="REP7" s="66"/>
      <c r="REQ7" s="66"/>
      <c r="RER7" s="66"/>
      <c r="RES7" s="66"/>
      <c r="RET7" s="66"/>
      <c r="REU7" s="66"/>
      <c r="REV7" s="66"/>
      <c r="REW7" s="66"/>
      <c r="REX7" s="66"/>
      <c r="REY7" s="66"/>
      <c r="REZ7" s="66"/>
      <c r="RFA7" s="66"/>
      <c r="RFB7" s="66"/>
      <c r="RFC7" s="66"/>
      <c r="RFD7" s="66"/>
      <c r="RFE7" s="66"/>
      <c r="RFF7" s="66"/>
      <c r="RFG7" s="66"/>
      <c r="RFH7" s="66"/>
      <c r="RFI7" s="66"/>
      <c r="RFJ7" s="66"/>
      <c r="RFK7" s="66"/>
      <c r="RFL7" s="66"/>
      <c r="RFM7" s="66"/>
      <c r="RFN7" s="66"/>
      <c r="RFO7" s="66"/>
      <c r="RFP7" s="66"/>
      <c r="RFQ7" s="66"/>
      <c r="RFR7" s="66"/>
      <c r="RFS7" s="66"/>
      <c r="RFT7" s="66"/>
      <c r="RFU7" s="66"/>
      <c r="RFV7" s="66"/>
      <c r="RFW7" s="66"/>
      <c r="RFX7" s="66"/>
      <c r="RFY7" s="66"/>
      <c r="RFZ7" s="66"/>
      <c r="RGA7" s="66"/>
      <c r="RGB7" s="66"/>
      <c r="RGC7" s="66"/>
      <c r="RGD7" s="66"/>
      <c r="RGE7" s="66"/>
      <c r="RGF7" s="66"/>
      <c r="RGG7" s="66"/>
      <c r="RGH7" s="66"/>
      <c r="RGI7" s="66"/>
      <c r="RGJ7" s="66"/>
      <c r="RGK7" s="66"/>
      <c r="RGL7" s="66"/>
      <c r="RGM7" s="66"/>
      <c r="RGN7" s="66"/>
      <c r="RGO7" s="66"/>
      <c r="RGP7" s="66"/>
      <c r="RGQ7" s="66"/>
      <c r="RGR7" s="66"/>
      <c r="RGS7" s="66"/>
      <c r="RGT7" s="66"/>
      <c r="RGU7" s="66"/>
      <c r="RGV7" s="66"/>
      <c r="RGW7" s="66"/>
      <c r="RGX7" s="66"/>
      <c r="RGY7" s="66"/>
      <c r="RGZ7" s="66"/>
      <c r="RHA7" s="66"/>
      <c r="RHB7" s="66"/>
      <c r="RHC7" s="66"/>
      <c r="RHD7" s="66"/>
      <c r="RHE7" s="66"/>
      <c r="RHF7" s="66"/>
      <c r="RHG7" s="66"/>
      <c r="RHH7" s="66"/>
      <c r="RHI7" s="66"/>
      <c r="RHJ7" s="66"/>
      <c r="RHK7" s="66"/>
      <c r="RHL7" s="66"/>
      <c r="RHM7" s="66"/>
      <c r="RHN7" s="66"/>
      <c r="RHO7" s="66"/>
      <c r="RHP7" s="66"/>
      <c r="RHQ7" s="66"/>
      <c r="RHR7" s="66"/>
      <c r="RHS7" s="66"/>
      <c r="RHT7" s="66"/>
      <c r="RHU7" s="66"/>
      <c r="RHV7" s="66"/>
      <c r="RHW7" s="66"/>
      <c r="RHX7" s="66"/>
      <c r="RHY7" s="66"/>
      <c r="RHZ7" s="66"/>
      <c r="RIA7" s="66"/>
      <c r="RIB7" s="66"/>
      <c r="RIC7" s="66"/>
      <c r="RID7" s="66"/>
      <c r="RIE7" s="66"/>
      <c r="RIF7" s="66"/>
      <c r="RIG7" s="66"/>
      <c r="RIH7" s="66"/>
      <c r="RII7" s="66"/>
      <c r="RIJ7" s="66"/>
      <c r="RIK7" s="66"/>
      <c r="RIL7" s="66"/>
      <c r="RIM7" s="66"/>
      <c r="RIN7" s="66"/>
      <c r="RIO7" s="66"/>
      <c r="RIP7" s="66"/>
      <c r="RIQ7" s="66"/>
      <c r="RIR7" s="66"/>
      <c r="RIS7" s="66"/>
      <c r="RIT7" s="66"/>
      <c r="RIU7" s="66"/>
      <c r="RIV7" s="66"/>
      <c r="RIW7" s="66"/>
      <c r="RIX7" s="66"/>
      <c r="RIY7" s="66"/>
      <c r="RIZ7" s="66"/>
      <c r="RJA7" s="66"/>
      <c r="RJB7" s="66"/>
      <c r="RJC7" s="66"/>
      <c r="RJD7" s="66"/>
      <c r="RJE7" s="66"/>
      <c r="RJF7" s="66"/>
      <c r="RJG7" s="66"/>
      <c r="RJH7" s="66"/>
      <c r="RJI7" s="66"/>
      <c r="RJJ7" s="66"/>
      <c r="RJK7" s="66"/>
      <c r="RJL7" s="66"/>
      <c r="RJM7" s="66"/>
      <c r="RJN7" s="66"/>
      <c r="RJO7" s="66"/>
      <c r="RJP7" s="66"/>
      <c r="RJQ7" s="66"/>
      <c r="RJR7" s="66"/>
      <c r="RJS7" s="66"/>
      <c r="RJT7" s="66"/>
      <c r="RJU7" s="66"/>
      <c r="RJV7" s="66"/>
      <c r="RJW7" s="66"/>
      <c r="RJX7" s="66"/>
      <c r="RJY7" s="66"/>
      <c r="RJZ7" s="66"/>
      <c r="RKA7" s="66"/>
      <c r="RKB7" s="66"/>
      <c r="RKC7" s="66"/>
      <c r="RKD7" s="66"/>
      <c r="RKE7" s="66"/>
      <c r="RKF7" s="66"/>
      <c r="RKG7" s="66"/>
      <c r="RKH7" s="66"/>
      <c r="RKI7" s="66"/>
      <c r="RKJ7" s="66"/>
      <c r="RKK7" s="66"/>
      <c r="RKL7" s="66"/>
      <c r="RKM7" s="66"/>
      <c r="RKN7" s="66"/>
      <c r="RKO7" s="66"/>
      <c r="RKP7" s="66"/>
      <c r="RKQ7" s="66"/>
      <c r="RKR7" s="66"/>
      <c r="RKS7" s="66"/>
      <c r="RKT7" s="66"/>
      <c r="RKU7" s="66"/>
      <c r="RKV7" s="66"/>
      <c r="RKW7" s="66"/>
      <c r="RKX7" s="66"/>
      <c r="RKY7" s="66"/>
      <c r="RKZ7" s="66"/>
      <c r="RLA7" s="66"/>
      <c r="RLB7" s="66"/>
      <c r="RLC7" s="66"/>
      <c r="RLD7" s="66"/>
      <c r="RLE7" s="66"/>
      <c r="RLF7" s="66"/>
      <c r="RLG7" s="66"/>
      <c r="RLH7" s="66"/>
      <c r="RLI7" s="66"/>
      <c r="RLJ7" s="66"/>
      <c r="RLK7" s="66"/>
      <c r="RLL7" s="66"/>
      <c r="RLM7" s="66"/>
      <c r="RLN7" s="66"/>
      <c r="RLO7" s="66"/>
      <c r="RLP7" s="66"/>
      <c r="RLQ7" s="66"/>
      <c r="RLR7" s="66"/>
      <c r="RLS7" s="66"/>
      <c r="RLT7" s="66"/>
      <c r="RLU7" s="66"/>
      <c r="RLV7" s="66"/>
      <c r="RLW7" s="66"/>
      <c r="RLX7" s="66"/>
      <c r="RLY7" s="66"/>
      <c r="RLZ7" s="66"/>
      <c r="RMA7" s="66"/>
      <c r="RMB7" s="66"/>
      <c r="RMC7" s="66"/>
      <c r="RMD7" s="66"/>
      <c r="RME7" s="66"/>
      <c r="RMF7" s="66"/>
      <c r="RMG7" s="66"/>
      <c r="RMH7" s="66"/>
      <c r="RMI7" s="66"/>
      <c r="RMJ7" s="66"/>
      <c r="RMK7" s="66"/>
      <c r="RML7" s="66"/>
      <c r="RMM7" s="66"/>
      <c r="RMN7" s="66"/>
      <c r="RMO7" s="66"/>
      <c r="RMP7" s="66"/>
      <c r="RMQ7" s="66"/>
      <c r="RMR7" s="66"/>
      <c r="RMS7" s="66"/>
      <c r="RMT7" s="66"/>
      <c r="RMU7" s="66"/>
      <c r="RMV7" s="66"/>
      <c r="RMW7" s="66"/>
      <c r="RMX7" s="66"/>
      <c r="RMY7" s="66"/>
      <c r="RMZ7" s="66"/>
      <c r="RNA7" s="66"/>
      <c r="RNB7" s="66"/>
      <c r="RNC7" s="66"/>
      <c r="RND7" s="66"/>
      <c r="RNE7" s="66"/>
      <c r="RNF7" s="66"/>
      <c r="RNG7" s="66"/>
      <c r="RNH7" s="66"/>
      <c r="RNI7" s="66"/>
      <c r="RNJ7" s="66"/>
      <c r="RNK7" s="66"/>
      <c r="RNL7" s="66"/>
      <c r="RNM7" s="66"/>
      <c r="RNN7" s="66"/>
      <c r="RNO7" s="66"/>
      <c r="RNP7" s="66"/>
      <c r="RNQ7" s="66"/>
      <c r="RNR7" s="66"/>
      <c r="RNS7" s="66"/>
      <c r="RNT7" s="66"/>
      <c r="RNU7" s="66"/>
      <c r="RNV7" s="66"/>
      <c r="RNW7" s="66"/>
      <c r="RNX7" s="66"/>
      <c r="RNY7" s="66"/>
      <c r="RNZ7" s="66"/>
      <c r="ROA7" s="66"/>
      <c r="ROB7" s="66"/>
      <c r="ROC7" s="66"/>
      <c r="ROD7" s="66"/>
      <c r="ROE7" s="66"/>
      <c r="ROF7" s="66"/>
      <c r="ROG7" s="66"/>
      <c r="ROH7" s="66"/>
      <c r="ROI7" s="66"/>
      <c r="ROJ7" s="66"/>
      <c r="ROK7" s="66"/>
      <c r="ROL7" s="66"/>
      <c r="ROM7" s="66"/>
      <c r="RON7" s="66"/>
      <c r="ROO7" s="66"/>
      <c r="ROP7" s="66"/>
      <c r="ROQ7" s="66"/>
      <c r="ROR7" s="66"/>
      <c r="ROS7" s="66"/>
      <c r="ROT7" s="66"/>
      <c r="ROU7" s="66"/>
      <c r="ROV7" s="66"/>
      <c r="ROW7" s="66"/>
      <c r="ROX7" s="66"/>
      <c r="ROY7" s="66"/>
      <c r="ROZ7" s="66"/>
      <c r="RPA7" s="66"/>
      <c r="RPB7" s="66"/>
      <c r="RPC7" s="66"/>
      <c r="RPD7" s="66"/>
      <c r="RPE7" s="66"/>
      <c r="RPF7" s="66"/>
      <c r="RPG7" s="66"/>
      <c r="RPH7" s="66"/>
      <c r="RPI7" s="66"/>
      <c r="RPJ7" s="66"/>
      <c r="RPK7" s="66"/>
      <c r="RPL7" s="66"/>
      <c r="RPM7" s="66"/>
      <c r="RPN7" s="66"/>
      <c r="RPO7" s="66"/>
      <c r="RPP7" s="66"/>
      <c r="RPQ7" s="66"/>
      <c r="RPR7" s="66"/>
      <c r="RPS7" s="66"/>
      <c r="RPT7" s="66"/>
      <c r="RPU7" s="66"/>
      <c r="RPV7" s="66"/>
      <c r="RPW7" s="66"/>
      <c r="RPX7" s="66"/>
      <c r="RPY7" s="66"/>
      <c r="RPZ7" s="66"/>
      <c r="RQA7" s="66"/>
      <c r="RQB7" s="66"/>
      <c r="RQC7" s="66"/>
      <c r="RQD7" s="66"/>
      <c r="RQE7" s="66"/>
      <c r="RQF7" s="66"/>
      <c r="RQG7" s="66"/>
      <c r="RQH7" s="66"/>
      <c r="RQI7" s="66"/>
      <c r="RQJ7" s="66"/>
      <c r="RQK7" s="66"/>
      <c r="RQL7" s="66"/>
      <c r="RQM7" s="66"/>
      <c r="RQN7" s="66"/>
      <c r="RQO7" s="66"/>
      <c r="RQP7" s="66"/>
      <c r="RQQ7" s="66"/>
      <c r="RQR7" s="66"/>
      <c r="RQS7" s="66"/>
      <c r="RQT7" s="66"/>
      <c r="RQU7" s="66"/>
      <c r="RQV7" s="66"/>
      <c r="RQW7" s="66"/>
      <c r="RQX7" s="66"/>
      <c r="RQY7" s="66"/>
      <c r="RQZ7" s="66"/>
      <c r="RRA7" s="66"/>
      <c r="RRB7" s="66"/>
      <c r="RRC7" s="66"/>
      <c r="RRD7" s="66"/>
      <c r="RRE7" s="66"/>
      <c r="RRF7" s="66"/>
      <c r="RRG7" s="66"/>
      <c r="RRH7" s="66"/>
      <c r="RRI7" s="66"/>
      <c r="RRJ7" s="66"/>
      <c r="RRK7" s="66"/>
      <c r="RRL7" s="66"/>
      <c r="RRM7" s="66"/>
      <c r="RRN7" s="66"/>
      <c r="RRO7" s="66"/>
      <c r="RRP7" s="66"/>
      <c r="RRQ7" s="66"/>
      <c r="RRR7" s="66"/>
      <c r="RRS7" s="66"/>
      <c r="RRT7" s="66"/>
      <c r="RRU7" s="66"/>
      <c r="RRV7" s="66"/>
      <c r="RRW7" s="66"/>
      <c r="RRX7" s="66"/>
      <c r="RRY7" s="66"/>
      <c r="RRZ7" s="66"/>
      <c r="RSA7" s="66"/>
      <c r="RSB7" s="66"/>
      <c r="RSC7" s="66"/>
      <c r="RSD7" s="66"/>
      <c r="RSE7" s="66"/>
      <c r="RSF7" s="66"/>
      <c r="RSG7" s="66"/>
      <c r="RSH7" s="66"/>
      <c r="RSI7" s="66"/>
      <c r="RSJ7" s="66"/>
      <c r="RSK7" s="66"/>
      <c r="RSL7" s="66"/>
      <c r="RSM7" s="66"/>
      <c r="RSN7" s="66"/>
      <c r="RSO7" s="66"/>
      <c r="RSP7" s="66"/>
      <c r="RSQ7" s="66"/>
      <c r="RSR7" s="66"/>
      <c r="RSS7" s="66"/>
      <c r="RST7" s="66"/>
      <c r="RSU7" s="66"/>
      <c r="RSV7" s="66"/>
      <c r="RSW7" s="66"/>
      <c r="RSX7" s="66"/>
      <c r="RSY7" s="66"/>
      <c r="RSZ7" s="66"/>
      <c r="RTA7" s="66"/>
      <c r="RTB7" s="66"/>
      <c r="RTC7" s="66"/>
      <c r="RTD7" s="66"/>
      <c r="RTE7" s="66"/>
      <c r="RTF7" s="66"/>
      <c r="RTG7" s="66"/>
      <c r="RTH7" s="66"/>
      <c r="RTI7" s="66"/>
      <c r="RTJ7" s="66"/>
      <c r="RTK7" s="66"/>
      <c r="RTL7" s="66"/>
      <c r="RTM7" s="66"/>
      <c r="RTN7" s="66"/>
      <c r="RTO7" s="66"/>
      <c r="RTP7" s="66"/>
      <c r="RTQ7" s="66"/>
      <c r="RTR7" s="66"/>
      <c r="RTS7" s="66"/>
      <c r="RTT7" s="66"/>
      <c r="RTU7" s="66"/>
      <c r="RTV7" s="66"/>
      <c r="RTW7" s="66"/>
      <c r="RTX7" s="66"/>
      <c r="RTY7" s="66"/>
      <c r="RTZ7" s="66"/>
      <c r="RUA7" s="66"/>
      <c r="RUB7" s="66"/>
      <c r="RUC7" s="66"/>
      <c r="RUD7" s="66"/>
      <c r="RUE7" s="66"/>
      <c r="RUF7" s="66"/>
      <c r="RUG7" s="66"/>
      <c r="RUH7" s="66"/>
      <c r="RUI7" s="66"/>
      <c r="RUJ7" s="66"/>
      <c r="RUK7" s="66"/>
      <c r="RUL7" s="66"/>
      <c r="RUM7" s="66"/>
      <c r="RUN7" s="66"/>
      <c r="RUO7" s="66"/>
      <c r="RUP7" s="66"/>
      <c r="RUQ7" s="66"/>
      <c r="RUR7" s="66"/>
      <c r="RUS7" s="66"/>
      <c r="RUT7" s="66"/>
      <c r="RUU7" s="66"/>
      <c r="RUV7" s="66"/>
      <c r="RUW7" s="66"/>
      <c r="RUX7" s="66"/>
      <c r="RUY7" s="66"/>
      <c r="RUZ7" s="66"/>
      <c r="RVA7" s="66"/>
      <c r="RVB7" s="66"/>
      <c r="RVC7" s="66"/>
      <c r="RVD7" s="66"/>
      <c r="RVE7" s="66"/>
      <c r="RVF7" s="66"/>
      <c r="RVG7" s="66"/>
      <c r="RVH7" s="66"/>
      <c r="RVI7" s="66"/>
      <c r="RVJ7" s="66"/>
      <c r="RVK7" s="66"/>
      <c r="RVL7" s="66"/>
      <c r="RVM7" s="66"/>
      <c r="RVN7" s="66"/>
      <c r="RVO7" s="66"/>
      <c r="RVP7" s="66"/>
      <c r="RVQ7" s="66"/>
      <c r="RVR7" s="66"/>
      <c r="RVS7" s="66"/>
      <c r="RVT7" s="66"/>
      <c r="RVU7" s="66"/>
      <c r="RVV7" s="66"/>
      <c r="RVW7" s="66"/>
      <c r="RVX7" s="66"/>
      <c r="RVY7" s="66"/>
      <c r="RVZ7" s="66"/>
      <c r="RWA7" s="66"/>
      <c r="RWB7" s="66"/>
      <c r="RWC7" s="66"/>
      <c r="RWD7" s="66"/>
      <c r="RWE7" s="66"/>
      <c r="RWF7" s="66"/>
      <c r="RWG7" s="66"/>
      <c r="RWH7" s="66"/>
      <c r="RWI7" s="66"/>
      <c r="RWJ7" s="66"/>
      <c r="RWK7" s="66"/>
      <c r="RWL7" s="66"/>
      <c r="RWM7" s="66"/>
      <c r="RWN7" s="66"/>
      <c r="RWO7" s="66"/>
      <c r="RWP7" s="66"/>
      <c r="RWQ7" s="66"/>
      <c r="RWR7" s="66"/>
      <c r="RWS7" s="66"/>
      <c r="RWT7" s="66"/>
      <c r="RWU7" s="66"/>
      <c r="RWV7" s="66"/>
      <c r="RWW7" s="66"/>
      <c r="RWX7" s="66"/>
      <c r="RWY7" s="66"/>
      <c r="RWZ7" s="66"/>
      <c r="RXA7" s="66"/>
      <c r="RXB7" s="66"/>
      <c r="RXC7" s="66"/>
      <c r="RXD7" s="66"/>
      <c r="RXE7" s="66"/>
      <c r="RXF7" s="66"/>
      <c r="RXG7" s="66"/>
      <c r="RXH7" s="66"/>
      <c r="RXI7" s="66"/>
      <c r="RXJ7" s="66"/>
      <c r="RXK7" s="66"/>
      <c r="RXL7" s="66"/>
      <c r="RXM7" s="66"/>
      <c r="RXN7" s="66"/>
      <c r="RXO7" s="66"/>
      <c r="RXP7" s="66"/>
      <c r="RXQ7" s="66"/>
      <c r="RXR7" s="66"/>
      <c r="RXS7" s="66"/>
      <c r="RXT7" s="66"/>
      <c r="RXU7" s="66"/>
      <c r="RXV7" s="66"/>
      <c r="RXW7" s="66"/>
      <c r="RXX7" s="66"/>
      <c r="RXY7" s="66"/>
      <c r="RXZ7" s="66"/>
      <c r="RYA7" s="66"/>
      <c r="RYB7" s="66"/>
      <c r="RYC7" s="66"/>
      <c r="RYD7" s="66"/>
      <c r="RYE7" s="66"/>
      <c r="RYF7" s="66"/>
      <c r="RYG7" s="66"/>
      <c r="RYH7" s="66"/>
      <c r="RYI7" s="66"/>
      <c r="RYJ7" s="66"/>
      <c r="RYK7" s="66"/>
      <c r="RYL7" s="66"/>
      <c r="RYM7" s="66"/>
      <c r="RYN7" s="66"/>
      <c r="RYO7" s="66"/>
      <c r="RYP7" s="66"/>
      <c r="RYQ7" s="66"/>
      <c r="RYR7" s="66"/>
      <c r="RYS7" s="66"/>
      <c r="RYT7" s="66"/>
      <c r="RYU7" s="66"/>
      <c r="RYV7" s="66"/>
      <c r="RYW7" s="66"/>
      <c r="RYX7" s="66"/>
      <c r="RYY7" s="66"/>
      <c r="RYZ7" s="66"/>
      <c r="RZA7" s="66"/>
      <c r="RZB7" s="66"/>
      <c r="RZC7" s="66"/>
      <c r="RZD7" s="66"/>
      <c r="RZE7" s="66"/>
      <c r="RZF7" s="66"/>
      <c r="RZG7" s="66"/>
      <c r="RZH7" s="66"/>
      <c r="RZI7" s="66"/>
      <c r="RZJ7" s="66"/>
      <c r="RZK7" s="66"/>
      <c r="RZL7" s="66"/>
      <c r="RZM7" s="66"/>
      <c r="RZN7" s="66"/>
      <c r="RZO7" s="66"/>
      <c r="RZP7" s="66"/>
      <c r="RZQ7" s="66"/>
      <c r="RZR7" s="66"/>
      <c r="RZS7" s="66"/>
      <c r="RZT7" s="66"/>
      <c r="RZU7" s="66"/>
      <c r="RZV7" s="66"/>
      <c r="RZW7" s="66"/>
      <c r="RZX7" s="66"/>
      <c r="RZY7" s="66"/>
      <c r="RZZ7" s="66"/>
      <c r="SAA7" s="66"/>
      <c r="SAB7" s="66"/>
      <c r="SAC7" s="66"/>
      <c r="SAD7" s="66"/>
      <c r="SAE7" s="66"/>
      <c r="SAF7" s="66"/>
      <c r="SAG7" s="66"/>
      <c r="SAH7" s="66"/>
      <c r="SAI7" s="66"/>
      <c r="SAJ7" s="66"/>
      <c r="SAK7" s="66"/>
      <c r="SAL7" s="66"/>
      <c r="SAM7" s="66"/>
      <c r="SAN7" s="66"/>
      <c r="SAO7" s="66"/>
      <c r="SAP7" s="66"/>
      <c r="SAQ7" s="66"/>
      <c r="SAR7" s="66"/>
      <c r="SAS7" s="66"/>
      <c r="SAT7" s="66"/>
      <c r="SAU7" s="66"/>
      <c r="SAV7" s="66"/>
      <c r="SAW7" s="66"/>
      <c r="SAX7" s="66"/>
      <c r="SAY7" s="66"/>
      <c r="SAZ7" s="66"/>
      <c r="SBA7" s="66"/>
      <c r="SBB7" s="66"/>
      <c r="SBC7" s="66"/>
      <c r="SBD7" s="66"/>
      <c r="SBE7" s="66"/>
      <c r="SBF7" s="66"/>
      <c r="SBG7" s="66"/>
      <c r="SBH7" s="66"/>
      <c r="SBI7" s="66"/>
      <c r="SBJ7" s="66"/>
      <c r="SBK7" s="66"/>
      <c r="SBL7" s="66"/>
      <c r="SBM7" s="66"/>
      <c r="SBN7" s="66"/>
      <c r="SBO7" s="66"/>
      <c r="SBP7" s="66"/>
      <c r="SBQ7" s="66"/>
      <c r="SBR7" s="66"/>
      <c r="SBS7" s="66"/>
      <c r="SBT7" s="66"/>
      <c r="SBU7" s="66"/>
      <c r="SBV7" s="66"/>
      <c r="SBW7" s="66"/>
      <c r="SBX7" s="66"/>
      <c r="SBY7" s="66"/>
      <c r="SBZ7" s="66"/>
      <c r="SCA7" s="66"/>
      <c r="SCB7" s="66"/>
      <c r="SCC7" s="66"/>
      <c r="SCD7" s="66"/>
      <c r="SCE7" s="66"/>
      <c r="SCF7" s="66"/>
      <c r="SCG7" s="66"/>
      <c r="SCH7" s="66"/>
      <c r="SCI7" s="66"/>
      <c r="SCJ7" s="66"/>
      <c r="SCK7" s="66"/>
      <c r="SCL7" s="66"/>
      <c r="SCM7" s="66"/>
      <c r="SCN7" s="66"/>
      <c r="SCO7" s="66"/>
      <c r="SCP7" s="66"/>
      <c r="SCQ7" s="66"/>
      <c r="SCR7" s="66"/>
      <c r="SCS7" s="66"/>
      <c r="SCT7" s="66"/>
      <c r="SCU7" s="66"/>
      <c r="SCV7" s="66"/>
      <c r="SCW7" s="66"/>
      <c r="SCX7" s="66"/>
      <c r="SCY7" s="66"/>
      <c r="SCZ7" s="66"/>
      <c r="SDA7" s="66"/>
      <c r="SDB7" s="66"/>
      <c r="SDC7" s="66"/>
      <c r="SDD7" s="66"/>
      <c r="SDE7" s="66"/>
      <c r="SDF7" s="66"/>
      <c r="SDG7" s="66"/>
      <c r="SDH7" s="66"/>
      <c r="SDI7" s="66"/>
      <c r="SDJ7" s="66"/>
      <c r="SDK7" s="66"/>
      <c r="SDL7" s="66"/>
      <c r="SDM7" s="66"/>
      <c r="SDN7" s="66"/>
      <c r="SDO7" s="66"/>
      <c r="SDP7" s="66"/>
      <c r="SDQ7" s="66"/>
      <c r="SDR7" s="66"/>
      <c r="SDS7" s="66"/>
      <c r="SDT7" s="66"/>
      <c r="SDU7" s="66"/>
      <c r="SDV7" s="66"/>
      <c r="SDW7" s="66"/>
      <c r="SDX7" s="66"/>
      <c r="SDY7" s="66"/>
      <c r="SDZ7" s="66"/>
      <c r="SEA7" s="66"/>
      <c r="SEB7" s="66"/>
      <c r="SEC7" s="66"/>
      <c r="SED7" s="66"/>
      <c r="SEE7" s="66"/>
      <c r="SEF7" s="66"/>
      <c r="SEG7" s="66"/>
      <c r="SEH7" s="66"/>
      <c r="SEI7" s="66"/>
      <c r="SEJ7" s="66"/>
      <c r="SEK7" s="66"/>
      <c r="SEL7" s="66"/>
      <c r="SEM7" s="66"/>
      <c r="SEN7" s="66"/>
      <c r="SEO7" s="66"/>
      <c r="SEP7" s="66"/>
      <c r="SEQ7" s="66"/>
      <c r="SER7" s="66"/>
      <c r="SES7" s="66"/>
      <c r="SET7" s="66"/>
      <c r="SEU7" s="66"/>
      <c r="SEV7" s="66"/>
      <c r="SEW7" s="66"/>
      <c r="SEX7" s="66"/>
      <c r="SEY7" s="66"/>
      <c r="SEZ7" s="66"/>
      <c r="SFA7" s="66"/>
      <c r="SFB7" s="66"/>
      <c r="SFC7" s="66"/>
      <c r="SFD7" s="66"/>
      <c r="SFE7" s="66"/>
      <c r="SFF7" s="66"/>
      <c r="SFG7" s="66"/>
      <c r="SFH7" s="66"/>
      <c r="SFI7" s="66"/>
      <c r="SFJ7" s="66"/>
      <c r="SFK7" s="66"/>
      <c r="SFL7" s="66"/>
      <c r="SFM7" s="66"/>
      <c r="SFN7" s="66"/>
      <c r="SFO7" s="66"/>
      <c r="SFP7" s="66"/>
      <c r="SFQ7" s="66"/>
      <c r="SFR7" s="66"/>
      <c r="SFS7" s="66"/>
      <c r="SFT7" s="66"/>
      <c r="SFU7" s="66"/>
      <c r="SFV7" s="66"/>
      <c r="SFW7" s="66"/>
      <c r="SFX7" s="66"/>
      <c r="SFY7" s="66"/>
      <c r="SFZ7" s="66"/>
      <c r="SGA7" s="66"/>
      <c r="SGB7" s="66"/>
      <c r="SGC7" s="66"/>
      <c r="SGD7" s="66"/>
      <c r="SGE7" s="66"/>
      <c r="SGF7" s="66"/>
      <c r="SGG7" s="66"/>
      <c r="SGH7" s="66"/>
      <c r="SGI7" s="66"/>
      <c r="SGJ7" s="66"/>
      <c r="SGK7" s="66"/>
      <c r="SGL7" s="66"/>
      <c r="SGM7" s="66"/>
      <c r="SGN7" s="66"/>
      <c r="SGO7" s="66"/>
      <c r="SGP7" s="66"/>
      <c r="SGQ7" s="66"/>
      <c r="SGR7" s="66"/>
      <c r="SGS7" s="66"/>
      <c r="SGT7" s="66"/>
      <c r="SGU7" s="66"/>
      <c r="SGV7" s="66"/>
      <c r="SGW7" s="66"/>
      <c r="SGX7" s="66"/>
      <c r="SGY7" s="66"/>
      <c r="SGZ7" s="66"/>
      <c r="SHA7" s="66"/>
      <c r="SHB7" s="66"/>
      <c r="SHC7" s="66"/>
      <c r="SHD7" s="66"/>
      <c r="SHE7" s="66"/>
      <c r="SHF7" s="66"/>
      <c r="SHG7" s="66"/>
      <c r="SHH7" s="66"/>
      <c r="SHI7" s="66"/>
      <c r="SHJ7" s="66"/>
      <c r="SHK7" s="66"/>
      <c r="SHL7" s="66"/>
      <c r="SHM7" s="66"/>
      <c r="SHN7" s="66"/>
      <c r="SHO7" s="66"/>
      <c r="SHP7" s="66"/>
      <c r="SHQ7" s="66"/>
      <c r="SHR7" s="66"/>
      <c r="SHS7" s="66"/>
      <c r="SHT7" s="66"/>
      <c r="SHU7" s="66"/>
      <c r="SHV7" s="66"/>
      <c r="SHW7" s="66"/>
      <c r="SHX7" s="66"/>
      <c r="SHY7" s="66"/>
      <c r="SHZ7" s="66"/>
      <c r="SIA7" s="66"/>
      <c r="SIB7" s="66"/>
      <c r="SIC7" s="66"/>
      <c r="SID7" s="66"/>
      <c r="SIE7" s="66"/>
      <c r="SIF7" s="66"/>
      <c r="SIG7" s="66"/>
      <c r="SIH7" s="66"/>
      <c r="SII7" s="66"/>
      <c r="SIJ7" s="66"/>
      <c r="SIK7" s="66"/>
      <c r="SIL7" s="66"/>
      <c r="SIM7" s="66"/>
      <c r="SIN7" s="66"/>
      <c r="SIO7" s="66"/>
      <c r="SIP7" s="66"/>
      <c r="SIQ7" s="66"/>
      <c r="SIR7" s="66"/>
      <c r="SIS7" s="66"/>
      <c r="SIT7" s="66"/>
      <c r="SIU7" s="66"/>
      <c r="SIV7" s="66"/>
      <c r="SIW7" s="66"/>
      <c r="SIX7" s="66"/>
      <c r="SIY7" s="66"/>
      <c r="SIZ7" s="66"/>
      <c r="SJA7" s="66"/>
      <c r="SJB7" s="66"/>
      <c r="SJC7" s="66"/>
      <c r="SJD7" s="66"/>
      <c r="SJE7" s="66"/>
      <c r="SJF7" s="66"/>
      <c r="SJG7" s="66"/>
      <c r="SJH7" s="66"/>
      <c r="SJI7" s="66"/>
      <c r="SJJ7" s="66"/>
      <c r="SJK7" s="66"/>
      <c r="SJL7" s="66"/>
      <c r="SJM7" s="66"/>
      <c r="SJN7" s="66"/>
      <c r="SJO7" s="66"/>
      <c r="SJP7" s="66"/>
      <c r="SJQ7" s="66"/>
      <c r="SJR7" s="66"/>
      <c r="SJS7" s="66"/>
      <c r="SJT7" s="66"/>
      <c r="SJU7" s="66"/>
      <c r="SJV7" s="66"/>
      <c r="SJW7" s="66"/>
      <c r="SJX7" s="66"/>
      <c r="SJY7" s="66"/>
      <c r="SJZ7" s="66"/>
      <c r="SKA7" s="66"/>
      <c r="SKB7" s="66"/>
      <c r="SKC7" s="66"/>
      <c r="SKD7" s="66"/>
      <c r="SKE7" s="66"/>
      <c r="SKF7" s="66"/>
      <c r="SKG7" s="66"/>
      <c r="SKH7" s="66"/>
      <c r="SKI7" s="66"/>
      <c r="SKJ7" s="66"/>
      <c r="SKK7" s="66"/>
      <c r="SKL7" s="66"/>
      <c r="SKM7" s="66"/>
      <c r="SKN7" s="66"/>
      <c r="SKO7" s="66"/>
      <c r="SKP7" s="66"/>
      <c r="SKQ7" s="66"/>
      <c r="SKR7" s="66"/>
      <c r="SKS7" s="66"/>
      <c r="SKT7" s="66"/>
      <c r="SKU7" s="66"/>
      <c r="SKV7" s="66"/>
      <c r="SKW7" s="66"/>
      <c r="SKX7" s="66"/>
      <c r="SKY7" s="66"/>
      <c r="SKZ7" s="66"/>
      <c r="SLA7" s="66"/>
      <c r="SLB7" s="66"/>
      <c r="SLC7" s="66"/>
      <c r="SLD7" s="66"/>
      <c r="SLE7" s="66"/>
      <c r="SLF7" s="66"/>
      <c r="SLG7" s="66"/>
      <c r="SLH7" s="66"/>
      <c r="SLI7" s="66"/>
      <c r="SLJ7" s="66"/>
      <c r="SLK7" s="66"/>
      <c r="SLL7" s="66"/>
      <c r="SLM7" s="66"/>
      <c r="SLN7" s="66"/>
      <c r="SLO7" s="66"/>
      <c r="SLP7" s="66"/>
      <c r="SLQ7" s="66"/>
      <c r="SLR7" s="66"/>
      <c r="SLS7" s="66"/>
      <c r="SLT7" s="66"/>
      <c r="SLU7" s="66"/>
      <c r="SLV7" s="66"/>
      <c r="SLW7" s="66"/>
      <c r="SLX7" s="66"/>
      <c r="SLY7" s="66"/>
      <c r="SLZ7" s="66"/>
      <c r="SMA7" s="66"/>
      <c r="SMB7" s="66"/>
      <c r="SMC7" s="66"/>
      <c r="SMD7" s="66"/>
      <c r="SME7" s="66"/>
      <c r="SMF7" s="66"/>
      <c r="SMG7" s="66"/>
      <c r="SMH7" s="66"/>
      <c r="SMI7" s="66"/>
      <c r="SMJ7" s="66"/>
      <c r="SMK7" s="66"/>
      <c r="SML7" s="66"/>
      <c r="SMM7" s="66"/>
      <c r="SMN7" s="66"/>
      <c r="SMO7" s="66"/>
      <c r="SMP7" s="66"/>
      <c r="SMQ7" s="66"/>
      <c r="SMR7" s="66"/>
      <c r="SMS7" s="66"/>
      <c r="SMT7" s="66"/>
      <c r="SMU7" s="66"/>
      <c r="SMV7" s="66"/>
      <c r="SMW7" s="66"/>
      <c r="SMX7" s="66"/>
      <c r="SMY7" s="66"/>
      <c r="SMZ7" s="66"/>
      <c r="SNA7" s="66"/>
      <c r="SNB7" s="66"/>
      <c r="SNC7" s="66"/>
      <c r="SND7" s="66"/>
      <c r="SNE7" s="66"/>
      <c r="SNF7" s="66"/>
      <c r="SNG7" s="66"/>
      <c r="SNH7" s="66"/>
      <c r="SNI7" s="66"/>
      <c r="SNJ7" s="66"/>
      <c r="SNK7" s="66"/>
      <c r="SNL7" s="66"/>
      <c r="SNM7" s="66"/>
      <c r="SNN7" s="66"/>
      <c r="SNO7" s="66"/>
      <c r="SNP7" s="66"/>
      <c r="SNQ7" s="66"/>
      <c r="SNR7" s="66"/>
      <c r="SNS7" s="66"/>
      <c r="SNT7" s="66"/>
      <c r="SNU7" s="66"/>
      <c r="SNV7" s="66"/>
      <c r="SNW7" s="66"/>
      <c r="SNX7" s="66"/>
      <c r="SNY7" s="66"/>
      <c r="SNZ7" s="66"/>
      <c r="SOA7" s="66"/>
      <c r="SOB7" s="66"/>
      <c r="SOC7" s="66"/>
      <c r="SOD7" s="66"/>
      <c r="SOE7" s="66"/>
      <c r="SOF7" s="66"/>
      <c r="SOG7" s="66"/>
      <c r="SOH7" s="66"/>
      <c r="SOI7" s="66"/>
      <c r="SOJ7" s="66"/>
      <c r="SOK7" s="66"/>
      <c r="SOL7" s="66"/>
      <c r="SOM7" s="66"/>
      <c r="SON7" s="66"/>
      <c r="SOO7" s="66"/>
      <c r="SOP7" s="66"/>
      <c r="SOQ7" s="66"/>
      <c r="SOR7" s="66"/>
      <c r="SOS7" s="66"/>
      <c r="SOT7" s="66"/>
      <c r="SOU7" s="66"/>
      <c r="SOV7" s="66"/>
      <c r="SOW7" s="66"/>
      <c r="SOX7" s="66"/>
      <c r="SOY7" s="66"/>
      <c r="SOZ7" s="66"/>
      <c r="SPA7" s="66"/>
      <c r="SPB7" s="66"/>
      <c r="SPC7" s="66"/>
      <c r="SPD7" s="66"/>
      <c r="SPE7" s="66"/>
      <c r="SPF7" s="66"/>
      <c r="SPG7" s="66"/>
      <c r="SPH7" s="66"/>
      <c r="SPI7" s="66"/>
      <c r="SPJ7" s="66"/>
      <c r="SPK7" s="66"/>
      <c r="SPL7" s="66"/>
      <c r="SPM7" s="66"/>
      <c r="SPN7" s="66"/>
      <c r="SPO7" s="66"/>
      <c r="SPP7" s="66"/>
      <c r="SPQ7" s="66"/>
      <c r="SPR7" s="66"/>
      <c r="SPS7" s="66"/>
      <c r="SPT7" s="66"/>
      <c r="SPU7" s="66"/>
      <c r="SPV7" s="66"/>
      <c r="SPW7" s="66"/>
      <c r="SPX7" s="66"/>
      <c r="SPY7" s="66"/>
      <c r="SPZ7" s="66"/>
      <c r="SQA7" s="66"/>
      <c r="SQB7" s="66"/>
      <c r="SQC7" s="66"/>
      <c r="SQD7" s="66"/>
      <c r="SQE7" s="66"/>
      <c r="SQF7" s="66"/>
      <c r="SQG7" s="66"/>
      <c r="SQH7" s="66"/>
      <c r="SQI7" s="66"/>
      <c r="SQJ7" s="66"/>
      <c r="SQK7" s="66"/>
      <c r="SQL7" s="66"/>
      <c r="SQM7" s="66"/>
      <c r="SQN7" s="66"/>
      <c r="SQO7" s="66"/>
      <c r="SQP7" s="66"/>
      <c r="SQQ7" s="66"/>
      <c r="SQR7" s="66"/>
      <c r="SQS7" s="66"/>
      <c r="SQT7" s="66"/>
      <c r="SQU7" s="66"/>
      <c r="SQV7" s="66"/>
      <c r="SQW7" s="66"/>
      <c r="SQX7" s="66"/>
      <c r="SQY7" s="66"/>
      <c r="SQZ7" s="66"/>
      <c r="SRA7" s="66"/>
      <c r="SRB7" s="66"/>
      <c r="SRC7" s="66"/>
      <c r="SRD7" s="66"/>
      <c r="SRE7" s="66"/>
      <c r="SRF7" s="66"/>
      <c r="SRG7" s="66"/>
      <c r="SRH7" s="66"/>
      <c r="SRI7" s="66"/>
      <c r="SRJ7" s="66"/>
      <c r="SRK7" s="66"/>
      <c r="SRL7" s="66"/>
      <c r="SRM7" s="66"/>
      <c r="SRN7" s="66"/>
      <c r="SRO7" s="66"/>
      <c r="SRP7" s="66"/>
      <c r="SRQ7" s="66"/>
      <c r="SRR7" s="66"/>
      <c r="SRS7" s="66"/>
      <c r="SRT7" s="66"/>
      <c r="SRU7" s="66"/>
      <c r="SRV7" s="66"/>
      <c r="SRW7" s="66"/>
      <c r="SRX7" s="66"/>
      <c r="SRY7" s="66"/>
      <c r="SRZ7" s="66"/>
      <c r="SSA7" s="66"/>
      <c r="SSB7" s="66"/>
      <c r="SSC7" s="66"/>
      <c r="SSD7" s="66"/>
      <c r="SSE7" s="66"/>
      <c r="SSF7" s="66"/>
      <c r="SSG7" s="66"/>
      <c r="SSH7" s="66"/>
      <c r="SSI7" s="66"/>
      <c r="SSJ7" s="66"/>
      <c r="SSK7" s="66"/>
      <c r="SSL7" s="66"/>
      <c r="SSM7" s="66"/>
      <c r="SSN7" s="66"/>
      <c r="SSO7" s="66"/>
      <c r="SSP7" s="66"/>
      <c r="SSQ7" s="66"/>
      <c r="SSR7" s="66"/>
      <c r="SSS7" s="66"/>
      <c r="SST7" s="66"/>
      <c r="SSU7" s="66"/>
      <c r="SSV7" s="66"/>
      <c r="SSW7" s="66"/>
      <c r="SSX7" s="66"/>
      <c r="SSY7" s="66"/>
      <c r="SSZ7" s="66"/>
      <c r="STA7" s="66"/>
      <c r="STB7" s="66"/>
      <c r="STC7" s="66"/>
      <c r="STD7" s="66"/>
      <c r="STE7" s="66"/>
      <c r="STF7" s="66"/>
      <c r="STG7" s="66"/>
      <c r="STH7" s="66"/>
      <c r="STI7" s="66"/>
      <c r="STJ7" s="66"/>
      <c r="STK7" s="66"/>
      <c r="STL7" s="66"/>
      <c r="STM7" s="66"/>
      <c r="STN7" s="66"/>
      <c r="STO7" s="66"/>
      <c r="STP7" s="66"/>
      <c r="STQ7" s="66"/>
      <c r="STR7" s="66"/>
      <c r="STS7" s="66"/>
      <c r="STT7" s="66"/>
      <c r="STU7" s="66"/>
      <c r="STV7" s="66"/>
      <c r="STW7" s="66"/>
      <c r="STX7" s="66"/>
      <c r="STY7" s="66"/>
      <c r="STZ7" s="66"/>
      <c r="SUA7" s="66"/>
      <c r="SUB7" s="66"/>
      <c r="SUC7" s="66"/>
      <c r="SUD7" s="66"/>
      <c r="SUE7" s="66"/>
      <c r="SUF7" s="66"/>
      <c r="SUG7" s="66"/>
      <c r="SUH7" s="66"/>
      <c r="SUI7" s="66"/>
      <c r="SUJ7" s="66"/>
      <c r="SUK7" s="66"/>
      <c r="SUL7" s="66"/>
      <c r="SUM7" s="66"/>
      <c r="SUN7" s="66"/>
      <c r="SUO7" s="66"/>
      <c r="SUP7" s="66"/>
      <c r="SUQ7" s="66"/>
      <c r="SUR7" s="66"/>
      <c r="SUS7" s="66"/>
      <c r="SUT7" s="66"/>
      <c r="SUU7" s="66"/>
      <c r="SUV7" s="66"/>
      <c r="SUW7" s="66"/>
      <c r="SUX7" s="66"/>
      <c r="SUY7" s="66"/>
      <c r="SUZ7" s="66"/>
      <c r="SVA7" s="66"/>
      <c r="SVB7" s="66"/>
      <c r="SVC7" s="66"/>
      <c r="SVD7" s="66"/>
      <c r="SVE7" s="66"/>
      <c r="SVF7" s="66"/>
      <c r="SVG7" s="66"/>
      <c r="SVH7" s="66"/>
      <c r="SVI7" s="66"/>
      <c r="SVJ7" s="66"/>
      <c r="SVK7" s="66"/>
      <c r="SVL7" s="66"/>
      <c r="SVM7" s="66"/>
      <c r="SVN7" s="66"/>
      <c r="SVO7" s="66"/>
      <c r="SVP7" s="66"/>
      <c r="SVQ7" s="66"/>
      <c r="SVR7" s="66"/>
      <c r="SVS7" s="66"/>
      <c r="SVT7" s="66"/>
      <c r="SVU7" s="66"/>
      <c r="SVV7" s="66"/>
      <c r="SVW7" s="66"/>
      <c r="SVX7" s="66"/>
      <c r="SVY7" s="66"/>
      <c r="SVZ7" s="66"/>
      <c r="SWA7" s="66"/>
      <c r="SWB7" s="66"/>
      <c r="SWC7" s="66"/>
      <c r="SWD7" s="66"/>
      <c r="SWE7" s="66"/>
      <c r="SWF7" s="66"/>
      <c r="SWG7" s="66"/>
      <c r="SWH7" s="66"/>
      <c r="SWI7" s="66"/>
      <c r="SWJ7" s="66"/>
      <c r="SWK7" s="66"/>
      <c r="SWL7" s="66"/>
      <c r="SWM7" s="66"/>
      <c r="SWN7" s="66"/>
      <c r="SWO7" s="66"/>
      <c r="SWP7" s="66"/>
      <c r="SWQ7" s="66"/>
      <c r="SWR7" s="66"/>
      <c r="SWS7" s="66"/>
      <c r="SWT7" s="66"/>
      <c r="SWU7" s="66"/>
      <c r="SWV7" s="66"/>
      <c r="SWW7" s="66"/>
      <c r="SWX7" s="66"/>
      <c r="SWY7" s="66"/>
      <c r="SWZ7" s="66"/>
      <c r="SXA7" s="66"/>
      <c r="SXB7" s="66"/>
      <c r="SXC7" s="66"/>
      <c r="SXD7" s="66"/>
      <c r="SXE7" s="66"/>
      <c r="SXF7" s="66"/>
      <c r="SXG7" s="66"/>
      <c r="SXH7" s="66"/>
      <c r="SXI7" s="66"/>
      <c r="SXJ7" s="66"/>
      <c r="SXK7" s="66"/>
      <c r="SXL7" s="66"/>
      <c r="SXM7" s="66"/>
      <c r="SXN7" s="66"/>
      <c r="SXO7" s="66"/>
      <c r="SXP7" s="66"/>
      <c r="SXQ7" s="66"/>
      <c r="SXR7" s="66"/>
      <c r="SXS7" s="66"/>
      <c r="SXT7" s="66"/>
      <c r="SXU7" s="66"/>
      <c r="SXV7" s="66"/>
      <c r="SXW7" s="66"/>
      <c r="SXX7" s="66"/>
      <c r="SXY7" s="66"/>
      <c r="SXZ7" s="66"/>
      <c r="SYA7" s="66"/>
      <c r="SYB7" s="66"/>
      <c r="SYC7" s="66"/>
      <c r="SYD7" s="66"/>
      <c r="SYE7" s="66"/>
      <c r="SYF7" s="66"/>
      <c r="SYG7" s="66"/>
      <c r="SYH7" s="66"/>
      <c r="SYI7" s="66"/>
      <c r="SYJ7" s="66"/>
      <c r="SYK7" s="66"/>
      <c r="SYL7" s="66"/>
      <c r="SYM7" s="66"/>
      <c r="SYN7" s="66"/>
      <c r="SYO7" s="66"/>
      <c r="SYP7" s="66"/>
      <c r="SYQ7" s="66"/>
      <c r="SYR7" s="66"/>
      <c r="SYS7" s="66"/>
      <c r="SYT7" s="66"/>
      <c r="SYU7" s="66"/>
      <c r="SYV7" s="66"/>
      <c r="SYW7" s="66"/>
      <c r="SYX7" s="66"/>
      <c r="SYY7" s="66"/>
      <c r="SYZ7" s="66"/>
      <c r="SZA7" s="66"/>
      <c r="SZB7" s="66"/>
      <c r="SZC7" s="66"/>
      <c r="SZD7" s="66"/>
      <c r="SZE7" s="66"/>
      <c r="SZF7" s="66"/>
      <c r="SZG7" s="66"/>
      <c r="SZH7" s="66"/>
      <c r="SZI7" s="66"/>
      <c r="SZJ7" s="66"/>
      <c r="SZK7" s="66"/>
      <c r="SZL7" s="66"/>
      <c r="SZM7" s="66"/>
      <c r="SZN7" s="66"/>
      <c r="SZO7" s="66"/>
      <c r="SZP7" s="66"/>
      <c r="SZQ7" s="66"/>
      <c r="SZR7" s="66"/>
      <c r="SZS7" s="66"/>
      <c r="SZT7" s="66"/>
      <c r="SZU7" s="66"/>
      <c r="SZV7" s="66"/>
      <c r="SZW7" s="66"/>
      <c r="SZX7" s="66"/>
      <c r="SZY7" s="66"/>
      <c r="SZZ7" s="66"/>
      <c r="TAA7" s="66"/>
      <c r="TAB7" s="66"/>
      <c r="TAC7" s="66"/>
      <c r="TAD7" s="66"/>
      <c r="TAE7" s="66"/>
      <c r="TAF7" s="66"/>
      <c r="TAG7" s="66"/>
      <c r="TAH7" s="66"/>
      <c r="TAI7" s="66"/>
      <c r="TAJ7" s="66"/>
      <c r="TAK7" s="66"/>
      <c r="TAL7" s="66"/>
      <c r="TAM7" s="66"/>
      <c r="TAN7" s="66"/>
      <c r="TAO7" s="66"/>
      <c r="TAP7" s="66"/>
      <c r="TAQ7" s="66"/>
      <c r="TAR7" s="66"/>
      <c r="TAS7" s="66"/>
      <c r="TAT7" s="66"/>
      <c r="TAU7" s="66"/>
      <c r="TAV7" s="66"/>
      <c r="TAW7" s="66"/>
      <c r="TAX7" s="66"/>
      <c r="TAY7" s="66"/>
      <c r="TAZ7" s="66"/>
      <c r="TBA7" s="66"/>
      <c r="TBB7" s="66"/>
      <c r="TBC7" s="66"/>
      <c r="TBD7" s="66"/>
      <c r="TBE7" s="66"/>
      <c r="TBF7" s="66"/>
      <c r="TBG7" s="66"/>
      <c r="TBH7" s="66"/>
      <c r="TBI7" s="66"/>
      <c r="TBJ7" s="66"/>
      <c r="TBK7" s="66"/>
      <c r="TBL7" s="66"/>
      <c r="TBM7" s="66"/>
      <c r="TBN7" s="66"/>
      <c r="TBO7" s="66"/>
      <c r="TBP7" s="66"/>
      <c r="TBQ7" s="66"/>
      <c r="TBR7" s="66"/>
      <c r="TBS7" s="66"/>
      <c r="TBT7" s="66"/>
      <c r="TBU7" s="66"/>
      <c r="TBV7" s="66"/>
      <c r="TBW7" s="66"/>
      <c r="TBX7" s="66"/>
      <c r="TBY7" s="66"/>
      <c r="TBZ7" s="66"/>
      <c r="TCA7" s="66"/>
      <c r="TCB7" s="66"/>
      <c r="TCC7" s="66"/>
      <c r="TCD7" s="66"/>
      <c r="TCE7" s="66"/>
      <c r="TCF7" s="66"/>
      <c r="TCG7" s="66"/>
      <c r="TCH7" s="66"/>
      <c r="TCI7" s="66"/>
      <c r="TCJ7" s="66"/>
      <c r="TCK7" s="66"/>
      <c r="TCL7" s="66"/>
      <c r="TCM7" s="66"/>
      <c r="TCN7" s="66"/>
      <c r="TCO7" s="66"/>
      <c r="TCP7" s="66"/>
      <c r="TCQ7" s="66"/>
      <c r="TCR7" s="66"/>
      <c r="TCS7" s="66"/>
      <c r="TCT7" s="66"/>
      <c r="TCU7" s="66"/>
      <c r="TCV7" s="66"/>
      <c r="TCW7" s="66"/>
      <c r="TCX7" s="66"/>
      <c r="TCY7" s="66"/>
      <c r="TCZ7" s="66"/>
      <c r="TDA7" s="66"/>
      <c r="TDB7" s="66"/>
      <c r="TDC7" s="66"/>
      <c r="TDD7" s="66"/>
      <c r="TDE7" s="66"/>
      <c r="TDF7" s="66"/>
      <c r="TDG7" s="66"/>
      <c r="TDH7" s="66"/>
      <c r="TDI7" s="66"/>
      <c r="TDJ7" s="66"/>
      <c r="TDK7" s="66"/>
      <c r="TDL7" s="66"/>
      <c r="TDM7" s="66"/>
      <c r="TDN7" s="66"/>
      <c r="TDO7" s="66"/>
      <c r="TDP7" s="66"/>
      <c r="TDQ7" s="66"/>
      <c r="TDR7" s="66"/>
      <c r="TDS7" s="66"/>
      <c r="TDT7" s="66"/>
      <c r="TDU7" s="66"/>
      <c r="TDV7" s="66"/>
      <c r="TDW7" s="66"/>
      <c r="TDX7" s="66"/>
      <c r="TDY7" s="66"/>
      <c r="TDZ7" s="66"/>
      <c r="TEA7" s="66"/>
      <c r="TEB7" s="66"/>
      <c r="TEC7" s="66"/>
      <c r="TED7" s="66"/>
      <c r="TEE7" s="66"/>
      <c r="TEF7" s="66"/>
      <c r="TEG7" s="66"/>
      <c r="TEH7" s="66"/>
      <c r="TEI7" s="66"/>
      <c r="TEJ7" s="66"/>
      <c r="TEK7" s="66"/>
      <c r="TEL7" s="66"/>
      <c r="TEM7" s="66"/>
      <c r="TEN7" s="66"/>
      <c r="TEO7" s="66"/>
      <c r="TEP7" s="66"/>
      <c r="TEQ7" s="66"/>
      <c r="TER7" s="66"/>
      <c r="TES7" s="66"/>
      <c r="TET7" s="66"/>
      <c r="TEU7" s="66"/>
      <c r="TEV7" s="66"/>
      <c r="TEW7" s="66"/>
      <c r="TEX7" s="66"/>
      <c r="TEY7" s="66"/>
      <c r="TEZ7" s="66"/>
      <c r="TFA7" s="66"/>
      <c r="TFB7" s="66"/>
      <c r="TFC7" s="66"/>
      <c r="TFD7" s="66"/>
      <c r="TFE7" s="66"/>
      <c r="TFF7" s="66"/>
      <c r="TFG7" s="66"/>
      <c r="TFH7" s="66"/>
      <c r="TFI7" s="66"/>
      <c r="TFJ7" s="66"/>
      <c r="TFK7" s="66"/>
      <c r="TFL7" s="66"/>
      <c r="TFM7" s="66"/>
      <c r="TFN7" s="66"/>
      <c r="TFO7" s="66"/>
      <c r="TFP7" s="66"/>
      <c r="TFQ7" s="66"/>
      <c r="TFR7" s="66"/>
      <c r="TFS7" s="66"/>
      <c r="TFT7" s="66"/>
      <c r="TFU7" s="66"/>
      <c r="TFV7" s="66"/>
      <c r="TFW7" s="66"/>
      <c r="TFX7" s="66"/>
      <c r="TFY7" s="66"/>
      <c r="TFZ7" s="66"/>
      <c r="TGA7" s="66"/>
      <c r="TGB7" s="66"/>
      <c r="TGC7" s="66"/>
      <c r="TGD7" s="66"/>
      <c r="TGE7" s="66"/>
      <c r="TGF7" s="66"/>
      <c r="TGG7" s="66"/>
      <c r="TGH7" s="66"/>
      <c r="TGI7" s="66"/>
      <c r="TGJ7" s="66"/>
      <c r="TGK7" s="66"/>
      <c r="TGL7" s="66"/>
      <c r="TGM7" s="66"/>
      <c r="TGN7" s="66"/>
      <c r="TGO7" s="66"/>
      <c r="TGP7" s="66"/>
      <c r="TGQ7" s="66"/>
      <c r="TGR7" s="66"/>
      <c r="TGS7" s="66"/>
      <c r="TGT7" s="66"/>
      <c r="TGU7" s="66"/>
      <c r="TGV7" s="66"/>
      <c r="TGW7" s="66"/>
      <c r="TGX7" s="66"/>
      <c r="TGY7" s="66"/>
      <c r="TGZ7" s="66"/>
      <c r="THA7" s="66"/>
      <c r="THB7" s="66"/>
      <c r="THC7" s="66"/>
      <c r="THD7" s="66"/>
      <c r="THE7" s="66"/>
      <c r="THF7" s="66"/>
      <c r="THG7" s="66"/>
      <c r="THH7" s="66"/>
      <c r="THI7" s="66"/>
      <c r="THJ7" s="66"/>
      <c r="THK7" s="66"/>
      <c r="THL7" s="66"/>
      <c r="THM7" s="66"/>
      <c r="THN7" s="66"/>
      <c r="THO7" s="66"/>
      <c r="THP7" s="66"/>
      <c r="THQ7" s="66"/>
      <c r="THR7" s="66"/>
      <c r="THS7" s="66"/>
      <c r="THT7" s="66"/>
      <c r="THU7" s="66"/>
      <c r="THV7" s="66"/>
      <c r="THW7" s="66"/>
      <c r="THX7" s="66"/>
      <c r="THY7" s="66"/>
      <c r="THZ7" s="66"/>
      <c r="TIA7" s="66"/>
      <c r="TIB7" s="66"/>
      <c r="TIC7" s="66"/>
      <c r="TID7" s="66"/>
      <c r="TIE7" s="66"/>
      <c r="TIF7" s="66"/>
      <c r="TIG7" s="66"/>
      <c r="TIH7" s="66"/>
      <c r="TII7" s="66"/>
      <c r="TIJ7" s="66"/>
      <c r="TIK7" s="66"/>
      <c r="TIL7" s="66"/>
      <c r="TIM7" s="66"/>
      <c r="TIN7" s="66"/>
      <c r="TIO7" s="66"/>
      <c r="TIP7" s="66"/>
      <c r="TIQ7" s="66"/>
      <c r="TIR7" s="66"/>
      <c r="TIS7" s="66"/>
      <c r="TIT7" s="66"/>
      <c r="TIU7" s="66"/>
      <c r="TIV7" s="66"/>
      <c r="TIW7" s="66"/>
      <c r="TIX7" s="66"/>
      <c r="TIY7" s="66"/>
      <c r="TIZ7" s="66"/>
      <c r="TJA7" s="66"/>
      <c r="TJB7" s="66"/>
      <c r="TJC7" s="66"/>
      <c r="TJD7" s="66"/>
      <c r="TJE7" s="66"/>
      <c r="TJF7" s="66"/>
      <c r="TJG7" s="66"/>
      <c r="TJH7" s="66"/>
      <c r="TJI7" s="66"/>
      <c r="TJJ7" s="66"/>
      <c r="TJK7" s="66"/>
      <c r="TJL7" s="66"/>
      <c r="TJM7" s="66"/>
      <c r="TJN7" s="66"/>
      <c r="TJO7" s="66"/>
      <c r="TJP7" s="66"/>
      <c r="TJQ7" s="66"/>
      <c r="TJR7" s="66"/>
      <c r="TJS7" s="66"/>
      <c r="TJT7" s="66"/>
      <c r="TJU7" s="66"/>
      <c r="TJV7" s="66"/>
      <c r="TJW7" s="66"/>
      <c r="TJX7" s="66"/>
      <c r="TJY7" s="66"/>
      <c r="TJZ7" s="66"/>
      <c r="TKA7" s="66"/>
      <c r="TKB7" s="66"/>
      <c r="TKC7" s="66"/>
      <c r="TKD7" s="66"/>
      <c r="TKE7" s="66"/>
      <c r="TKF7" s="66"/>
      <c r="TKG7" s="66"/>
      <c r="TKH7" s="66"/>
      <c r="TKI7" s="66"/>
      <c r="TKJ7" s="66"/>
      <c r="TKK7" s="66"/>
      <c r="TKL7" s="66"/>
      <c r="TKM7" s="66"/>
      <c r="TKN7" s="66"/>
      <c r="TKO7" s="66"/>
      <c r="TKP7" s="66"/>
      <c r="TKQ7" s="66"/>
      <c r="TKR7" s="66"/>
      <c r="TKS7" s="66"/>
      <c r="TKT7" s="66"/>
      <c r="TKU7" s="66"/>
      <c r="TKV7" s="66"/>
      <c r="TKW7" s="66"/>
      <c r="TKX7" s="66"/>
      <c r="TKY7" s="66"/>
      <c r="TKZ7" s="66"/>
      <c r="TLA7" s="66"/>
      <c r="TLB7" s="66"/>
      <c r="TLC7" s="66"/>
      <c r="TLD7" s="66"/>
      <c r="TLE7" s="66"/>
      <c r="TLF7" s="66"/>
      <c r="TLG7" s="66"/>
      <c r="TLH7" s="66"/>
      <c r="TLI7" s="66"/>
      <c r="TLJ7" s="66"/>
      <c r="TLK7" s="66"/>
      <c r="TLL7" s="66"/>
      <c r="TLM7" s="66"/>
      <c r="TLN7" s="66"/>
      <c r="TLO7" s="66"/>
      <c r="TLP7" s="66"/>
      <c r="TLQ7" s="66"/>
      <c r="TLR7" s="66"/>
      <c r="TLS7" s="66"/>
      <c r="TLT7" s="66"/>
      <c r="TLU7" s="66"/>
      <c r="TLV7" s="66"/>
      <c r="TLW7" s="66"/>
      <c r="TLX7" s="66"/>
      <c r="TLY7" s="66"/>
      <c r="TLZ7" s="66"/>
      <c r="TMA7" s="66"/>
      <c r="TMB7" s="66"/>
      <c r="TMC7" s="66"/>
      <c r="TMD7" s="66"/>
      <c r="TME7" s="66"/>
      <c r="TMF7" s="66"/>
      <c r="TMG7" s="66"/>
      <c r="TMH7" s="66"/>
      <c r="TMI7" s="66"/>
      <c r="TMJ7" s="66"/>
      <c r="TMK7" s="66"/>
      <c r="TML7" s="66"/>
      <c r="TMM7" s="66"/>
      <c r="TMN7" s="66"/>
      <c r="TMO7" s="66"/>
      <c r="TMP7" s="66"/>
      <c r="TMQ7" s="66"/>
      <c r="TMR7" s="66"/>
      <c r="TMS7" s="66"/>
      <c r="TMT7" s="66"/>
      <c r="TMU7" s="66"/>
      <c r="TMV7" s="66"/>
      <c r="TMW7" s="66"/>
      <c r="TMX7" s="66"/>
      <c r="TMY7" s="66"/>
      <c r="TMZ7" s="66"/>
      <c r="TNA7" s="66"/>
      <c r="TNB7" s="66"/>
      <c r="TNC7" s="66"/>
      <c r="TND7" s="66"/>
      <c r="TNE7" s="66"/>
      <c r="TNF7" s="66"/>
      <c r="TNG7" s="66"/>
      <c r="TNH7" s="66"/>
      <c r="TNI7" s="66"/>
      <c r="TNJ7" s="66"/>
      <c r="TNK7" s="66"/>
      <c r="TNL7" s="66"/>
      <c r="TNM7" s="66"/>
      <c r="TNN7" s="66"/>
      <c r="TNO7" s="66"/>
      <c r="TNP7" s="66"/>
      <c r="TNQ7" s="66"/>
      <c r="TNR7" s="66"/>
      <c r="TNS7" s="66"/>
      <c r="TNT7" s="66"/>
      <c r="TNU7" s="66"/>
      <c r="TNV7" s="66"/>
      <c r="TNW7" s="66"/>
      <c r="TNX7" s="66"/>
      <c r="TNY7" s="66"/>
      <c r="TNZ7" s="66"/>
      <c r="TOA7" s="66"/>
      <c r="TOB7" s="66"/>
      <c r="TOC7" s="66"/>
      <c r="TOD7" s="66"/>
      <c r="TOE7" s="66"/>
      <c r="TOF7" s="66"/>
      <c r="TOG7" s="66"/>
      <c r="TOH7" s="66"/>
      <c r="TOI7" s="66"/>
      <c r="TOJ7" s="66"/>
      <c r="TOK7" s="66"/>
      <c r="TOL7" s="66"/>
      <c r="TOM7" s="66"/>
      <c r="TON7" s="66"/>
      <c r="TOO7" s="66"/>
      <c r="TOP7" s="66"/>
      <c r="TOQ7" s="66"/>
      <c r="TOR7" s="66"/>
      <c r="TOS7" s="66"/>
      <c r="TOT7" s="66"/>
      <c r="TOU7" s="66"/>
      <c r="TOV7" s="66"/>
      <c r="TOW7" s="66"/>
      <c r="TOX7" s="66"/>
      <c r="TOY7" s="66"/>
      <c r="TOZ7" s="66"/>
      <c r="TPA7" s="66"/>
      <c r="TPB7" s="66"/>
      <c r="TPC7" s="66"/>
      <c r="TPD7" s="66"/>
      <c r="TPE7" s="66"/>
      <c r="TPF7" s="66"/>
      <c r="TPG7" s="66"/>
      <c r="TPH7" s="66"/>
      <c r="TPI7" s="66"/>
      <c r="TPJ7" s="66"/>
      <c r="TPK7" s="66"/>
      <c r="TPL7" s="66"/>
      <c r="TPM7" s="66"/>
      <c r="TPN7" s="66"/>
      <c r="TPO7" s="66"/>
      <c r="TPP7" s="66"/>
      <c r="TPQ7" s="66"/>
      <c r="TPR7" s="66"/>
      <c r="TPS7" s="66"/>
      <c r="TPT7" s="66"/>
      <c r="TPU7" s="66"/>
      <c r="TPV7" s="66"/>
      <c r="TPW7" s="66"/>
      <c r="TPX7" s="66"/>
      <c r="TPY7" s="66"/>
      <c r="TPZ7" s="66"/>
      <c r="TQA7" s="66"/>
      <c r="TQB7" s="66"/>
      <c r="TQC7" s="66"/>
      <c r="TQD7" s="66"/>
      <c r="TQE7" s="66"/>
      <c r="TQF7" s="66"/>
      <c r="TQG7" s="66"/>
      <c r="TQH7" s="66"/>
      <c r="TQI7" s="66"/>
      <c r="TQJ7" s="66"/>
      <c r="TQK7" s="66"/>
      <c r="TQL7" s="66"/>
      <c r="TQM7" s="66"/>
      <c r="TQN7" s="66"/>
      <c r="TQO7" s="66"/>
      <c r="TQP7" s="66"/>
      <c r="TQQ7" s="66"/>
      <c r="TQR7" s="66"/>
      <c r="TQS7" s="66"/>
      <c r="TQT7" s="66"/>
      <c r="TQU7" s="66"/>
      <c r="TQV7" s="66"/>
      <c r="TQW7" s="66"/>
      <c r="TQX7" s="66"/>
      <c r="TQY7" s="66"/>
      <c r="TQZ7" s="66"/>
      <c r="TRA7" s="66"/>
      <c r="TRB7" s="66"/>
      <c r="TRC7" s="66"/>
      <c r="TRD7" s="66"/>
      <c r="TRE7" s="66"/>
      <c r="TRF7" s="66"/>
      <c r="TRG7" s="66"/>
      <c r="TRH7" s="66"/>
      <c r="TRI7" s="66"/>
      <c r="TRJ7" s="66"/>
      <c r="TRK7" s="66"/>
      <c r="TRL7" s="66"/>
      <c r="TRM7" s="66"/>
      <c r="TRN7" s="66"/>
      <c r="TRO7" s="66"/>
      <c r="TRP7" s="66"/>
      <c r="TRQ7" s="66"/>
      <c r="TRR7" s="66"/>
      <c r="TRS7" s="66"/>
      <c r="TRT7" s="66"/>
      <c r="TRU7" s="66"/>
      <c r="TRV7" s="66"/>
      <c r="TRW7" s="66"/>
      <c r="TRX7" s="66"/>
      <c r="TRY7" s="66"/>
      <c r="TRZ7" s="66"/>
      <c r="TSA7" s="66"/>
      <c r="TSB7" s="66"/>
      <c r="TSC7" s="66"/>
      <c r="TSD7" s="66"/>
      <c r="TSE7" s="66"/>
      <c r="TSF7" s="66"/>
      <c r="TSG7" s="66"/>
      <c r="TSH7" s="66"/>
      <c r="TSI7" s="66"/>
      <c r="TSJ7" s="66"/>
      <c r="TSK7" s="66"/>
      <c r="TSL7" s="66"/>
      <c r="TSM7" s="66"/>
      <c r="TSN7" s="66"/>
      <c r="TSO7" s="66"/>
      <c r="TSP7" s="66"/>
      <c r="TSQ7" s="66"/>
      <c r="TSR7" s="66"/>
      <c r="TSS7" s="66"/>
      <c r="TST7" s="66"/>
      <c r="TSU7" s="66"/>
      <c r="TSV7" s="66"/>
      <c r="TSW7" s="66"/>
      <c r="TSX7" s="66"/>
      <c r="TSY7" s="66"/>
      <c r="TSZ7" s="66"/>
      <c r="TTA7" s="66"/>
      <c r="TTB7" s="66"/>
      <c r="TTC7" s="66"/>
      <c r="TTD7" s="66"/>
      <c r="TTE7" s="66"/>
      <c r="TTF7" s="66"/>
      <c r="TTG7" s="66"/>
      <c r="TTH7" s="66"/>
      <c r="TTI7" s="66"/>
      <c r="TTJ7" s="66"/>
      <c r="TTK7" s="66"/>
      <c r="TTL7" s="66"/>
      <c r="TTM7" s="66"/>
      <c r="TTN7" s="66"/>
      <c r="TTO7" s="66"/>
      <c r="TTP7" s="66"/>
      <c r="TTQ7" s="66"/>
      <c r="TTR7" s="66"/>
      <c r="TTS7" s="66"/>
      <c r="TTT7" s="66"/>
      <c r="TTU7" s="66"/>
      <c r="TTV7" s="66"/>
      <c r="TTW7" s="66"/>
      <c r="TTX7" s="66"/>
      <c r="TTY7" s="66"/>
      <c r="TTZ7" s="66"/>
      <c r="TUA7" s="66"/>
      <c r="TUB7" s="66"/>
      <c r="TUC7" s="66"/>
      <c r="TUD7" s="66"/>
      <c r="TUE7" s="66"/>
      <c r="TUF7" s="66"/>
      <c r="TUG7" s="66"/>
      <c r="TUH7" s="66"/>
      <c r="TUI7" s="66"/>
      <c r="TUJ7" s="66"/>
      <c r="TUK7" s="66"/>
      <c r="TUL7" s="66"/>
      <c r="TUM7" s="66"/>
      <c r="TUN7" s="66"/>
      <c r="TUO7" s="66"/>
      <c r="TUP7" s="66"/>
      <c r="TUQ7" s="66"/>
      <c r="TUR7" s="66"/>
      <c r="TUS7" s="66"/>
      <c r="TUT7" s="66"/>
      <c r="TUU7" s="66"/>
      <c r="TUV7" s="66"/>
      <c r="TUW7" s="66"/>
      <c r="TUX7" s="66"/>
      <c r="TUY7" s="66"/>
      <c r="TUZ7" s="66"/>
      <c r="TVA7" s="66"/>
      <c r="TVB7" s="66"/>
      <c r="TVC7" s="66"/>
      <c r="TVD7" s="66"/>
      <c r="TVE7" s="66"/>
      <c r="TVF7" s="66"/>
      <c r="TVG7" s="66"/>
      <c r="TVH7" s="66"/>
      <c r="TVI7" s="66"/>
      <c r="TVJ7" s="66"/>
      <c r="TVK7" s="66"/>
      <c r="TVL7" s="66"/>
      <c r="TVM7" s="66"/>
      <c r="TVN7" s="66"/>
      <c r="TVO7" s="66"/>
      <c r="TVP7" s="66"/>
      <c r="TVQ7" s="66"/>
      <c r="TVR7" s="66"/>
      <c r="TVS7" s="66"/>
      <c r="TVT7" s="66"/>
      <c r="TVU7" s="66"/>
      <c r="TVV7" s="66"/>
      <c r="TVW7" s="66"/>
      <c r="TVX7" s="66"/>
      <c r="TVY7" s="66"/>
      <c r="TVZ7" s="66"/>
      <c r="TWA7" s="66"/>
      <c r="TWB7" s="66"/>
      <c r="TWC7" s="66"/>
      <c r="TWD7" s="66"/>
      <c r="TWE7" s="66"/>
      <c r="TWF7" s="66"/>
      <c r="TWG7" s="66"/>
      <c r="TWH7" s="66"/>
      <c r="TWI7" s="66"/>
      <c r="TWJ7" s="66"/>
      <c r="TWK7" s="66"/>
      <c r="TWL7" s="66"/>
      <c r="TWM7" s="66"/>
      <c r="TWN7" s="66"/>
      <c r="TWO7" s="66"/>
      <c r="TWP7" s="66"/>
      <c r="TWQ7" s="66"/>
      <c r="TWR7" s="66"/>
      <c r="TWS7" s="66"/>
      <c r="TWT7" s="66"/>
      <c r="TWU7" s="66"/>
      <c r="TWV7" s="66"/>
      <c r="TWW7" s="66"/>
      <c r="TWX7" s="66"/>
      <c r="TWY7" s="66"/>
      <c r="TWZ7" s="66"/>
      <c r="TXA7" s="66"/>
      <c r="TXB7" s="66"/>
      <c r="TXC7" s="66"/>
      <c r="TXD7" s="66"/>
      <c r="TXE7" s="66"/>
      <c r="TXF7" s="66"/>
      <c r="TXG7" s="66"/>
      <c r="TXH7" s="66"/>
      <c r="TXI7" s="66"/>
      <c r="TXJ7" s="66"/>
      <c r="TXK7" s="66"/>
      <c r="TXL7" s="66"/>
      <c r="TXM7" s="66"/>
      <c r="TXN7" s="66"/>
      <c r="TXO7" s="66"/>
      <c r="TXP7" s="66"/>
      <c r="TXQ7" s="66"/>
      <c r="TXR7" s="66"/>
      <c r="TXS7" s="66"/>
      <c r="TXT7" s="66"/>
      <c r="TXU7" s="66"/>
      <c r="TXV7" s="66"/>
      <c r="TXW7" s="66"/>
      <c r="TXX7" s="66"/>
      <c r="TXY7" s="66"/>
      <c r="TXZ7" s="66"/>
      <c r="TYA7" s="66"/>
      <c r="TYB7" s="66"/>
      <c r="TYC7" s="66"/>
      <c r="TYD7" s="66"/>
      <c r="TYE7" s="66"/>
      <c r="TYF7" s="66"/>
      <c r="TYG7" s="66"/>
      <c r="TYH7" s="66"/>
      <c r="TYI7" s="66"/>
      <c r="TYJ7" s="66"/>
      <c r="TYK7" s="66"/>
      <c r="TYL7" s="66"/>
      <c r="TYM7" s="66"/>
      <c r="TYN7" s="66"/>
      <c r="TYO7" s="66"/>
      <c r="TYP7" s="66"/>
      <c r="TYQ7" s="66"/>
      <c r="TYR7" s="66"/>
      <c r="TYS7" s="66"/>
      <c r="TYT7" s="66"/>
      <c r="TYU7" s="66"/>
      <c r="TYV7" s="66"/>
      <c r="TYW7" s="66"/>
      <c r="TYX7" s="66"/>
      <c r="TYY7" s="66"/>
      <c r="TYZ7" s="66"/>
      <c r="TZA7" s="66"/>
      <c r="TZB7" s="66"/>
      <c r="TZC7" s="66"/>
      <c r="TZD7" s="66"/>
      <c r="TZE7" s="66"/>
      <c r="TZF7" s="66"/>
      <c r="TZG7" s="66"/>
      <c r="TZH7" s="66"/>
      <c r="TZI7" s="66"/>
      <c r="TZJ7" s="66"/>
      <c r="TZK7" s="66"/>
      <c r="TZL7" s="66"/>
      <c r="TZM7" s="66"/>
      <c r="TZN7" s="66"/>
      <c r="TZO7" s="66"/>
      <c r="TZP7" s="66"/>
      <c r="TZQ7" s="66"/>
      <c r="TZR7" s="66"/>
      <c r="TZS7" s="66"/>
      <c r="TZT7" s="66"/>
      <c r="TZU7" s="66"/>
      <c r="TZV7" s="66"/>
      <c r="TZW7" s="66"/>
      <c r="TZX7" s="66"/>
      <c r="TZY7" s="66"/>
      <c r="TZZ7" s="66"/>
      <c r="UAA7" s="66"/>
      <c r="UAB7" s="66"/>
      <c r="UAC7" s="66"/>
      <c r="UAD7" s="66"/>
      <c r="UAE7" s="66"/>
      <c r="UAF7" s="66"/>
      <c r="UAG7" s="66"/>
      <c r="UAH7" s="66"/>
      <c r="UAI7" s="66"/>
      <c r="UAJ7" s="66"/>
      <c r="UAK7" s="66"/>
      <c r="UAL7" s="66"/>
      <c r="UAM7" s="66"/>
      <c r="UAN7" s="66"/>
      <c r="UAO7" s="66"/>
      <c r="UAP7" s="66"/>
      <c r="UAQ7" s="66"/>
      <c r="UAR7" s="66"/>
      <c r="UAS7" s="66"/>
      <c r="UAT7" s="66"/>
      <c r="UAU7" s="66"/>
      <c r="UAV7" s="66"/>
      <c r="UAW7" s="66"/>
      <c r="UAX7" s="66"/>
      <c r="UAY7" s="66"/>
      <c r="UAZ7" s="66"/>
      <c r="UBA7" s="66"/>
      <c r="UBB7" s="66"/>
      <c r="UBC7" s="66"/>
      <c r="UBD7" s="66"/>
      <c r="UBE7" s="66"/>
      <c r="UBF7" s="66"/>
      <c r="UBG7" s="66"/>
      <c r="UBH7" s="66"/>
      <c r="UBI7" s="66"/>
      <c r="UBJ7" s="66"/>
      <c r="UBK7" s="66"/>
      <c r="UBL7" s="66"/>
      <c r="UBM7" s="66"/>
      <c r="UBN7" s="66"/>
      <c r="UBO7" s="66"/>
      <c r="UBP7" s="66"/>
      <c r="UBQ7" s="66"/>
      <c r="UBR7" s="66"/>
      <c r="UBS7" s="66"/>
      <c r="UBT7" s="66"/>
      <c r="UBU7" s="66"/>
      <c r="UBV7" s="66"/>
      <c r="UBW7" s="66"/>
      <c r="UBX7" s="66"/>
      <c r="UBY7" s="66"/>
      <c r="UBZ7" s="66"/>
      <c r="UCA7" s="66"/>
      <c r="UCB7" s="66"/>
      <c r="UCC7" s="66"/>
      <c r="UCD7" s="66"/>
      <c r="UCE7" s="66"/>
      <c r="UCF7" s="66"/>
      <c r="UCG7" s="66"/>
      <c r="UCH7" s="66"/>
      <c r="UCI7" s="66"/>
      <c r="UCJ7" s="66"/>
      <c r="UCK7" s="66"/>
      <c r="UCL7" s="66"/>
      <c r="UCM7" s="66"/>
      <c r="UCN7" s="66"/>
      <c r="UCO7" s="66"/>
      <c r="UCP7" s="66"/>
      <c r="UCQ7" s="66"/>
      <c r="UCR7" s="66"/>
      <c r="UCS7" s="66"/>
      <c r="UCT7" s="66"/>
      <c r="UCU7" s="66"/>
      <c r="UCV7" s="66"/>
      <c r="UCW7" s="66"/>
      <c r="UCX7" s="66"/>
      <c r="UCY7" s="66"/>
      <c r="UCZ7" s="66"/>
      <c r="UDA7" s="66"/>
      <c r="UDB7" s="66"/>
      <c r="UDC7" s="66"/>
      <c r="UDD7" s="66"/>
      <c r="UDE7" s="66"/>
      <c r="UDF7" s="66"/>
      <c r="UDG7" s="66"/>
      <c r="UDH7" s="66"/>
      <c r="UDI7" s="66"/>
      <c r="UDJ7" s="66"/>
      <c r="UDK7" s="66"/>
      <c r="UDL7" s="66"/>
      <c r="UDM7" s="66"/>
      <c r="UDN7" s="66"/>
      <c r="UDO7" s="66"/>
      <c r="UDP7" s="66"/>
      <c r="UDQ7" s="66"/>
      <c r="UDR7" s="66"/>
      <c r="UDS7" s="66"/>
      <c r="UDT7" s="66"/>
      <c r="UDU7" s="66"/>
      <c r="UDV7" s="66"/>
      <c r="UDW7" s="66"/>
      <c r="UDX7" s="66"/>
      <c r="UDY7" s="66"/>
      <c r="UDZ7" s="66"/>
      <c r="UEA7" s="66"/>
      <c r="UEB7" s="66"/>
      <c r="UEC7" s="66"/>
      <c r="UED7" s="66"/>
      <c r="UEE7" s="66"/>
      <c r="UEF7" s="66"/>
      <c r="UEG7" s="66"/>
      <c r="UEH7" s="66"/>
      <c r="UEI7" s="66"/>
      <c r="UEJ7" s="66"/>
      <c r="UEK7" s="66"/>
      <c r="UEL7" s="66"/>
      <c r="UEM7" s="66"/>
      <c r="UEN7" s="66"/>
      <c r="UEO7" s="66"/>
      <c r="UEP7" s="66"/>
      <c r="UEQ7" s="66"/>
      <c r="UER7" s="66"/>
      <c r="UES7" s="66"/>
      <c r="UET7" s="66"/>
      <c r="UEU7" s="66"/>
      <c r="UEV7" s="66"/>
      <c r="UEW7" s="66"/>
      <c r="UEX7" s="66"/>
      <c r="UEY7" s="66"/>
      <c r="UEZ7" s="66"/>
      <c r="UFA7" s="66"/>
      <c r="UFB7" s="66"/>
      <c r="UFC7" s="66"/>
      <c r="UFD7" s="66"/>
      <c r="UFE7" s="66"/>
      <c r="UFF7" s="66"/>
      <c r="UFG7" s="66"/>
      <c r="UFH7" s="66"/>
      <c r="UFI7" s="66"/>
      <c r="UFJ7" s="66"/>
      <c r="UFK7" s="66"/>
      <c r="UFL7" s="66"/>
      <c r="UFM7" s="66"/>
      <c r="UFN7" s="66"/>
      <c r="UFO7" s="66"/>
      <c r="UFP7" s="66"/>
      <c r="UFQ7" s="66"/>
      <c r="UFR7" s="66"/>
      <c r="UFS7" s="66"/>
      <c r="UFT7" s="66"/>
      <c r="UFU7" s="66"/>
      <c r="UFV7" s="66"/>
      <c r="UFW7" s="66"/>
      <c r="UFX7" s="66"/>
      <c r="UFY7" s="66"/>
      <c r="UFZ7" s="66"/>
      <c r="UGA7" s="66"/>
      <c r="UGB7" s="66"/>
      <c r="UGC7" s="66"/>
      <c r="UGD7" s="66"/>
      <c r="UGE7" s="66"/>
      <c r="UGF7" s="66"/>
      <c r="UGG7" s="66"/>
      <c r="UGH7" s="66"/>
      <c r="UGI7" s="66"/>
      <c r="UGJ7" s="66"/>
      <c r="UGK7" s="66"/>
      <c r="UGL7" s="66"/>
      <c r="UGM7" s="66"/>
      <c r="UGN7" s="66"/>
      <c r="UGO7" s="66"/>
      <c r="UGP7" s="66"/>
      <c r="UGQ7" s="66"/>
      <c r="UGR7" s="66"/>
      <c r="UGS7" s="66"/>
      <c r="UGT7" s="66"/>
      <c r="UGU7" s="66"/>
      <c r="UGV7" s="66"/>
      <c r="UGW7" s="66"/>
      <c r="UGX7" s="66"/>
      <c r="UGY7" s="66"/>
      <c r="UGZ7" s="66"/>
      <c r="UHA7" s="66"/>
      <c r="UHB7" s="66"/>
      <c r="UHC7" s="66"/>
      <c r="UHD7" s="66"/>
      <c r="UHE7" s="66"/>
      <c r="UHF7" s="66"/>
      <c r="UHG7" s="66"/>
      <c r="UHH7" s="66"/>
      <c r="UHI7" s="66"/>
      <c r="UHJ7" s="66"/>
      <c r="UHK7" s="66"/>
      <c r="UHL7" s="66"/>
      <c r="UHM7" s="66"/>
      <c r="UHN7" s="66"/>
      <c r="UHO7" s="66"/>
      <c r="UHP7" s="66"/>
      <c r="UHQ7" s="66"/>
      <c r="UHR7" s="66"/>
      <c r="UHS7" s="66"/>
      <c r="UHT7" s="66"/>
      <c r="UHU7" s="66"/>
      <c r="UHV7" s="66"/>
      <c r="UHW7" s="66"/>
      <c r="UHX7" s="66"/>
      <c r="UHY7" s="66"/>
      <c r="UHZ7" s="66"/>
      <c r="UIA7" s="66"/>
      <c r="UIB7" s="66"/>
      <c r="UIC7" s="66"/>
      <c r="UID7" s="66"/>
      <c r="UIE7" s="66"/>
      <c r="UIF7" s="66"/>
      <c r="UIG7" s="66"/>
      <c r="UIH7" s="66"/>
      <c r="UII7" s="66"/>
      <c r="UIJ7" s="66"/>
      <c r="UIK7" s="66"/>
      <c r="UIL7" s="66"/>
      <c r="UIM7" s="66"/>
      <c r="UIN7" s="66"/>
      <c r="UIO7" s="66"/>
      <c r="UIP7" s="66"/>
      <c r="UIQ7" s="66"/>
      <c r="UIR7" s="66"/>
      <c r="UIS7" s="66"/>
      <c r="UIT7" s="66"/>
      <c r="UIU7" s="66"/>
      <c r="UIV7" s="66"/>
      <c r="UIW7" s="66"/>
      <c r="UIX7" s="66"/>
      <c r="UIY7" s="66"/>
      <c r="UIZ7" s="66"/>
      <c r="UJA7" s="66"/>
      <c r="UJB7" s="66"/>
      <c r="UJC7" s="66"/>
      <c r="UJD7" s="66"/>
      <c r="UJE7" s="66"/>
      <c r="UJF7" s="66"/>
      <c r="UJG7" s="66"/>
      <c r="UJH7" s="66"/>
      <c r="UJI7" s="66"/>
      <c r="UJJ7" s="66"/>
      <c r="UJK7" s="66"/>
      <c r="UJL7" s="66"/>
      <c r="UJM7" s="66"/>
      <c r="UJN7" s="66"/>
      <c r="UJO7" s="66"/>
      <c r="UJP7" s="66"/>
      <c r="UJQ7" s="66"/>
      <c r="UJR7" s="66"/>
      <c r="UJS7" s="66"/>
      <c r="UJT7" s="66"/>
      <c r="UJU7" s="66"/>
      <c r="UJV7" s="66"/>
      <c r="UJW7" s="66"/>
      <c r="UJX7" s="66"/>
      <c r="UJY7" s="66"/>
      <c r="UJZ7" s="66"/>
      <c r="UKA7" s="66"/>
      <c r="UKB7" s="66"/>
      <c r="UKC7" s="66"/>
      <c r="UKD7" s="66"/>
      <c r="UKE7" s="66"/>
      <c r="UKF7" s="66"/>
      <c r="UKG7" s="66"/>
      <c r="UKH7" s="66"/>
      <c r="UKI7" s="66"/>
      <c r="UKJ7" s="66"/>
      <c r="UKK7" s="66"/>
      <c r="UKL7" s="66"/>
      <c r="UKM7" s="66"/>
      <c r="UKN7" s="66"/>
      <c r="UKO7" s="66"/>
      <c r="UKP7" s="66"/>
      <c r="UKQ7" s="66"/>
      <c r="UKR7" s="66"/>
      <c r="UKS7" s="66"/>
      <c r="UKT7" s="66"/>
      <c r="UKU7" s="66"/>
      <c r="UKV7" s="66"/>
      <c r="UKW7" s="66"/>
      <c r="UKX7" s="66"/>
      <c r="UKY7" s="66"/>
      <c r="UKZ7" s="66"/>
      <c r="ULA7" s="66"/>
      <c r="ULB7" s="66"/>
      <c r="ULC7" s="66"/>
      <c r="ULD7" s="66"/>
      <c r="ULE7" s="66"/>
      <c r="ULF7" s="66"/>
      <c r="ULG7" s="66"/>
      <c r="ULH7" s="66"/>
      <c r="ULI7" s="66"/>
      <c r="ULJ7" s="66"/>
      <c r="ULK7" s="66"/>
      <c r="ULL7" s="66"/>
      <c r="ULM7" s="66"/>
      <c r="ULN7" s="66"/>
      <c r="ULO7" s="66"/>
      <c r="ULP7" s="66"/>
      <c r="ULQ7" s="66"/>
      <c r="ULR7" s="66"/>
      <c r="ULS7" s="66"/>
      <c r="ULT7" s="66"/>
      <c r="ULU7" s="66"/>
      <c r="ULV7" s="66"/>
      <c r="ULW7" s="66"/>
      <c r="ULX7" s="66"/>
      <c r="ULY7" s="66"/>
      <c r="ULZ7" s="66"/>
      <c r="UMA7" s="66"/>
      <c r="UMB7" s="66"/>
      <c r="UMC7" s="66"/>
      <c r="UMD7" s="66"/>
      <c r="UME7" s="66"/>
      <c r="UMF7" s="66"/>
      <c r="UMG7" s="66"/>
      <c r="UMH7" s="66"/>
      <c r="UMI7" s="66"/>
      <c r="UMJ7" s="66"/>
      <c r="UMK7" s="66"/>
      <c r="UML7" s="66"/>
      <c r="UMM7" s="66"/>
      <c r="UMN7" s="66"/>
      <c r="UMO7" s="66"/>
      <c r="UMP7" s="66"/>
      <c r="UMQ7" s="66"/>
      <c r="UMR7" s="66"/>
      <c r="UMS7" s="66"/>
      <c r="UMT7" s="66"/>
      <c r="UMU7" s="66"/>
      <c r="UMV7" s="66"/>
      <c r="UMW7" s="66"/>
      <c r="UMX7" s="66"/>
      <c r="UMY7" s="66"/>
      <c r="UMZ7" s="66"/>
      <c r="UNA7" s="66"/>
      <c r="UNB7" s="66"/>
      <c r="UNC7" s="66"/>
      <c r="UND7" s="66"/>
      <c r="UNE7" s="66"/>
      <c r="UNF7" s="66"/>
      <c r="UNG7" s="66"/>
      <c r="UNH7" s="66"/>
      <c r="UNI7" s="66"/>
      <c r="UNJ7" s="66"/>
      <c r="UNK7" s="66"/>
      <c r="UNL7" s="66"/>
      <c r="UNM7" s="66"/>
      <c r="UNN7" s="66"/>
      <c r="UNO7" s="66"/>
      <c r="UNP7" s="66"/>
      <c r="UNQ7" s="66"/>
      <c r="UNR7" s="66"/>
      <c r="UNS7" s="66"/>
      <c r="UNT7" s="66"/>
      <c r="UNU7" s="66"/>
      <c r="UNV7" s="66"/>
      <c r="UNW7" s="66"/>
      <c r="UNX7" s="66"/>
      <c r="UNY7" s="66"/>
      <c r="UNZ7" s="66"/>
      <c r="UOA7" s="66"/>
      <c r="UOB7" s="66"/>
      <c r="UOC7" s="66"/>
      <c r="UOD7" s="66"/>
      <c r="UOE7" s="66"/>
      <c r="UOF7" s="66"/>
      <c r="UOG7" s="66"/>
      <c r="UOH7" s="66"/>
      <c r="UOI7" s="66"/>
      <c r="UOJ7" s="66"/>
      <c r="UOK7" s="66"/>
      <c r="UOL7" s="66"/>
      <c r="UOM7" s="66"/>
      <c r="UON7" s="66"/>
      <c r="UOO7" s="66"/>
      <c r="UOP7" s="66"/>
      <c r="UOQ7" s="66"/>
      <c r="UOR7" s="66"/>
      <c r="UOS7" s="66"/>
      <c r="UOT7" s="66"/>
      <c r="UOU7" s="66"/>
      <c r="UOV7" s="66"/>
      <c r="UOW7" s="66"/>
      <c r="UOX7" s="66"/>
      <c r="UOY7" s="66"/>
      <c r="UOZ7" s="66"/>
      <c r="UPA7" s="66"/>
      <c r="UPB7" s="66"/>
      <c r="UPC7" s="66"/>
      <c r="UPD7" s="66"/>
      <c r="UPE7" s="66"/>
      <c r="UPF7" s="66"/>
      <c r="UPG7" s="66"/>
      <c r="UPH7" s="66"/>
      <c r="UPI7" s="66"/>
      <c r="UPJ7" s="66"/>
      <c r="UPK7" s="66"/>
      <c r="UPL7" s="66"/>
      <c r="UPM7" s="66"/>
      <c r="UPN7" s="66"/>
      <c r="UPO7" s="66"/>
      <c r="UPP7" s="66"/>
      <c r="UPQ7" s="66"/>
      <c r="UPR7" s="66"/>
      <c r="UPS7" s="66"/>
      <c r="UPT7" s="66"/>
      <c r="UPU7" s="66"/>
      <c r="UPV7" s="66"/>
      <c r="UPW7" s="66"/>
      <c r="UPX7" s="66"/>
      <c r="UPY7" s="66"/>
      <c r="UPZ7" s="66"/>
      <c r="UQA7" s="66"/>
      <c r="UQB7" s="66"/>
      <c r="UQC7" s="66"/>
      <c r="UQD7" s="66"/>
      <c r="UQE7" s="66"/>
      <c r="UQF7" s="66"/>
      <c r="UQG7" s="66"/>
      <c r="UQH7" s="66"/>
      <c r="UQI7" s="66"/>
      <c r="UQJ7" s="66"/>
      <c r="UQK7" s="66"/>
      <c r="UQL7" s="66"/>
      <c r="UQM7" s="66"/>
      <c r="UQN7" s="66"/>
      <c r="UQO7" s="66"/>
      <c r="UQP7" s="66"/>
      <c r="UQQ7" s="66"/>
      <c r="UQR7" s="66"/>
      <c r="UQS7" s="66"/>
      <c r="UQT7" s="66"/>
      <c r="UQU7" s="66"/>
      <c r="UQV7" s="66"/>
      <c r="UQW7" s="66"/>
      <c r="UQX7" s="66"/>
      <c r="UQY7" s="66"/>
      <c r="UQZ7" s="66"/>
      <c r="URA7" s="66"/>
      <c r="URB7" s="66"/>
      <c r="URC7" s="66"/>
      <c r="URD7" s="66"/>
      <c r="URE7" s="66"/>
      <c r="URF7" s="66"/>
      <c r="URG7" s="66"/>
      <c r="URH7" s="66"/>
      <c r="URI7" s="66"/>
      <c r="URJ7" s="66"/>
      <c r="URK7" s="66"/>
      <c r="URL7" s="66"/>
      <c r="URM7" s="66"/>
      <c r="URN7" s="66"/>
      <c r="URO7" s="66"/>
      <c r="URP7" s="66"/>
      <c r="URQ7" s="66"/>
      <c r="URR7" s="66"/>
      <c r="URS7" s="66"/>
      <c r="URT7" s="66"/>
      <c r="URU7" s="66"/>
      <c r="URV7" s="66"/>
      <c r="URW7" s="66"/>
      <c r="URX7" s="66"/>
      <c r="URY7" s="66"/>
      <c r="URZ7" s="66"/>
      <c r="USA7" s="66"/>
      <c r="USB7" s="66"/>
      <c r="USC7" s="66"/>
      <c r="USD7" s="66"/>
      <c r="USE7" s="66"/>
      <c r="USF7" s="66"/>
      <c r="USG7" s="66"/>
      <c r="USH7" s="66"/>
      <c r="USI7" s="66"/>
      <c r="USJ7" s="66"/>
      <c r="USK7" s="66"/>
      <c r="USL7" s="66"/>
      <c r="USM7" s="66"/>
      <c r="USN7" s="66"/>
      <c r="USO7" s="66"/>
      <c r="USP7" s="66"/>
      <c r="USQ7" s="66"/>
      <c r="USR7" s="66"/>
      <c r="USS7" s="66"/>
      <c r="UST7" s="66"/>
      <c r="USU7" s="66"/>
      <c r="USV7" s="66"/>
      <c r="USW7" s="66"/>
      <c r="USX7" s="66"/>
      <c r="USY7" s="66"/>
      <c r="USZ7" s="66"/>
      <c r="UTA7" s="66"/>
      <c r="UTB7" s="66"/>
      <c r="UTC7" s="66"/>
      <c r="UTD7" s="66"/>
      <c r="UTE7" s="66"/>
      <c r="UTF7" s="66"/>
      <c r="UTG7" s="66"/>
      <c r="UTH7" s="66"/>
      <c r="UTI7" s="66"/>
      <c r="UTJ7" s="66"/>
      <c r="UTK7" s="66"/>
      <c r="UTL7" s="66"/>
      <c r="UTM7" s="66"/>
      <c r="UTN7" s="66"/>
      <c r="UTO7" s="66"/>
      <c r="UTP7" s="66"/>
      <c r="UTQ7" s="66"/>
      <c r="UTR7" s="66"/>
      <c r="UTS7" s="66"/>
      <c r="UTT7" s="66"/>
      <c r="UTU7" s="66"/>
      <c r="UTV7" s="66"/>
      <c r="UTW7" s="66"/>
      <c r="UTX7" s="66"/>
      <c r="UTY7" s="66"/>
      <c r="UTZ7" s="66"/>
      <c r="UUA7" s="66"/>
      <c r="UUB7" s="66"/>
      <c r="UUC7" s="66"/>
      <c r="UUD7" s="66"/>
      <c r="UUE7" s="66"/>
      <c r="UUF7" s="66"/>
      <c r="UUG7" s="66"/>
      <c r="UUH7" s="66"/>
      <c r="UUI7" s="66"/>
      <c r="UUJ7" s="66"/>
      <c r="UUK7" s="66"/>
      <c r="UUL7" s="66"/>
      <c r="UUM7" s="66"/>
      <c r="UUN7" s="66"/>
      <c r="UUO7" s="66"/>
      <c r="UUP7" s="66"/>
      <c r="UUQ7" s="66"/>
      <c r="UUR7" s="66"/>
      <c r="UUS7" s="66"/>
      <c r="UUT7" s="66"/>
      <c r="UUU7" s="66"/>
      <c r="UUV7" s="66"/>
      <c r="UUW7" s="66"/>
      <c r="UUX7" s="66"/>
      <c r="UUY7" s="66"/>
      <c r="UUZ7" s="66"/>
      <c r="UVA7" s="66"/>
      <c r="UVB7" s="66"/>
      <c r="UVC7" s="66"/>
      <c r="UVD7" s="66"/>
      <c r="UVE7" s="66"/>
      <c r="UVF7" s="66"/>
      <c r="UVG7" s="66"/>
      <c r="UVH7" s="66"/>
      <c r="UVI7" s="66"/>
      <c r="UVJ7" s="66"/>
      <c r="UVK7" s="66"/>
      <c r="UVL7" s="66"/>
      <c r="UVM7" s="66"/>
      <c r="UVN7" s="66"/>
      <c r="UVO7" s="66"/>
      <c r="UVP7" s="66"/>
      <c r="UVQ7" s="66"/>
      <c r="UVR7" s="66"/>
      <c r="UVS7" s="66"/>
      <c r="UVT7" s="66"/>
      <c r="UVU7" s="66"/>
      <c r="UVV7" s="66"/>
      <c r="UVW7" s="66"/>
      <c r="UVX7" s="66"/>
      <c r="UVY7" s="66"/>
      <c r="UVZ7" s="66"/>
      <c r="UWA7" s="66"/>
      <c r="UWB7" s="66"/>
      <c r="UWC7" s="66"/>
      <c r="UWD7" s="66"/>
      <c r="UWE7" s="66"/>
      <c r="UWF7" s="66"/>
      <c r="UWG7" s="66"/>
      <c r="UWH7" s="66"/>
      <c r="UWI7" s="66"/>
      <c r="UWJ7" s="66"/>
      <c r="UWK7" s="66"/>
      <c r="UWL7" s="66"/>
      <c r="UWM7" s="66"/>
      <c r="UWN7" s="66"/>
      <c r="UWO7" s="66"/>
      <c r="UWP7" s="66"/>
      <c r="UWQ7" s="66"/>
      <c r="UWR7" s="66"/>
      <c r="UWS7" s="66"/>
      <c r="UWT7" s="66"/>
      <c r="UWU7" s="66"/>
      <c r="UWV7" s="66"/>
      <c r="UWW7" s="66"/>
      <c r="UWX7" s="66"/>
      <c r="UWY7" s="66"/>
      <c r="UWZ7" s="66"/>
      <c r="UXA7" s="66"/>
      <c r="UXB7" s="66"/>
      <c r="UXC7" s="66"/>
      <c r="UXD7" s="66"/>
      <c r="UXE7" s="66"/>
      <c r="UXF7" s="66"/>
      <c r="UXG7" s="66"/>
      <c r="UXH7" s="66"/>
      <c r="UXI7" s="66"/>
      <c r="UXJ7" s="66"/>
      <c r="UXK7" s="66"/>
      <c r="UXL7" s="66"/>
      <c r="UXM7" s="66"/>
      <c r="UXN7" s="66"/>
      <c r="UXO7" s="66"/>
      <c r="UXP7" s="66"/>
      <c r="UXQ7" s="66"/>
      <c r="UXR7" s="66"/>
      <c r="UXS7" s="66"/>
      <c r="UXT7" s="66"/>
      <c r="UXU7" s="66"/>
      <c r="UXV7" s="66"/>
      <c r="UXW7" s="66"/>
      <c r="UXX7" s="66"/>
      <c r="UXY7" s="66"/>
      <c r="UXZ7" s="66"/>
      <c r="UYA7" s="66"/>
      <c r="UYB7" s="66"/>
      <c r="UYC7" s="66"/>
      <c r="UYD7" s="66"/>
      <c r="UYE7" s="66"/>
      <c r="UYF7" s="66"/>
      <c r="UYG7" s="66"/>
      <c r="UYH7" s="66"/>
      <c r="UYI7" s="66"/>
      <c r="UYJ7" s="66"/>
      <c r="UYK7" s="66"/>
      <c r="UYL7" s="66"/>
      <c r="UYM7" s="66"/>
      <c r="UYN7" s="66"/>
      <c r="UYO7" s="66"/>
      <c r="UYP7" s="66"/>
      <c r="UYQ7" s="66"/>
      <c r="UYR7" s="66"/>
      <c r="UYS7" s="66"/>
      <c r="UYT7" s="66"/>
      <c r="UYU7" s="66"/>
      <c r="UYV7" s="66"/>
      <c r="UYW7" s="66"/>
      <c r="UYX7" s="66"/>
      <c r="UYY7" s="66"/>
      <c r="UYZ7" s="66"/>
      <c r="UZA7" s="66"/>
      <c r="UZB7" s="66"/>
      <c r="UZC7" s="66"/>
      <c r="UZD7" s="66"/>
      <c r="UZE7" s="66"/>
      <c r="UZF7" s="66"/>
      <c r="UZG7" s="66"/>
      <c r="UZH7" s="66"/>
      <c r="UZI7" s="66"/>
      <c r="UZJ7" s="66"/>
      <c r="UZK7" s="66"/>
      <c r="UZL7" s="66"/>
      <c r="UZM7" s="66"/>
      <c r="UZN7" s="66"/>
      <c r="UZO7" s="66"/>
      <c r="UZP7" s="66"/>
      <c r="UZQ7" s="66"/>
      <c r="UZR7" s="66"/>
      <c r="UZS7" s="66"/>
      <c r="UZT7" s="66"/>
      <c r="UZU7" s="66"/>
      <c r="UZV7" s="66"/>
      <c r="UZW7" s="66"/>
      <c r="UZX7" s="66"/>
      <c r="UZY7" s="66"/>
      <c r="UZZ7" s="66"/>
      <c r="VAA7" s="66"/>
      <c r="VAB7" s="66"/>
      <c r="VAC7" s="66"/>
      <c r="VAD7" s="66"/>
      <c r="VAE7" s="66"/>
      <c r="VAF7" s="66"/>
      <c r="VAG7" s="66"/>
      <c r="VAH7" s="66"/>
      <c r="VAI7" s="66"/>
      <c r="VAJ7" s="66"/>
      <c r="VAK7" s="66"/>
      <c r="VAL7" s="66"/>
      <c r="VAM7" s="66"/>
      <c r="VAN7" s="66"/>
      <c r="VAO7" s="66"/>
      <c r="VAP7" s="66"/>
      <c r="VAQ7" s="66"/>
      <c r="VAR7" s="66"/>
      <c r="VAS7" s="66"/>
      <c r="VAT7" s="66"/>
      <c r="VAU7" s="66"/>
      <c r="VAV7" s="66"/>
      <c r="VAW7" s="66"/>
      <c r="VAX7" s="66"/>
      <c r="VAY7" s="66"/>
      <c r="VAZ7" s="66"/>
      <c r="VBA7" s="66"/>
      <c r="VBB7" s="66"/>
      <c r="VBC7" s="66"/>
      <c r="VBD7" s="66"/>
      <c r="VBE7" s="66"/>
      <c r="VBF7" s="66"/>
      <c r="VBG7" s="66"/>
      <c r="VBH7" s="66"/>
      <c r="VBI7" s="66"/>
      <c r="VBJ7" s="66"/>
      <c r="VBK7" s="66"/>
      <c r="VBL7" s="66"/>
      <c r="VBM7" s="66"/>
      <c r="VBN7" s="66"/>
      <c r="VBO7" s="66"/>
      <c r="VBP7" s="66"/>
      <c r="VBQ7" s="66"/>
      <c r="VBR7" s="66"/>
      <c r="VBS7" s="66"/>
      <c r="VBT7" s="66"/>
      <c r="VBU7" s="66"/>
      <c r="VBV7" s="66"/>
      <c r="VBW7" s="66"/>
      <c r="VBX7" s="66"/>
      <c r="VBY7" s="66"/>
      <c r="VBZ7" s="66"/>
      <c r="VCA7" s="66"/>
      <c r="VCB7" s="66"/>
      <c r="VCC7" s="66"/>
      <c r="VCD7" s="66"/>
      <c r="VCE7" s="66"/>
      <c r="VCF7" s="66"/>
      <c r="VCG7" s="66"/>
      <c r="VCH7" s="66"/>
      <c r="VCI7" s="66"/>
      <c r="VCJ7" s="66"/>
      <c r="VCK7" s="66"/>
      <c r="VCL7" s="66"/>
      <c r="VCM7" s="66"/>
      <c r="VCN7" s="66"/>
      <c r="VCO7" s="66"/>
      <c r="VCP7" s="66"/>
      <c r="VCQ7" s="66"/>
      <c r="VCR7" s="66"/>
      <c r="VCS7" s="66"/>
      <c r="VCT7" s="66"/>
      <c r="VCU7" s="66"/>
      <c r="VCV7" s="66"/>
      <c r="VCW7" s="66"/>
      <c r="VCX7" s="66"/>
      <c r="VCY7" s="66"/>
      <c r="VCZ7" s="66"/>
      <c r="VDA7" s="66"/>
      <c r="VDB7" s="66"/>
      <c r="VDC7" s="66"/>
      <c r="VDD7" s="66"/>
      <c r="VDE7" s="66"/>
      <c r="VDF7" s="66"/>
      <c r="VDG7" s="66"/>
      <c r="VDH7" s="66"/>
      <c r="VDI7" s="66"/>
      <c r="VDJ7" s="66"/>
      <c r="VDK7" s="66"/>
      <c r="VDL7" s="66"/>
      <c r="VDM7" s="66"/>
      <c r="VDN7" s="66"/>
      <c r="VDO7" s="66"/>
      <c r="VDP7" s="66"/>
      <c r="VDQ7" s="66"/>
      <c r="VDR7" s="66"/>
      <c r="VDS7" s="66"/>
      <c r="VDT7" s="66"/>
      <c r="VDU7" s="66"/>
      <c r="VDV7" s="66"/>
      <c r="VDW7" s="66"/>
      <c r="VDX7" s="66"/>
      <c r="VDY7" s="66"/>
      <c r="VDZ7" s="66"/>
      <c r="VEA7" s="66"/>
      <c r="VEB7" s="66"/>
      <c r="VEC7" s="66"/>
      <c r="VED7" s="66"/>
      <c r="VEE7" s="66"/>
      <c r="VEF7" s="66"/>
      <c r="VEG7" s="66"/>
      <c r="VEH7" s="66"/>
      <c r="VEI7" s="66"/>
      <c r="VEJ7" s="66"/>
      <c r="VEK7" s="66"/>
      <c r="VEL7" s="66"/>
      <c r="VEM7" s="66"/>
      <c r="VEN7" s="66"/>
      <c r="VEO7" s="66"/>
      <c r="VEP7" s="66"/>
      <c r="VEQ7" s="66"/>
      <c r="VER7" s="66"/>
      <c r="VES7" s="66"/>
      <c r="VET7" s="66"/>
      <c r="VEU7" s="66"/>
      <c r="VEV7" s="66"/>
      <c r="VEW7" s="66"/>
      <c r="VEX7" s="66"/>
      <c r="VEY7" s="66"/>
      <c r="VEZ7" s="66"/>
      <c r="VFA7" s="66"/>
      <c r="VFB7" s="66"/>
      <c r="VFC7" s="66"/>
      <c r="VFD7" s="66"/>
      <c r="VFE7" s="66"/>
      <c r="VFF7" s="66"/>
      <c r="VFG7" s="66"/>
      <c r="VFH7" s="66"/>
      <c r="VFI7" s="66"/>
      <c r="VFJ7" s="66"/>
      <c r="VFK7" s="66"/>
      <c r="VFL7" s="66"/>
      <c r="VFM7" s="66"/>
      <c r="VFN7" s="66"/>
      <c r="VFO7" s="66"/>
      <c r="VFP7" s="66"/>
      <c r="VFQ7" s="66"/>
      <c r="VFR7" s="66"/>
      <c r="VFS7" s="66"/>
      <c r="VFT7" s="66"/>
      <c r="VFU7" s="66"/>
      <c r="VFV7" s="66"/>
      <c r="VFW7" s="66"/>
      <c r="VFX7" s="66"/>
      <c r="VFY7" s="66"/>
      <c r="VFZ7" s="66"/>
      <c r="VGA7" s="66"/>
      <c r="VGB7" s="66"/>
      <c r="VGC7" s="66"/>
      <c r="VGD7" s="66"/>
      <c r="VGE7" s="66"/>
      <c r="VGF7" s="66"/>
      <c r="VGG7" s="66"/>
      <c r="VGH7" s="66"/>
      <c r="VGI7" s="66"/>
      <c r="VGJ7" s="66"/>
      <c r="VGK7" s="66"/>
      <c r="VGL7" s="66"/>
      <c r="VGM7" s="66"/>
      <c r="VGN7" s="66"/>
      <c r="VGO7" s="66"/>
      <c r="VGP7" s="66"/>
      <c r="VGQ7" s="66"/>
      <c r="VGR7" s="66"/>
      <c r="VGS7" s="66"/>
      <c r="VGT7" s="66"/>
      <c r="VGU7" s="66"/>
      <c r="VGV7" s="66"/>
      <c r="VGW7" s="66"/>
      <c r="VGX7" s="66"/>
      <c r="VGY7" s="66"/>
      <c r="VGZ7" s="66"/>
      <c r="VHA7" s="66"/>
      <c r="VHB7" s="66"/>
      <c r="VHC7" s="66"/>
      <c r="VHD7" s="66"/>
      <c r="VHE7" s="66"/>
      <c r="VHF7" s="66"/>
      <c r="VHG7" s="66"/>
      <c r="VHH7" s="66"/>
      <c r="VHI7" s="66"/>
      <c r="VHJ7" s="66"/>
      <c r="VHK7" s="66"/>
      <c r="VHL7" s="66"/>
      <c r="VHM7" s="66"/>
      <c r="VHN7" s="66"/>
      <c r="VHO7" s="66"/>
      <c r="VHP7" s="66"/>
      <c r="VHQ7" s="66"/>
      <c r="VHR7" s="66"/>
      <c r="VHS7" s="66"/>
      <c r="VHT7" s="66"/>
      <c r="VHU7" s="66"/>
      <c r="VHV7" s="66"/>
      <c r="VHW7" s="66"/>
      <c r="VHX7" s="66"/>
      <c r="VHY7" s="66"/>
      <c r="VHZ7" s="66"/>
      <c r="VIA7" s="66"/>
      <c r="VIB7" s="66"/>
      <c r="VIC7" s="66"/>
      <c r="VID7" s="66"/>
      <c r="VIE7" s="66"/>
      <c r="VIF7" s="66"/>
      <c r="VIG7" s="66"/>
      <c r="VIH7" s="66"/>
      <c r="VII7" s="66"/>
      <c r="VIJ7" s="66"/>
      <c r="VIK7" s="66"/>
      <c r="VIL7" s="66"/>
      <c r="VIM7" s="66"/>
      <c r="VIN7" s="66"/>
      <c r="VIO7" s="66"/>
      <c r="VIP7" s="66"/>
      <c r="VIQ7" s="66"/>
      <c r="VIR7" s="66"/>
      <c r="VIS7" s="66"/>
      <c r="VIT7" s="66"/>
      <c r="VIU7" s="66"/>
      <c r="VIV7" s="66"/>
      <c r="VIW7" s="66"/>
      <c r="VIX7" s="66"/>
      <c r="VIY7" s="66"/>
      <c r="VIZ7" s="66"/>
      <c r="VJA7" s="66"/>
      <c r="VJB7" s="66"/>
      <c r="VJC7" s="66"/>
      <c r="VJD7" s="66"/>
      <c r="VJE7" s="66"/>
      <c r="VJF7" s="66"/>
      <c r="VJG7" s="66"/>
      <c r="VJH7" s="66"/>
      <c r="VJI7" s="66"/>
      <c r="VJJ7" s="66"/>
      <c r="VJK7" s="66"/>
      <c r="VJL7" s="66"/>
      <c r="VJM7" s="66"/>
      <c r="VJN7" s="66"/>
      <c r="VJO7" s="66"/>
      <c r="VJP7" s="66"/>
      <c r="VJQ7" s="66"/>
      <c r="VJR7" s="66"/>
      <c r="VJS7" s="66"/>
      <c r="VJT7" s="66"/>
      <c r="VJU7" s="66"/>
      <c r="VJV7" s="66"/>
      <c r="VJW7" s="66"/>
      <c r="VJX7" s="66"/>
      <c r="VJY7" s="66"/>
      <c r="VJZ7" s="66"/>
      <c r="VKA7" s="66"/>
      <c r="VKB7" s="66"/>
      <c r="VKC7" s="66"/>
      <c r="VKD7" s="66"/>
      <c r="VKE7" s="66"/>
      <c r="VKF7" s="66"/>
      <c r="VKG7" s="66"/>
      <c r="VKH7" s="66"/>
      <c r="VKI7" s="66"/>
      <c r="VKJ7" s="66"/>
      <c r="VKK7" s="66"/>
      <c r="VKL7" s="66"/>
      <c r="VKM7" s="66"/>
      <c r="VKN7" s="66"/>
      <c r="VKO7" s="66"/>
      <c r="VKP7" s="66"/>
      <c r="VKQ7" s="66"/>
      <c r="VKR7" s="66"/>
      <c r="VKS7" s="66"/>
      <c r="VKT7" s="66"/>
      <c r="VKU7" s="66"/>
      <c r="VKV7" s="66"/>
      <c r="VKW7" s="66"/>
      <c r="VKX7" s="66"/>
      <c r="VKY7" s="66"/>
      <c r="VKZ7" s="66"/>
      <c r="VLA7" s="66"/>
      <c r="VLB7" s="66"/>
      <c r="VLC7" s="66"/>
      <c r="VLD7" s="66"/>
      <c r="VLE7" s="66"/>
      <c r="VLF7" s="66"/>
      <c r="VLG7" s="66"/>
      <c r="VLH7" s="66"/>
      <c r="VLI7" s="66"/>
      <c r="VLJ7" s="66"/>
      <c r="VLK7" s="66"/>
      <c r="VLL7" s="66"/>
      <c r="VLM7" s="66"/>
      <c r="VLN7" s="66"/>
      <c r="VLO7" s="66"/>
      <c r="VLP7" s="66"/>
      <c r="VLQ7" s="66"/>
      <c r="VLR7" s="66"/>
      <c r="VLS7" s="66"/>
      <c r="VLT7" s="66"/>
      <c r="VLU7" s="66"/>
      <c r="VLV7" s="66"/>
      <c r="VLW7" s="66"/>
      <c r="VLX7" s="66"/>
      <c r="VLY7" s="66"/>
      <c r="VLZ7" s="66"/>
      <c r="VMA7" s="66"/>
      <c r="VMB7" s="66"/>
      <c r="VMC7" s="66"/>
      <c r="VMD7" s="66"/>
      <c r="VME7" s="66"/>
      <c r="VMF7" s="66"/>
      <c r="VMG7" s="66"/>
      <c r="VMH7" s="66"/>
      <c r="VMI7" s="66"/>
      <c r="VMJ7" s="66"/>
      <c r="VMK7" s="66"/>
      <c r="VML7" s="66"/>
      <c r="VMM7" s="66"/>
      <c r="VMN7" s="66"/>
      <c r="VMO7" s="66"/>
      <c r="VMP7" s="66"/>
      <c r="VMQ7" s="66"/>
      <c r="VMR7" s="66"/>
      <c r="VMS7" s="66"/>
      <c r="VMT7" s="66"/>
      <c r="VMU7" s="66"/>
      <c r="VMV7" s="66"/>
      <c r="VMW7" s="66"/>
      <c r="VMX7" s="66"/>
      <c r="VMY7" s="66"/>
      <c r="VMZ7" s="66"/>
      <c r="VNA7" s="66"/>
      <c r="VNB7" s="66"/>
      <c r="VNC7" s="66"/>
      <c r="VND7" s="66"/>
      <c r="VNE7" s="66"/>
      <c r="VNF7" s="66"/>
      <c r="VNG7" s="66"/>
      <c r="VNH7" s="66"/>
      <c r="VNI7" s="66"/>
      <c r="VNJ7" s="66"/>
      <c r="VNK7" s="66"/>
      <c r="VNL7" s="66"/>
      <c r="VNM7" s="66"/>
      <c r="VNN7" s="66"/>
      <c r="VNO7" s="66"/>
      <c r="VNP7" s="66"/>
      <c r="VNQ7" s="66"/>
      <c r="VNR7" s="66"/>
      <c r="VNS7" s="66"/>
      <c r="VNT7" s="66"/>
      <c r="VNU7" s="66"/>
      <c r="VNV7" s="66"/>
      <c r="VNW7" s="66"/>
      <c r="VNX7" s="66"/>
      <c r="VNY7" s="66"/>
      <c r="VNZ7" s="66"/>
      <c r="VOA7" s="66"/>
      <c r="VOB7" s="66"/>
      <c r="VOC7" s="66"/>
      <c r="VOD7" s="66"/>
      <c r="VOE7" s="66"/>
      <c r="VOF7" s="66"/>
      <c r="VOG7" s="66"/>
      <c r="VOH7" s="66"/>
      <c r="VOI7" s="66"/>
      <c r="VOJ7" s="66"/>
      <c r="VOK7" s="66"/>
      <c r="VOL7" s="66"/>
      <c r="VOM7" s="66"/>
      <c r="VON7" s="66"/>
      <c r="VOO7" s="66"/>
      <c r="VOP7" s="66"/>
      <c r="VOQ7" s="66"/>
      <c r="VOR7" s="66"/>
      <c r="VOS7" s="66"/>
      <c r="VOT7" s="66"/>
      <c r="VOU7" s="66"/>
      <c r="VOV7" s="66"/>
      <c r="VOW7" s="66"/>
      <c r="VOX7" s="66"/>
      <c r="VOY7" s="66"/>
      <c r="VOZ7" s="66"/>
      <c r="VPA7" s="66"/>
      <c r="VPB7" s="66"/>
      <c r="VPC7" s="66"/>
      <c r="VPD7" s="66"/>
      <c r="VPE7" s="66"/>
      <c r="VPF7" s="66"/>
      <c r="VPG7" s="66"/>
      <c r="VPH7" s="66"/>
      <c r="VPI7" s="66"/>
      <c r="VPJ7" s="66"/>
      <c r="VPK7" s="66"/>
      <c r="VPL7" s="66"/>
      <c r="VPM7" s="66"/>
      <c r="VPN7" s="66"/>
      <c r="VPO7" s="66"/>
      <c r="VPP7" s="66"/>
      <c r="VPQ7" s="66"/>
      <c r="VPR7" s="66"/>
      <c r="VPS7" s="66"/>
      <c r="VPT7" s="66"/>
      <c r="VPU7" s="66"/>
      <c r="VPV7" s="66"/>
      <c r="VPW7" s="66"/>
      <c r="VPX7" s="66"/>
      <c r="VPY7" s="66"/>
      <c r="VPZ7" s="66"/>
      <c r="VQA7" s="66"/>
      <c r="VQB7" s="66"/>
      <c r="VQC7" s="66"/>
      <c r="VQD7" s="66"/>
      <c r="VQE7" s="66"/>
      <c r="VQF7" s="66"/>
      <c r="VQG7" s="66"/>
      <c r="VQH7" s="66"/>
      <c r="VQI7" s="66"/>
      <c r="VQJ7" s="66"/>
      <c r="VQK7" s="66"/>
      <c r="VQL7" s="66"/>
      <c r="VQM7" s="66"/>
      <c r="VQN7" s="66"/>
      <c r="VQO7" s="66"/>
      <c r="VQP7" s="66"/>
      <c r="VQQ7" s="66"/>
      <c r="VQR7" s="66"/>
      <c r="VQS7" s="66"/>
      <c r="VQT7" s="66"/>
      <c r="VQU7" s="66"/>
      <c r="VQV7" s="66"/>
      <c r="VQW7" s="66"/>
      <c r="VQX7" s="66"/>
      <c r="VQY7" s="66"/>
      <c r="VQZ7" s="66"/>
      <c r="VRA7" s="66"/>
      <c r="VRB7" s="66"/>
      <c r="VRC7" s="66"/>
      <c r="VRD7" s="66"/>
      <c r="VRE7" s="66"/>
      <c r="VRF7" s="66"/>
      <c r="VRG7" s="66"/>
      <c r="VRH7" s="66"/>
      <c r="VRI7" s="66"/>
      <c r="VRJ7" s="66"/>
      <c r="VRK7" s="66"/>
      <c r="VRL7" s="66"/>
      <c r="VRM7" s="66"/>
      <c r="VRN7" s="66"/>
      <c r="VRO7" s="66"/>
      <c r="VRP7" s="66"/>
      <c r="VRQ7" s="66"/>
      <c r="VRR7" s="66"/>
      <c r="VRS7" s="66"/>
      <c r="VRT7" s="66"/>
      <c r="VRU7" s="66"/>
      <c r="VRV7" s="66"/>
      <c r="VRW7" s="66"/>
      <c r="VRX7" s="66"/>
      <c r="VRY7" s="66"/>
      <c r="VRZ7" s="66"/>
      <c r="VSA7" s="66"/>
      <c r="VSB7" s="66"/>
      <c r="VSC7" s="66"/>
      <c r="VSD7" s="66"/>
      <c r="VSE7" s="66"/>
      <c r="VSF7" s="66"/>
      <c r="VSG7" s="66"/>
      <c r="VSH7" s="66"/>
      <c r="VSI7" s="66"/>
      <c r="VSJ7" s="66"/>
      <c r="VSK7" s="66"/>
      <c r="VSL7" s="66"/>
      <c r="VSM7" s="66"/>
      <c r="VSN7" s="66"/>
      <c r="VSO7" s="66"/>
      <c r="VSP7" s="66"/>
      <c r="VSQ7" s="66"/>
      <c r="VSR7" s="66"/>
      <c r="VSS7" s="66"/>
      <c r="VST7" s="66"/>
      <c r="VSU7" s="66"/>
      <c r="VSV7" s="66"/>
      <c r="VSW7" s="66"/>
      <c r="VSX7" s="66"/>
      <c r="VSY7" s="66"/>
      <c r="VSZ7" s="66"/>
      <c r="VTA7" s="66"/>
      <c r="VTB7" s="66"/>
      <c r="VTC7" s="66"/>
      <c r="VTD7" s="66"/>
      <c r="VTE7" s="66"/>
      <c r="VTF7" s="66"/>
      <c r="VTG7" s="66"/>
      <c r="VTH7" s="66"/>
      <c r="VTI7" s="66"/>
      <c r="VTJ7" s="66"/>
      <c r="VTK7" s="66"/>
      <c r="VTL7" s="66"/>
      <c r="VTM7" s="66"/>
      <c r="VTN7" s="66"/>
      <c r="VTO7" s="66"/>
      <c r="VTP7" s="66"/>
      <c r="VTQ7" s="66"/>
      <c r="VTR7" s="66"/>
      <c r="VTS7" s="66"/>
      <c r="VTT7" s="66"/>
      <c r="VTU7" s="66"/>
      <c r="VTV7" s="66"/>
      <c r="VTW7" s="66"/>
      <c r="VTX7" s="66"/>
      <c r="VTY7" s="66"/>
      <c r="VTZ7" s="66"/>
      <c r="VUA7" s="66"/>
      <c r="VUB7" s="66"/>
      <c r="VUC7" s="66"/>
      <c r="VUD7" s="66"/>
      <c r="VUE7" s="66"/>
      <c r="VUF7" s="66"/>
      <c r="VUG7" s="66"/>
      <c r="VUH7" s="66"/>
      <c r="VUI7" s="66"/>
      <c r="VUJ7" s="66"/>
      <c r="VUK7" s="66"/>
      <c r="VUL7" s="66"/>
      <c r="VUM7" s="66"/>
      <c r="VUN7" s="66"/>
      <c r="VUO7" s="66"/>
      <c r="VUP7" s="66"/>
      <c r="VUQ7" s="66"/>
      <c r="VUR7" s="66"/>
      <c r="VUS7" s="66"/>
      <c r="VUT7" s="66"/>
      <c r="VUU7" s="66"/>
      <c r="VUV7" s="66"/>
      <c r="VUW7" s="66"/>
      <c r="VUX7" s="66"/>
      <c r="VUY7" s="66"/>
      <c r="VUZ7" s="66"/>
      <c r="VVA7" s="66"/>
      <c r="VVB7" s="66"/>
      <c r="VVC7" s="66"/>
      <c r="VVD7" s="66"/>
      <c r="VVE7" s="66"/>
      <c r="VVF7" s="66"/>
      <c r="VVG7" s="66"/>
      <c r="VVH7" s="66"/>
      <c r="VVI7" s="66"/>
      <c r="VVJ7" s="66"/>
      <c r="VVK7" s="66"/>
      <c r="VVL7" s="66"/>
      <c r="VVM7" s="66"/>
      <c r="VVN7" s="66"/>
      <c r="VVO7" s="66"/>
      <c r="VVP7" s="66"/>
      <c r="VVQ7" s="66"/>
      <c r="VVR7" s="66"/>
      <c r="VVS7" s="66"/>
      <c r="VVT7" s="66"/>
      <c r="VVU7" s="66"/>
      <c r="VVV7" s="66"/>
      <c r="VVW7" s="66"/>
      <c r="VVX7" s="66"/>
      <c r="VVY7" s="66"/>
      <c r="VVZ7" s="66"/>
      <c r="VWA7" s="66"/>
      <c r="VWB7" s="66"/>
      <c r="VWC7" s="66"/>
      <c r="VWD7" s="66"/>
      <c r="VWE7" s="66"/>
      <c r="VWF7" s="66"/>
      <c r="VWG7" s="66"/>
      <c r="VWH7" s="66"/>
      <c r="VWI7" s="66"/>
      <c r="VWJ7" s="66"/>
      <c r="VWK7" s="66"/>
      <c r="VWL7" s="66"/>
      <c r="VWM7" s="66"/>
      <c r="VWN7" s="66"/>
      <c r="VWO7" s="66"/>
      <c r="VWP7" s="66"/>
      <c r="VWQ7" s="66"/>
      <c r="VWR7" s="66"/>
      <c r="VWS7" s="66"/>
      <c r="VWT7" s="66"/>
      <c r="VWU7" s="66"/>
      <c r="VWV7" s="66"/>
      <c r="VWW7" s="66"/>
      <c r="VWX7" s="66"/>
      <c r="VWY7" s="66"/>
      <c r="VWZ7" s="66"/>
      <c r="VXA7" s="66"/>
      <c r="VXB7" s="66"/>
      <c r="VXC7" s="66"/>
      <c r="VXD7" s="66"/>
      <c r="VXE7" s="66"/>
      <c r="VXF7" s="66"/>
      <c r="VXG7" s="66"/>
      <c r="VXH7" s="66"/>
      <c r="VXI7" s="66"/>
      <c r="VXJ7" s="66"/>
      <c r="VXK7" s="66"/>
      <c r="VXL7" s="66"/>
      <c r="VXM7" s="66"/>
      <c r="VXN7" s="66"/>
      <c r="VXO7" s="66"/>
      <c r="VXP7" s="66"/>
      <c r="VXQ7" s="66"/>
      <c r="VXR7" s="66"/>
      <c r="VXS7" s="66"/>
      <c r="VXT7" s="66"/>
      <c r="VXU7" s="66"/>
      <c r="VXV7" s="66"/>
      <c r="VXW7" s="66"/>
      <c r="VXX7" s="66"/>
      <c r="VXY7" s="66"/>
      <c r="VXZ7" s="66"/>
      <c r="VYA7" s="66"/>
      <c r="VYB7" s="66"/>
      <c r="VYC7" s="66"/>
      <c r="VYD7" s="66"/>
      <c r="VYE7" s="66"/>
      <c r="VYF7" s="66"/>
      <c r="VYG7" s="66"/>
      <c r="VYH7" s="66"/>
      <c r="VYI7" s="66"/>
      <c r="VYJ7" s="66"/>
      <c r="VYK7" s="66"/>
      <c r="VYL7" s="66"/>
      <c r="VYM7" s="66"/>
      <c r="VYN7" s="66"/>
      <c r="VYO7" s="66"/>
      <c r="VYP7" s="66"/>
      <c r="VYQ7" s="66"/>
      <c r="VYR7" s="66"/>
      <c r="VYS7" s="66"/>
      <c r="VYT7" s="66"/>
      <c r="VYU7" s="66"/>
      <c r="VYV7" s="66"/>
      <c r="VYW7" s="66"/>
      <c r="VYX7" s="66"/>
      <c r="VYY7" s="66"/>
      <c r="VYZ7" s="66"/>
      <c r="VZA7" s="66"/>
      <c r="VZB7" s="66"/>
      <c r="VZC7" s="66"/>
      <c r="VZD7" s="66"/>
      <c r="VZE7" s="66"/>
      <c r="VZF7" s="66"/>
      <c r="VZG7" s="66"/>
      <c r="VZH7" s="66"/>
      <c r="VZI7" s="66"/>
      <c r="VZJ7" s="66"/>
      <c r="VZK7" s="66"/>
      <c r="VZL7" s="66"/>
      <c r="VZM7" s="66"/>
      <c r="VZN7" s="66"/>
      <c r="VZO7" s="66"/>
      <c r="VZP7" s="66"/>
      <c r="VZQ7" s="66"/>
      <c r="VZR7" s="66"/>
      <c r="VZS7" s="66"/>
      <c r="VZT7" s="66"/>
      <c r="VZU7" s="66"/>
      <c r="VZV7" s="66"/>
      <c r="VZW7" s="66"/>
      <c r="VZX7" s="66"/>
      <c r="VZY7" s="66"/>
      <c r="VZZ7" s="66"/>
      <c r="WAA7" s="66"/>
      <c r="WAB7" s="66"/>
      <c r="WAC7" s="66"/>
      <c r="WAD7" s="66"/>
      <c r="WAE7" s="66"/>
      <c r="WAF7" s="66"/>
      <c r="WAG7" s="66"/>
      <c r="WAH7" s="66"/>
      <c r="WAI7" s="66"/>
      <c r="WAJ7" s="66"/>
      <c r="WAK7" s="66"/>
      <c r="WAL7" s="66"/>
      <c r="WAM7" s="66"/>
      <c r="WAN7" s="66"/>
      <c r="WAO7" s="66"/>
      <c r="WAP7" s="66"/>
      <c r="WAQ7" s="66"/>
      <c r="WAR7" s="66"/>
      <c r="WAS7" s="66"/>
      <c r="WAT7" s="66"/>
      <c r="WAU7" s="66"/>
      <c r="WAV7" s="66"/>
      <c r="WAW7" s="66"/>
      <c r="WAX7" s="66"/>
      <c r="WAY7" s="66"/>
      <c r="WAZ7" s="66"/>
      <c r="WBA7" s="66"/>
      <c r="WBB7" s="66"/>
      <c r="WBC7" s="66"/>
      <c r="WBD7" s="66"/>
      <c r="WBE7" s="66"/>
      <c r="WBF7" s="66"/>
      <c r="WBG7" s="66"/>
      <c r="WBH7" s="66"/>
      <c r="WBI7" s="66"/>
      <c r="WBJ7" s="66"/>
      <c r="WBK7" s="66"/>
      <c r="WBL7" s="66"/>
      <c r="WBM7" s="66"/>
      <c r="WBN7" s="66"/>
      <c r="WBO7" s="66"/>
      <c r="WBP7" s="66"/>
      <c r="WBQ7" s="66"/>
      <c r="WBR7" s="66"/>
      <c r="WBS7" s="66"/>
      <c r="WBT7" s="66"/>
      <c r="WBU7" s="66"/>
      <c r="WBV7" s="66"/>
      <c r="WBW7" s="66"/>
      <c r="WBX7" s="66"/>
      <c r="WBY7" s="66"/>
      <c r="WBZ7" s="66"/>
      <c r="WCA7" s="66"/>
      <c r="WCB7" s="66"/>
      <c r="WCC7" s="66"/>
      <c r="WCD7" s="66"/>
      <c r="WCE7" s="66"/>
      <c r="WCF7" s="66"/>
      <c r="WCG7" s="66"/>
      <c r="WCH7" s="66"/>
      <c r="WCI7" s="66"/>
      <c r="WCJ7" s="66"/>
      <c r="WCK7" s="66"/>
      <c r="WCL7" s="66"/>
      <c r="WCM7" s="66"/>
      <c r="WCN7" s="66"/>
      <c r="WCO7" s="66"/>
      <c r="WCP7" s="66"/>
      <c r="WCQ7" s="66"/>
      <c r="WCR7" s="66"/>
      <c r="WCS7" s="66"/>
      <c r="WCT7" s="66"/>
      <c r="WCU7" s="66"/>
      <c r="WCV7" s="66"/>
      <c r="WCW7" s="66"/>
      <c r="WCX7" s="66"/>
      <c r="WCY7" s="66"/>
      <c r="WCZ7" s="66"/>
      <c r="WDA7" s="66"/>
      <c r="WDB7" s="66"/>
      <c r="WDC7" s="66"/>
      <c r="WDD7" s="66"/>
      <c r="WDE7" s="66"/>
      <c r="WDF7" s="66"/>
      <c r="WDG7" s="66"/>
      <c r="WDH7" s="66"/>
      <c r="WDI7" s="66"/>
      <c r="WDJ7" s="66"/>
      <c r="WDK7" s="66"/>
      <c r="WDL7" s="66"/>
      <c r="WDM7" s="66"/>
      <c r="WDN7" s="66"/>
      <c r="WDO7" s="66"/>
      <c r="WDP7" s="66"/>
      <c r="WDQ7" s="66"/>
      <c r="WDR7" s="66"/>
      <c r="WDS7" s="66"/>
      <c r="WDT7" s="66"/>
      <c r="WDU7" s="66"/>
      <c r="WDV7" s="66"/>
      <c r="WDW7" s="66"/>
      <c r="WDX7" s="66"/>
      <c r="WDY7" s="66"/>
      <c r="WDZ7" s="66"/>
      <c r="WEA7" s="66"/>
      <c r="WEB7" s="66"/>
      <c r="WEC7" s="66"/>
      <c r="WED7" s="66"/>
      <c r="WEE7" s="66"/>
      <c r="WEF7" s="66"/>
      <c r="WEG7" s="66"/>
      <c r="WEH7" s="66"/>
      <c r="WEI7" s="66"/>
      <c r="WEJ7" s="66"/>
      <c r="WEK7" s="66"/>
      <c r="WEL7" s="66"/>
      <c r="WEM7" s="66"/>
      <c r="WEN7" s="66"/>
      <c r="WEO7" s="66"/>
      <c r="WEP7" s="66"/>
      <c r="WEQ7" s="66"/>
      <c r="WER7" s="66"/>
      <c r="WES7" s="66"/>
      <c r="WET7" s="66"/>
      <c r="WEU7" s="66"/>
      <c r="WEV7" s="66"/>
      <c r="WEW7" s="66"/>
      <c r="WEX7" s="66"/>
      <c r="WEY7" s="66"/>
      <c r="WEZ7" s="66"/>
      <c r="WFA7" s="66"/>
      <c r="WFB7" s="66"/>
      <c r="WFC7" s="66"/>
      <c r="WFD7" s="66"/>
      <c r="WFE7" s="66"/>
      <c r="WFF7" s="66"/>
      <c r="WFG7" s="66"/>
      <c r="WFH7" s="66"/>
      <c r="WFI7" s="66"/>
      <c r="WFJ7" s="66"/>
      <c r="WFK7" s="66"/>
      <c r="WFL7" s="66"/>
      <c r="WFM7" s="66"/>
      <c r="WFN7" s="66"/>
      <c r="WFO7" s="66"/>
      <c r="WFP7" s="66"/>
      <c r="WFQ7" s="66"/>
      <c r="WFR7" s="66"/>
      <c r="WFS7" s="66"/>
      <c r="WFT7" s="66"/>
      <c r="WFU7" s="66"/>
      <c r="WFV7" s="66"/>
      <c r="WFW7" s="66"/>
      <c r="WFX7" s="66"/>
      <c r="WFY7" s="66"/>
      <c r="WFZ7" s="66"/>
      <c r="WGA7" s="66"/>
      <c r="WGB7" s="66"/>
      <c r="WGC7" s="66"/>
      <c r="WGD7" s="66"/>
      <c r="WGE7" s="66"/>
      <c r="WGF7" s="66"/>
      <c r="WGG7" s="66"/>
      <c r="WGH7" s="66"/>
      <c r="WGI7" s="66"/>
      <c r="WGJ7" s="66"/>
      <c r="WGK7" s="66"/>
      <c r="WGL7" s="66"/>
      <c r="WGM7" s="66"/>
      <c r="WGN7" s="66"/>
      <c r="WGO7" s="66"/>
      <c r="WGP7" s="66"/>
      <c r="WGQ7" s="66"/>
      <c r="WGR7" s="66"/>
      <c r="WGS7" s="66"/>
      <c r="WGT7" s="66"/>
      <c r="WGU7" s="66"/>
      <c r="WGV7" s="66"/>
      <c r="WGW7" s="66"/>
      <c r="WGX7" s="66"/>
      <c r="WGY7" s="66"/>
      <c r="WGZ7" s="66"/>
      <c r="WHA7" s="66"/>
      <c r="WHB7" s="66"/>
      <c r="WHC7" s="66"/>
      <c r="WHD7" s="66"/>
      <c r="WHE7" s="66"/>
      <c r="WHF7" s="66"/>
      <c r="WHG7" s="66"/>
      <c r="WHH7" s="66"/>
      <c r="WHI7" s="66"/>
      <c r="WHJ7" s="66"/>
      <c r="WHK7" s="66"/>
      <c r="WHL7" s="66"/>
      <c r="WHM7" s="66"/>
      <c r="WHN7" s="66"/>
      <c r="WHO7" s="66"/>
      <c r="WHP7" s="66"/>
      <c r="WHQ7" s="66"/>
      <c r="WHR7" s="66"/>
      <c r="WHS7" s="66"/>
      <c r="WHT7" s="66"/>
      <c r="WHU7" s="66"/>
      <c r="WHV7" s="66"/>
      <c r="WHW7" s="66"/>
      <c r="WHX7" s="66"/>
      <c r="WHY7" s="66"/>
      <c r="WHZ7" s="66"/>
      <c r="WIA7" s="66"/>
      <c r="WIB7" s="66"/>
      <c r="WIC7" s="66"/>
      <c r="WID7" s="66"/>
      <c r="WIE7" s="66"/>
      <c r="WIF7" s="66"/>
      <c r="WIG7" s="66"/>
      <c r="WIH7" s="66"/>
      <c r="WII7" s="66"/>
      <c r="WIJ7" s="66"/>
      <c r="WIK7" s="66"/>
      <c r="WIL7" s="66"/>
      <c r="WIM7" s="66"/>
      <c r="WIN7" s="66"/>
      <c r="WIO7" s="66"/>
      <c r="WIP7" s="66"/>
      <c r="WIQ7" s="66"/>
      <c r="WIR7" s="66"/>
      <c r="WIS7" s="66"/>
      <c r="WIT7" s="66"/>
      <c r="WIU7" s="66"/>
      <c r="WIV7" s="66"/>
      <c r="WIW7" s="66"/>
      <c r="WIX7" s="66"/>
      <c r="WIY7" s="66"/>
      <c r="WIZ7" s="66"/>
      <c r="WJA7" s="66"/>
      <c r="WJB7" s="66"/>
      <c r="WJC7" s="66"/>
      <c r="WJD7" s="66"/>
      <c r="WJE7" s="66"/>
      <c r="WJF7" s="66"/>
      <c r="WJG7" s="66"/>
      <c r="WJH7" s="66"/>
      <c r="WJI7" s="66"/>
      <c r="WJJ7" s="66"/>
      <c r="WJK7" s="66"/>
      <c r="WJL7" s="66"/>
      <c r="WJM7" s="66"/>
      <c r="WJN7" s="66"/>
      <c r="WJO7" s="66"/>
      <c r="WJP7" s="66"/>
      <c r="WJQ7" s="66"/>
      <c r="WJR7" s="66"/>
      <c r="WJS7" s="66"/>
      <c r="WJT7" s="66"/>
      <c r="WJU7" s="66"/>
      <c r="WJV7" s="66"/>
      <c r="WJW7" s="66"/>
      <c r="WJX7" s="66"/>
      <c r="WJY7" s="66"/>
      <c r="WJZ7" s="66"/>
      <c r="WKA7" s="66"/>
      <c r="WKB7" s="66"/>
      <c r="WKC7" s="66"/>
      <c r="WKD7" s="66"/>
      <c r="WKE7" s="66"/>
      <c r="WKF7" s="66"/>
      <c r="WKG7" s="66"/>
      <c r="WKH7" s="66"/>
      <c r="WKI7" s="66"/>
      <c r="WKJ7" s="66"/>
      <c r="WKK7" s="66"/>
      <c r="WKL7" s="66"/>
      <c r="WKM7" s="66"/>
      <c r="WKN7" s="66"/>
      <c r="WKO7" s="66"/>
      <c r="WKP7" s="66"/>
      <c r="WKQ7" s="66"/>
      <c r="WKR7" s="66"/>
      <c r="WKS7" s="66"/>
      <c r="WKT7" s="66"/>
      <c r="WKU7" s="66"/>
      <c r="WKV7" s="66"/>
      <c r="WKW7" s="66"/>
      <c r="WKX7" s="66"/>
      <c r="WKY7" s="66"/>
      <c r="WKZ7" s="66"/>
      <c r="WLA7" s="66"/>
      <c r="WLB7" s="66"/>
      <c r="WLC7" s="66"/>
      <c r="WLD7" s="66"/>
      <c r="WLE7" s="66"/>
      <c r="WLF7" s="66"/>
      <c r="WLG7" s="66"/>
      <c r="WLH7" s="66"/>
      <c r="WLI7" s="66"/>
      <c r="WLJ7" s="66"/>
      <c r="WLK7" s="66"/>
      <c r="WLL7" s="66"/>
      <c r="WLM7" s="66"/>
      <c r="WLN7" s="66"/>
      <c r="WLO7" s="66"/>
      <c r="WLP7" s="66"/>
      <c r="WLQ7" s="66"/>
      <c r="WLR7" s="66"/>
      <c r="WLS7" s="66"/>
      <c r="WLT7" s="66"/>
      <c r="WLU7" s="66"/>
      <c r="WLV7" s="66"/>
      <c r="WLW7" s="66"/>
      <c r="WLX7" s="66"/>
      <c r="WLY7" s="66"/>
      <c r="WLZ7" s="66"/>
      <c r="WMA7" s="66"/>
      <c r="WMB7" s="66"/>
      <c r="WMC7" s="66"/>
      <c r="WMD7" s="66"/>
      <c r="WME7" s="66"/>
      <c r="WMF7" s="66"/>
      <c r="WMG7" s="66"/>
      <c r="WMH7" s="66"/>
      <c r="WMI7" s="66"/>
      <c r="WMJ7" s="66"/>
      <c r="WMK7" s="66"/>
      <c r="WML7" s="66"/>
      <c r="WMM7" s="66"/>
      <c r="WMN7" s="66"/>
      <c r="WMO7" s="66"/>
      <c r="WMP7" s="66"/>
      <c r="WMQ7" s="66"/>
      <c r="WMR7" s="66"/>
      <c r="WMS7" s="66"/>
      <c r="WMT7" s="66"/>
      <c r="WMU7" s="66"/>
      <c r="WMV7" s="66"/>
      <c r="WMW7" s="66"/>
      <c r="WMX7" s="66"/>
      <c r="WMY7" s="66"/>
      <c r="WMZ7" s="66"/>
      <c r="WNA7" s="66"/>
      <c r="WNB7" s="66"/>
      <c r="WNC7" s="66"/>
      <c r="WND7" s="66"/>
      <c r="WNE7" s="66"/>
      <c r="WNF7" s="66"/>
      <c r="WNG7" s="66"/>
      <c r="WNH7" s="66"/>
      <c r="WNI7" s="66"/>
      <c r="WNJ7" s="66"/>
      <c r="WNK7" s="66"/>
      <c r="WNL7" s="66"/>
      <c r="WNM7" s="66"/>
      <c r="WNN7" s="66"/>
      <c r="WNO7" s="66"/>
      <c r="WNP7" s="66"/>
      <c r="WNQ7" s="66"/>
      <c r="WNR7" s="66"/>
      <c r="WNS7" s="66"/>
      <c r="WNT7" s="66"/>
      <c r="WNU7" s="66"/>
      <c r="WNV7" s="66"/>
      <c r="WNW7" s="66"/>
      <c r="WNX7" s="66"/>
      <c r="WNY7" s="66"/>
      <c r="WNZ7" s="66"/>
      <c r="WOA7" s="66"/>
      <c r="WOB7" s="66"/>
      <c r="WOC7" s="66"/>
      <c r="WOD7" s="66"/>
      <c r="WOE7" s="66"/>
      <c r="WOF7" s="66"/>
      <c r="WOG7" s="66"/>
      <c r="WOH7" s="66"/>
      <c r="WOI7" s="66"/>
      <c r="WOJ7" s="66"/>
      <c r="WOK7" s="66"/>
      <c r="WOL7" s="66"/>
      <c r="WOM7" s="66"/>
      <c r="WON7" s="66"/>
      <c r="WOO7" s="66"/>
      <c r="WOP7" s="66"/>
      <c r="WOQ7" s="66"/>
      <c r="WOR7" s="66"/>
      <c r="WOS7" s="66"/>
      <c r="WOT7" s="66"/>
      <c r="WOU7" s="66"/>
      <c r="WOV7" s="66"/>
      <c r="WOW7" s="66"/>
      <c r="WOX7" s="66"/>
      <c r="WOY7" s="66"/>
      <c r="WOZ7" s="66"/>
      <c r="WPA7" s="66"/>
      <c r="WPB7" s="66"/>
      <c r="WPC7" s="66"/>
      <c r="WPD7" s="66"/>
      <c r="WPE7" s="66"/>
      <c r="WPF7" s="66"/>
      <c r="WPG7" s="66"/>
      <c r="WPH7" s="66"/>
      <c r="WPI7" s="66"/>
      <c r="WPJ7" s="66"/>
      <c r="WPK7" s="66"/>
      <c r="WPL7" s="66"/>
      <c r="WPM7" s="66"/>
      <c r="WPN7" s="66"/>
      <c r="WPO7" s="66"/>
      <c r="WPP7" s="66"/>
      <c r="WPQ7" s="66"/>
      <c r="WPR7" s="66"/>
      <c r="WPS7" s="66"/>
      <c r="WPT7" s="66"/>
      <c r="WPU7" s="66"/>
      <c r="WPV7" s="66"/>
      <c r="WPW7" s="66"/>
      <c r="WPX7" s="66"/>
      <c r="WPY7" s="66"/>
      <c r="WPZ7" s="66"/>
      <c r="WQA7" s="66"/>
      <c r="WQB7" s="66"/>
      <c r="WQC7" s="66"/>
      <c r="WQD7" s="66"/>
      <c r="WQE7" s="66"/>
      <c r="WQF7" s="66"/>
      <c r="WQG7" s="66"/>
      <c r="WQH7" s="66"/>
      <c r="WQI7" s="66"/>
      <c r="WQJ7" s="66"/>
      <c r="WQK7" s="66"/>
      <c r="WQL7" s="66"/>
      <c r="WQM7" s="66"/>
      <c r="WQN7" s="66"/>
      <c r="WQO7" s="66"/>
      <c r="WQP7" s="66"/>
      <c r="WQQ7" s="66"/>
      <c r="WQR7" s="66"/>
      <c r="WQS7" s="66"/>
      <c r="WQT7" s="66"/>
      <c r="WQU7" s="66"/>
      <c r="WQV7" s="66"/>
      <c r="WQW7" s="66"/>
      <c r="WQX7" s="66"/>
      <c r="WQY7" s="66"/>
      <c r="WQZ7" s="66"/>
      <c r="WRA7" s="66"/>
      <c r="WRB7" s="66"/>
      <c r="WRC7" s="66"/>
      <c r="WRD7" s="66"/>
      <c r="WRE7" s="66"/>
      <c r="WRF7" s="66"/>
      <c r="WRG7" s="66"/>
      <c r="WRH7" s="66"/>
      <c r="WRI7" s="66"/>
      <c r="WRJ7" s="66"/>
      <c r="WRK7" s="66"/>
      <c r="WRL7" s="66"/>
      <c r="WRM7" s="66"/>
      <c r="WRN7" s="66"/>
      <c r="WRO7" s="66"/>
      <c r="WRP7" s="66"/>
      <c r="WRQ7" s="66"/>
      <c r="WRR7" s="66"/>
      <c r="WRS7" s="66"/>
      <c r="WRT7" s="66"/>
      <c r="WRU7" s="66"/>
      <c r="WRV7" s="66"/>
      <c r="WRW7" s="66"/>
      <c r="WRX7" s="66"/>
      <c r="WRY7" s="66"/>
      <c r="WRZ7" s="66"/>
      <c r="WSA7" s="66"/>
      <c r="WSB7" s="66"/>
      <c r="WSC7" s="66"/>
      <c r="WSD7" s="66"/>
      <c r="WSE7" s="66"/>
      <c r="WSF7" s="66"/>
      <c r="WSG7" s="66"/>
      <c r="WSH7" s="66"/>
      <c r="WSI7" s="66"/>
      <c r="WSJ7" s="66"/>
      <c r="WSK7" s="66"/>
      <c r="WSL7" s="66"/>
      <c r="WSM7" s="66"/>
      <c r="WSN7" s="66"/>
      <c r="WSO7" s="66"/>
      <c r="WSP7" s="66"/>
      <c r="WSQ7" s="66"/>
      <c r="WSR7" s="66"/>
      <c r="WSS7" s="66"/>
      <c r="WST7" s="66"/>
      <c r="WSU7" s="66"/>
      <c r="WSV7" s="66"/>
      <c r="WSW7" s="66"/>
      <c r="WSX7" s="66"/>
      <c r="WSY7" s="66"/>
      <c r="WSZ7" s="66"/>
      <c r="WTA7" s="66"/>
      <c r="WTB7" s="66"/>
      <c r="WTC7" s="66"/>
      <c r="WTD7" s="66"/>
      <c r="WTE7" s="66"/>
      <c r="WTF7" s="66"/>
      <c r="WTG7" s="66"/>
      <c r="WTH7" s="66"/>
      <c r="WTI7" s="66"/>
      <c r="WTJ7" s="66"/>
      <c r="WTK7" s="66"/>
      <c r="WTL7" s="66"/>
      <c r="WTM7" s="66"/>
      <c r="WTN7" s="66"/>
      <c r="WTO7" s="66"/>
      <c r="WTP7" s="66"/>
      <c r="WTQ7" s="66"/>
      <c r="WTR7" s="66"/>
      <c r="WTS7" s="66"/>
      <c r="WTT7" s="66"/>
      <c r="WTU7" s="66"/>
      <c r="WTV7" s="66"/>
      <c r="WTW7" s="66"/>
      <c r="WTX7" s="66"/>
      <c r="WTY7" s="66"/>
      <c r="WTZ7" s="66"/>
      <c r="WUA7" s="66"/>
      <c r="WUB7" s="66"/>
      <c r="WUC7" s="66"/>
      <c r="WUD7" s="66"/>
      <c r="WUE7" s="66"/>
      <c r="WUF7" s="66"/>
      <c r="WUG7" s="66"/>
      <c r="WUH7" s="66"/>
      <c r="WUI7" s="66"/>
      <c r="WUJ7" s="66"/>
      <c r="WUK7" s="66"/>
      <c r="WUL7" s="66"/>
      <c r="WUM7" s="66"/>
      <c r="WUN7" s="66"/>
      <c r="WUO7" s="66"/>
      <c r="WUP7" s="66"/>
      <c r="WUQ7" s="66"/>
      <c r="WUR7" s="66"/>
      <c r="WUS7" s="66"/>
      <c r="WUT7" s="66"/>
      <c r="WUU7" s="66"/>
      <c r="WUV7" s="66"/>
      <c r="WUW7" s="66"/>
      <c r="WUX7" s="66"/>
      <c r="WUY7" s="66"/>
      <c r="WUZ7" s="66"/>
      <c r="WVA7" s="66"/>
      <c r="WVB7" s="66"/>
      <c r="WVC7" s="66"/>
      <c r="WVD7" s="66"/>
      <c r="WVE7" s="66"/>
      <c r="WVF7" s="66"/>
      <c r="WVG7" s="66"/>
      <c r="WVH7" s="66"/>
      <c r="WVI7" s="66"/>
      <c r="WVJ7" s="66"/>
      <c r="WVK7" s="66"/>
      <c r="WVL7" s="66"/>
      <c r="WVM7" s="66"/>
      <c r="WVN7" s="66"/>
      <c r="WVO7" s="66"/>
      <c r="WVP7" s="66"/>
      <c r="WVQ7" s="66"/>
      <c r="WVR7" s="66"/>
      <c r="WVS7" s="66"/>
      <c r="WVT7" s="66"/>
      <c r="WVU7" s="66"/>
      <c r="WVV7" s="66"/>
      <c r="WVW7" s="66"/>
      <c r="WVX7" s="66"/>
      <c r="WVY7" s="66"/>
      <c r="WVZ7" s="66"/>
      <c r="WWA7" s="66"/>
      <c r="WWB7" s="66"/>
      <c r="WWC7" s="66"/>
      <c r="WWD7" s="66"/>
      <c r="WWE7" s="66"/>
      <c r="WWF7" s="66"/>
      <c r="WWG7" s="66"/>
      <c r="WWH7" s="66"/>
      <c r="WWI7" s="66"/>
      <c r="WWJ7" s="66"/>
      <c r="WWK7" s="66"/>
      <c r="WWL7" s="66"/>
      <c r="WWM7" s="66"/>
      <c r="WWN7" s="66"/>
      <c r="WWO7" s="66"/>
      <c r="WWP7" s="66"/>
      <c r="WWQ7" s="66"/>
      <c r="WWR7" s="66"/>
      <c r="WWS7" s="66"/>
      <c r="WWT7" s="66"/>
      <c r="WWU7" s="66"/>
      <c r="WWV7" s="66"/>
      <c r="WWW7" s="66"/>
      <c r="WWX7" s="66"/>
      <c r="WWY7" s="66"/>
      <c r="WWZ7" s="66"/>
      <c r="WXA7" s="66"/>
      <c r="WXB7" s="66"/>
      <c r="WXC7" s="66"/>
      <c r="WXD7" s="66"/>
      <c r="WXE7" s="66"/>
      <c r="WXF7" s="66"/>
      <c r="WXG7" s="66"/>
      <c r="WXH7" s="66"/>
      <c r="WXI7" s="66"/>
      <c r="WXJ7" s="66"/>
      <c r="WXK7" s="66"/>
      <c r="WXL7" s="66"/>
      <c r="WXM7" s="66"/>
      <c r="WXN7" s="66"/>
      <c r="WXO7" s="66"/>
      <c r="WXP7" s="66"/>
      <c r="WXQ7" s="66"/>
      <c r="WXR7" s="66"/>
      <c r="WXS7" s="66"/>
      <c r="WXT7" s="66"/>
      <c r="WXU7" s="66"/>
      <c r="WXV7" s="66"/>
      <c r="WXW7" s="66"/>
      <c r="WXX7" s="66"/>
      <c r="WXY7" s="66"/>
      <c r="WXZ7" s="66"/>
      <c r="WYA7" s="66"/>
      <c r="WYB7" s="66"/>
      <c r="WYC7" s="66"/>
      <c r="WYD7" s="66"/>
      <c r="WYE7" s="66"/>
      <c r="WYF7" s="66"/>
      <c r="WYG7" s="66"/>
      <c r="WYH7" s="66"/>
      <c r="WYI7" s="66"/>
      <c r="WYJ7" s="66"/>
      <c r="WYK7" s="66"/>
      <c r="WYL7" s="66"/>
      <c r="WYM7" s="66"/>
      <c r="WYN7" s="66"/>
      <c r="WYO7" s="66"/>
      <c r="WYP7" s="66"/>
      <c r="WYQ7" s="66"/>
      <c r="WYR7" s="66"/>
      <c r="WYS7" s="66"/>
      <c r="WYT7" s="66"/>
      <c r="WYU7" s="66"/>
      <c r="WYV7" s="66"/>
      <c r="WYW7" s="66"/>
      <c r="WYX7" s="66"/>
      <c r="WYY7" s="66"/>
      <c r="WYZ7" s="66"/>
      <c r="WZA7" s="66"/>
      <c r="WZB7" s="66"/>
      <c r="WZC7" s="66"/>
      <c r="WZD7" s="66"/>
      <c r="WZE7" s="66"/>
      <c r="WZF7" s="66"/>
      <c r="WZG7" s="66"/>
      <c r="WZH7" s="66"/>
      <c r="WZI7" s="66"/>
      <c r="WZJ7" s="66"/>
      <c r="WZK7" s="66"/>
      <c r="WZL7" s="66"/>
      <c r="WZM7" s="66"/>
      <c r="WZN7" s="66"/>
      <c r="WZO7" s="66"/>
      <c r="WZP7" s="66"/>
      <c r="WZQ7" s="66"/>
      <c r="WZR7" s="66"/>
      <c r="WZS7" s="66"/>
      <c r="WZT7" s="66"/>
      <c r="WZU7" s="66"/>
      <c r="WZV7" s="66"/>
      <c r="WZW7" s="66"/>
      <c r="WZX7" s="66"/>
      <c r="WZY7" s="66"/>
      <c r="WZZ7" s="66"/>
      <c r="XAA7" s="66"/>
      <c r="XAB7" s="66"/>
      <c r="XAC7" s="66"/>
      <c r="XAD7" s="66"/>
      <c r="XAE7" s="66"/>
      <c r="XAF7" s="66"/>
      <c r="XAG7" s="66"/>
      <c r="XAH7" s="66"/>
      <c r="XAI7" s="66"/>
      <c r="XAJ7" s="66"/>
      <c r="XAK7" s="66"/>
      <c r="XAL7" s="66"/>
      <c r="XAM7" s="66"/>
      <c r="XAN7" s="66"/>
      <c r="XAO7" s="66"/>
      <c r="XAP7" s="66"/>
      <c r="XAQ7" s="66"/>
      <c r="XAR7" s="66"/>
      <c r="XAS7" s="66"/>
      <c r="XAT7" s="66"/>
      <c r="XAU7" s="66"/>
      <c r="XAV7" s="66"/>
      <c r="XAW7" s="66"/>
      <c r="XAX7" s="66"/>
      <c r="XAY7" s="66"/>
      <c r="XAZ7" s="66"/>
      <c r="XBA7" s="66"/>
      <c r="XBB7" s="66"/>
      <c r="XBC7" s="66"/>
      <c r="XBD7" s="66"/>
      <c r="XBE7" s="66"/>
      <c r="XBF7" s="66"/>
      <c r="XBG7" s="66"/>
      <c r="XBH7" s="66"/>
      <c r="XBI7" s="66"/>
      <c r="XBJ7" s="66"/>
      <c r="XBK7" s="66"/>
      <c r="XBL7" s="66"/>
      <c r="XBM7" s="66"/>
      <c r="XBN7" s="66"/>
      <c r="XBO7" s="66"/>
      <c r="XBP7" s="66"/>
      <c r="XBQ7" s="66"/>
      <c r="XBR7" s="66"/>
      <c r="XBS7" s="66"/>
      <c r="XBT7" s="66"/>
      <c r="XBU7" s="66"/>
      <c r="XBV7" s="66"/>
      <c r="XBW7" s="66"/>
      <c r="XBX7" s="66"/>
      <c r="XBY7" s="66"/>
      <c r="XBZ7" s="66"/>
      <c r="XCA7" s="66"/>
      <c r="XCB7" s="66"/>
      <c r="XCC7" s="66"/>
      <c r="XCD7" s="66"/>
      <c r="XCE7" s="66"/>
      <c r="XCF7" s="66"/>
      <c r="XCG7" s="66"/>
      <c r="XCH7" s="66"/>
      <c r="XCI7" s="66"/>
      <c r="XCJ7" s="66"/>
      <c r="XCK7" s="66"/>
      <c r="XCL7" s="66"/>
      <c r="XCM7" s="66"/>
      <c r="XCN7" s="66"/>
      <c r="XCO7" s="66"/>
      <c r="XCP7" s="66"/>
      <c r="XCQ7" s="66"/>
      <c r="XCR7" s="66"/>
      <c r="XCS7" s="66"/>
      <c r="XCT7" s="66"/>
      <c r="XCU7" s="66"/>
      <c r="XCV7" s="66"/>
      <c r="XCW7" s="66"/>
      <c r="XCX7" s="66"/>
      <c r="XCY7" s="66"/>
      <c r="XCZ7" s="66"/>
      <c r="XDA7" s="66"/>
      <c r="XDB7" s="66"/>
      <c r="XDC7" s="66"/>
      <c r="XDD7" s="66"/>
      <c r="XDE7" s="66"/>
      <c r="XDF7" s="66"/>
      <c r="XDG7" s="66"/>
      <c r="XDH7" s="66"/>
      <c r="XDI7" s="66"/>
      <c r="XDJ7" s="66"/>
      <c r="XDK7" s="66"/>
      <c r="XDL7" s="66"/>
      <c r="XDM7" s="66"/>
      <c r="XDN7" s="66"/>
      <c r="XDO7" s="66"/>
      <c r="XDP7" s="66"/>
      <c r="XDQ7" s="66"/>
      <c r="XDR7" s="66"/>
      <c r="XDS7" s="66"/>
      <c r="XDT7" s="66"/>
      <c r="XDU7" s="66"/>
      <c r="XDV7" s="66"/>
      <c r="XDW7" s="66"/>
      <c r="XDX7" s="66"/>
      <c r="XDY7" s="66"/>
      <c r="XDZ7" s="66"/>
      <c r="XEA7" s="66"/>
      <c r="XEB7" s="66"/>
      <c r="XEC7" s="66"/>
      <c r="XED7" s="66"/>
      <c r="XEE7" s="66"/>
      <c r="XEF7" s="66"/>
      <c r="XEG7" s="66"/>
      <c r="XEH7" s="66"/>
      <c r="XEI7" s="66"/>
      <c r="XEJ7" s="66"/>
      <c r="XEK7" s="66"/>
      <c r="XEL7" s="66"/>
      <c r="XEM7" s="66"/>
      <c r="XEN7" s="66"/>
      <c r="XEO7" s="66"/>
      <c r="XEP7" s="66"/>
      <c r="XEQ7" s="66"/>
      <c r="XER7" s="66"/>
      <c r="XES7" s="66"/>
      <c r="XET7" s="66"/>
      <c r="XEU7" s="66"/>
      <c r="XEV7" s="66"/>
      <c r="XEW7" s="66"/>
      <c r="XEX7" s="66"/>
      <c r="XEY7" s="66"/>
      <c r="XEZ7" s="66"/>
    </row>
    <row r="8" spans="1:16380" s="1" customFormat="1" ht="20.25" customHeight="1">
      <c r="A8" s="175" t="s">
        <v>111</v>
      </c>
      <c r="B8" s="177" t="s">
        <v>227</v>
      </c>
      <c r="C8" s="177"/>
      <c r="D8" s="177"/>
      <c r="E8" s="177" t="s">
        <v>167</v>
      </c>
      <c r="F8" s="177"/>
      <c r="G8" s="178"/>
      <c r="H8" s="71"/>
      <c r="I8" s="72"/>
      <c r="J8" s="62" t="s">
        <v>168</v>
      </c>
      <c r="K8" s="62">
        <v>8</v>
      </c>
      <c r="L8" s="73"/>
      <c r="M8" s="62">
        <v>2018</v>
      </c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</row>
    <row r="9" spans="1:16380" s="1" customFormat="1" ht="38.25" customHeight="1">
      <c r="A9" s="176"/>
      <c r="B9" s="74" t="s">
        <v>169</v>
      </c>
      <c r="C9" s="111" t="s">
        <v>170</v>
      </c>
      <c r="D9" s="75" t="s">
        <v>171</v>
      </c>
      <c r="E9" s="111" t="s">
        <v>172</v>
      </c>
      <c r="F9" s="111" t="s">
        <v>173</v>
      </c>
      <c r="G9" s="113" t="s">
        <v>174</v>
      </c>
      <c r="I9" s="76"/>
      <c r="J9" s="62" t="s">
        <v>159</v>
      </c>
      <c r="K9" s="62">
        <v>9</v>
      </c>
      <c r="L9" s="73"/>
      <c r="M9" s="62">
        <v>2024</v>
      </c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</row>
    <row r="10" spans="1:16380" ht="15.75" customHeight="1">
      <c r="A10" s="77" t="s">
        <v>117</v>
      </c>
      <c r="B10" s="78"/>
      <c r="C10" s="78"/>
      <c r="D10" s="78"/>
      <c r="E10" s="79"/>
      <c r="F10" s="79"/>
      <c r="G10" s="80"/>
      <c r="H10" s="28"/>
      <c r="I10" s="28"/>
      <c r="J10" s="62" t="s">
        <v>175</v>
      </c>
      <c r="K10" s="62">
        <v>10</v>
      </c>
      <c r="L10" s="81"/>
      <c r="M10" s="62">
        <v>2020</v>
      </c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</row>
    <row r="11" spans="1:16380">
      <c r="A11" s="82" t="s">
        <v>112</v>
      </c>
      <c r="B11" s="83">
        <f>IF(ISERROR(VLOOKUP($A$6,Україна!$A$10:$AC$200,2,0)),"–",VLOOKUP($A$6,Україна!$A$10:$AC$200,2,0))</f>
        <v>737084.37149806996</v>
      </c>
      <c r="C11" s="83">
        <f>IF(ISERROR(VLOOKUP($A$6,'Кредити НФК'!$A$10:$M$200,2,0)),"–",VLOOKUP($A$6,'Кредити НФК'!$A$10:$M$200,2,0))</f>
        <v>9211.9919327700009</v>
      </c>
      <c r="D11" s="84">
        <f t="shared" ref="D11:D16" si="0">IF(ISERROR(C11/B11*100),"–",C11/B11*100)</f>
        <v>1.2497879875064102</v>
      </c>
      <c r="E11" s="85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3.3136950197609991</v>
      </c>
      <c r="F11" s="85">
        <f ca="1">IF(ISERROR((C11/VLOOKUP(DATE(VLOOKUP($B$1,Years,1,0)-1,12,1),'Кредити НФК'!$A$10:$M$200,2,0)*100-100)),"–",(C11/VLOOKUP(DATE(VLOOKUP($B$1,Years,1,0)-1,12,1),'Кредити НФК'!$A$10:$M$200,2,0)*100-100))</f>
        <v>3.5519944088516127</v>
      </c>
      <c r="G11" s="85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0.41386180027427599</v>
      </c>
      <c r="H11" s="86"/>
      <c r="I11" s="28"/>
      <c r="J11" s="62" t="s">
        <v>176</v>
      </c>
      <c r="K11" s="62">
        <v>11</v>
      </c>
      <c r="L11" s="81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</row>
    <row r="12" spans="1:16380">
      <c r="A12" s="87" t="s">
        <v>17</v>
      </c>
      <c r="B12" s="83">
        <f>IF(ISERROR(VLOOKUP($A$6,Україна!$A$3:$AC$200,3,0)),"–",VLOOKUP($A$6,Україна!$A$3:$AC$200,3,0))</f>
        <v>502357.99730644003</v>
      </c>
      <c r="C12" s="83">
        <f>IF(ISERROR(VLOOKUP($A$6,'Кредити НФК'!$A$10:$M$200,6,0)),"–",VLOOKUP($A$6,'Кредити НФК'!$A$10:$M$200,6,0))</f>
        <v>5512.0711862199996</v>
      </c>
      <c r="D12" s="84">
        <f t="shared" si="0"/>
        <v>1.0972396609140906</v>
      </c>
      <c r="E12" s="85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0.72782201230758403</v>
      </c>
      <c r="F12" s="85">
        <f ca="1">IF(ISERROR((C12/VLOOKUP(DATE(VLOOKUP($B$1,Years,1,0)-1,12,1),'Кредити НФК'!$A$10:$M$200,6,0)*100-100)),"–",(C12/VLOOKUP(DATE(VLOOKUP($B$1,Years,1,0)-1,12,1),'Кредити НФК'!$A$10:$M$200,6,0)*100-100))</f>
        <v>-1.7008297629786853</v>
      </c>
      <c r="G12" s="85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2.0457592429245324</v>
      </c>
      <c r="H12" s="28"/>
      <c r="I12" s="28"/>
      <c r="J12" s="62" t="s">
        <v>177</v>
      </c>
      <c r="K12" s="62">
        <v>12</v>
      </c>
      <c r="L12" s="81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</row>
    <row r="13" spans="1:16380">
      <c r="A13" s="88" t="s">
        <v>9</v>
      </c>
      <c r="B13" s="83">
        <f>IF(ISERROR(VLOOKUP($A$6,Україна!$A$3:$AC$200,4,0)),"–",VLOOKUP($A$6,Україна!$A$3:$AC$200,4,0))</f>
        <v>234726.37419162999</v>
      </c>
      <c r="C13" s="83">
        <f>IF(ISERROR(VLOOKUP($A$6,'Кредити НФК'!$A$10:$M$200,10,0)),"–",VLOOKUP($A$6,'Кредити НФК'!$A$10:$M$200,10,0))</f>
        <v>3699.9207465499999</v>
      </c>
      <c r="D13" s="84">
        <f t="shared" si="0"/>
        <v>1.5762697137431152</v>
      </c>
      <c r="E13" s="85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7.422105278969866</v>
      </c>
      <c r="F13" s="85">
        <f ca="1">IF(ISERROR((C13/VLOOKUP(DATE(VLOOKUP($B$1,Years,1,0)-1,12,1),'Кредити НФК'!$A$10:$M$200,10,0)*100-100)),"–",(C13/VLOOKUP(DATE(VLOOKUP($B$1,Years,1,0)-1,12,1),'Кредити НФК'!$A$10:$M$200,10,0)*100-100))</f>
        <v>12.508772056282695</v>
      </c>
      <c r="G13" s="85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-1.9227605694188981</v>
      </c>
      <c r="H13" s="28"/>
      <c r="I13" s="28"/>
      <c r="J13" s="62"/>
      <c r="K13" s="62"/>
      <c r="L13" s="81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</row>
    <row r="14" spans="1:16380">
      <c r="A14" s="82" t="s">
        <v>113</v>
      </c>
      <c r="B14" s="83">
        <f>IF(ISERROR(VLOOKUP($A$6,Україна!$A$3:$AC$200,5,0)),"–",VLOOKUP($A$6,Україна!$A$3:$AC$200,5,0))</f>
        <v>256883.21187192001</v>
      </c>
      <c r="C14" s="83">
        <f>IF(ISERROR(VLOOKUP($A$6,'Кредити ДГ'!$A$10:$M$200,2,0)),"–",VLOOKUP($A$6,'Кредити ДГ'!$A$10:$M$200,2,0))</f>
        <v>4902.9480335300004</v>
      </c>
      <c r="D14" s="84">
        <f t="shared" si="0"/>
        <v>1.9086292162893745</v>
      </c>
      <c r="E14" s="85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32.345103624787697</v>
      </c>
      <c r="F14" s="85">
        <f ca="1">IF(ISERROR((C14/VLOOKUP(DATE(VLOOKUP($B$1,Years,1,0)-1,12,1),'Кредити ДГ'!$A$10:$M$200,2,0)*100-100)),"–",(C14/VLOOKUP(DATE(VLOOKUP($B$1,Years,1,0)-1,12,1),'Кредити ДГ'!$A$10:$M$200,2,0)*100-100))</f>
        <v>11.803048959791766</v>
      </c>
      <c r="G14" s="85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3.1532375481906172</v>
      </c>
      <c r="H14" s="28"/>
      <c r="I14" s="28"/>
      <c r="J14" s="62"/>
      <c r="K14" s="62"/>
      <c r="L14" s="81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</row>
    <row r="15" spans="1:16380">
      <c r="A15" s="87" t="s">
        <v>17</v>
      </c>
      <c r="B15" s="83">
        <f>IF(ISERROR(VLOOKUP($A$6,Україна!$A$3:$AC$200,6,0)),"–",VLOOKUP($A$6,Україна!$A$3:$AC$200,6,0))</f>
        <v>244029.82100102</v>
      </c>
      <c r="C15" s="83">
        <f>IF(ISERROR(VLOOKUP($A$6,'Кредити ДГ'!$A$10:$M$200,6,0)),"–",VLOOKUP($A$6,'Кредити ДГ'!$A$10:$M$200,6,0))</f>
        <v>4831.5540677899999</v>
      </c>
      <c r="D15" s="84">
        <f t="shared" si="0"/>
        <v>1.9799031314987545</v>
      </c>
      <c r="E15" s="85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33.257373326981821</v>
      </c>
      <c r="F15" s="85">
        <f ca="1">IF(ISERROR((C15/VLOOKUP(DATE(VLOOKUP($B$1,Years,1,0)-1,12,1),'Кредити ДГ'!$A$10:$M$200,6,0)*100-100)),"–",(C15/VLOOKUP(DATE(VLOOKUP($B$1,Years,1,0)-1,12,1),'Кредити ДГ'!$A$10:$M$200,6,0)*100-100))</f>
        <v>12.055258462994473</v>
      </c>
      <c r="G15" s="85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3.2180158138909434</v>
      </c>
      <c r="H15" s="28"/>
      <c r="I15" s="28"/>
      <c r="J15" s="62"/>
      <c r="K15" s="62"/>
      <c r="L15" s="81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</row>
    <row r="16" spans="1:16380">
      <c r="A16" s="89" t="s">
        <v>9</v>
      </c>
      <c r="B16" s="90">
        <f>IF(ISERROR(VLOOKUP($A$6,Україна!$A$3:$AC$200,7,0)),"–",VLOOKUP($A$6,Україна!$A$3:$AC$200,7,0))</f>
        <v>12853.390870900001</v>
      </c>
      <c r="C16" s="90">
        <f>IF(ISERROR(VLOOKUP($A$6,'Кредити ДГ'!$A$10:$M$200,10,0)),"–",VLOOKUP($A$6,'Кредити ДГ'!$A$10:$M$200,10,0))</f>
        <v>71.393965739999999</v>
      </c>
      <c r="D16" s="91">
        <f t="shared" si="0"/>
        <v>0.55544849181888267</v>
      </c>
      <c r="E16" s="92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-9.5567674712708595</v>
      </c>
      <c r="F16" s="92">
        <f ca="1">IF(ISERROR((C16/VLOOKUP(DATE(VLOOKUP($B$1,Years,1,0)-1,12,1),'Кредити ДГ'!$A$10:$M$200,10,0)*100-100)),"–",(C16/VLOOKUP(DATE(VLOOKUP($B$1,Years,1,0)-1,12,1),'Кредити ДГ'!$A$10:$M$200,10,0)*100-100))</f>
        <v>-2.9756228797785553</v>
      </c>
      <c r="G16" s="92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-1.0493595577705719</v>
      </c>
      <c r="H16" s="28"/>
      <c r="I16" s="28"/>
      <c r="K16" s="62"/>
      <c r="L16" s="81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</row>
    <row r="17" spans="1:13">
      <c r="A17" s="93" t="s">
        <v>118</v>
      </c>
      <c r="B17" s="94"/>
      <c r="C17" s="95"/>
      <c r="D17" s="95"/>
      <c r="E17" s="96"/>
      <c r="F17" s="96"/>
      <c r="G17" s="97"/>
      <c r="K17" s="62"/>
    </row>
    <row r="18" spans="1:13">
      <c r="A18" s="82" t="s">
        <v>34</v>
      </c>
      <c r="B18" s="83">
        <f>IF(ISERROR(VLOOKUP($A$6,Україна!$A$3:$AC$200,8,0)),"–",VLOOKUP($A$6,Україна!$A$3:$AC$200,8,0))</f>
        <v>1100321.1977467902</v>
      </c>
      <c r="C18" s="83">
        <f>IF(ISERROR(VLOOKUP($A$6,'Депозити НФК'!$A$10:$S$200,2,0)),"–",VLOOKUP($A$6,'Депозити НФК'!$A$10:$S$200,2,0))</f>
        <v>10623.991192609999</v>
      </c>
      <c r="D18" s="84">
        <f>IF(ISERROR(C18/B18*100),"–",C18/B18*100)</f>
        <v>0.96553544677368197</v>
      </c>
      <c r="E18" s="85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26.219573732475212</v>
      </c>
      <c r="F18" s="85">
        <f ca="1">IF(ISERROR((C18/VLOOKUP(DATE(VLOOKUP($B$1,Years,1,0)-1,12,1),'Депозити НФК'!$A$10:$S$200,2,0)*100-100)),"–",(C18/VLOOKUP(DATE(VLOOKUP($B$1,Years,1,0)-1,12,1),'Депозити НФК'!$A$10:$S$200,2,0)*100-100))</f>
        <v>13.497214045640547</v>
      </c>
      <c r="G18" s="85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-2.005062204205359</v>
      </c>
      <c r="K18" s="62"/>
      <c r="L18" s="81"/>
    </row>
    <row r="19" spans="1:13">
      <c r="A19" s="87" t="s">
        <v>17</v>
      </c>
      <c r="B19" s="83">
        <f>IF(ISERROR(VLOOKUP($A$6,Україна!$A$3:$AC$200,9,0)),"–",VLOOKUP($A$6,Україна!$A$3:$AC$200,9,0))</f>
        <v>779736.04221380013</v>
      </c>
      <c r="C19" s="83">
        <f>IF(ISERROR(VLOOKUP($A$6,'Депозити НФК'!$A$10:$S$200,8,0)),"–",VLOOKUP($A$6,'Депозити НФК'!$A$10:$S$200,8,0))</f>
        <v>8145.3772161500001</v>
      </c>
      <c r="D19" s="84">
        <f t="shared" ref="D19:D23" si="1">IF(ISERROR(C19/B19*100),"–",C19/B19*100)</f>
        <v>1.0446326417108951</v>
      </c>
      <c r="E19" s="85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34.688294927264025</v>
      </c>
      <c r="F19" s="85">
        <f ca="1">IF(ISERROR((C19/VLOOKUP(DATE(VLOOKUP($B$1,Years,1,0)-1,12,1),'Депозити НФК'!$A$10:$S$200,8,0)*100-100)),"–",(C19/VLOOKUP(DATE(VLOOKUP($B$1,Years,1,0)-1,12,1),'Депозити НФК'!$A$10:$S$200,8,0)*100-100))</f>
        <v>12.854377207081669</v>
      </c>
      <c r="G19" s="85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-3.2940383131357436</v>
      </c>
      <c r="K19" s="62"/>
      <c r="L19" s="81"/>
    </row>
    <row r="20" spans="1:13">
      <c r="A20" s="87" t="s">
        <v>9</v>
      </c>
      <c r="B20" s="83">
        <f>IF(ISERROR(VLOOKUP($A$6,Україна!$A$3:$AC$200,10,0)),"–",VLOOKUP($A$6,Україна!$A$3:$AC$200,10,0))</f>
        <v>320585.15553299</v>
      </c>
      <c r="C20" s="83">
        <f>IF(ISERROR(VLOOKUP($A$6,'Депозити НФК'!$A$10:$S$200,14,0)),"–",VLOOKUP($A$6,'Депозити НФК'!$A$10:$S$200,14,0))</f>
        <v>2478.6139764599998</v>
      </c>
      <c r="D20" s="84">
        <f t="shared" si="1"/>
        <v>0.77315307140131651</v>
      </c>
      <c r="E20" s="85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4.605162666307109</v>
      </c>
      <c r="F20" s="85">
        <f ca="1">IF(ISERROR((C20/VLOOKUP(DATE(VLOOKUP($B$1,Years,1,0)-1,12,1),'Депозити НФК'!$A$10:$S$200,14,0)*100-100)),"–",(C20/VLOOKUP(DATE(VLOOKUP($B$1,Years,1,0)-1,12,1),'Депозити НФК'!$A$10:$S$200,14,0)*100-100))</f>
        <v>15.662306792302999</v>
      </c>
      <c r="G20" s="85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2.4839391546707503</v>
      </c>
      <c r="K20" s="62"/>
      <c r="L20" s="81"/>
    </row>
    <row r="21" spans="1:13">
      <c r="A21" s="82" t="s">
        <v>33</v>
      </c>
      <c r="B21" s="83">
        <f>IF(ISERROR(VLOOKUP($A$6,Україна!$A$3:$AC$200,11,0)),"–",VLOOKUP($A$6,Україна!$A$3:$AC$200,11,0))</f>
        <v>1235277.7432384701</v>
      </c>
      <c r="C21" s="83">
        <f>IF(ISERROR(VLOOKUP($A$6,'Депозити ДГ'!$A$10:$S$200,2,0)),"–",VLOOKUP($A$6,'Депозити ДГ'!$A$10:$S$200,2,0))</f>
        <v>21886.192148590002</v>
      </c>
      <c r="D21" s="84">
        <f t="shared" si="1"/>
        <v>1.7717628499653846</v>
      </c>
      <c r="E21" s="85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18.290206897831879</v>
      </c>
      <c r="F21" s="85">
        <f ca="1">IF(ISERROR((C21/VLOOKUP(DATE(VLOOKUP($B$1,Years,1,0)-1,12,1),'Депозити ДГ'!$A$10:$S$200,2,0)*100-100)),"–",(C21/VLOOKUP(DATE(VLOOKUP($B$1,Years,1,0)-1,12,1),'Депозити ДГ'!$A$10:$S$200,2,0)*100-100))</f>
        <v>1.2342678522667256</v>
      </c>
      <c r="G21" s="85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2.710114442403281</v>
      </c>
      <c r="J21" s="81"/>
      <c r="K21" s="81"/>
      <c r="L21" s="81"/>
    </row>
    <row r="22" spans="1:13">
      <c r="A22" s="87" t="s">
        <v>17</v>
      </c>
      <c r="B22" s="83">
        <f>IF(ISERROR(VLOOKUP($A$6,Україна!$A$3:$AC$200,12,0)),"–",VLOOKUP($A$6,Україна!$A$3:$AC$200,12,0))</f>
        <v>799184.45573845995</v>
      </c>
      <c r="C22" s="83">
        <f>IF(ISERROR(VLOOKUP($A$6,'Депозити ДГ'!$A$10:$S$200,8,0)),"–",VLOOKUP($A$6,'Депозити ДГ'!$A$10:$S$200,8,0))</f>
        <v>17116.588808320001</v>
      </c>
      <c r="D22" s="84">
        <f t="shared" si="1"/>
        <v>2.141756973051232</v>
      </c>
      <c r="E22" s="85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27.457337154880747</v>
      </c>
      <c r="F22" s="85">
        <f ca="1">IF(ISERROR((C22/VLOOKUP(DATE(VLOOKUP($B$1,Years,1,0)-1,12,1),'Депозити ДГ'!$A$10:$S$200,8,0)*100-100)),"–",(C22/VLOOKUP(DATE(VLOOKUP($B$1,Years,1,0)-1,12,1),'Депозити ДГ'!$A$10:$S$200,8,0)*100-100))</f>
        <v>2.4675991187586277</v>
      </c>
      <c r="G22" s="85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3.4400677443243097</v>
      </c>
      <c r="J22" s="81"/>
      <c r="K22" s="81"/>
      <c r="L22" s="81"/>
    </row>
    <row r="23" spans="1:13">
      <c r="A23" s="89" t="s">
        <v>9</v>
      </c>
      <c r="B23" s="90">
        <f>IF(ISERROR(VLOOKUP($A$6,Україна!$A$3:$AC$200,13,0)),"–",VLOOKUP($A$6,Україна!$A$3:$AC$200,13,0))</f>
        <v>436093.28750000999</v>
      </c>
      <c r="C23" s="90">
        <f>IF(ISERROR(VLOOKUP($A$6,'Депозити ДГ'!$A$10:$S$200,14,0)),"–",VLOOKUP($A$6,'Депозити ДГ'!$A$10:$S$200,14,0))</f>
        <v>4769.6033402699995</v>
      </c>
      <c r="D23" s="91">
        <f t="shared" si="1"/>
        <v>1.093711707330485</v>
      </c>
      <c r="E23" s="92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-5.9777918058171053</v>
      </c>
      <c r="F23" s="92">
        <f ca="1">IF(ISERROR((C23/VLOOKUP(DATE(VLOOKUP($B$1,Years,1,0)-1,12,1),'Депозити ДГ'!$A$10:$S$200,14,0)*100-100)),"–",(C23/VLOOKUP(DATE(VLOOKUP($B$1,Years,1,0)-1,12,1),'Депозити ДГ'!$A$10:$S$200,14,0)*100-100))</f>
        <v>-2.9574342129118634</v>
      </c>
      <c r="G23" s="92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0.17327427555204622</v>
      </c>
      <c r="J23" s="81"/>
      <c r="K23" s="81"/>
      <c r="L23" s="81"/>
    </row>
    <row r="24" spans="1:13">
      <c r="A24" s="98"/>
      <c r="B24" s="98"/>
      <c r="C24" s="99"/>
      <c r="D24" s="99"/>
      <c r="E24" s="100"/>
      <c r="F24" s="100"/>
      <c r="G24" s="65"/>
    </row>
    <row r="25" spans="1:13" s="1" customFormat="1" ht="26.25" customHeight="1">
      <c r="A25" s="179" t="s">
        <v>111</v>
      </c>
      <c r="B25" s="180"/>
      <c r="C25" s="180"/>
      <c r="D25" s="180"/>
      <c r="E25" s="181" t="s">
        <v>120</v>
      </c>
      <c r="F25" s="181"/>
      <c r="G25" s="182"/>
      <c r="J25" s="101"/>
      <c r="K25" s="101"/>
      <c r="L25" s="101"/>
      <c r="M25" s="62"/>
    </row>
    <row r="26" spans="1:13" s="1" customFormat="1" ht="27.75" customHeight="1">
      <c r="A26" s="179"/>
      <c r="B26" s="180"/>
      <c r="C26" s="180"/>
      <c r="D26" s="180"/>
      <c r="E26" s="111" t="s">
        <v>169</v>
      </c>
      <c r="F26" s="111" t="s">
        <v>170</v>
      </c>
      <c r="G26" s="114" t="s">
        <v>178</v>
      </c>
      <c r="J26" s="102"/>
      <c r="K26" s="102"/>
      <c r="L26" s="102"/>
      <c r="M26" s="62"/>
    </row>
    <row r="27" spans="1:13" ht="33" customHeight="1">
      <c r="A27" s="183" t="s">
        <v>121</v>
      </c>
      <c r="B27" s="183"/>
      <c r="C27" s="183"/>
      <c r="D27" s="183"/>
      <c r="E27" s="183"/>
      <c r="F27" s="183"/>
      <c r="G27" s="65"/>
    </row>
    <row r="28" spans="1:13">
      <c r="A28" s="82" t="s">
        <v>24</v>
      </c>
      <c r="B28" s="65"/>
      <c r="C28" s="65"/>
      <c r="D28" s="65"/>
      <c r="E28" s="85">
        <f>IF(ISERROR(VLOOKUP($A$6,Україна!$A$3:$AC$200,14,0)),"–",VLOOKUP($A$6,Україна!$A$3:$AC$200,14,0))</f>
        <v>16.3446</v>
      </c>
      <c r="F28" s="85">
        <f>IF(ISERROR(VLOOKUP($A$6,'% ставки за кредитами НФК'!$A$10:$S$200,2,0)),"–",VLOOKUP($A$6,'% ставки за кредитами НФК'!$A$10:$S$200,2,0))</f>
        <v>19.5824</v>
      </c>
      <c r="G28" s="85">
        <f>IF(ISERROR(IF(F28=0,"–",F28-E28)),"–",IF(F28=0,"–",F28-E28))</f>
        <v>3.2378</v>
      </c>
    </row>
    <row r="29" spans="1:13">
      <c r="A29" s="87" t="s">
        <v>17</v>
      </c>
      <c r="B29" s="65"/>
      <c r="C29" s="65"/>
      <c r="D29" s="65"/>
      <c r="E29" s="85">
        <f>IF(ISERROR(VLOOKUP($A$6,Україна!$A$3:$AC$200,15,0)),"–",VLOOKUP($A$6,Україна!$A$3:$AC$200,15,0))</f>
        <v>17.5901</v>
      </c>
      <c r="F29" s="85">
        <f>IF(ISERROR(VLOOKUP($A$6,'% ставки за кредитами НФК'!$A$10:$S$200,8,0)),"–",VLOOKUP($A$6,'% ставки за кредитами НФК'!$A$10:$S$200,8,0))</f>
        <v>20.417200000000001</v>
      </c>
      <c r="G29" s="85">
        <f t="shared" ref="G29:G37" si="2">IF(ISERROR(IF(F29=0,"–",F29-E29)),"–",IF(F29=0,"–",F29-E29))</f>
        <v>2.8271000000000015</v>
      </c>
    </row>
    <row r="30" spans="1:13">
      <c r="A30" s="103" t="s">
        <v>114</v>
      </c>
      <c r="B30" s="65"/>
      <c r="C30" s="65"/>
      <c r="D30" s="65"/>
      <c r="E30" s="85">
        <f>IF(ISERROR(VLOOKUP($A$6,Україна!$A$3:$AC$200,16,0)),"–",VLOOKUP($A$6,Україна!$A$3:$AC$200,16,0))</f>
        <v>17.416599999999999</v>
      </c>
      <c r="F30" s="85">
        <f>IF(ISERROR(VLOOKUP($A$6,'% ставки за кредитами НФК'!$A$10:$S$200,10,0)),"–",VLOOKUP($A$6,'% ставки за кредитами НФК'!$A$10:$S$200,10,0))</f>
        <v>20.714500000000001</v>
      </c>
      <c r="G30" s="85">
        <f t="shared" si="2"/>
        <v>3.2979000000000021</v>
      </c>
    </row>
    <row r="31" spans="1:13">
      <c r="A31" s="87" t="s">
        <v>9</v>
      </c>
      <c r="B31" s="65"/>
      <c r="C31" s="65"/>
      <c r="D31" s="65"/>
      <c r="E31" s="85">
        <f>IF(ISERROR(VLOOKUP($A$6,Україна!$A$3:$AC$200,17,0)),"–",VLOOKUP($A$6,Україна!$A$3:$AC$200,17,0))</f>
        <v>6.5787000000000004</v>
      </c>
      <c r="F31" s="85">
        <f>IF(ISERROR(VLOOKUP($A$6,'% ставки за кредитами НФК'!$A$10:$S$200,14,0)),"–",VLOOKUP($A$6,'% ставки за кредитами НФК'!$A$10:$S$200,14,0))</f>
        <v>5.4486999999999997</v>
      </c>
      <c r="G31" s="85">
        <f t="shared" si="2"/>
        <v>-1.1300000000000008</v>
      </c>
    </row>
    <row r="32" spans="1:13">
      <c r="A32" s="103" t="s">
        <v>114</v>
      </c>
      <c r="B32" s="65"/>
      <c r="C32" s="65"/>
      <c r="D32" s="65"/>
      <c r="E32" s="85">
        <f>IF(ISERROR(VLOOKUP($A$6,Україна!$A$3:$AC$200,18,0)),"–",VLOOKUP($A$6,Україна!$A$3:$AC$200,18,0))</f>
        <v>6.5781000000000001</v>
      </c>
      <c r="F32" s="85">
        <f>IF(ISERROR(VLOOKUP($A$6,'% ставки за кредитами НФК'!$A$10:$S$200,16,0)),"–",VLOOKUP($A$6,'% ставки за кредитами НФК'!$A$10:$S$200,16,0))</f>
        <v>5.4486999999999997</v>
      </c>
      <c r="G32" s="85">
        <f t="shared" si="2"/>
        <v>-1.1294000000000004</v>
      </c>
    </row>
    <row r="33" spans="1:13">
      <c r="A33" s="82" t="s">
        <v>195</v>
      </c>
      <c r="B33" s="65"/>
      <c r="C33" s="65"/>
      <c r="D33" s="65"/>
      <c r="E33" s="85">
        <f>IF(ISERROR(VLOOKUP($A$6,Україна!$A$3:$AC$200,19,0)),"–",VLOOKUP($A$6,Україна!$A$3:$AC$200,19,0))</f>
        <v>27.453099999999999</v>
      </c>
      <c r="F33" s="85">
        <f>IF(ISERROR(VLOOKUP($A$6,'% ставки за кредитами ДГ'!$A$10:$S$200,2,0)),"–",VLOOKUP($A$6,'% ставки за кредитами ДГ'!$A$10:$S$200,2,0))</f>
        <v>34.556699999999999</v>
      </c>
      <c r="G33" s="85">
        <f t="shared" si="2"/>
        <v>7.1036000000000001</v>
      </c>
    </row>
    <row r="34" spans="1:13">
      <c r="A34" s="87" t="s">
        <v>17</v>
      </c>
      <c r="B34" s="65"/>
      <c r="C34" s="65"/>
      <c r="D34" s="65"/>
      <c r="E34" s="85">
        <f>IF(ISERROR(VLOOKUP($A$6,Україна!$A$3:$AC$200,20,0)),"–",VLOOKUP($A$6,Україна!$A$3:$AC$200,20,0))</f>
        <v>27.4678</v>
      </c>
      <c r="F34" s="85">
        <f>IF(ISERROR(VLOOKUP($A$6,'% ставки за кредитами ДГ'!$A$10:$S$200,8,0)),"–",VLOOKUP($A$6,'% ставки за кредитами ДГ'!$A$10:$S$200,8,0))</f>
        <v>34.555300000000003</v>
      </c>
      <c r="G34" s="85">
        <f t="shared" si="2"/>
        <v>7.0875000000000021</v>
      </c>
    </row>
    <row r="35" spans="1:13">
      <c r="A35" s="103" t="s">
        <v>114</v>
      </c>
      <c r="B35" s="65"/>
      <c r="C35" s="65"/>
      <c r="D35" s="65"/>
      <c r="E35" s="85">
        <f>IF(ISERROR(VLOOKUP($A$6,Україна!$A$3:$AC$200,21,0)),"–",VLOOKUP($A$6,Україна!$A$3:$AC$200,21,0))</f>
        <v>33.800699999999999</v>
      </c>
      <c r="F35" s="85">
        <f>IF(ISERROR(VLOOKUP($A$6,'% ставки за кредитами ДГ'!$A$10:$S$200,10,0)),"–",VLOOKUP($A$6,'% ставки за кредитами ДГ'!$A$10:$S$200,10,0))</f>
        <v>34.557699999999997</v>
      </c>
      <c r="G35" s="85">
        <f t="shared" si="2"/>
        <v>0.7569999999999979</v>
      </c>
    </row>
    <row r="36" spans="1:13">
      <c r="A36" s="87" t="s">
        <v>9</v>
      </c>
      <c r="B36" s="65"/>
      <c r="C36" s="65"/>
      <c r="D36" s="65"/>
      <c r="E36" s="85">
        <f>IF(ISERROR(VLOOKUP($A$6,Україна!$A$3:$AC$200,22,0)),"–",VLOOKUP($A$6,Україна!$A$3:$AC$200,22,0))</f>
        <v>13.716200000000001</v>
      </c>
      <c r="F36" s="85">
        <f>IF(ISERROR(VLOOKUP($A$6,'% ставки за кредитами ДГ'!$A$10:$S$200,14,0)),"–",VLOOKUP($A$6,'% ставки за кредитами ДГ'!$A$10:$S$200,14,0))</f>
        <v>49.327500000000001</v>
      </c>
      <c r="G36" s="85">
        <f t="shared" si="2"/>
        <v>35.6113</v>
      </c>
    </row>
    <row r="37" spans="1:13">
      <c r="A37" s="103" t="s">
        <v>114</v>
      </c>
      <c r="B37" s="65"/>
      <c r="C37" s="65"/>
      <c r="D37" s="65"/>
      <c r="E37" s="92">
        <f>IF(ISERROR(VLOOKUP($A$6,Україна!$A$3:$AC$200,23,0)),"–",VLOOKUP($A$6,Україна!$A$3:$AC$200,23,0))</f>
        <v>7.9484000000000004</v>
      </c>
      <c r="F37" s="92">
        <f>IF(ISERROR(VLOOKUP($A$6,'% ставки за кредитами ДГ'!$A$10:$S$200,16,0)),"–",VLOOKUP($A$6,'% ставки за кредитами ДГ'!$A$10:$S$200,16,0))</f>
        <v>0</v>
      </c>
      <c r="G37" s="92" t="str">
        <f t="shared" si="2"/>
        <v>–</v>
      </c>
    </row>
    <row r="38" spans="1:13" ht="30.75" customHeight="1">
      <c r="A38" s="184" t="s">
        <v>122</v>
      </c>
      <c r="B38" s="184"/>
      <c r="C38" s="184"/>
      <c r="D38" s="184"/>
      <c r="E38" s="183"/>
      <c r="F38" s="183"/>
      <c r="G38" s="65"/>
    </row>
    <row r="39" spans="1:13">
      <c r="A39" s="82" t="s">
        <v>24</v>
      </c>
      <c r="B39" s="65"/>
      <c r="C39" s="65"/>
      <c r="D39" s="65"/>
      <c r="E39" s="85">
        <f>IF(ISERROR(VLOOKUP($A$6,Україна!$A$3:$AC$200,24,0)),"–",VLOOKUP($A$6,Україна!$A$3:$AC$200,24,0))</f>
        <v>7.8472999999999997</v>
      </c>
      <c r="F39" s="85">
        <f>IF(ISERROR(VLOOKUP($A$6,'% ставки за депозитами НФК'!$A$10:$P$200,2,0)),"–",VLOOKUP($A$6,'% ставки за депозитами НФК'!$A$10:$P$200,2,0))</f>
        <v>9.1639999999999997</v>
      </c>
      <c r="G39" s="85">
        <f>IF(ISERROR(IF(F39=0,"–",F39-E39)),"–",IF(F39=0,"–",F39-E39))</f>
        <v>1.3167</v>
      </c>
    </row>
    <row r="40" spans="1:13">
      <c r="A40" s="87" t="s">
        <v>17</v>
      </c>
      <c r="B40" s="65"/>
      <c r="C40" s="65"/>
      <c r="D40" s="65"/>
      <c r="E40" s="85">
        <f>IF(ISERROR(VLOOKUP($A$6,Україна!$A$3:$AC$200,25,0)),"–",VLOOKUP($A$6,Україна!$A$3:$AC$200,25,0))</f>
        <v>9.6031999999999993</v>
      </c>
      <c r="F40" s="85">
        <f>IF(ISERROR(VLOOKUP($A$6,'% ставки за депозитами НФК'!$A$10:$P$200,7,0)),"–",VLOOKUP($A$6,'% ставки за депозитами НФК'!$A$10:$P$200,7,0))</f>
        <v>9.5318000000000005</v>
      </c>
      <c r="G40" s="85">
        <f t="shared" ref="G40:G44" si="3">IF(ISERROR(IF(F40=0,"–",F40-E40)),"–",IF(F40=0,"–",F40-E40))</f>
        <v>-7.1399999999998798E-2</v>
      </c>
    </row>
    <row r="41" spans="1:13">
      <c r="A41" s="87" t="s">
        <v>9</v>
      </c>
      <c r="B41" s="65"/>
      <c r="C41" s="65"/>
      <c r="D41" s="65"/>
      <c r="E41" s="85">
        <f>IF(ISERROR(VLOOKUP($A$6,Україна!$A$3:$AC$200,26,0)),"–",VLOOKUP($A$6,Україна!$A$3:$AC$200,26,0))</f>
        <v>0.83309999999999995</v>
      </c>
      <c r="F41" s="85">
        <f>IF(ISERROR(VLOOKUP($A$6,'% ставки за депозитами НФК'!$A$10:$P$200,12,0)),"–",VLOOKUP($A$6,'% ставки за депозитами НФК'!$A$10:$P$200,12,0))</f>
        <v>1.1184000000000001</v>
      </c>
      <c r="G41" s="85">
        <f t="shared" si="3"/>
        <v>0.28530000000000011</v>
      </c>
    </row>
    <row r="42" spans="1:13">
      <c r="A42" s="82" t="s">
        <v>195</v>
      </c>
      <c r="B42" s="65"/>
      <c r="C42" s="65"/>
      <c r="D42" s="65"/>
      <c r="E42" s="85">
        <f>IF(ISERROR(VLOOKUP($A$6,Україна!$A$3:$AC$200,27,0)),"–",VLOOKUP($A$6,Україна!$A$3:$AC$200,27,0))</f>
        <v>8.4334000000000007</v>
      </c>
      <c r="F42" s="85">
        <f>IF(ISERROR(VLOOKUP($A$6,'% ставки за депозитами ДГ'!$A$11:$P$200,2,0)),"–",VLOOKUP($A$6,'% ставки за депозитами ДГ'!$A$11:$P$200,2,0))</f>
        <v>10.261100000000001</v>
      </c>
      <c r="G42" s="85">
        <f t="shared" si="3"/>
        <v>1.8277000000000001</v>
      </c>
    </row>
    <row r="43" spans="1:13">
      <c r="A43" s="88" t="s">
        <v>17</v>
      </c>
      <c r="B43" s="65"/>
      <c r="C43" s="65"/>
      <c r="D43" s="65"/>
      <c r="E43" s="85">
        <f>IF(ISERROR(VLOOKUP($A$6,Україна!$A$3:$AC$200,28,0)),"–",VLOOKUP($A$6,Україна!$A$3:$AC$200,28,0))</f>
        <v>10.8972</v>
      </c>
      <c r="F43" s="85">
        <f>IF(ISERROR(VLOOKUP($A$6,'% ставки за депозитами ДГ'!$A$11:$P$200,7,0)),"–",VLOOKUP($A$6,'% ставки за депозитами ДГ'!$A$11:$P$200,7,0))</f>
        <v>12.691700000000001</v>
      </c>
      <c r="G43" s="85">
        <f t="shared" si="3"/>
        <v>1.7945000000000011</v>
      </c>
    </row>
    <row r="44" spans="1:13">
      <c r="A44" s="89" t="s">
        <v>9</v>
      </c>
      <c r="B44" s="104"/>
      <c r="C44" s="104"/>
      <c r="D44" s="104"/>
      <c r="E44" s="92">
        <f>IF(ISERROR(VLOOKUP($A$6,Україна!$A$3:$AC$200,29,0)),"–",VLOOKUP($A$6,Україна!$A$3:$AC$200,29,0))</f>
        <v>1.0141</v>
      </c>
      <c r="F44" s="92">
        <f>IF(ISERROR(VLOOKUP($A$6,'% ставки за депозитами ДГ'!$A$11:$P$200,12,0)),"–",VLOOKUP($A$6,'% ставки за депозитами ДГ'!$A$11:$P$200,12,0))</f>
        <v>1.0550999999999999</v>
      </c>
      <c r="G44" s="92">
        <f t="shared" si="3"/>
        <v>4.0999999999999925E-2</v>
      </c>
    </row>
    <row r="45" spans="1:13">
      <c r="A45" s="98"/>
      <c r="B45" s="98"/>
      <c r="C45" s="99"/>
      <c r="D45" s="99"/>
      <c r="E45" s="100"/>
      <c r="F45" s="100"/>
      <c r="G45" s="65"/>
    </row>
    <row r="46" spans="1:13" s="1" customFormat="1" ht="22.5" customHeight="1">
      <c r="A46" s="179" t="s">
        <v>111</v>
      </c>
      <c r="B46" s="180"/>
      <c r="C46" s="180"/>
      <c r="D46" s="180"/>
      <c r="E46" s="180"/>
      <c r="F46" s="180"/>
      <c r="G46" s="114" t="s">
        <v>170</v>
      </c>
      <c r="J46" s="101"/>
      <c r="K46" s="101"/>
      <c r="L46" s="101"/>
      <c r="M46" s="62"/>
    </row>
    <row r="47" spans="1:13">
      <c r="A47" s="105" t="s">
        <v>115</v>
      </c>
      <c r="B47" s="106"/>
      <c r="C47" s="107"/>
      <c r="D47" s="107"/>
      <c r="E47" s="100"/>
      <c r="F47" s="100"/>
      <c r="G47" s="65"/>
    </row>
    <row r="48" spans="1:13">
      <c r="A48" s="108" t="s">
        <v>110</v>
      </c>
      <c r="B48" s="108"/>
      <c r="C48" s="100"/>
      <c r="D48" s="100"/>
      <c r="E48" s="109"/>
      <c r="F48" s="65"/>
      <c r="G48" s="85">
        <f>IF(ISERROR(VLOOKUP($A$6,'Банки та філії'!$A$10:$C$200,2,0)),,VLOOKUP($A$6,'Банки та філії'!$A$10:$C$200,2,0))</f>
        <v>0</v>
      </c>
    </row>
    <row r="49" spans="1:7">
      <c r="A49" s="108" t="s">
        <v>60</v>
      </c>
      <c r="B49" s="108"/>
      <c r="C49" s="100"/>
      <c r="D49" s="100"/>
      <c r="E49" s="109"/>
      <c r="F49" s="142"/>
      <c r="G49" s="83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2" t="s">
        <v>187</v>
      </c>
      <c r="B51" s="172"/>
      <c r="C51" s="172"/>
      <c r="D51" s="172"/>
      <c r="E51" s="172"/>
      <c r="F51" s="172"/>
      <c r="G51" s="141">
        <f>IF(ISERROR(VLOOKUP($A$6,'Банки та філії'!$A$11:$D$200,4,0)),,VLOOKUP($A$6,'Банки та філії'!$A$11:$D$200,4,0))</f>
        <v>145</v>
      </c>
    </row>
    <row r="107" spans="20:31"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</row>
    <row r="108" spans="20:31"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</row>
    <row r="109" spans="20:31"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</row>
    <row r="110" spans="20:31"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</row>
    <row r="111" spans="20:31"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</row>
    <row r="112" spans="20:31"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</row>
    <row r="113" spans="20:31"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</row>
    <row r="114" spans="20:31"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</row>
    <row r="115" spans="20:31"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</row>
    <row r="116" spans="20:31"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</row>
    <row r="117" spans="20:31"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</row>
    <row r="118" spans="20:31"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</row>
    <row r="119" spans="20:31"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</row>
    <row r="120" spans="20:31"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</row>
    <row r="121" spans="20:31"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</row>
    <row r="122" spans="20:31"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</row>
    <row r="123" spans="20:31"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</row>
    <row r="124" spans="20:31"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</row>
    <row r="125" spans="20:31"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</row>
    <row r="126" spans="20:31"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</row>
    <row r="127" spans="20:31"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</row>
    <row r="128" spans="20:31"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</row>
    <row r="129" spans="20:31"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</row>
    <row r="130" spans="20:31"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</row>
    <row r="131" spans="20:31"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</row>
    <row r="132" spans="20:31"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</row>
    <row r="133" spans="20:31"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</row>
    <row r="134" spans="20:31"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</row>
    <row r="135" spans="20:31"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</row>
    <row r="136" spans="20:31"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</row>
    <row r="137" spans="20:31"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</row>
    <row r="138" spans="20:31"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</row>
    <row r="139" spans="20:31"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</row>
    <row r="140" spans="20:31"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</row>
    <row r="141" spans="20:31"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</row>
    <row r="142" spans="20:31"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</row>
    <row r="143" spans="20:31"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</row>
    <row r="144" spans="20:31"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</row>
    <row r="145" spans="20:31"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</row>
    <row r="146" spans="20:31"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</row>
    <row r="147" spans="20:31"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</row>
    <row r="148" spans="20:31"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</row>
    <row r="149" spans="20:31"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</row>
    <row r="150" spans="20:31"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</row>
    <row r="151" spans="20:31"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</row>
    <row r="152" spans="20:31"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</row>
    <row r="153" spans="20:31"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</row>
    <row r="154" spans="20:31"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</row>
    <row r="155" spans="20:31"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</row>
    <row r="156" spans="20:31"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</row>
    <row r="157" spans="20:31"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</row>
    <row r="158" spans="20:31"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</row>
    <row r="159" spans="20:31"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</row>
    <row r="160" spans="20:31"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</row>
    <row r="161" spans="20:31"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</row>
    <row r="162" spans="20:31"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</row>
    <row r="163" spans="20:31"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</row>
    <row r="164" spans="20:31"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</row>
    <row r="165" spans="20:31"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</row>
    <row r="166" spans="20:31"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</row>
    <row r="167" spans="20:31"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</row>
    <row r="168" spans="20:31"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</row>
    <row r="169" spans="20:31"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</row>
    <row r="170" spans="20:31"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3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" t="s">
        <v>128</v>
      </c>
    </row>
    <row r="2" spans="1:16" ht="6" customHeight="1"/>
    <row r="3" spans="1:16">
      <c r="A3" s="112" t="s">
        <v>188</v>
      </c>
      <c r="B3" s="139"/>
      <c r="C3" s="139"/>
      <c r="D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</row>
    <row r="4" spans="1:16">
      <c r="A4" s="138" t="s">
        <v>127</v>
      </c>
    </row>
    <row r="5" spans="1:16">
      <c r="A5" s="12" t="s">
        <v>124</v>
      </c>
    </row>
    <row r="6" spans="1:16">
      <c r="A6" s="242" t="s">
        <v>189</v>
      </c>
      <c r="B6" s="242" t="s">
        <v>190</v>
      </c>
      <c r="C6" s="242" t="s">
        <v>191</v>
      </c>
      <c r="D6" s="243" t="s">
        <v>266</v>
      </c>
      <c r="E6" s="243"/>
    </row>
    <row r="7" spans="1:16" ht="18.75" customHeight="1">
      <c r="A7" s="242"/>
      <c r="B7" s="242"/>
      <c r="C7" s="242"/>
      <c r="D7" s="242" t="s">
        <v>192</v>
      </c>
      <c r="E7" s="244" t="s">
        <v>170</v>
      </c>
    </row>
    <row r="8" spans="1:16">
      <c r="A8" s="242"/>
      <c r="B8" s="242"/>
      <c r="C8" s="242"/>
      <c r="D8" s="242"/>
      <c r="E8" s="242"/>
    </row>
    <row r="9" spans="1:16" s="1" customFormat="1" ht="13.8">
      <c r="A9" s="43">
        <v>1</v>
      </c>
      <c r="B9" s="137">
        <v>2</v>
      </c>
      <c r="C9" s="43">
        <v>3</v>
      </c>
      <c r="D9" s="137">
        <v>4</v>
      </c>
      <c r="E9" s="137">
        <v>5</v>
      </c>
    </row>
    <row r="10" spans="1:16" s="1" customFormat="1">
      <c r="A10" s="151">
        <v>2</v>
      </c>
      <c r="B10" s="152" t="s">
        <v>197</v>
      </c>
      <c r="C10" s="153">
        <v>322313</v>
      </c>
      <c r="D10" s="153">
        <v>47</v>
      </c>
      <c r="E10" s="153">
        <v>3</v>
      </c>
    </row>
    <row r="11" spans="1:16" s="1" customFormat="1">
      <c r="A11" s="151">
        <v>6</v>
      </c>
      <c r="B11" s="152" t="s">
        <v>198</v>
      </c>
      <c r="C11" s="153">
        <v>300465</v>
      </c>
      <c r="D11" s="153">
        <v>1181</v>
      </c>
      <c r="E11" s="153">
        <v>39</v>
      </c>
    </row>
    <row r="12" spans="1:16" s="1" customFormat="1">
      <c r="A12" s="151">
        <v>29</v>
      </c>
      <c r="B12" s="152" t="s">
        <v>215</v>
      </c>
      <c r="C12" s="153">
        <v>300119</v>
      </c>
      <c r="D12" s="153">
        <v>36</v>
      </c>
      <c r="E12" s="153">
        <v>1</v>
      </c>
    </row>
    <row r="13" spans="1:16" s="1" customFormat="1">
      <c r="A13" s="151">
        <v>36</v>
      </c>
      <c r="B13" s="152" t="s">
        <v>264</v>
      </c>
      <c r="C13" s="153">
        <v>300335</v>
      </c>
      <c r="D13" s="153">
        <v>332</v>
      </c>
      <c r="E13" s="153">
        <v>12</v>
      </c>
    </row>
    <row r="14" spans="1:16" s="1" customFormat="1">
      <c r="A14" s="151">
        <v>43</v>
      </c>
      <c r="B14" s="152" t="s">
        <v>199</v>
      </c>
      <c r="C14" s="153">
        <v>320940</v>
      </c>
      <c r="D14" s="153">
        <v>3</v>
      </c>
      <c r="E14" s="153">
        <v>0</v>
      </c>
    </row>
    <row r="15" spans="1:16" s="1" customFormat="1">
      <c r="A15" s="151">
        <v>46</v>
      </c>
      <c r="B15" s="152" t="s">
        <v>256</v>
      </c>
      <c r="C15" s="153">
        <v>305299</v>
      </c>
      <c r="D15" s="153">
        <v>1127</v>
      </c>
      <c r="E15" s="153">
        <v>36</v>
      </c>
    </row>
    <row r="16" spans="1:16" s="1" customFormat="1">
      <c r="A16" s="151">
        <v>49</v>
      </c>
      <c r="B16" s="152" t="s">
        <v>200</v>
      </c>
      <c r="C16" s="153">
        <v>353100</v>
      </c>
      <c r="D16" s="153">
        <v>16</v>
      </c>
      <c r="E16" s="153">
        <v>0</v>
      </c>
    </row>
    <row r="17" spans="1:5" s="1" customFormat="1">
      <c r="A17" s="151">
        <v>62</v>
      </c>
      <c r="B17" s="152" t="s">
        <v>201</v>
      </c>
      <c r="C17" s="153">
        <v>339500</v>
      </c>
      <c r="D17" s="153">
        <v>98</v>
      </c>
      <c r="E17" s="153">
        <v>3</v>
      </c>
    </row>
    <row r="18" spans="1:5" s="1" customFormat="1">
      <c r="A18" s="151">
        <v>72</v>
      </c>
      <c r="B18" s="154" t="s">
        <v>229</v>
      </c>
      <c r="C18" s="153">
        <v>334840</v>
      </c>
      <c r="D18" s="153">
        <v>1</v>
      </c>
      <c r="E18" s="153">
        <v>0</v>
      </c>
    </row>
    <row r="19" spans="1:5" s="1" customFormat="1">
      <c r="A19" s="151">
        <v>88</v>
      </c>
      <c r="B19" s="152" t="s">
        <v>249</v>
      </c>
      <c r="C19" s="153">
        <v>325365</v>
      </c>
      <c r="D19" s="153">
        <v>67</v>
      </c>
      <c r="E19" s="153">
        <v>2</v>
      </c>
    </row>
    <row r="20" spans="1:5" s="1" customFormat="1">
      <c r="A20" s="151">
        <v>91</v>
      </c>
      <c r="B20" s="152" t="s">
        <v>255</v>
      </c>
      <c r="C20" s="153">
        <v>325268</v>
      </c>
      <c r="D20" s="153">
        <v>19</v>
      </c>
      <c r="E20" s="153">
        <v>0</v>
      </c>
    </row>
    <row r="21" spans="1:5" s="1" customFormat="1">
      <c r="A21" s="151">
        <v>95</v>
      </c>
      <c r="B21" s="152" t="s">
        <v>250</v>
      </c>
      <c r="C21" s="153">
        <v>325990</v>
      </c>
      <c r="D21" s="153">
        <v>11</v>
      </c>
      <c r="E21" s="153">
        <v>1</v>
      </c>
    </row>
    <row r="22" spans="1:5" s="1" customFormat="1">
      <c r="A22" s="151">
        <v>96</v>
      </c>
      <c r="B22" s="152" t="s">
        <v>230</v>
      </c>
      <c r="C22" s="153">
        <v>307770</v>
      </c>
      <c r="D22" s="153">
        <v>197</v>
      </c>
      <c r="E22" s="153">
        <v>11</v>
      </c>
    </row>
    <row r="23" spans="1:5" s="1" customFormat="1">
      <c r="A23" s="151">
        <v>101</v>
      </c>
      <c r="B23" s="152" t="s">
        <v>202</v>
      </c>
      <c r="C23" s="153">
        <v>313849</v>
      </c>
      <c r="D23" s="153">
        <v>28</v>
      </c>
      <c r="E23" s="153">
        <v>0</v>
      </c>
    </row>
    <row r="24" spans="1:5" s="1" customFormat="1">
      <c r="A24" s="151">
        <v>105</v>
      </c>
      <c r="B24" s="152" t="s">
        <v>213</v>
      </c>
      <c r="C24" s="153">
        <v>328168</v>
      </c>
      <c r="D24" s="153">
        <v>43</v>
      </c>
      <c r="E24" s="153">
        <v>0</v>
      </c>
    </row>
    <row r="25" spans="1:5" s="1" customFormat="1" ht="15" customHeight="1">
      <c r="A25" s="151">
        <v>106</v>
      </c>
      <c r="B25" s="152" t="s">
        <v>203</v>
      </c>
      <c r="C25" s="153">
        <v>328209</v>
      </c>
      <c r="D25" s="153">
        <v>49</v>
      </c>
      <c r="E25" s="153">
        <v>1</v>
      </c>
    </row>
    <row r="26" spans="1:5" s="1" customFormat="1">
      <c r="A26" s="151">
        <v>113</v>
      </c>
      <c r="B26" s="152" t="s">
        <v>216</v>
      </c>
      <c r="C26" s="153">
        <v>331489</v>
      </c>
      <c r="D26" s="153">
        <v>73</v>
      </c>
      <c r="E26" s="153">
        <v>0</v>
      </c>
    </row>
    <row r="27" spans="1:5" s="1" customFormat="1">
      <c r="A27" s="151">
        <v>115</v>
      </c>
      <c r="B27" s="152" t="s">
        <v>236</v>
      </c>
      <c r="C27" s="153">
        <v>334851</v>
      </c>
      <c r="D27" s="153">
        <v>222</v>
      </c>
      <c r="E27" s="153">
        <v>3</v>
      </c>
    </row>
    <row r="28" spans="1:5" s="1" customFormat="1">
      <c r="A28" s="151">
        <v>123</v>
      </c>
      <c r="B28" s="152" t="s">
        <v>231</v>
      </c>
      <c r="C28" s="153">
        <v>351607</v>
      </c>
      <c r="D28" s="153">
        <v>17</v>
      </c>
      <c r="E28" s="153">
        <v>0</v>
      </c>
    </row>
    <row r="29" spans="1:5" s="1" customFormat="1">
      <c r="A29" s="151">
        <v>128</v>
      </c>
      <c r="B29" s="152" t="s">
        <v>217</v>
      </c>
      <c r="C29" s="153">
        <v>351254</v>
      </c>
      <c r="D29" s="153">
        <v>3</v>
      </c>
      <c r="E29" s="153">
        <v>0</v>
      </c>
    </row>
    <row r="30" spans="1:5" s="1" customFormat="1">
      <c r="A30" s="151">
        <v>129</v>
      </c>
      <c r="B30" s="152" t="s">
        <v>232</v>
      </c>
      <c r="C30" s="153">
        <v>321723</v>
      </c>
      <c r="D30" s="153">
        <v>1</v>
      </c>
      <c r="E30" s="153">
        <v>0</v>
      </c>
    </row>
    <row r="31" spans="1:5" s="1" customFormat="1">
      <c r="A31" s="151">
        <v>133</v>
      </c>
      <c r="B31" s="152" t="s">
        <v>218</v>
      </c>
      <c r="C31" s="153">
        <v>353489</v>
      </c>
      <c r="D31" s="153">
        <v>43</v>
      </c>
      <c r="E31" s="153">
        <v>0</v>
      </c>
    </row>
    <row r="32" spans="1:5" s="1" customFormat="1">
      <c r="A32" s="151">
        <v>136</v>
      </c>
      <c r="B32" s="152" t="s">
        <v>237</v>
      </c>
      <c r="C32" s="153">
        <v>351005</v>
      </c>
      <c r="D32" s="153">
        <v>223</v>
      </c>
      <c r="E32" s="153">
        <v>3</v>
      </c>
    </row>
    <row r="33" spans="1:5" s="1" customFormat="1">
      <c r="A33" s="151">
        <v>142</v>
      </c>
      <c r="B33" s="152" t="s">
        <v>238</v>
      </c>
      <c r="C33" s="153">
        <v>336310</v>
      </c>
      <c r="D33" s="153">
        <v>72</v>
      </c>
      <c r="E33" s="153">
        <v>1</v>
      </c>
    </row>
    <row r="34" spans="1:5" s="1" customFormat="1">
      <c r="A34" s="151">
        <v>143</v>
      </c>
      <c r="B34" s="152" t="s">
        <v>219</v>
      </c>
      <c r="C34" s="153">
        <v>312248</v>
      </c>
      <c r="D34" s="153">
        <v>39</v>
      </c>
      <c r="E34" s="153">
        <v>0</v>
      </c>
    </row>
    <row r="35" spans="1:5" s="1" customFormat="1">
      <c r="A35" s="151">
        <v>146</v>
      </c>
      <c r="B35" s="152" t="s">
        <v>261</v>
      </c>
      <c r="C35" s="153">
        <v>320371</v>
      </c>
      <c r="D35" s="153">
        <v>13</v>
      </c>
      <c r="E35" s="153">
        <v>0</v>
      </c>
    </row>
    <row r="36" spans="1:5" s="1" customFormat="1">
      <c r="A36" s="151">
        <v>153</v>
      </c>
      <c r="B36" s="152" t="s">
        <v>220</v>
      </c>
      <c r="C36" s="153">
        <v>380838</v>
      </c>
      <c r="D36" s="153">
        <v>42</v>
      </c>
      <c r="E36" s="153">
        <v>1</v>
      </c>
    </row>
    <row r="37" spans="1:5" s="1" customFormat="1">
      <c r="A37" s="151">
        <v>171</v>
      </c>
      <c r="B37" s="152" t="s">
        <v>251</v>
      </c>
      <c r="C37" s="153">
        <v>300614</v>
      </c>
      <c r="D37" s="153">
        <v>128</v>
      </c>
      <c r="E37" s="153">
        <v>1</v>
      </c>
    </row>
    <row r="38" spans="1:5" s="1" customFormat="1">
      <c r="A38" s="151">
        <v>205</v>
      </c>
      <c r="B38" s="152" t="s">
        <v>204</v>
      </c>
      <c r="C38" s="153">
        <v>313582</v>
      </c>
      <c r="D38" s="153">
        <v>24</v>
      </c>
      <c r="E38" s="153">
        <v>0</v>
      </c>
    </row>
    <row r="39" spans="1:5" s="1" customFormat="1">
      <c r="A39" s="151">
        <v>231</v>
      </c>
      <c r="B39" s="152" t="s">
        <v>233</v>
      </c>
      <c r="C39" s="153">
        <v>322539</v>
      </c>
      <c r="D39" s="153">
        <v>19</v>
      </c>
      <c r="E39" s="153">
        <v>0</v>
      </c>
    </row>
    <row r="40" spans="1:5" s="1" customFormat="1">
      <c r="A40" s="151">
        <v>240</v>
      </c>
      <c r="B40" s="152" t="s">
        <v>262</v>
      </c>
      <c r="C40" s="153">
        <v>322540</v>
      </c>
      <c r="D40" s="153">
        <v>58</v>
      </c>
      <c r="E40" s="153">
        <v>1</v>
      </c>
    </row>
    <row r="41" spans="1:5" s="1" customFormat="1">
      <c r="A41" s="151">
        <v>242</v>
      </c>
      <c r="B41" s="152" t="s">
        <v>252</v>
      </c>
      <c r="C41" s="153">
        <v>322001</v>
      </c>
      <c r="D41" s="153">
        <v>13</v>
      </c>
      <c r="E41" s="153">
        <v>0</v>
      </c>
    </row>
    <row r="42" spans="1:5" s="1" customFormat="1">
      <c r="A42" s="151">
        <v>251</v>
      </c>
      <c r="B42" s="152" t="s">
        <v>205</v>
      </c>
      <c r="C42" s="153">
        <v>300658</v>
      </c>
      <c r="D42" s="153">
        <v>14</v>
      </c>
      <c r="E42" s="153">
        <v>1</v>
      </c>
    </row>
    <row r="43" spans="1:5" s="1" customFormat="1">
      <c r="A43" s="151">
        <v>270</v>
      </c>
      <c r="B43" s="152" t="s">
        <v>234</v>
      </c>
      <c r="C43" s="153">
        <v>305749</v>
      </c>
      <c r="D43" s="153">
        <v>33</v>
      </c>
      <c r="E43" s="153">
        <v>1</v>
      </c>
    </row>
    <row r="44" spans="1:5" s="1" customFormat="1">
      <c r="A44" s="151">
        <v>272</v>
      </c>
      <c r="B44" s="152" t="s">
        <v>263</v>
      </c>
      <c r="C44" s="153">
        <v>300346</v>
      </c>
      <c r="D44" s="153">
        <v>138</v>
      </c>
      <c r="E44" s="153">
        <v>6</v>
      </c>
    </row>
    <row r="45" spans="1:5" s="1" customFormat="1">
      <c r="A45" s="151">
        <v>274</v>
      </c>
      <c r="B45" s="152" t="s">
        <v>206</v>
      </c>
      <c r="C45" s="153">
        <v>320478</v>
      </c>
      <c r="D45" s="153">
        <v>222</v>
      </c>
      <c r="E45" s="153">
        <v>7</v>
      </c>
    </row>
    <row r="46" spans="1:5" s="1" customFormat="1">
      <c r="A46" s="151">
        <v>286</v>
      </c>
      <c r="B46" s="152" t="s">
        <v>239</v>
      </c>
      <c r="C46" s="153">
        <v>306500</v>
      </c>
      <c r="D46" s="153">
        <v>28</v>
      </c>
      <c r="E46" s="153">
        <v>1</v>
      </c>
    </row>
    <row r="47" spans="1:5" s="1" customFormat="1">
      <c r="A47" s="151">
        <v>288</v>
      </c>
      <c r="B47" s="152" t="s">
        <v>207</v>
      </c>
      <c r="C47" s="153">
        <v>300647</v>
      </c>
      <c r="D47" s="153">
        <v>3</v>
      </c>
      <c r="E47" s="153">
        <v>0</v>
      </c>
    </row>
    <row r="48" spans="1:5" s="1" customFormat="1">
      <c r="A48" s="151">
        <v>290</v>
      </c>
      <c r="B48" s="152" t="s">
        <v>221</v>
      </c>
      <c r="C48" s="153">
        <v>300506</v>
      </c>
      <c r="D48" s="153">
        <v>11</v>
      </c>
      <c r="E48" s="153">
        <v>0</v>
      </c>
    </row>
    <row r="49" spans="1:5" s="1" customFormat="1">
      <c r="A49" s="151">
        <v>295</v>
      </c>
      <c r="B49" s="152" t="s">
        <v>240</v>
      </c>
      <c r="C49" s="153">
        <v>300539</v>
      </c>
      <c r="D49" s="153">
        <v>0</v>
      </c>
      <c r="E49" s="153">
        <v>0</v>
      </c>
    </row>
    <row r="50" spans="1:5" s="1" customFormat="1">
      <c r="A50" s="151">
        <v>296</v>
      </c>
      <c r="B50" s="152" t="s">
        <v>208</v>
      </c>
      <c r="C50" s="153">
        <v>300528</v>
      </c>
      <c r="D50" s="153">
        <v>71</v>
      </c>
      <c r="E50" s="153">
        <v>2</v>
      </c>
    </row>
    <row r="51" spans="1:5" s="1" customFormat="1">
      <c r="A51" s="151">
        <v>297</v>
      </c>
      <c r="B51" s="152" t="s">
        <v>222</v>
      </c>
      <c r="C51" s="153">
        <v>300584</v>
      </c>
      <c r="D51" s="153">
        <v>0</v>
      </c>
      <c r="E51" s="153">
        <v>0</v>
      </c>
    </row>
    <row r="52" spans="1:5" s="1" customFormat="1">
      <c r="A52" s="151">
        <v>298</v>
      </c>
      <c r="B52" s="152" t="s">
        <v>209</v>
      </c>
      <c r="C52" s="153">
        <v>320984</v>
      </c>
      <c r="D52" s="153">
        <v>4</v>
      </c>
      <c r="E52" s="153">
        <v>0</v>
      </c>
    </row>
    <row r="53" spans="1:5" s="1" customFormat="1">
      <c r="A53" s="151">
        <v>305</v>
      </c>
      <c r="B53" s="152" t="s">
        <v>210</v>
      </c>
      <c r="C53" s="153">
        <v>307123</v>
      </c>
      <c r="D53" s="153">
        <v>34</v>
      </c>
      <c r="E53" s="153">
        <v>0</v>
      </c>
    </row>
    <row r="54" spans="1:5" s="1" customFormat="1">
      <c r="A54" s="151">
        <v>311</v>
      </c>
      <c r="B54" s="152" t="s">
        <v>241</v>
      </c>
      <c r="C54" s="153">
        <v>380106</v>
      </c>
      <c r="D54" s="153">
        <v>0</v>
      </c>
      <c r="E54" s="153">
        <v>0</v>
      </c>
    </row>
    <row r="55" spans="1:5" s="1" customFormat="1" ht="28.8">
      <c r="A55" s="151">
        <v>313</v>
      </c>
      <c r="B55" s="152" t="s">
        <v>242</v>
      </c>
      <c r="C55" s="153">
        <v>380883</v>
      </c>
      <c r="D55" s="153">
        <v>0</v>
      </c>
      <c r="E55" s="153">
        <v>0</v>
      </c>
    </row>
    <row r="56" spans="1:5" s="1" customFormat="1" ht="28.8">
      <c r="A56" s="151">
        <v>320</v>
      </c>
      <c r="B56" s="152" t="s">
        <v>257</v>
      </c>
      <c r="C56" s="153">
        <v>380281</v>
      </c>
      <c r="D56" s="153">
        <v>30</v>
      </c>
      <c r="E56" s="153">
        <v>0</v>
      </c>
    </row>
    <row r="57" spans="1:5" s="1" customFormat="1">
      <c r="A57" s="151">
        <v>329</v>
      </c>
      <c r="B57" s="152" t="s">
        <v>243</v>
      </c>
      <c r="C57" s="153">
        <v>380366</v>
      </c>
      <c r="D57" s="153">
        <v>1</v>
      </c>
      <c r="E57" s="153">
        <v>0</v>
      </c>
    </row>
    <row r="58" spans="1:5" s="1" customFormat="1">
      <c r="A58" s="151">
        <v>331</v>
      </c>
      <c r="B58" s="152" t="s">
        <v>244</v>
      </c>
      <c r="C58" s="153">
        <v>380441</v>
      </c>
      <c r="D58" s="153">
        <v>0</v>
      </c>
      <c r="E58" s="153">
        <v>0</v>
      </c>
    </row>
    <row r="59" spans="1:5" s="1" customFormat="1">
      <c r="A59" s="151">
        <v>381</v>
      </c>
      <c r="B59" s="152" t="s">
        <v>223</v>
      </c>
      <c r="C59" s="153">
        <v>313009</v>
      </c>
      <c r="D59" s="153">
        <v>8</v>
      </c>
      <c r="E59" s="153">
        <v>1</v>
      </c>
    </row>
    <row r="60" spans="1:5" s="1" customFormat="1">
      <c r="A60" s="151">
        <v>386</v>
      </c>
      <c r="B60" s="152" t="s">
        <v>253</v>
      </c>
      <c r="C60" s="153">
        <v>380526</v>
      </c>
      <c r="D60" s="153">
        <v>30</v>
      </c>
      <c r="E60" s="153">
        <v>1</v>
      </c>
    </row>
    <row r="61" spans="1:5" s="1" customFormat="1">
      <c r="A61" s="151">
        <v>387</v>
      </c>
      <c r="B61" s="152" t="s">
        <v>267</v>
      </c>
      <c r="C61" s="153">
        <v>380548</v>
      </c>
      <c r="D61" s="153">
        <v>5</v>
      </c>
      <c r="E61" s="153">
        <v>0</v>
      </c>
    </row>
    <row r="62" spans="1:5" s="1" customFormat="1">
      <c r="A62" s="151">
        <v>389</v>
      </c>
      <c r="B62" s="152" t="s">
        <v>224</v>
      </c>
      <c r="C62" s="153">
        <v>380582</v>
      </c>
      <c r="D62" s="153">
        <v>14</v>
      </c>
      <c r="E62" s="153">
        <v>1</v>
      </c>
    </row>
    <row r="63" spans="1:5" s="1" customFormat="1">
      <c r="A63" s="151">
        <v>392</v>
      </c>
      <c r="B63" s="152" t="s">
        <v>211</v>
      </c>
      <c r="C63" s="153">
        <v>380634</v>
      </c>
      <c r="D63" s="153">
        <v>148</v>
      </c>
      <c r="E63" s="153">
        <v>5</v>
      </c>
    </row>
    <row r="64" spans="1:5" s="1" customFormat="1">
      <c r="A64" s="151">
        <v>394</v>
      </c>
      <c r="B64" s="152" t="s">
        <v>245</v>
      </c>
      <c r="C64" s="153">
        <v>380645</v>
      </c>
      <c r="D64" s="153">
        <v>5</v>
      </c>
      <c r="E64" s="153">
        <v>0</v>
      </c>
    </row>
    <row r="65" spans="1:5" s="1" customFormat="1">
      <c r="A65" s="151">
        <v>395</v>
      </c>
      <c r="B65" s="152" t="s">
        <v>235</v>
      </c>
      <c r="C65" s="153">
        <v>377090</v>
      </c>
      <c r="D65" s="153">
        <v>4</v>
      </c>
      <c r="E65" s="153">
        <v>0</v>
      </c>
    </row>
    <row r="66" spans="1:5" s="1" customFormat="1">
      <c r="A66" s="151">
        <v>407</v>
      </c>
      <c r="B66" s="152" t="s">
        <v>246</v>
      </c>
      <c r="C66" s="153">
        <v>380731</v>
      </c>
      <c r="D66" s="153">
        <v>0</v>
      </c>
      <c r="E66" s="153">
        <v>0</v>
      </c>
    </row>
    <row r="67" spans="1:5" s="1" customFormat="1">
      <c r="A67" s="151">
        <v>455</v>
      </c>
      <c r="B67" s="152" t="s">
        <v>247</v>
      </c>
      <c r="C67" s="153">
        <v>380797</v>
      </c>
      <c r="D67" s="153">
        <v>0</v>
      </c>
      <c r="E67" s="153">
        <v>0</v>
      </c>
    </row>
    <row r="68" spans="1:5" s="1" customFormat="1">
      <c r="A68" s="151">
        <v>512</v>
      </c>
      <c r="B68" s="152" t="s">
        <v>225</v>
      </c>
      <c r="C68" s="153">
        <v>380894</v>
      </c>
      <c r="D68" s="153">
        <v>0</v>
      </c>
      <c r="E68" s="153">
        <v>0</v>
      </c>
    </row>
    <row r="69" spans="1:5" s="1" customFormat="1">
      <c r="A69" s="151">
        <v>553</v>
      </c>
      <c r="B69" s="152" t="s">
        <v>214</v>
      </c>
      <c r="C69" s="153">
        <v>380946</v>
      </c>
      <c r="D69" s="153">
        <v>0</v>
      </c>
      <c r="E69" s="153">
        <v>0</v>
      </c>
    </row>
    <row r="70" spans="1:5" s="1" customFormat="1">
      <c r="A70" s="151">
        <v>634</v>
      </c>
      <c r="B70" s="152" t="s">
        <v>254</v>
      </c>
      <c r="C70" s="153">
        <v>339016</v>
      </c>
      <c r="D70" s="153">
        <v>0</v>
      </c>
      <c r="E70" s="153">
        <v>0</v>
      </c>
    </row>
    <row r="71" spans="1:5" s="1" customFormat="1">
      <c r="A71" s="151">
        <v>694</v>
      </c>
      <c r="B71" s="152" t="s">
        <v>226</v>
      </c>
      <c r="C71" s="153">
        <v>339050</v>
      </c>
      <c r="D71" s="153">
        <v>41</v>
      </c>
      <c r="E71" s="153">
        <v>0</v>
      </c>
    </row>
    <row r="72" spans="1:5" s="1" customFormat="1">
      <c r="A72" s="151">
        <v>774</v>
      </c>
      <c r="B72" s="152" t="s">
        <v>248</v>
      </c>
      <c r="C72" s="153">
        <v>339072</v>
      </c>
      <c r="D72" s="153">
        <v>19</v>
      </c>
      <c r="E72" s="153">
        <v>0</v>
      </c>
    </row>
    <row r="73" spans="1:5" s="1" customFormat="1">
      <c r="A73" s="151"/>
      <c r="B73" s="165" t="s">
        <v>265</v>
      </c>
      <c r="C73" s="166"/>
      <c r="D73" s="166">
        <v>5108</v>
      </c>
      <c r="E73" s="166">
        <v>145</v>
      </c>
    </row>
    <row r="74" spans="1:5" s="1" customFormat="1">
      <c r="A74" s="164"/>
      <c r="B74" s="165"/>
      <c r="C74" s="166"/>
      <c r="D74" s="166"/>
      <c r="E74" s="166"/>
    </row>
    <row r="75" spans="1:5" s="1" customFormat="1">
      <c r="A75" s="151"/>
      <c r="B75" s="152"/>
      <c r="C75" s="153"/>
      <c r="D75" s="153"/>
      <c r="E75" s="153"/>
    </row>
    <row r="76" spans="1:5" s="1" customFormat="1">
      <c r="A76" s="151"/>
      <c r="B76" s="152"/>
      <c r="C76" s="153"/>
      <c r="D76" s="153"/>
      <c r="E76" s="153"/>
    </row>
    <row r="77" spans="1:5" s="1" customFormat="1">
      <c r="A77" s="151"/>
      <c r="B77" s="156"/>
      <c r="C77" s="153"/>
      <c r="D77" s="153"/>
      <c r="E77" s="153"/>
    </row>
    <row r="78" spans="1:5" s="1" customFormat="1">
      <c r="A78" s="151"/>
      <c r="B78" s="155"/>
      <c r="C78" s="153"/>
      <c r="D78" s="153"/>
      <c r="E78" s="153"/>
    </row>
    <row r="79" spans="1:5" s="1" customFormat="1">
      <c r="A79" s="151"/>
      <c r="B79" s="152"/>
      <c r="C79" s="153"/>
      <c r="D79" s="153"/>
      <c r="E79" s="153"/>
    </row>
    <row r="80" spans="1:5" s="1" customFormat="1">
      <c r="A80" s="151"/>
      <c r="B80" s="145"/>
      <c r="C80" s="153"/>
      <c r="D80" s="153"/>
      <c r="E80" s="153"/>
    </row>
    <row r="81" spans="1:5" s="1" customFormat="1">
      <c r="A81" s="151"/>
      <c r="B81" s="157"/>
      <c r="C81" s="153"/>
      <c r="D81" s="153"/>
      <c r="E81" s="153"/>
    </row>
    <row r="82" spans="1:5" s="1" customFormat="1">
      <c r="A82" s="151"/>
      <c r="C82" s="153"/>
      <c r="D82" s="153"/>
      <c r="E82" s="153"/>
    </row>
    <row r="83" spans="1:5" s="1" customFormat="1">
      <c r="A83" s="151"/>
      <c r="C83" s="153"/>
      <c r="D83" s="153"/>
      <c r="E83" s="153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70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128</v>
      </c>
    </row>
    <row r="3" spans="1:32" ht="50.25" customHeight="1">
      <c r="A3" s="245" t="s">
        <v>0</v>
      </c>
      <c r="B3" s="245" t="s">
        <v>117</v>
      </c>
      <c r="C3" s="245"/>
      <c r="D3" s="245"/>
      <c r="E3" s="245"/>
      <c r="F3" s="245"/>
      <c r="G3" s="245"/>
      <c r="H3" s="245" t="s">
        <v>118</v>
      </c>
      <c r="I3" s="245"/>
      <c r="J3" s="245"/>
      <c r="K3" s="245"/>
      <c r="L3" s="245"/>
      <c r="M3" s="245"/>
      <c r="N3" s="246" t="s">
        <v>129</v>
      </c>
      <c r="O3" s="246"/>
      <c r="P3" s="246"/>
      <c r="Q3" s="246"/>
      <c r="R3" s="246"/>
      <c r="S3" s="246"/>
      <c r="T3" s="246"/>
      <c r="U3" s="246"/>
      <c r="V3" s="246"/>
      <c r="W3" s="246"/>
      <c r="X3" s="246" t="s">
        <v>130</v>
      </c>
      <c r="Y3" s="246"/>
      <c r="Z3" s="246"/>
      <c r="AA3" s="246"/>
      <c r="AB3" s="246"/>
      <c r="AC3" s="246"/>
    </row>
    <row r="4" spans="1:32" s="7" customFormat="1" ht="56.25" customHeight="1">
      <c r="A4" s="245"/>
      <c r="B4" s="6" t="s">
        <v>131</v>
      </c>
      <c r="C4" s="6" t="s">
        <v>132</v>
      </c>
      <c r="D4" s="6" t="s">
        <v>133</v>
      </c>
      <c r="E4" s="6" t="s">
        <v>134</v>
      </c>
      <c r="F4" s="6" t="s">
        <v>135</v>
      </c>
      <c r="G4" s="6" t="s">
        <v>136</v>
      </c>
      <c r="H4" s="6" t="s">
        <v>137</v>
      </c>
      <c r="I4" s="6" t="s">
        <v>138</v>
      </c>
      <c r="J4" s="6" t="s">
        <v>139</v>
      </c>
      <c r="K4" s="6" t="s">
        <v>140</v>
      </c>
      <c r="L4" s="6" t="s">
        <v>141</v>
      </c>
      <c r="M4" s="6" t="s">
        <v>142</v>
      </c>
      <c r="N4" s="6" t="s">
        <v>143</v>
      </c>
      <c r="O4" s="6" t="s">
        <v>144</v>
      </c>
      <c r="P4" s="6" t="s">
        <v>180</v>
      </c>
      <c r="Q4" s="6" t="s">
        <v>145</v>
      </c>
      <c r="R4" s="6" t="s">
        <v>181</v>
      </c>
      <c r="S4" s="6" t="s">
        <v>146</v>
      </c>
      <c r="T4" s="6" t="s">
        <v>147</v>
      </c>
      <c r="U4" s="6" t="s">
        <v>182</v>
      </c>
      <c r="V4" s="6" t="s">
        <v>148</v>
      </c>
      <c r="W4" s="6" t="s">
        <v>183</v>
      </c>
      <c r="X4" s="6" t="s">
        <v>149</v>
      </c>
      <c r="Y4" s="6" t="s">
        <v>150</v>
      </c>
      <c r="Z4" s="6" t="s">
        <v>151</v>
      </c>
      <c r="AA4" s="6" t="s">
        <v>152</v>
      </c>
      <c r="AB4" s="6" t="s">
        <v>153</v>
      </c>
      <c r="AC4" s="6" t="s">
        <v>154</v>
      </c>
    </row>
    <row r="5" spans="1:32" s="7" customFormat="1" ht="15.6" hidden="1">
      <c r="A5" s="128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8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8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8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8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9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9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9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9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9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9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9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9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9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9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9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9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9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9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9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9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9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9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9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9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9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9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9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9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9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9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9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9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9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9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9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9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9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9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9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9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9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9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9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9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9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9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9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9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9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9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9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9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9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9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9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9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9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9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9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9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9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9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9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9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9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9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9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9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9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9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9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9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9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9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9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9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9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9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9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9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9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9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9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9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9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9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9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9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9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9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9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9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9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9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9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9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9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9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9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9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9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9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9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9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9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9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9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9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9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9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9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9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9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9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9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9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9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9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9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9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9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9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9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9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9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9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9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9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9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9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9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9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9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9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9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9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9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9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9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9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9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9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9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9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9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9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9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9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9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hidden="1" outlineLevel="1" collapsed="1">
      <c r="A157" s="9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 collapsed="1">
      <c r="A158" s="9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>
      <c r="A159" s="9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>
      <c r="A160" s="9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>
      <c r="A161" s="9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>
      <c r="A162" s="9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>
      <c r="A163" s="9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>
      <c r="A164" s="9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>
      <c r="A165" s="9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>
      <c r="A166" s="9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>
      <c r="A167" s="9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>
      <c r="A168" s="9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>
      <c r="A169" s="9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  <row r="170" spans="1:32">
      <c r="A170" s="9">
        <v>45383</v>
      </c>
      <c r="B170" s="135">
        <v>737084.37149806996</v>
      </c>
      <c r="C170" s="135">
        <v>502357.99730644003</v>
      </c>
      <c r="D170" s="135">
        <v>234726.37419162999</v>
      </c>
      <c r="E170" s="135">
        <v>256883.21187192001</v>
      </c>
      <c r="F170" s="135">
        <v>244029.82100102</v>
      </c>
      <c r="G170" s="135">
        <v>12853.390870900001</v>
      </c>
      <c r="H170" s="135">
        <v>1100321.1977467902</v>
      </c>
      <c r="I170" s="135">
        <v>779736.04221380013</v>
      </c>
      <c r="J170" s="135">
        <v>320585.15553299</v>
      </c>
      <c r="K170" s="135">
        <v>1235277.7432384701</v>
      </c>
      <c r="L170" s="135">
        <v>799184.45573845995</v>
      </c>
      <c r="M170" s="135">
        <v>436093.28750000999</v>
      </c>
      <c r="N170" s="135">
        <v>16.3446</v>
      </c>
      <c r="O170" s="135">
        <v>17.5901</v>
      </c>
      <c r="P170" s="135">
        <v>17.416599999999999</v>
      </c>
      <c r="Q170" s="135">
        <v>6.5787000000000004</v>
      </c>
      <c r="R170" s="135">
        <v>6.5781000000000001</v>
      </c>
      <c r="S170" s="135">
        <v>27.453099999999999</v>
      </c>
      <c r="T170" s="135">
        <v>27.4678</v>
      </c>
      <c r="U170" s="135">
        <v>33.800699999999999</v>
      </c>
      <c r="V170" s="135">
        <v>13.716200000000001</v>
      </c>
      <c r="W170" s="135">
        <v>7.9484000000000004</v>
      </c>
      <c r="X170" s="135">
        <v>7.8472999999999997</v>
      </c>
      <c r="Y170" s="135">
        <v>9.6031999999999993</v>
      </c>
      <c r="Z170" s="135">
        <v>0.83309999999999995</v>
      </c>
      <c r="AA170" s="135">
        <v>8.4334000000000007</v>
      </c>
      <c r="AB170" s="135">
        <v>10.8972</v>
      </c>
      <c r="AC170" s="135">
        <v>1.0141</v>
      </c>
      <c r="AD170" s="136"/>
      <c r="AE170" s="136"/>
      <c r="AF170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32" customWidth="1"/>
    <col min="2" max="6" width="10.109375" style="27" customWidth="1"/>
    <col min="7" max="7" width="12" style="27" customWidth="1"/>
    <col min="8" max="8" width="10.88671875" style="27" customWidth="1"/>
    <col min="9" max="9" width="10.109375" style="27" customWidth="1"/>
    <col min="10" max="11" width="10.5546875" style="27" customWidth="1"/>
    <col min="12" max="13" width="10.109375" style="27" customWidth="1"/>
    <col min="14" max="14" width="12" style="27" customWidth="1"/>
    <col min="15" max="16" width="10.109375" style="27" customWidth="1"/>
    <col min="17" max="16384" width="9.109375" style="27"/>
  </cols>
  <sheetData>
    <row r="1" spans="1:19" ht="14.4">
      <c r="A1" s="4" t="s">
        <v>128</v>
      </c>
    </row>
    <row r="2" spans="1:19" ht="5.25" customHeight="1">
      <c r="A2" s="51"/>
    </row>
    <row r="3" spans="1:19">
      <c r="A3" s="112" t="s">
        <v>32</v>
      </c>
    </row>
    <row r="4" spans="1:19" ht="12.75" customHeight="1">
      <c r="A4" s="11" t="s">
        <v>127</v>
      </c>
    </row>
    <row r="5" spans="1:19" ht="12.75" customHeight="1">
      <c r="A5" s="12" t="s">
        <v>228</v>
      </c>
    </row>
    <row r="6" spans="1:19" ht="12.75" customHeight="1">
      <c r="A6" s="187" t="s">
        <v>0</v>
      </c>
      <c r="B6" s="189" t="s">
        <v>196</v>
      </c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90" t="s">
        <v>63</v>
      </c>
      <c r="P6" s="190" t="s">
        <v>65</v>
      </c>
    </row>
    <row r="7" spans="1:19" s="30" customFormat="1" ht="12.75" customHeight="1">
      <c r="A7" s="188"/>
      <c r="B7" s="185" t="s">
        <v>1</v>
      </c>
      <c r="C7" s="193" t="s">
        <v>2</v>
      </c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1"/>
      <c r="P7" s="192"/>
    </row>
    <row r="8" spans="1:19" s="31" customFormat="1" ht="28.5" customHeight="1">
      <c r="A8" s="188"/>
      <c r="B8" s="185"/>
      <c r="C8" s="185" t="s">
        <v>22</v>
      </c>
      <c r="D8" s="186"/>
      <c r="E8" s="186"/>
      <c r="F8" s="185" t="s">
        <v>23</v>
      </c>
      <c r="G8" s="186"/>
      <c r="H8" s="186"/>
      <c r="I8" s="185" t="s">
        <v>24</v>
      </c>
      <c r="J8" s="186"/>
      <c r="K8" s="186"/>
      <c r="L8" s="185" t="s">
        <v>25</v>
      </c>
      <c r="M8" s="186"/>
      <c r="N8" s="186"/>
      <c r="O8" s="191"/>
      <c r="P8" s="192"/>
    </row>
    <row r="9" spans="1:19" s="31" customFormat="1" ht="90" customHeight="1">
      <c r="A9" s="188"/>
      <c r="B9" s="185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184</v>
      </c>
      <c r="L9" s="162" t="s">
        <v>13</v>
      </c>
      <c r="M9" s="162" t="s">
        <v>64</v>
      </c>
      <c r="N9" s="162" t="s">
        <v>31</v>
      </c>
      <c r="O9" s="191"/>
      <c r="P9" s="192"/>
    </row>
    <row r="10" spans="1:19" s="31" customFormat="1" collapsed="1">
      <c r="A10" s="42">
        <v>1</v>
      </c>
      <c r="B10" s="42">
        <v>2</v>
      </c>
      <c r="C10" s="42">
        <v>3</v>
      </c>
      <c r="D10" s="42">
        <v>4</v>
      </c>
      <c r="E10" s="42">
        <v>5</v>
      </c>
      <c r="F10" s="42">
        <v>6</v>
      </c>
      <c r="G10" s="42">
        <v>7</v>
      </c>
      <c r="H10" s="42">
        <v>8</v>
      </c>
      <c r="I10" s="42">
        <v>9</v>
      </c>
      <c r="J10" s="42">
        <v>10</v>
      </c>
      <c r="K10" s="42">
        <v>11</v>
      </c>
      <c r="L10" s="42">
        <v>12</v>
      </c>
      <c r="M10" s="42">
        <v>13</v>
      </c>
      <c r="N10" s="42">
        <v>14</v>
      </c>
      <c r="O10" s="42">
        <v>15</v>
      </c>
      <c r="P10" s="42">
        <v>16</v>
      </c>
    </row>
    <row r="11" spans="1:19" hidden="1" outlineLevel="1">
      <c r="A11" s="9">
        <v>40544</v>
      </c>
      <c r="B11" s="27">
        <v>6442.4923126800004</v>
      </c>
      <c r="C11" s="27">
        <v>0.48773157</v>
      </c>
      <c r="D11" s="27">
        <v>0</v>
      </c>
      <c r="E11" s="27">
        <v>0.48773157</v>
      </c>
      <c r="F11" s="27">
        <v>0</v>
      </c>
      <c r="G11" s="27">
        <v>0</v>
      </c>
      <c r="H11" s="27">
        <v>0</v>
      </c>
      <c r="I11" s="27">
        <v>2626.8916729100001</v>
      </c>
      <c r="J11" s="27">
        <v>29.2735436</v>
      </c>
      <c r="K11" s="27">
        <v>2597.6181293099999</v>
      </c>
      <c r="L11" s="27">
        <v>3815.1129082000002</v>
      </c>
      <c r="M11" s="27">
        <v>3815.08802444</v>
      </c>
      <c r="N11" s="27">
        <v>2.4883760000000001E-2</v>
      </c>
      <c r="O11" s="27">
        <v>0</v>
      </c>
      <c r="P11" s="27">
        <v>7.3043730000000001E-2</v>
      </c>
    </row>
    <row r="12" spans="1:19" hidden="1" outlineLevel="1">
      <c r="A12" s="9">
        <v>40575</v>
      </c>
      <c r="B12" s="129">
        <v>6455.0533080100004</v>
      </c>
      <c r="C12" s="129">
        <v>0.49399402999999997</v>
      </c>
      <c r="D12" s="129">
        <v>0</v>
      </c>
      <c r="E12" s="129">
        <v>0.49399402999999997</v>
      </c>
      <c r="F12" s="129">
        <v>0</v>
      </c>
      <c r="G12" s="129">
        <v>0</v>
      </c>
      <c r="H12" s="129">
        <v>0</v>
      </c>
      <c r="I12" s="129">
        <v>2654.95832685</v>
      </c>
      <c r="J12" s="129">
        <v>32.954878909999998</v>
      </c>
      <c r="K12" s="129">
        <v>2622.0034479400001</v>
      </c>
      <c r="L12" s="129">
        <v>3799.6009871299998</v>
      </c>
      <c r="M12" s="129">
        <v>3799.5757361199999</v>
      </c>
      <c r="N12" s="129">
        <v>2.5251010000000001E-2</v>
      </c>
      <c r="O12" s="129">
        <v>0</v>
      </c>
      <c r="P12" s="129">
        <v>6.6900139999999997E-2</v>
      </c>
      <c r="Q12" s="129"/>
      <c r="R12" s="129"/>
      <c r="S12" s="129"/>
    </row>
    <row r="13" spans="1:19" hidden="1" outlineLevel="1">
      <c r="A13" s="9">
        <v>40603</v>
      </c>
      <c r="B13" s="129">
        <v>6540.5572338499996</v>
      </c>
      <c r="C13" s="129">
        <v>0.49543545999999999</v>
      </c>
      <c r="D13" s="129">
        <v>0</v>
      </c>
      <c r="E13" s="129">
        <v>0.49543545999999999</v>
      </c>
      <c r="F13" s="129">
        <v>0</v>
      </c>
      <c r="G13" s="129">
        <v>0</v>
      </c>
      <c r="H13" s="129">
        <v>0</v>
      </c>
      <c r="I13" s="129">
        <v>2734.1050425100002</v>
      </c>
      <c r="J13" s="129">
        <v>33.667118960000003</v>
      </c>
      <c r="K13" s="129">
        <v>2700.4379235500001</v>
      </c>
      <c r="L13" s="129">
        <v>3805.9567558799999</v>
      </c>
      <c r="M13" s="129">
        <v>3805.9340661299998</v>
      </c>
      <c r="N13" s="129">
        <v>2.2689750000000002E-2</v>
      </c>
      <c r="O13" s="129">
        <v>0</v>
      </c>
      <c r="P13" s="129">
        <v>6.6718879999999994E-2</v>
      </c>
      <c r="Q13" s="129"/>
      <c r="R13" s="129"/>
      <c r="S13" s="129"/>
    </row>
    <row r="14" spans="1:19" hidden="1" outlineLevel="1">
      <c r="A14" s="9">
        <v>40634</v>
      </c>
      <c r="B14" s="129">
        <v>6684.8212678099999</v>
      </c>
      <c r="C14" s="129">
        <v>0.50417175999999997</v>
      </c>
      <c r="D14" s="129">
        <v>1.17E-6</v>
      </c>
      <c r="E14" s="129">
        <v>0.50417058999999997</v>
      </c>
      <c r="F14" s="129">
        <v>0</v>
      </c>
      <c r="G14" s="129">
        <v>0</v>
      </c>
      <c r="H14" s="129">
        <v>0</v>
      </c>
      <c r="I14" s="129">
        <v>2867.0868569499999</v>
      </c>
      <c r="J14" s="129">
        <v>41.019283889999997</v>
      </c>
      <c r="K14" s="129">
        <v>2826.0675730600001</v>
      </c>
      <c r="L14" s="129">
        <v>3817.2302390999998</v>
      </c>
      <c r="M14" s="129">
        <v>3817.2071910300001</v>
      </c>
      <c r="N14" s="129">
        <v>2.304807E-2</v>
      </c>
      <c r="O14" s="129">
        <v>0</v>
      </c>
      <c r="P14" s="129">
        <v>6.6612379999999999E-2</v>
      </c>
      <c r="Q14" s="129"/>
      <c r="R14" s="129"/>
      <c r="S14" s="129"/>
    </row>
    <row r="15" spans="1:19" hidden="1" outlineLevel="1">
      <c r="A15" s="9">
        <v>40664</v>
      </c>
      <c r="B15" s="129">
        <v>6716.1670130599996</v>
      </c>
      <c r="C15" s="129">
        <v>0.50908861999999999</v>
      </c>
      <c r="D15" s="129">
        <v>3.0000000000000001E-6</v>
      </c>
      <c r="E15" s="129">
        <v>0.50908562000000002</v>
      </c>
      <c r="F15" s="129">
        <v>0</v>
      </c>
      <c r="G15" s="129">
        <v>0</v>
      </c>
      <c r="H15" s="129">
        <v>0</v>
      </c>
      <c r="I15" s="129">
        <v>2898.4418162299999</v>
      </c>
      <c r="J15" s="129">
        <v>41.52898793</v>
      </c>
      <c r="K15" s="129">
        <v>2856.9128283</v>
      </c>
      <c r="L15" s="129">
        <v>3817.2161082100001</v>
      </c>
      <c r="M15" s="129">
        <v>3817.1945263799998</v>
      </c>
      <c r="N15" s="129">
        <v>2.158183E-2</v>
      </c>
      <c r="O15" s="129">
        <v>0</v>
      </c>
      <c r="P15" s="129">
        <v>6.715343E-2</v>
      </c>
      <c r="Q15" s="129"/>
      <c r="R15" s="129"/>
      <c r="S15" s="129"/>
    </row>
    <row r="16" spans="1:19" hidden="1" outlineLevel="1">
      <c r="A16" s="9">
        <v>40695</v>
      </c>
      <c r="B16" s="129">
        <v>6776.8554735199996</v>
      </c>
      <c r="C16" s="129">
        <v>0.51580190000000004</v>
      </c>
      <c r="D16" s="129">
        <v>3.0000000000000001E-6</v>
      </c>
      <c r="E16" s="129">
        <v>0.51579889999999995</v>
      </c>
      <c r="F16" s="129">
        <v>0</v>
      </c>
      <c r="G16" s="129">
        <v>0</v>
      </c>
      <c r="H16" s="129">
        <v>0</v>
      </c>
      <c r="I16" s="129">
        <v>2961.3661752500002</v>
      </c>
      <c r="J16" s="129">
        <v>39.048950820000002</v>
      </c>
      <c r="K16" s="129">
        <v>2922.3172244299999</v>
      </c>
      <c r="L16" s="129">
        <v>3814.9734963699998</v>
      </c>
      <c r="M16" s="129">
        <v>3814.9516874199999</v>
      </c>
      <c r="N16" s="129">
        <v>2.1808950000000001E-2</v>
      </c>
      <c r="O16" s="129">
        <v>0</v>
      </c>
      <c r="P16" s="129">
        <v>6.6567940000000006E-2</v>
      </c>
      <c r="Q16" s="129"/>
      <c r="R16" s="129"/>
      <c r="S16" s="129"/>
    </row>
    <row r="17" spans="1:19" hidden="1" outlineLevel="1">
      <c r="A17" s="9">
        <v>40725</v>
      </c>
      <c r="B17" s="129">
        <v>6831.0890616699999</v>
      </c>
      <c r="C17" s="129">
        <v>0.52273678999999995</v>
      </c>
      <c r="D17" s="129">
        <v>6.0100000000000001E-6</v>
      </c>
      <c r="E17" s="129">
        <v>0.52273077999999995</v>
      </c>
      <c r="F17" s="129">
        <v>0</v>
      </c>
      <c r="G17" s="129">
        <v>0</v>
      </c>
      <c r="H17" s="129">
        <v>0</v>
      </c>
      <c r="I17" s="129">
        <v>3023.6516489400001</v>
      </c>
      <c r="J17" s="129">
        <v>35.145671839999999</v>
      </c>
      <c r="K17" s="129">
        <v>2988.5059771000001</v>
      </c>
      <c r="L17" s="129">
        <v>3806.9146759400001</v>
      </c>
      <c r="M17" s="129">
        <v>3806.8954474699999</v>
      </c>
      <c r="N17" s="129">
        <v>1.9228470000000001E-2</v>
      </c>
      <c r="O17" s="129">
        <v>0</v>
      </c>
      <c r="P17" s="129">
        <v>6.6429799999999997E-2</v>
      </c>
      <c r="Q17" s="129"/>
      <c r="R17" s="129"/>
      <c r="S17" s="129"/>
    </row>
    <row r="18" spans="1:19" hidden="1" outlineLevel="1">
      <c r="A18" s="9">
        <v>40756</v>
      </c>
      <c r="B18" s="129">
        <v>6819.80792475</v>
      </c>
      <c r="C18" s="129">
        <v>0.52964721000000003</v>
      </c>
      <c r="D18" s="129">
        <v>0</v>
      </c>
      <c r="E18" s="129">
        <v>0.52964721000000003</v>
      </c>
      <c r="F18" s="129">
        <v>0</v>
      </c>
      <c r="G18" s="129">
        <v>0</v>
      </c>
      <c r="H18" s="129">
        <v>0</v>
      </c>
      <c r="I18" s="129">
        <v>3034.2930820400002</v>
      </c>
      <c r="J18" s="129">
        <v>38.485919789999997</v>
      </c>
      <c r="K18" s="129">
        <v>2995.8071622500001</v>
      </c>
      <c r="L18" s="129">
        <v>3784.9851954999999</v>
      </c>
      <c r="M18" s="129">
        <v>3784.9681090899999</v>
      </c>
      <c r="N18" s="129">
        <v>1.708641E-2</v>
      </c>
      <c r="O18" s="129">
        <v>0</v>
      </c>
      <c r="P18" s="129">
        <v>5.6863480000000001E-2</v>
      </c>
      <c r="Q18" s="129"/>
      <c r="R18" s="129"/>
      <c r="S18" s="129"/>
    </row>
    <row r="19" spans="1:19" hidden="1" outlineLevel="1">
      <c r="A19" s="9">
        <v>40787</v>
      </c>
      <c r="B19" s="129">
        <v>6780.7975344400002</v>
      </c>
      <c r="C19" s="129">
        <v>0.49359378999999998</v>
      </c>
      <c r="D19" s="129">
        <v>0</v>
      </c>
      <c r="E19" s="129">
        <v>0.49359378999999998</v>
      </c>
      <c r="F19" s="129">
        <v>1.6730000000000001E-5</v>
      </c>
      <c r="G19" s="129">
        <v>0</v>
      </c>
      <c r="H19" s="129">
        <v>1.6730000000000001E-5</v>
      </c>
      <c r="I19" s="129">
        <v>3068.1475854999999</v>
      </c>
      <c r="J19" s="129">
        <v>38.800666960000001</v>
      </c>
      <c r="K19" s="129">
        <v>3029.3469185399999</v>
      </c>
      <c r="L19" s="129">
        <v>3712.1563384199999</v>
      </c>
      <c r="M19" s="129">
        <v>3712.1419961900001</v>
      </c>
      <c r="N19" s="129">
        <v>1.4342229999999999E-2</v>
      </c>
      <c r="O19" s="129">
        <v>0</v>
      </c>
      <c r="P19" s="129">
        <v>5.7679689999999999E-2</v>
      </c>
      <c r="Q19" s="129"/>
      <c r="R19" s="129"/>
      <c r="S19" s="129"/>
    </row>
    <row r="20" spans="1:19" hidden="1" outlineLevel="1">
      <c r="A20" s="9">
        <v>40817</v>
      </c>
      <c r="B20" s="129">
        <v>6776.7140889000002</v>
      </c>
      <c r="C20" s="129">
        <v>0.50043824999999997</v>
      </c>
      <c r="D20" s="129">
        <v>0</v>
      </c>
      <c r="E20" s="129">
        <v>0.50043824999999997</v>
      </c>
      <c r="F20" s="129">
        <v>1.7240000000000001E-5</v>
      </c>
      <c r="G20" s="129">
        <v>0</v>
      </c>
      <c r="H20" s="129">
        <v>1.7240000000000001E-5</v>
      </c>
      <c r="I20" s="129">
        <v>3110.3229422999998</v>
      </c>
      <c r="J20" s="129">
        <v>33.420285550000003</v>
      </c>
      <c r="K20" s="129">
        <v>3076.90265675</v>
      </c>
      <c r="L20" s="129">
        <v>3665.8906911099998</v>
      </c>
      <c r="M20" s="129">
        <v>3665.8800928199998</v>
      </c>
      <c r="N20" s="129">
        <v>1.059829E-2</v>
      </c>
      <c r="O20" s="129">
        <v>0</v>
      </c>
      <c r="P20" s="129">
        <v>5.6870669999999998E-2</v>
      </c>
      <c r="Q20" s="129"/>
      <c r="R20" s="129"/>
      <c r="S20" s="129"/>
    </row>
    <row r="21" spans="1:19" hidden="1" outlineLevel="1">
      <c r="A21" s="9">
        <v>40848</v>
      </c>
      <c r="B21" s="129">
        <v>6667.2680898799999</v>
      </c>
      <c r="C21" s="129">
        <v>0.50706110999999998</v>
      </c>
      <c r="D21" s="129">
        <v>0</v>
      </c>
      <c r="E21" s="129">
        <v>0.50706110999999998</v>
      </c>
      <c r="F21" s="129">
        <v>0.12892967</v>
      </c>
      <c r="G21" s="129">
        <v>0</v>
      </c>
      <c r="H21" s="129">
        <v>0.12892967</v>
      </c>
      <c r="I21" s="129">
        <v>3083.58992373</v>
      </c>
      <c r="J21" s="129">
        <v>35.376535539999999</v>
      </c>
      <c r="K21" s="129">
        <v>3048.2133881899999</v>
      </c>
      <c r="L21" s="129">
        <v>3583.0421753700002</v>
      </c>
      <c r="M21" s="129">
        <v>3583.0314041800002</v>
      </c>
      <c r="N21" s="129">
        <v>1.077119E-2</v>
      </c>
      <c r="O21" s="129">
        <v>0</v>
      </c>
      <c r="P21" s="129">
        <v>5.3208129999999999E-2</v>
      </c>
      <c r="Q21" s="129"/>
      <c r="R21" s="129"/>
      <c r="S21" s="129"/>
    </row>
    <row r="22" spans="1:19" hidden="1" outlineLevel="1">
      <c r="A22" s="9">
        <v>40878</v>
      </c>
      <c r="B22" s="129">
        <v>6246.6735242000004</v>
      </c>
      <c r="C22" s="129">
        <v>0.51390515999999997</v>
      </c>
      <c r="D22" s="129">
        <v>0</v>
      </c>
      <c r="E22" s="129">
        <v>0.51390515999999997</v>
      </c>
      <c r="F22" s="129">
        <v>0.22330601</v>
      </c>
      <c r="G22" s="129">
        <v>0</v>
      </c>
      <c r="H22" s="129">
        <v>0.22330601</v>
      </c>
      <c r="I22" s="129">
        <v>2814.3215963100001</v>
      </c>
      <c r="J22" s="129">
        <v>28.641944280000001</v>
      </c>
      <c r="K22" s="129">
        <v>2785.6796520299999</v>
      </c>
      <c r="L22" s="129">
        <v>3431.6147167200002</v>
      </c>
      <c r="M22" s="129">
        <v>3431.6052166499999</v>
      </c>
      <c r="N22" s="129">
        <v>9.5000699999999993E-3</v>
      </c>
      <c r="O22" s="129">
        <v>0</v>
      </c>
      <c r="P22" s="129">
        <v>5.4038530000000001E-2</v>
      </c>
      <c r="Q22" s="129"/>
      <c r="R22" s="129"/>
      <c r="S22" s="129"/>
    </row>
    <row r="23" spans="1:19" hidden="1" outlineLevel="1">
      <c r="A23" s="9">
        <v>40909</v>
      </c>
      <c r="B23" s="129">
        <v>6252.6529293100002</v>
      </c>
      <c r="C23" s="129">
        <v>0.52075468999999996</v>
      </c>
      <c r="D23" s="129">
        <v>0</v>
      </c>
      <c r="E23" s="129">
        <v>0.52075468999999996</v>
      </c>
      <c r="F23" s="129">
        <v>0.13911256999999999</v>
      </c>
      <c r="G23" s="129">
        <v>0</v>
      </c>
      <c r="H23" s="129">
        <v>0.13911256999999999</v>
      </c>
      <c r="I23" s="129">
        <v>2873.6245664899998</v>
      </c>
      <c r="J23" s="129">
        <v>41.831969039999997</v>
      </c>
      <c r="K23" s="129">
        <v>2831.7925974499999</v>
      </c>
      <c r="L23" s="129">
        <v>3378.3684955600002</v>
      </c>
      <c r="M23" s="129">
        <v>3378.3588318699999</v>
      </c>
      <c r="N23" s="129">
        <v>9.6636900000000008E-3</v>
      </c>
      <c r="O23" s="129">
        <v>0</v>
      </c>
      <c r="P23" s="129">
        <v>4.5917439999999997E-2</v>
      </c>
      <c r="Q23" s="129"/>
      <c r="R23" s="129"/>
      <c r="S23" s="129"/>
    </row>
    <row r="24" spans="1:19" hidden="1" outlineLevel="1">
      <c r="A24" s="9">
        <v>40940</v>
      </c>
      <c r="B24" s="129">
        <v>6253.0746721899995</v>
      </c>
      <c r="C24" s="129">
        <v>0.52720222999999999</v>
      </c>
      <c r="D24" s="129">
        <v>0</v>
      </c>
      <c r="E24" s="129">
        <v>0.52720222999999999</v>
      </c>
      <c r="F24" s="129">
        <v>0.20628208000000001</v>
      </c>
      <c r="G24" s="129">
        <v>0</v>
      </c>
      <c r="H24" s="129">
        <v>0.20628208000000001</v>
      </c>
      <c r="I24" s="129">
        <v>2927.2669220500002</v>
      </c>
      <c r="J24" s="129">
        <v>38.03395605</v>
      </c>
      <c r="K24" s="129">
        <v>2889.232966</v>
      </c>
      <c r="L24" s="129">
        <v>3325.0742658300001</v>
      </c>
      <c r="M24" s="129">
        <v>3325.0644490899999</v>
      </c>
      <c r="N24" s="129">
        <v>9.8167399999999991E-3</v>
      </c>
      <c r="O24" s="129">
        <v>0</v>
      </c>
      <c r="P24" s="129">
        <v>4.647536E-2</v>
      </c>
      <c r="Q24" s="129"/>
      <c r="R24" s="129"/>
      <c r="S24" s="129"/>
    </row>
    <row r="25" spans="1:19" hidden="1" outlineLevel="1">
      <c r="A25" s="9">
        <v>40969</v>
      </c>
      <c r="B25" s="129">
        <v>6171.2225016299999</v>
      </c>
      <c r="C25" s="129">
        <v>0.54495039999999995</v>
      </c>
      <c r="D25" s="129">
        <v>0</v>
      </c>
      <c r="E25" s="129">
        <v>0.54495039999999995</v>
      </c>
      <c r="F25" s="129">
        <v>0</v>
      </c>
      <c r="G25" s="129">
        <v>0</v>
      </c>
      <c r="H25" s="129">
        <v>0</v>
      </c>
      <c r="I25" s="129">
        <v>2902.59632801</v>
      </c>
      <c r="J25" s="129">
        <v>38.25294418</v>
      </c>
      <c r="K25" s="129">
        <v>2864.3433838300002</v>
      </c>
      <c r="L25" s="129">
        <v>3268.0812232200001</v>
      </c>
      <c r="M25" s="129">
        <v>3268.0717660800001</v>
      </c>
      <c r="N25" s="129">
        <v>9.4571399999999993E-3</v>
      </c>
      <c r="O25" s="129">
        <v>0</v>
      </c>
      <c r="P25" s="129">
        <v>4.4192160000000001E-2</v>
      </c>
      <c r="Q25" s="129"/>
      <c r="R25" s="129"/>
      <c r="S25" s="129"/>
    </row>
    <row r="26" spans="1:19" hidden="1" outlineLevel="1">
      <c r="A26" s="9">
        <v>41000</v>
      </c>
      <c r="B26" s="129">
        <v>6247.4406042399996</v>
      </c>
      <c r="C26" s="129">
        <v>0.54907784999999998</v>
      </c>
      <c r="D26" s="129">
        <v>0</v>
      </c>
      <c r="E26" s="129">
        <v>0.54907784999999998</v>
      </c>
      <c r="F26" s="129">
        <v>0.22991661999999999</v>
      </c>
      <c r="G26" s="129">
        <v>0</v>
      </c>
      <c r="H26" s="129">
        <v>0.22991661999999999</v>
      </c>
      <c r="I26" s="129">
        <v>3006.67965159</v>
      </c>
      <c r="J26" s="129">
        <v>40.901613730000001</v>
      </c>
      <c r="K26" s="129">
        <v>2965.77803786</v>
      </c>
      <c r="L26" s="129">
        <v>3239.9819581800002</v>
      </c>
      <c r="M26" s="129">
        <v>3239.9723461200001</v>
      </c>
      <c r="N26" s="129">
        <v>9.6120600000000004E-3</v>
      </c>
      <c r="O26" s="129">
        <v>0</v>
      </c>
      <c r="P26" s="129">
        <v>4.1339729999999998E-2</v>
      </c>
      <c r="Q26" s="129"/>
      <c r="R26" s="129"/>
      <c r="S26" s="129"/>
    </row>
    <row r="27" spans="1:19" hidden="1" outlineLevel="1">
      <c r="A27" s="9">
        <v>41030</v>
      </c>
      <c r="B27" s="129">
        <v>6296.9005743500002</v>
      </c>
      <c r="C27" s="129">
        <v>0.54890335000000001</v>
      </c>
      <c r="D27" s="129">
        <v>0</v>
      </c>
      <c r="E27" s="129">
        <v>0.54890335000000001</v>
      </c>
      <c r="F27" s="129">
        <v>0.13808274000000001</v>
      </c>
      <c r="G27" s="129">
        <v>0</v>
      </c>
      <c r="H27" s="129">
        <v>0.13808274000000001</v>
      </c>
      <c r="I27" s="129">
        <v>3065.3138153</v>
      </c>
      <c r="J27" s="129">
        <v>32.638899440000003</v>
      </c>
      <c r="K27" s="129">
        <v>3032.6749158600001</v>
      </c>
      <c r="L27" s="129">
        <v>3230.8997729600001</v>
      </c>
      <c r="M27" s="129">
        <v>3230.8934793399999</v>
      </c>
      <c r="N27" s="129">
        <v>6.2936199999999998E-3</v>
      </c>
      <c r="O27" s="129">
        <v>0</v>
      </c>
      <c r="P27" s="129">
        <v>3.9850789999999997E-2</v>
      </c>
      <c r="Q27" s="129"/>
      <c r="R27" s="129"/>
      <c r="S27" s="129"/>
    </row>
    <row r="28" spans="1:19" hidden="1" outlineLevel="1">
      <c r="A28" s="9">
        <v>41061</v>
      </c>
      <c r="B28" s="129">
        <v>6332.7070858300003</v>
      </c>
      <c r="C28" s="129">
        <v>0.55459826000000001</v>
      </c>
      <c r="D28" s="129">
        <v>0</v>
      </c>
      <c r="E28" s="129">
        <v>0.55459826000000001</v>
      </c>
      <c r="F28" s="129">
        <v>0</v>
      </c>
      <c r="G28" s="129">
        <v>0</v>
      </c>
      <c r="H28" s="129">
        <v>0</v>
      </c>
      <c r="I28" s="129">
        <v>3118.27377643</v>
      </c>
      <c r="J28" s="129">
        <v>40.039075779999997</v>
      </c>
      <c r="K28" s="129">
        <v>3078.2347006499999</v>
      </c>
      <c r="L28" s="129">
        <v>3213.8787111400002</v>
      </c>
      <c r="M28" s="129">
        <v>3213.8723150000001</v>
      </c>
      <c r="N28" s="129">
        <v>6.3961399999999998E-3</v>
      </c>
      <c r="O28" s="129">
        <v>0</v>
      </c>
      <c r="P28" s="129">
        <v>4.0451889999999997E-2</v>
      </c>
      <c r="Q28" s="129"/>
      <c r="R28" s="129"/>
      <c r="S28" s="129"/>
    </row>
    <row r="29" spans="1:19" hidden="1" outlineLevel="1">
      <c r="A29" s="9">
        <v>41091</v>
      </c>
      <c r="B29" s="129">
        <v>6306.8149927799996</v>
      </c>
      <c r="C29" s="129">
        <v>0.56328703000000002</v>
      </c>
      <c r="D29" s="129">
        <v>0</v>
      </c>
      <c r="E29" s="129">
        <v>0.56328703000000002</v>
      </c>
      <c r="F29" s="129">
        <v>0</v>
      </c>
      <c r="G29" s="129">
        <v>0</v>
      </c>
      <c r="H29" s="129">
        <v>0</v>
      </c>
      <c r="I29" s="129">
        <v>3107.6345099199998</v>
      </c>
      <c r="J29" s="129">
        <v>28.70793458</v>
      </c>
      <c r="K29" s="129">
        <v>3078.92657534</v>
      </c>
      <c r="L29" s="129">
        <v>3198.6171958300001</v>
      </c>
      <c r="M29" s="129">
        <v>3198.6154606800001</v>
      </c>
      <c r="N29" s="129">
        <v>1.73515E-3</v>
      </c>
      <c r="O29" s="129">
        <v>0</v>
      </c>
      <c r="P29" s="129">
        <v>3.8340569999999997E-2</v>
      </c>
      <c r="Q29" s="129"/>
      <c r="R29" s="129"/>
      <c r="S29" s="129"/>
    </row>
    <row r="30" spans="1:19" hidden="1" outlineLevel="1">
      <c r="A30" s="9">
        <v>41122</v>
      </c>
      <c r="B30" s="129">
        <v>6072.6572563199998</v>
      </c>
      <c r="C30" s="129">
        <v>0.57081477000000003</v>
      </c>
      <c r="D30" s="129">
        <v>0</v>
      </c>
      <c r="E30" s="129">
        <v>0.57081477000000003</v>
      </c>
      <c r="F30" s="129">
        <v>9.4292500000000001E-3</v>
      </c>
      <c r="G30" s="129">
        <v>0</v>
      </c>
      <c r="H30" s="129">
        <v>9.4292500000000001E-3</v>
      </c>
      <c r="I30" s="129">
        <v>2881.91914933</v>
      </c>
      <c r="J30" s="129">
        <v>34.215939370000001</v>
      </c>
      <c r="K30" s="129">
        <v>2847.7032099600001</v>
      </c>
      <c r="L30" s="129">
        <v>3190.1578629700002</v>
      </c>
      <c r="M30" s="129">
        <v>3190.1560979300002</v>
      </c>
      <c r="N30" s="129">
        <v>1.7650400000000001E-3</v>
      </c>
      <c r="O30" s="129">
        <v>0</v>
      </c>
      <c r="P30" s="129">
        <v>3.6826190000000002E-2</v>
      </c>
      <c r="Q30" s="129"/>
      <c r="R30" s="129"/>
      <c r="S30" s="129"/>
    </row>
    <row r="31" spans="1:19" hidden="1" outlineLevel="1">
      <c r="A31" s="9">
        <v>41153</v>
      </c>
      <c r="B31" s="129">
        <v>5908.93338236</v>
      </c>
      <c r="C31" s="129">
        <v>0.57698028000000001</v>
      </c>
      <c r="D31" s="129">
        <v>0</v>
      </c>
      <c r="E31" s="129">
        <v>0.57698028000000001</v>
      </c>
      <c r="F31" s="129">
        <v>0.19400029999999999</v>
      </c>
      <c r="G31" s="129">
        <v>0</v>
      </c>
      <c r="H31" s="129">
        <v>0.19400029999999999</v>
      </c>
      <c r="I31" s="129">
        <v>2770.9791932399999</v>
      </c>
      <c r="J31" s="129">
        <v>30.983157370000001</v>
      </c>
      <c r="K31" s="129">
        <v>2739.99603587</v>
      </c>
      <c r="L31" s="129">
        <v>3137.1832085400001</v>
      </c>
      <c r="M31" s="129">
        <v>3137.1832085400001</v>
      </c>
      <c r="N31" s="129">
        <v>0</v>
      </c>
      <c r="O31" s="129">
        <v>0</v>
      </c>
      <c r="P31" s="129">
        <v>3.5311620000000002E-2</v>
      </c>
      <c r="Q31" s="129"/>
      <c r="R31" s="129"/>
      <c r="S31" s="129"/>
    </row>
    <row r="32" spans="1:19" hidden="1" outlineLevel="1">
      <c r="A32" s="9">
        <v>41183</v>
      </c>
      <c r="B32" s="129">
        <v>5853.7736118900002</v>
      </c>
      <c r="C32" s="129">
        <v>0.58165071999999995</v>
      </c>
      <c r="D32" s="129">
        <v>0</v>
      </c>
      <c r="E32" s="129">
        <v>0.58165071999999995</v>
      </c>
      <c r="F32" s="129">
        <v>0.23056517000000001</v>
      </c>
      <c r="G32" s="129">
        <v>0</v>
      </c>
      <c r="H32" s="129">
        <v>0.23056517000000001</v>
      </c>
      <c r="I32" s="129">
        <v>2733.3055577300001</v>
      </c>
      <c r="J32" s="129">
        <v>26.100756870000001</v>
      </c>
      <c r="K32" s="129">
        <v>2707.20480086</v>
      </c>
      <c r="L32" s="129">
        <v>3119.65583827</v>
      </c>
      <c r="M32" s="129">
        <v>3119.65583827</v>
      </c>
      <c r="N32" s="129">
        <v>0</v>
      </c>
      <c r="O32" s="129">
        <v>0</v>
      </c>
      <c r="P32" s="129">
        <v>3.3825279999999999E-2</v>
      </c>
      <c r="Q32" s="129"/>
      <c r="R32" s="129"/>
      <c r="S32" s="129"/>
    </row>
    <row r="33" spans="1:19" hidden="1" outlineLevel="1">
      <c r="A33" s="9">
        <v>41214</v>
      </c>
      <c r="B33" s="129">
        <v>5888.3826373900001</v>
      </c>
      <c r="C33" s="129">
        <v>0.58831433</v>
      </c>
      <c r="D33" s="129">
        <v>0</v>
      </c>
      <c r="E33" s="129">
        <v>0.58831433</v>
      </c>
      <c r="F33" s="129">
        <v>0.2485337</v>
      </c>
      <c r="G33" s="129">
        <v>0</v>
      </c>
      <c r="H33" s="129">
        <v>0.2485337</v>
      </c>
      <c r="I33" s="129">
        <v>2787.66774184</v>
      </c>
      <c r="J33" s="129">
        <v>22.77029636</v>
      </c>
      <c r="K33" s="129">
        <v>2764.89744548</v>
      </c>
      <c r="L33" s="129">
        <v>3099.8780475200001</v>
      </c>
      <c r="M33" s="129">
        <v>3099.8780475200001</v>
      </c>
      <c r="N33" s="129">
        <v>0</v>
      </c>
      <c r="O33" s="129">
        <v>0</v>
      </c>
      <c r="P33" s="129">
        <v>3.1856259999999997E-2</v>
      </c>
      <c r="Q33" s="129"/>
      <c r="R33" s="129"/>
      <c r="S33" s="129"/>
    </row>
    <row r="34" spans="1:19" hidden="1" outlineLevel="1">
      <c r="A34" s="9">
        <v>41244</v>
      </c>
      <c r="B34" s="129">
        <v>5819.1094510200001</v>
      </c>
      <c r="C34" s="129">
        <v>0.59489846000000002</v>
      </c>
      <c r="D34" s="129">
        <v>0</v>
      </c>
      <c r="E34" s="129">
        <v>0.59489846000000002</v>
      </c>
      <c r="F34" s="129">
        <v>0.24712136000000001</v>
      </c>
      <c r="G34" s="129">
        <v>0</v>
      </c>
      <c r="H34" s="129">
        <v>0.24712136000000001</v>
      </c>
      <c r="I34" s="129">
        <v>2767.0907844799999</v>
      </c>
      <c r="J34" s="129">
        <v>26.906064220000001</v>
      </c>
      <c r="K34" s="129">
        <v>2740.1847202600002</v>
      </c>
      <c r="L34" s="129">
        <v>3051.17664672</v>
      </c>
      <c r="M34" s="129">
        <v>3051.1754390599999</v>
      </c>
      <c r="N34" s="129">
        <v>1.2076599999999999E-3</v>
      </c>
      <c r="O34" s="129">
        <v>0</v>
      </c>
      <c r="P34" s="129">
        <v>2.9311730000000001E-2</v>
      </c>
      <c r="Q34" s="129"/>
      <c r="R34" s="129"/>
      <c r="S34" s="129"/>
    </row>
    <row r="35" spans="1:19" hidden="1" outlineLevel="1">
      <c r="A35" s="9">
        <v>41275</v>
      </c>
      <c r="B35" s="129">
        <v>5827.3003143300002</v>
      </c>
      <c r="C35" s="129">
        <v>0.70474376000000005</v>
      </c>
      <c r="D35" s="129">
        <v>0</v>
      </c>
      <c r="E35" s="129">
        <v>0.70474376000000005</v>
      </c>
      <c r="F35" s="129">
        <v>0</v>
      </c>
      <c r="G35" s="129">
        <v>0</v>
      </c>
      <c r="H35" s="129">
        <v>0</v>
      </c>
      <c r="I35" s="129">
        <v>2811.4715281700001</v>
      </c>
      <c r="J35" s="129">
        <v>31.814891889999998</v>
      </c>
      <c r="K35" s="129">
        <v>2779.6566362799999</v>
      </c>
      <c r="L35" s="129">
        <v>3015.1240423999998</v>
      </c>
      <c r="M35" s="129">
        <v>3015.0975500999998</v>
      </c>
      <c r="N35" s="129">
        <v>2.64923E-2</v>
      </c>
      <c r="O35" s="129">
        <v>0</v>
      </c>
      <c r="P35" s="129">
        <v>2.778659E-2</v>
      </c>
      <c r="Q35" s="129"/>
      <c r="R35" s="129"/>
      <c r="S35" s="129"/>
    </row>
    <row r="36" spans="1:19" hidden="1" outlineLevel="1">
      <c r="A36" s="9">
        <v>41306</v>
      </c>
      <c r="B36" s="129">
        <v>5816.91315442</v>
      </c>
      <c r="C36" s="129">
        <v>0.69881187</v>
      </c>
      <c r="D36" s="129">
        <v>0</v>
      </c>
      <c r="E36" s="129">
        <v>0.69881187</v>
      </c>
      <c r="F36" s="129">
        <v>9.7387779999999993E-2</v>
      </c>
      <c r="G36" s="129">
        <v>0</v>
      </c>
      <c r="H36" s="129">
        <v>9.7387779999999993E-2</v>
      </c>
      <c r="I36" s="129">
        <v>2817.4995003399999</v>
      </c>
      <c r="J36" s="129">
        <v>15.513110640000001</v>
      </c>
      <c r="K36" s="129">
        <v>2801.9863897</v>
      </c>
      <c r="L36" s="129">
        <v>2998.6174544300002</v>
      </c>
      <c r="M36" s="129">
        <v>2998.5859006999999</v>
      </c>
      <c r="N36" s="129">
        <v>3.1553730000000002E-2</v>
      </c>
      <c r="O36" s="129">
        <v>0</v>
      </c>
      <c r="P36" s="129">
        <v>2.6232220000000001E-2</v>
      </c>
      <c r="Q36" s="129"/>
      <c r="R36" s="129"/>
      <c r="S36" s="129"/>
    </row>
    <row r="37" spans="1:19" hidden="1" outlineLevel="1">
      <c r="A37" s="9">
        <v>41334</v>
      </c>
      <c r="B37" s="129">
        <v>5876.5823118300004</v>
      </c>
      <c r="C37" s="129">
        <v>0.70514001999999998</v>
      </c>
      <c r="D37" s="129">
        <v>0</v>
      </c>
      <c r="E37" s="129">
        <v>0.70514001999999998</v>
      </c>
      <c r="F37" s="129">
        <v>0.10816475</v>
      </c>
      <c r="G37" s="129">
        <v>0</v>
      </c>
      <c r="H37" s="129">
        <v>0.10816475</v>
      </c>
      <c r="I37" s="129">
        <v>2883.5375706099999</v>
      </c>
      <c r="J37" s="129">
        <v>8.3619284799999996</v>
      </c>
      <c r="K37" s="129">
        <v>2875.1756421300001</v>
      </c>
      <c r="L37" s="129">
        <v>2992.2314364499998</v>
      </c>
      <c r="M37" s="129">
        <v>2992.1797707699998</v>
      </c>
      <c r="N37" s="129">
        <v>5.1665679999999999E-2</v>
      </c>
      <c r="O37" s="129">
        <v>0</v>
      </c>
      <c r="P37" s="129">
        <v>2.6652459999999999E-2</v>
      </c>
      <c r="Q37" s="129"/>
      <c r="R37" s="129"/>
      <c r="S37" s="129"/>
    </row>
    <row r="38" spans="1:19" hidden="1" outlineLevel="1">
      <c r="A38" s="9">
        <v>41365</v>
      </c>
      <c r="B38" s="129">
        <v>6030.4881460699999</v>
      </c>
      <c r="C38" s="129">
        <v>0.70559720999999997</v>
      </c>
      <c r="D38" s="129">
        <v>0</v>
      </c>
      <c r="E38" s="129">
        <v>0.70559720999999997</v>
      </c>
      <c r="F38" s="129">
        <v>3.3630000000000002E-5</v>
      </c>
      <c r="G38" s="129">
        <v>0</v>
      </c>
      <c r="H38" s="129">
        <v>3.3630000000000002E-5</v>
      </c>
      <c r="I38" s="129">
        <v>3019.8864217599998</v>
      </c>
      <c r="J38" s="129">
        <v>12.79693101</v>
      </c>
      <c r="K38" s="129">
        <v>3007.0894907500001</v>
      </c>
      <c r="L38" s="129">
        <v>3009.8960934699999</v>
      </c>
      <c r="M38" s="129">
        <v>3009.76796036</v>
      </c>
      <c r="N38" s="129">
        <v>0.12813310999999999</v>
      </c>
      <c r="O38" s="129">
        <v>0</v>
      </c>
      <c r="P38" s="129">
        <v>2.4750459999999998E-2</v>
      </c>
      <c r="Q38" s="129"/>
      <c r="R38" s="129"/>
      <c r="S38" s="129"/>
    </row>
    <row r="39" spans="1:19" hidden="1" outlineLevel="1">
      <c r="A39" s="9">
        <v>41395</v>
      </c>
      <c r="B39" s="129">
        <v>6007.5281748899997</v>
      </c>
      <c r="C39" s="129">
        <v>0.72328650999999999</v>
      </c>
      <c r="D39" s="129">
        <v>0</v>
      </c>
      <c r="E39" s="129">
        <v>0.72328650999999999</v>
      </c>
      <c r="F39" s="129">
        <v>3.3630000000000002E-5</v>
      </c>
      <c r="G39" s="129">
        <v>0</v>
      </c>
      <c r="H39" s="129">
        <v>3.3630000000000002E-5</v>
      </c>
      <c r="I39" s="129">
        <v>3014.2095856999999</v>
      </c>
      <c r="J39" s="129">
        <v>10.99631198</v>
      </c>
      <c r="K39" s="129">
        <v>3003.21327372</v>
      </c>
      <c r="L39" s="129">
        <v>2992.5952690499998</v>
      </c>
      <c r="M39" s="129">
        <v>2992.4700450599998</v>
      </c>
      <c r="N39" s="129">
        <v>0.12522399000000001</v>
      </c>
      <c r="O39" s="129">
        <v>0</v>
      </c>
      <c r="P39" s="129">
        <v>2.2738080000000001E-2</v>
      </c>
      <c r="Q39" s="129"/>
      <c r="R39" s="129"/>
      <c r="S39" s="129"/>
    </row>
    <row r="40" spans="1:19" hidden="1" outlineLevel="1">
      <c r="A40" s="9">
        <v>41426</v>
      </c>
      <c r="B40" s="129">
        <v>6062.7349454499999</v>
      </c>
      <c r="C40" s="129">
        <v>0.75018684999999996</v>
      </c>
      <c r="D40" s="129">
        <v>0</v>
      </c>
      <c r="E40" s="129">
        <v>0.75018684999999996</v>
      </c>
      <c r="F40" s="129">
        <v>3.3630000000000002E-5</v>
      </c>
      <c r="G40" s="129">
        <v>0</v>
      </c>
      <c r="H40" s="129">
        <v>3.3630000000000002E-5</v>
      </c>
      <c r="I40" s="129">
        <v>3065.9325192699998</v>
      </c>
      <c r="J40" s="129">
        <v>14.07960448</v>
      </c>
      <c r="K40" s="129">
        <v>3051.8529147899999</v>
      </c>
      <c r="L40" s="129">
        <v>2996.0522056999998</v>
      </c>
      <c r="M40" s="129">
        <v>2995.88573649</v>
      </c>
      <c r="N40" s="129">
        <v>0.16646921000000001</v>
      </c>
      <c r="O40" s="129">
        <v>0</v>
      </c>
      <c r="P40" s="129">
        <v>2.1686239999999999E-2</v>
      </c>
      <c r="Q40" s="129"/>
      <c r="R40" s="129"/>
      <c r="S40" s="129"/>
    </row>
    <row r="41" spans="1:19" hidden="1" outlineLevel="1">
      <c r="A41" s="9">
        <v>41456</v>
      </c>
      <c r="B41" s="129">
        <v>6104.3295345400002</v>
      </c>
      <c r="C41" s="129">
        <v>0.78582547999999997</v>
      </c>
      <c r="D41" s="129">
        <v>2.2282550000000002E-2</v>
      </c>
      <c r="E41" s="129">
        <v>0.76354292999999995</v>
      </c>
      <c r="F41" s="129">
        <v>0</v>
      </c>
      <c r="G41" s="129">
        <v>0</v>
      </c>
      <c r="H41" s="129">
        <v>0</v>
      </c>
      <c r="I41" s="129">
        <v>3099.8555348700002</v>
      </c>
      <c r="J41" s="129">
        <v>17.901499600000001</v>
      </c>
      <c r="K41" s="129">
        <v>3081.9540352700001</v>
      </c>
      <c r="L41" s="129">
        <v>3003.6881741900002</v>
      </c>
      <c r="M41" s="129">
        <v>3003.4709585800001</v>
      </c>
      <c r="N41" s="129">
        <v>0.21721561</v>
      </c>
      <c r="O41" s="129">
        <v>0</v>
      </c>
      <c r="P41" s="129">
        <v>1.398421E-2</v>
      </c>
      <c r="Q41" s="129"/>
      <c r="R41" s="129"/>
      <c r="S41" s="129"/>
    </row>
    <row r="42" spans="1:19" hidden="1" outlineLevel="1">
      <c r="A42" s="9">
        <v>41487</v>
      </c>
      <c r="B42" s="129">
        <v>6073.9206851199997</v>
      </c>
      <c r="C42" s="129">
        <v>0.95905015999999998</v>
      </c>
      <c r="D42" s="129">
        <v>2.2985800000000001E-2</v>
      </c>
      <c r="E42" s="129">
        <v>0.93606436000000004</v>
      </c>
      <c r="F42" s="129">
        <v>2.9958950000000002E-2</v>
      </c>
      <c r="G42" s="129">
        <v>0</v>
      </c>
      <c r="H42" s="129">
        <v>2.9958950000000002E-2</v>
      </c>
      <c r="I42" s="129">
        <v>3048.6436687</v>
      </c>
      <c r="J42" s="129">
        <v>26.34455904</v>
      </c>
      <c r="K42" s="129">
        <v>3022.2991096599999</v>
      </c>
      <c r="L42" s="129">
        <v>3024.28800731</v>
      </c>
      <c r="M42" s="129">
        <v>3023.93831963</v>
      </c>
      <c r="N42" s="129">
        <v>0.34968768</v>
      </c>
      <c r="O42" s="129">
        <v>0</v>
      </c>
      <c r="P42" s="129">
        <v>1.4200050000000001E-2</v>
      </c>
      <c r="Q42" s="129"/>
      <c r="R42" s="129"/>
      <c r="S42" s="129"/>
    </row>
    <row r="43" spans="1:19" hidden="1" outlineLevel="1">
      <c r="A43" s="9">
        <v>41518</v>
      </c>
      <c r="B43" s="129">
        <v>6086.9740362100001</v>
      </c>
      <c r="C43" s="129">
        <v>0.88260804000000004</v>
      </c>
      <c r="D43" s="129">
        <v>5.2960000000000001E-5</v>
      </c>
      <c r="E43" s="129">
        <v>0.88255508000000005</v>
      </c>
      <c r="F43" s="129">
        <v>0</v>
      </c>
      <c r="G43" s="129">
        <v>0</v>
      </c>
      <c r="H43" s="129">
        <v>0</v>
      </c>
      <c r="I43" s="129">
        <v>3076.73718646</v>
      </c>
      <c r="J43" s="129">
        <v>29.507976589999998</v>
      </c>
      <c r="K43" s="129">
        <v>3047.22920987</v>
      </c>
      <c r="L43" s="129">
        <v>3009.3542417100002</v>
      </c>
      <c r="M43" s="129">
        <v>3008.9438658899999</v>
      </c>
      <c r="N43" s="129">
        <v>0.41037582</v>
      </c>
      <c r="O43" s="129">
        <v>0</v>
      </c>
      <c r="P43" s="129">
        <v>1.442479E-2</v>
      </c>
      <c r="Q43" s="129"/>
      <c r="R43" s="129"/>
      <c r="S43" s="129"/>
    </row>
    <row r="44" spans="1:19" hidden="1" outlineLevel="1">
      <c r="A44" s="9">
        <v>41548</v>
      </c>
      <c r="B44" s="129">
        <v>5354.17829265</v>
      </c>
      <c r="C44" s="129">
        <v>0.88296178000000003</v>
      </c>
      <c r="D44" s="129">
        <v>5.4070000000000002E-5</v>
      </c>
      <c r="E44" s="129">
        <v>0.88290771000000001</v>
      </c>
      <c r="F44" s="129">
        <v>0</v>
      </c>
      <c r="G44" s="129">
        <v>0</v>
      </c>
      <c r="H44" s="129">
        <v>0</v>
      </c>
      <c r="I44" s="129">
        <v>2338.58789093</v>
      </c>
      <c r="J44" s="129">
        <v>22.271223549999998</v>
      </c>
      <c r="K44" s="129">
        <v>2316.3166673800001</v>
      </c>
      <c r="L44" s="129">
        <v>3014.7074399399999</v>
      </c>
      <c r="M44" s="129">
        <v>3014.29669792</v>
      </c>
      <c r="N44" s="129">
        <v>0.41074201999999999</v>
      </c>
      <c r="O44" s="129">
        <v>0</v>
      </c>
      <c r="P44" s="129">
        <v>1.4628520000000001E-2</v>
      </c>
      <c r="Q44" s="129"/>
      <c r="R44" s="129"/>
      <c r="S44" s="129"/>
    </row>
    <row r="45" spans="1:19" hidden="1" outlineLevel="1">
      <c r="A45" s="9">
        <v>41579</v>
      </c>
      <c r="B45" s="129">
        <v>5341.2551166699996</v>
      </c>
      <c r="C45" s="129">
        <v>0.81273543999999998</v>
      </c>
      <c r="D45" s="129">
        <v>0</v>
      </c>
      <c r="E45" s="129">
        <v>0.81273543999999998</v>
      </c>
      <c r="F45" s="129">
        <v>0</v>
      </c>
      <c r="G45" s="129">
        <v>0</v>
      </c>
      <c r="H45" s="129">
        <v>0</v>
      </c>
      <c r="I45" s="129">
        <v>2385.21682667</v>
      </c>
      <c r="J45" s="129">
        <v>17.89160841</v>
      </c>
      <c r="K45" s="129">
        <v>2367.3252182599999</v>
      </c>
      <c r="L45" s="129">
        <v>2955.2255545600001</v>
      </c>
      <c r="M45" s="129">
        <v>2954.7722200799999</v>
      </c>
      <c r="N45" s="129">
        <v>0.45333447999999998</v>
      </c>
      <c r="O45" s="129">
        <v>0</v>
      </c>
      <c r="P45" s="129">
        <v>1.3831400000000001E-2</v>
      </c>
      <c r="Q45" s="129"/>
      <c r="R45" s="129"/>
      <c r="S45" s="129"/>
    </row>
    <row r="46" spans="1:19" hidden="1" outlineLevel="1">
      <c r="A46" s="9">
        <v>41609</v>
      </c>
      <c r="B46" s="129">
        <v>5339.2415745400003</v>
      </c>
      <c r="C46" s="129">
        <v>0.79361305999999998</v>
      </c>
      <c r="D46" s="129">
        <v>0</v>
      </c>
      <c r="E46" s="129">
        <v>0.79361305999999998</v>
      </c>
      <c r="F46" s="129">
        <v>0</v>
      </c>
      <c r="G46" s="129">
        <v>0</v>
      </c>
      <c r="H46" s="129">
        <v>0</v>
      </c>
      <c r="I46" s="129">
        <v>2413.2233534299999</v>
      </c>
      <c r="J46" s="129">
        <v>8.4333687800000003</v>
      </c>
      <c r="K46" s="129">
        <v>2404.78998465</v>
      </c>
      <c r="L46" s="129">
        <v>2925.2246080499999</v>
      </c>
      <c r="M46" s="129">
        <v>2923.4997773999999</v>
      </c>
      <c r="N46" s="129">
        <v>1.7248306499999999</v>
      </c>
      <c r="O46" s="129">
        <v>0</v>
      </c>
      <c r="P46" s="129">
        <v>1.4038999999999999E-2</v>
      </c>
      <c r="Q46" s="129"/>
      <c r="R46" s="129"/>
      <c r="S46" s="129"/>
    </row>
    <row r="47" spans="1:19" hidden="1" outlineLevel="1">
      <c r="A47" s="9">
        <v>41640</v>
      </c>
      <c r="B47" s="129">
        <v>5352.7611442400002</v>
      </c>
      <c r="C47" s="129">
        <v>0.82038034000000004</v>
      </c>
      <c r="D47" s="129">
        <v>0</v>
      </c>
      <c r="E47" s="129">
        <v>0.82038034000000004</v>
      </c>
      <c r="F47" s="129">
        <v>5.6751160000000002E-2</v>
      </c>
      <c r="G47" s="129">
        <v>5.6751160000000002E-2</v>
      </c>
      <c r="H47" s="129">
        <v>0</v>
      </c>
      <c r="I47" s="129">
        <v>2427.3291605099998</v>
      </c>
      <c r="J47" s="129">
        <v>6.5112780399999997</v>
      </c>
      <c r="K47" s="129">
        <v>2420.8178824699999</v>
      </c>
      <c r="L47" s="129">
        <v>2924.5548522300001</v>
      </c>
      <c r="M47" s="129">
        <v>2922.5563936899998</v>
      </c>
      <c r="N47" s="129">
        <v>1.9984585399999999</v>
      </c>
      <c r="O47" s="129">
        <v>0</v>
      </c>
      <c r="P47" s="129">
        <v>9.4959999999999992E-3</v>
      </c>
      <c r="Q47" s="129"/>
      <c r="R47" s="129"/>
      <c r="S47" s="129"/>
    </row>
    <row r="48" spans="1:19" hidden="1" outlineLevel="1">
      <c r="A48" s="9">
        <v>41671</v>
      </c>
      <c r="B48" s="129">
        <v>5387.4964703400001</v>
      </c>
      <c r="C48" s="129">
        <v>0.97390980999999999</v>
      </c>
      <c r="D48" s="129">
        <v>0</v>
      </c>
      <c r="E48" s="129">
        <v>0.97390980999999999</v>
      </c>
      <c r="F48" s="129">
        <v>0</v>
      </c>
      <c r="G48" s="129">
        <v>0</v>
      </c>
      <c r="H48" s="129">
        <v>0</v>
      </c>
      <c r="I48" s="129">
        <v>2215.5150736999999</v>
      </c>
      <c r="J48" s="129">
        <v>6.9991876</v>
      </c>
      <c r="K48" s="129">
        <v>2208.5158861</v>
      </c>
      <c r="L48" s="129">
        <v>3171.0074868299998</v>
      </c>
      <c r="M48" s="129">
        <v>3169.0535571300002</v>
      </c>
      <c r="N48" s="129">
        <v>1.9539297</v>
      </c>
      <c r="O48" s="129">
        <v>0</v>
      </c>
      <c r="P48" s="129">
        <v>7.9378000000000001E-3</v>
      </c>
      <c r="Q48" s="129"/>
      <c r="R48" s="129"/>
      <c r="S48" s="129"/>
    </row>
    <row r="49" spans="1:19" hidden="1" outlineLevel="1">
      <c r="A49" s="9">
        <v>41699</v>
      </c>
      <c r="B49" s="129">
        <v>5704.83394021</v>
      </c>
      <c r="C49" s="129">
        <v>0.85497608999999997</v>
      </c>
      <c r="D49" s="129">
        <v>2.6516000000000002E-4</v>
      </c>
      <c r="E49" s="129">
        <v>0.85471092999999998</v>
      </c>
      <c r="F49" s="129">
        <v>0</v>
      </c>
      <c r="G49" s="129">
        <v>0</v>
      </c>
      <c r="H49" s="129">
        <v>0</v>
      </c>
      <c r="I49" s="129">
        <v>2415.76692456</v>
      </c>
      <c r="J49" s="129">
        <v>6.2137177799999996</v>
      </c>
      <c r="K49" s="129">
        <v>2409.55320678</v>
      </c>
      <c r="L49" s="129">
        <v>3288.21203956</v>
      </c>
      <c r="M49" s="129">
        <v>3286.2469093</v>
      </c>
      <c r="N49" s="129">
        <v>1.96513026</v>
      </c>
      <c r="O49" s="129">
        <v>0</v>
      </c>
      <c r="P49" s="129">
        <v>6.4332499999999997E-3</v>
      </c>
      <c r="Q49" s="129"/>
      <c r="R49" s="129"/>
      <c r="S49" s="129"/>
    </row>
    <row r="50" spans="1:19" hidden="1" outlineLevel="1">
      <c r="A50" s="9">
        <v>41730</v>
      </c>
      <c r="B50" s="129">
        <v>5906.7140679900003</v>
      </c>
      <c r="C50" s="129">
        <v>0.81760005999999996</v>
      </c>
      <c r="D50" s="129">
        <v>3.5998999999999997E-4</v>
      </c>
      <c r="E50" s="129">
        <v>0.81724006999999999</v>
      </c>
      <c r="F50" s="129">
        <v>0</v>
      </c>
      <c r="G50" s="129">
        <v>0</v>
      </c>
      <c r="H50" s="129">
        <v>0</v>
      </c>
      <c r="I50" s="129">
        <v>2587.9999415799998</v>
      </c>
      <c r="J50" s="129">
        <v>19.763642480000001</v>
      </c>
      <c r="K50" s="129">
        <v>2568.2362991</v>
      </c>
      <c r="L50" s="129">
        <v>3317.8965263499999</v>
      </c>
      <c r="M50" s="129">
        <v>3315.9001254899999</v>
      </c>
      <c r="N50" s="129">
        <v>1.9964008600000001</v>
      </c>
      <c r="O50" s="129">
        <v>0</v>
      </c>
      <c r="P50" s="129">
        <v>4.8966699999999997E-3</v>
      </c>
      <c r="Q50" s="129"/>
      <c r="R50" s="129"/>
      <c r="S50" s="129"/>
    </row>
    <row r="51" spans="1:19" hidden="1" outlineLevel="1">
      <c r="A51" s="9">
        <v>41760</v>
      </c>
      <c r="B51" s="129">
        <v>5959.6852823500003</v>
      </c>
      <c r="C51" s="129">
        <v>0.78731605000000005</v>
      </c>
      <c r="D51" s="129">
        <v>3.5998999999999997E-4</v>
      </c>
      <c r="E51" s="129">
        <v>0.78695605999999996</v>
      </c>
      <c r="F51" s="129">
        <v>0</v>
      </c>
      <c r="G51" s="129">
        <v>0</v>
      </c>
      <c r="H51" s="129">
        <v>0</v>
      </c>
      <c r="I51" s="129">
        <v>2619.1641659500001</v>
      </c>
      <c r="J51" s="129">
        <v>21.397801789999999</v>
      </c>
      <c r="K51" s="129">
        <v>2597.7663641600002</v>
      </c>
      <c r="L51" s="129">
        <v>3339.7338003499999</v>
      </c>
      <c r="M51" s="129">
        <v>3337.73349783</v>
      </c>
      <c r="N51" s="129">
        <v>2.00030252</v>
      </c>
      <c r="O51" s="129">
        <v>0</v>
      </c>
      <c r="P51" s="129">
        <v>4.9658100000000002E-3</v>
      </c>
      <c r="Q51" s="129"/>
      <c r="R51" s="129"/>
      <c r="S51" s="129"/>
    </row>
    <row r="52" spans="1:19" hidden="1" outlineLevel="1">
      <c r="A52" s="9">
        <v>41791</v>
      </c>
      <c r="B52" s="129">
        <v>5564.0285127500001</v>
      </c>
      <c r="C52" s="129">
        <v>0.79094083999999998</v>
      </c>
      <c r="D52" s="129">
        <v>3.3388999999999999E-4</v>
      </c>
      <c r="E52" s="129">
        <v>0.79060695000000003</v>
      </c>
      <c r="F52" s="129">
        <v>0</v>
      </c>
      <c r="G52" s="129">
        <v>0</v>
      </c>
      <c r="H52" s="129">
        <v>0</v>
      </c>
      <c r="I52" s="129">
        <v>2357.9309776599998</v>
      </c>
      <c r="J52" s="129">
        <v>16.01092551</v>
      </c>
      <c r="K52" s="129">
        <v>2341.9200521500002</v>
      </c>
      <c r="L52" s="129">
        <v>3205.3065942500002</v>
      </c>
      <c r="M52" s="129">
        <v>3204.8854777000001</v>
      </c>
      <c r="N52" s="129">
        <v>0.42111654999999998</v>
      </c>
      <c r="O52" s="129">
        <v>0</v>
      </c>
      <c r="P52" s="129">
        <v>3.0269799999999999E-3</v>
      </c>
      <c r="Q52" s="129"/>
      <c r="R52" s="129"/>
      <c r="S52" s="129"/>
    </row>
    <row r="53" spans="1:19" hidden="1" outlineLevel="1">
      <c r="A53" s="9">
        <v>41821</v>
      </c>
      <c r="B53" s="129">
        <v>5614.7948156499997</v>
      </c>
      <c r="C53" s="129">
        <v>0.78862942999999996</v>
      </c>
      <c r="D53" s="129">
        <v>0</v>
      </c>
      <c r="E53" s="129">
        <v>0.78862942999999996</v>
      </c>
      <c r="F53" s="129">
        <v>0</v>
      </c>
      <c r="G53" s="129">
        <v>0</v>
      </c>
      <c r="H53" s="129">
        <v>0</v>
      </c>
      <c r="I53" s="129">
        <v>2379.4530990200001</v>
      </c>
      <c r="J53" s="129">
        <v>19.41906573</v>
      </c>
      <c r="K53" s="129">
        <v>2360.03403329</v>
      </c>
      <c r="L53" s="129">
        <v>3234.5530871999999</v>
      </c>
      <c r="M53" s="129">
        <v>3234.1387481699999</v>
      </c>
      <c r="N53" s="129">
        <v>0.41433903</v>
      </c>
      <c r="O53" s="129">
        <v>0</v>
      </c>
      <c r="P53" s="129">
        <v>3.3799300000000002E-3</v>
      </c>
      <c r="Q53" s="129"/>
      <c r="R53" s="129"/>
      <c r="S53" s="129"/>
    </row>
    <row r="54" spans="1:19" hidden="1" outlineLevel="1">
      <c r="A54" s="9">
        <v>41852</v>
      </c>
      <c r="B54" s="129">
        <v>5807.3546920999997</v>
      </c>
      <c r="C54" s="129">
        <v>0.79921900999999995</v>
      </c>
      <c r="D54" s="129">
        <v>0</v>
      </c>
      <c r="E54" s="129">
        <v>0.79921900999999995</v>
      </c>
      <c r="F54" s="129">
        <v>0</v>
      </c>
      <c r="G54" s="129">
        <v>0</v>
      </c>
      <c r="H54" s="129">
        <v>0</v>
      </c>
      <c r="I54" s="129">
        <v>2375.3050933300001</v>
      </c>
      <c r="J54" s="129">
        <v>22.119716449999999</v>
      </c>
      <c r="K54" s="129">
        <v>2353.1853768800001</v>
      </c>
      <c r="L54" s="129">
        <v>3431.2503797600002</v>
      </c>
      <c r="M54" s="129">
        <v>3430.8617979999999</v>
      </c>
      <c r="N54" s="129">
        <v>0.38858176</v>
      </c>
      <c r="O54" s="129">
        <v>0</v>
      </c>
      <c r="P54" s="129">
        <v>2.987E-4</v>
      </c>
      <c r="Q54" s="129"/>
      <c r="R54" s="129"/>
      <c r="S54" s="129"/>
    </row>
    <row r="55" spans="1:19" hidden="1" outlineLevel="1">
      <c r="A55" s="9">
        <v>41883</v>
      </c>
      <c r="B55" s="129">
        <v>5493.2743071699997</v>
      </c>
      <c r="C55" s="129">
        <v>0.77652111000000001</v>
      </c>
      <c r="D55" s="129">
        <v>0</v>
      </c>
      <c r="E55" s="129">
        <v>0.77652111000000001</v>
      </c>
      <c r="F55" s="129">
        <v>0</v>
      </c>
      <c r="G55" s="129">
        <v>0</v>
      </c>
      <c r="H55" s="129">
        <v>0</v>
      </c>
      <c r="I55" s="129">
        <v>2217.09024572</v>
      </c>
      <c r="J55" s="129">
        <v>24.281097769999999</v>
      </c>
      <c r="K55" s="129">
        <v>2192.8091479499999</v>
      </c>
      <c r="L55" s="129">
        <v>3275.4075403400002</v>
      </c>
      <c r="M55" s="129">
        <v>3275.0666821599998</v>
      </c>
      <c r="N55" s="129">
        <v>0.34085818000000001</v>
      </c>
      <c r="O55" s="129">
        <v>0</v>
      </c>
      <c r="P55" s="129">
        <v>6.3294000000000002E-4</v>
      </c>
      <c r="Q55" s="129"/>
      <c r="R55" s="129"/>
      <c r="S55" s="129"/>
    </row>
    <row r="56" spans="1:19" hidden="1" outlineLevel="1">
      <c r="A56" s="9">
        <v>41913</v>
      </c>
      <c r="B56" s="129">
        <v>5414.5911202200004</v>
      </c>
      <c r="C56" s="129">
        <v>0.76261895999999996</v>
      </c>
      <c r="D56" s="129">
        <v>0</v>
      </c>
      <c r="E56" s="129">
        <v>0.76261895999999996</v>
      </c>
      <c r="F56" s="129">
        <v>0</v>
      </c>
      <c r="G56" s="129">
        <v>0</v>
      </c>
      <c r="H56" s="129">
        <v>0</v>
      </c>
      <c r="I56" s="129">
        <v>2187.0719040899999</v>
      </c>
      <c r="J56" s="129">
        <v>9.8779159500000002</v>
      </c>
      <c r="K56" s="129">
        <v>2177.1939881399999</v>
      </c>
      <c r="L56" s="129">
        <v>3226.7565971700001</v>
      </c>
      <c r="M56" s="129">
        <v>3226.4197514299999</v>
      </c>
      <c r="N56" s="129">
        <v>0.33684574</v>
      </c>
      <c r="O56" s="129">
        <v>0</v>
      </c>
      <c r="P56" s="129">
        <v>2.9876000000000002E-4</v>
      </c>
      <c r="Q56" s="129"/>
      <c r="R56" s="129"/>
      <c r="S56" s="129"/>
    </row>
    <row r="57" spans="1:19" hidden="1" outlineLevel="1">
      <c r="A57" s="9">
        <v>41944</v>
      </c>
      <c r="B57" s="129">
        <v>5788.9079284999998</v>
      </c>
      <c r="C57" s="129">
        <v>0.76634743999999999</v>
      </c>
      <c r="D57" s="129">
        <v>0</v>
      </c>
      <c r="E57" s="129">
        <v>0.76634743999999999</v>
      </c>
      <c r="F57" s="129">
        <v>0</v>
      </c>
      <c r="G57" s="129">
        <v>0</v>
      </c>
      <c r="H57" s="129">
        <v>0</v>
      </c>
      <c r="I57" s="129">
        <v>2359.62850127</v>
      </c>
      <c r="J57" s="129">
        <v>10.199373870000001</v>
      </c>
      <c r="K57" s="129">
        <v>2349.4291274000002</v>
      </c>
      <c r="L57" s="129">
        <v>3428.5130797900001</v>
      </c>
      <c r="M57" s="129">
        <v>3428.1436774200001</v>
      </c>
      <c r="N57" s="129">
        <v>0.36940236999999998</v>
      </c>
      <c r="O57" s="129">
        <v>0</v>
      </c>
      <c r="P57" s="129">
        <v>7.8267959999999998E-2</v>
      </c>
      <c r="Q57" s="129"/>
      <c r="R57" s="129"/>
      <c r="S57" s="129"/>
    </row>
    <row r="58" spans="1:19" hidden="1" outlineLevel="1">
      <c r="A58" s="9">
        <v>41974</v>
      </c>
      <c r="B58" s="129">
        <v>5961.3953304899997</v>
      </c>
      <c r="C58" s="129">
        <v>0.76644937000000002</v>
      </c>
      <c r="D58" s="129">
        <v>0</v>
      </c>
      <c r="E58" s="129">
        <v>0.76644937000000002</v>
      </c>
      <c r="F58" s="129">
        <v>0</v>
      </c>
      <c r="G58" s="129">
        <v>0</v>
      </c>
      <c r="H58" s="129">
        <v>0</v>
      </c>
      <c r="I58" s="129">
        <v>2449.6355497499999</v>
      </c>
      <c r="J58" s="129">
        <v>19.893474220000002</v>
      </c>
      <c r="K58" s="129">
        <v>2429.74207553</v>
      </c>
      <c r="L58" s="129">
        <v>3510.9933313699999</v>
      </c>
      <c r="M58" s="129">
        <v>3510.4516887599998</v>
      </c>
      <c r="N58" s="129">
        <v>0.54164261000000002</v>
      </c>
      <c r="O58" s="129">
        <v>0</v>
      </c>
      <c r="P58" s="129">
        <v>8.0232929999999994E-2</v>
      </c>
      <c r="Q58" s="129"/>
      <c r="R58" s="129"/>
      <c r="S58" s="129"/>
    </row>
    <row r="59" spans="1:19" hidden="1" outlineLevel="1">
      <c r="A59" s="9">
        <v>42005</v>
      </c>
      <c r="B59" s="129">
        <v>5953.4157634100002</v>
      </c>
      <c r="C59" s="129">
        <v>0.75212161</v>
      </c>
      <c r="D59" s="129">
        <v>0</v>
      </c>
      <c r="E59" s="129">
        <v>0.75212161</v>
      </c>
      <c r="F59" s="129">
        <v>0</v>
      </c>
      <c r="G59" s="129">
        <v>0</v>
      </c>
      <c r="H59" s="129">
        <v>0</v>
      </c>
      <c r="I59" s="129">
        <v>2436.9037282700001</v>
      </c>
      <c r="J59" s="129">
        <v>17.88973185</v>
      </c>
      <c r="K59" s="129">
        <v>2419.0139964199998</v>
      </c>
      <c r="L59" s="129">
        <v>3515.7599135300002</v>
      </c>
      <c r="M59" s="129">
        <v>3515.1737943200001</v>
      </c>
      <c r="N59" s="129">
        <v>0.58611921</v>
      </c>
      <c r="O59" s="129">
        <v>0</v>
      </c>
      <c r="P59" s="129">
        <v>8.0864930000000002E-2</v>
      </c>
      <c r="Q59" s="129"/>
      <c r="R59" s="129"/>
      <c r="S59" s="129"/>
    </row>
    <row r="60" spans="1:19" hidden="1" outlineLevel="1">
      <c r="A60" s="9">
        <v>42036</v>
      </c>
      <c r="B60" s="129">
        <v>7869.0118554700002</v>
      </c>
      <c r="C60" s="129">
        <v>0.73547549000000001</v>
      </c>
      <c r="D60" s="129">
        <v>0</v>
      </c>
      <c r="E60" s="129">
        <v>0.73547549000000001</v>
      </c>
      <c r="F60" s="129">
        <v>0</v>
      </c>
      <c r="G60" s="129">
        <v>0</v>
      </c>
      <c r="H60" s="129">
        <v>0</v>
      </c>
      <c r="I60" s="129">
        <v>3083.94042967</v>
      </c>
      <c r="J60" s="129">
        <v>6.8761010999999996</v>
      </c>
      <c r="K60" s="129">
        <v>3077.0643285699998</v>
      </c>
      <c r="L60" s="129">
        <v>4784.33595031</v>
      </c>
      <c r="M60" s="129">
        <v>4783.9572170199999</v>
      </c>
      <c r="N60" s="129">
        <v>0.37873329</v>
      </c>
      <c r="O60" s="129">
        <v>0</v>
      </c>
      <c r="P60" s="129">
        <v>8.2131529999999994E-2</v>
      </c>
      <c r="Q60" s="129"/>
      <c r="R60" s="129"/>
      <c r="S60" s="129"/>
    </row>
    <row r="61" spans="1:19" hidden="1" outlineLevel="1">
      <c r="A61" s="9">
        <v>42064</v>
      </c>
      <c r="B61" s="129">
        <v>7019.7227622600003</v>
      </c>
      <c r="C61" s="129">
        <v>0.73748813000000002</v>
      </c>
      <c r="D61" s="129">
        <v>0</v>
      </c>
      <c r="E61" s="129">
        <v>0.73748813000000002</v>
      </c>
      <c r="F61" s="129">
        <v>0</v>
      </c>
      <c r="G61" s="129">
        <v>0</v>
      </c>
      <c r="H61" s="129">
        <v>0</v>
      </c>
      <c r="I61" s="129">
        <v>2766.7150307500001</v>
      </c>
      <c r="J61" s="129">
        <v>3.7480231900000001</v>
      </c>
      <c r="K61" s="129">
        <v>2762.9670075600002</v>
      </c>
      <c r="L61" s="129">
        <v>4252.2702433799996</v>
      </c>
      <c r="M61" s="129">
        <v>4251.8871693299998</v>
      </c>
      <c r="N61" s="129">
        <v>0.38307405</v>
      </c>
      <c r="O61" s="129">
        <v>0</v>
      </c>
      <c r="P61" s="129">
        <v>8.5342050000000003E-2</v>
      </c>
      <c r="Q61" s="129"/>
      <c r="R61" s="129"/>
      <c r="S61" s="129"/>
    </row>
    <row r="62" spans="1:19" hidden="1" outlineLevel="1">
      <c r="A62" s="9">
        <v>42095</v>
      </c>
      <c r="B62" s="129">
        <v>6422.6981481100001</v>
      </c>
      <c r="C62" s="129">
        <v>0.73476467999999995</v>
      </c>
      <c r="D62" s="129">
        <v>0</v>
      </c>
      <c r="E62" s="129">
        <v>0.73476467999999995</v>
      </c>
      <c r="F62" s="129">
        <v>0</v>
      </c>
      <c r="G62" s="129">
        <v>0</v>
      </c>
      <c r="H62" s="129">
        <v>0</v>
      </c>
      <c r="I62" s="129">
        <v>2493.8720806599999</v>
      </c>
      <c r="J62" s="129">
        <v>6.7922440599999998</v>
      </c>
      <c r="K62" s="129">
        <v>2487.0798365999999</v>
      </c>
      <c r="L62" s="129">
        <v>3928.0913027699999</v>
      </c>
      <c r="M62" s="129">
        <v>3927.7010538899999</v>
      </c>
      <c r="N62" s="129">
        <v>0.39024888000000002</v>
      </c>
      <c r="O62" s="129">
        <v>0</v>
      </c>
      <c r="P62" s="129">
        <v>8.6365579999999997E-2</v>
      </c>
      <c r="Q62" s="129"/>
      <c r="R62" s="129"/>
      <c r="S62" s="129"/>
    </row>
    <row r="63" spans="1:19" hidden="1" outlineLevel="1">
      <c r="A63" s="9">
        <v>42125</v>
      </c>
      <c r="B63" s="129">
        <v>5385.0135076200004</v>
      </c>
      <c r="C63" s="129">
        <v>0.74017915999999995</v>
      </c>
      <c r="D63" s="129">
        <v>0</v>
      </c>
      <c r="E63" s="129">
        <v>0.74017915999999995</v>
      </c>
      <c r="F63" s="129">
        <v>0</v>
      </c>
      <c r="G63" s="129">
        <v>0</v>
      </c>
      <c r="H63" s="129">
        <v>0</v>
      </c>
      <c r="I63" s="129">
        <v>2380.4489728600001</v>
      </c>
      <c r="J63" s="129">
        <v>34.713165650000001</v>
      </c>
      <c r="K63" s="129">
        <v>2345.7358072100001</v>
      </c>
      <c r="L63" s="129">
        <v>3003.8243556000002</v>
      </c>
      <c r="M63" s="129">
        <v>3003.42214526</v>
      </c>
      <c r="N63" s="129">
        <v>0.40221034</v>
      </c>
      <c r="O63" s="129">
        <v>0</v>
      </c>
      <c r="P63" s="129">
        <v>7.3725070000000004E-2</v>
      </c>
      <c r="Q63" s="129"/>
      <c r="R63" s="129"/>
      <c r="S63" s="129"/>
    </row>
    <row r="64" spans="1:19" hidden="1" outlineLevel="1">
      <c r="A64" s="9">
        <v>42156</v>
      </c>
      <c r="B64" s="129">
        <v>5361.3223089599996</v>
      </c>
      <c r="C64" s="129">
        <v>0.74964980000000003</v>
      </c>
      <c r="D64" s="129">
        <v>0</v>
      </c>
      <c r="E64" s="129">
        <v>0.74964980000000003</v>
      </c>
      <c r="F64" s="129">
        <v>0</v>
      </c>
      <c r="G64" s="129">
        <v>0</v>
      </c>
      <c r="H64" s="129">
        <v>0</v>
      </c>
      <c r="I64" s="129">
        <v>2372.0612503799998</v>
      </c>
      <c r="J64" s="129">
        <v>31.1655129</v>
      </c>
      <c r="K64" s="129">
        <v>2340.8957374800002</v>
      </c>
      <c r="L64" s="129">
        <v>2988.5114087799998</v>
      </c>
      <c r="M64" s="129">
        <v>2987.8960780900002</v>
      </c>
      <c r="N64" s="129">
        <v>0.61533068999999996</v>
      </c>
      <c r="O64" s="129">
        <v>0</v>
      </c>
      <c r="P64" s="129">
        <v>7.4778479999999994E-2</v>
      </c>
      <c r="Q64" s="129"/>
      <c r="R64" s="129"/>
      <c r="S64" s="129"/>
    </row>
    <row r="65" spans="1:19" hidden="1" outlineLevel="1">
      <c r="A65" s="9">
        <v>42186</v>
      </c>
      <c r="B65" s="129">
        <v>5439.5007108299997</v>
      </c>
      <c r="C65" s="129">
        <v>0.73885648000000004</v>
      </c>
      <c r="D65" s="129">
        <v>0</v>
      </c>
      <c r="E65" s="129">
        <v>0.73885648000000004</v>
      </c>
      <c r="F65" s="129">
        <v>0</v>
      </c>
      <c r="G65" s="129">
        <v>0</v>
      </c>
      <c r="H65" s="129">
        <v>0</v>
      </c>
      <c r="I65" s="129">
        <v>2409.8711899099999</v>
      </c>
      <c r="J65" s="129">
        <v>25.567950549999999</v>
      </c>
      <c r="K65" s="129">
        <v>2384.3032393600001</v>
      </c>
      <c r="L65" s="129">
        <v>3028.8906644399999</v>
      </c>
      <c r="M65" s="129">
        <v>3028.4203197299998</v>
      </c>
      <c r="N65" s="129">
        <v>0.47034471</v>
      </c>
      <c r="O65" s="129">
        <v>0</v>
      </c>
      <c r="P65" s="129">
        <v>7.6238749999999994E-2</v>
      </c>
      <c r="Q65" s="129"/>
      <c r="R65" s="129"/>
      <c r="S65" s="129"/>
    </row>
    <row r="66" spans="1:19" hidden="1" outlineLevel="1">
      <c r="A66" s="9">
        <v>42217</v>
      </c>
      <c r="B66" s="129">
        <v>5397.0271382800001</v>
      </c>
      <c r="C66" s="129">
        <v>0.75045375999999997</v>
      </c>
      <c r="D66" s="129">
        <v>0</v>
      </c>
      <c r="E66" s="129">
        <v>0.75045375999999997</v>
      </c>
      <c r="F66" s="129">
        <v>0</v>
      </c>
      <c r="G66" s="129">
        <v>0</v>
      </c>
      <c r="H66" s="129">
        <v>0</v>
      </c>
      <c r="I66" s="129">
        <v>2434.4223367599998</v>
      </c>
      <c r="J66" s="129">
        <v>34.870750889999997</v>
      </c>
      <c r="K66" s="129">
        <v>2399.5515858700001</v>
      </c>
      <c r="L66" s="129">
        <v>2961.8543477600001</v>
      </c>
      <c r="M66" s="129">
        <v>2961.3559873700001</v>
      </c>
      <c r="N66" s="129">
        <v>0.49836038999999999</v>
      </c>
      <c r="O66" s="129">
        <v>0</v>
      </c>
      <c r="P66" s="129">
        <v>7.5423870000000004E-2</v>
      </c>
      <c r="Q66" s="129"/>
      <c r="R66" s="129"/>
      <c r="S66" s="129"/>
    </row>
    <row r="67" spans="1:19" hidden="1" outlineLevel="1">
      <c r="A67" s="9">
        <v>42248</v>
      </c>
      <c r="B67" s="129">
        <v>5257.8350556599999</v>
      </c>
      <c r="C67" s="129">
        <v>0.74560351999999996</v>
      </c>
      <c r="D67" s="129">
        <v>0</v>
      </c>
      <c r="E67" s="129">
        <v>0.74560351999999996</v>
      </c>
      <c r="F67" s="129">
        <v>0</v>
      </c>
      <c r="G67" s="129">
        <v>0</v>
      </c>
      <c r="H67" s="129">
        <v>0</v>
      </c>
      <c r="I67" s="129">
        <v>2328.10126958</v>
      </c>
      <c r="J67" s="129">
        <v>13.241865669999999</v>
      </c>
      <c r="K67" s="129">
        <v>2314.8594039099999</v>
      </c>
      <c r="L67" s="129">
        <v>2928.98818256</v>
      </c>
      <c r="M67" s="129">
        <v>2928.4863509500001</v>
      </c>
      <c r="N67" s="129">
        <v>0.50183160999999998</v>
      </c>
      <c r="O67" s="129">
        <v>0</v>
      </c>
      <c r="P67" s="129">
        <v>7.6945719999999995E-2</v>
      </c>
      <c r="Q67" s="129"/>
      <c r="R67" s="129"/>
      <c r="S67" s="129"/>
    </row>
    <row r="68" spans="1:19" hidden="1" outlineLevel="1">
      <c r="A68" s="9">
        <v>42278</v>
      </c>
      <c r="B68" s="129">
        <v>5316.3627714800004</v>
      </c>
      <c r="C68" s="129">
        <v>0.81742172000000002</v>
      </c>
      <c r="D68" s="129">
        <v>0</v>
      </c>
      <c r="E68" s="129">
        <v>0.81742172000000002</v>
      </c>
      <c r="F68" s="129">
        <v>0</v>
      </c>
      <c r="G68" s="129">
        <v>0</v>
      </c>
      <c r="H68" s="129">
        <v>0</v>
      </c>
      <c r="I68" s="129">
        <v>2318.3821093699999</v>
      </c>
      <c r="J68" s="129">
        <v>8.06164478</v>
      </c>
      <c r="K68" s="129">
        <v>2310.32046459</v>
      </c>
      <c r="L68" s="129">
        <v>2997.1632403899998</v>
      </c>
      <c r="M68" s="129">
        <v>2996.6628013999998</v>
      </c>
      <c r="N68" s="129">
        <v>0.50043899000000003</v>
      </c>
      <c r="O68" s="129">
        <v>0</v>
      </c>
      <c r="P68" s="129">
        <v>7.7707750000000006E-2</v>
      </c>
      <c r="Q68" s="129"/>
      <c r="R68" s="129"/>
      <c r="S68" s="129"/>
    </row>
    <row r="69" spans="1:19" hidden="1" outlineLevel="1">
      <c r="A69" s="9">
        <v>42309</v>
      </c>
      <c r="B69" s="129">
        <v>5453.6151790100002</v>
      </c>
      <c r="C69" s="129">
        <v>0.83175367</v>
      </c>
      <c r="D69" s="129">
        <v>0</v>
      </c>
      <c r="E69" s="129">
        <v>0.83175367</v>
      </c>
      <c r="F69" s="129">
        <v>0</v>
      </c>
      <c r="G69" s="129">
        <v>0</v>
      </c>
      <c r="H69" s="129">
        <v>0</v>
      </c>
      <c r="I69" s="129">
        <v>2403.3935812300001</v>
      </c>
      <c r="J69" s="129">
        <v>17.789071880000002</v>
      </c>
      <c r="K69" s="129">
        <v>2385.6045093500002</v>
      </c>
      <c r="L69" s="129">
        <v>3049.38984411</v>
      </c>
      <c r="M69" s="129">
        <v>3048.8595325699998</v>
      </c>
      <c r="N69" s="129">
        <v>0.53031154000000003</v>
      </c>
      <c r="O69" s="129">
        <v>0</v>
      </c>
      <c r="P69" s="129">
        <v>7.8720830000000006E-2</v>
      </c>
      <c r="Q69" s="129"/>
      <c r="R69" s="129"/>
      <c r="S69" s="129"/>
    </row>
    <row r="70" spans="1:19" hidden="1" outlineLevel="1">
      <c r="A70" s="9">
        <v>42339</v>
      </c>
      <c r="B70" s="129">
        <v>5215.3470268299998</v>
      </c>
      <c r="C70" s="129">
        <v>0.63296048999999999</v>
      </c>
      <c r="D70" s="129">
        <v>0</v>
      </c>
      <c r="E70" s="129">
        <v>0.63296048999999999</v>
      </c>
      <c r="F70" s="129">
        <v>0</v>
      </c>
      <c r="G70" s="129">
        <v>0</v>
      </c>
      <c r="H70" s="129">
        <v>0</v>
      </c>
      <c r="I70" s="129">
        <v>2366.6874648399998</v>
      </c>
      <c r="J70" s="129">
        <v>1.88448408</v>
      </c>
      <c r="K70" s="129">
        <v>2364.8029807600001</v>
      </c>
      <c r="L70" s="129">
        <v>2848.0266015000002</v>
      </c>
      <c r="M70" s="129">
        <v>2847.7604741800001</v>
      </c>
      <c r="N70" s="129">
        <v>0.26612732</v>
      </c>
      <c r="O70" s="129">
        <v>0</v>
      </c>
      <c r="P70" s="129">
        <v>5.6088770000000003E-2</v>
      </c>
      <c r="Q70" s="129"/>
      <c r="R70" s="129"/>
      <c r="S70" s="129"/>
    </row>
    <row r="71" spans="1:19" hidden="1" outlineLevel="1">
      <c r="A71" s="9">
        <v>42370</v>
      </c>
      <c r="B71" s="129">
        <v>5261.6672769300003</v>
      </c>
      <c r="C71" s="129">
        <v>0.62522339000000005</v>
      </c>
      <c r="D71" s="129">
        <v>0</v>
      </c>
      <c r="E71" s="129">
        <v>0.62522339000000005</v>
      </c>
      <c r="F71" s="129">
        <v>0</v>
      </c>
      <c r="G71" s="129">
        <v>0</v>
      </c>
      <c r="H71" s="129">
        <v>0</v>
      </c>
      <c r="I71" s="129">
        <v>2366.5472574599999</v>
      </c>
      <c r="J71" s="129">
        <v>21.784687210000001</v>
      </c>
      <c r="K71" s="129">
        <v>2344.76257025</v>
      </c>
      <c r="L71" s="129">
        <v>2894.49479608</v>
      </c>
      <c r="M71" s="129">
        <v>2894.2226669800002</v>
      </c>
      <c r="N71" s="129">
        <v>0.27212910000000001</v>
      </c>
      <c r="O71" s="129">
        <v>0</v>
      </c>
      <c r="P71" s="129">
        <v>5.6106629999999998E-2</v>
      </c>
      <c r="Q71" s="129"/>
      <c r="R71" s="129"/>
      <c r="S71" s="129"/>
    </row>
    <row r="72" spans="1:19" hidden="1" outlineLevel="1">
      <c r="A72" s="9">
        <v>42401</v>
      </c>
      <c r="B72" s="129">
        <v>5471.5224293499996</v>
      </c>
      <c r="C72" s="129">
        <v>0.70953882000000001</v>
      </c>
      <c r="D72" s="129">
        <v>0</v>
      </c>
      <c r="E72" s="129">
        <v>0.70953882000000001</v>
      </c>
      <c r="F72" s="129">
        <v>0</v>
      </c>
      <c r="G72" s="129">
        <v>0</v>
      </c>
      <c r="H72" s="129">
        <v>0</v>
      </c>
      <c r="I72" s="129">
        <v>2473.9156251300001</v>
      </c>
      <c r="J72" s="129">
        <v>16.735946479999999</v>
      </c>
      <c r="K72" s="129">
        <v>2457.1796786499999</v>
      </c>
      <c r="L72" s="129">
        <v>2996.8972653999999</v>
      </c>
      <c r="M72" s="129">
        <v>2996.6293849499998</v>
      </c>
      <c r="N72" s="129">
        <v>0.26788044999999999</v>
      </c>
      <c r="O72" s="129">
        <v>0</v>
      </c>
      <c r="P72" s="129">
        <v>5.6954820000000003E-2</v>
      </c>
      <c r="Q72" s="129"/>
      <c r="R72" s="129"/>
      <c r="S72" s="129"/>
    </row>
    <row r="73" spans="1:19" hidden="1" outlineLevel="1">
      <c r="A73" s="9">
        <v>42430</v>
      </c>
      <c r="B73" s="129">
        <v>5364.98095173</v>
      </c>
      <c r="C73" s="129">
        <v>0.62371982000000004</v>
      </c>
      <c r="D73" s="129">
        <v>0</v>
      </c>
      <c r="E73" s="129">
        <v>0.62371982000000004</v>
      </c>
      <c r="F73" s="129">
        <v>0</v>
      </c>
      <c r="G73" s="129">
        <v>0</v>
      </c>
      <c r="H73" s="129">
        <v>0</v>
      </c>
      <c r="I73" s="129">
        <v>2433.5191181499999</v>
      </c>
      <c r="J73" s="129">
        <v>18.365745700000002</v>
      </c>
      <c r="K73" s="129">
        <v>2415.15337245</v>
      </c>
      <c r="L73" s="129">
        <v>2930.8381137599999</v>
      </c>
      <c r="M73" s="129">
        <v>2930.5788414100002</v>
      </c>
      <c r="N73" s="129">
        <v>0.25927234999999998</v>
      </c>
      <c r="O73" s="129">
        <v>0</v>
      </c>
      <c r="P73" s="129">
        <v>5.7349909999999997E-2</v>
      </c>
      <c r="Q73" s="129"/>
      <c r="R73" s="129"/>
      <c r="S73" s="129"/>
    </row>
    <row r="74" spans="1:19" hidden="1" outlineLevel="1">
      <c r="A74" s="9">
        <v>42461</v>
      </c>
      <c r="B74" s="129">
        <v>5181.4555813200004</v>
      </c>
      <c r="C74" s="129">
        <v>0.62421802000000004</v>
      </c>
      <c r="D74" s="129">
        <v>0</v>
      </c>
      <c r="E74" s="129">
        <v>0.62421802000000004</v>
      </c>
      <c r="F74" s="129">
        <v>0</v>
      </c>
      <c r="G74" s="129">
        <v>0</v>
      </c>
      <c r="H74" s="129">
        <v>0</v>
      </c>
      <c r="I74" s="129">
        <v>2378.98571154</v>
      </c>
      <c r="J74" s="129">
        <v>25.120520809999999</v>
      </c>
      <c r="K74" s="129">
        <v>2353.86519073</v>
      </c>
      <c r="L74" s="129">
        <v>2801.8456517599998</v>
      </c>
      <c r="M74" s="129">
        <v>2801.57389113</v>
      </c>
      <c r="N74" s="129">
        <v>0.27176063</v>
      </c>
      <c r="O74" s="129">
        <v>0</v>
      </c>
      <c r="P74" s="129">
        <v>5.6972689999999999E-2</v>
      </c>
      <c r="Q74" s="129"/>
      <c r="R74" s="129"/>
      <c r="S74" s="129"/>
    </row>
    <row r="75" spans="1:19" hidden="1" outlineLevel="1">
      <c r="A75" s="9">
        <v>42491</v>
      </c>
      <c r="B75" s="129">
        <v>5268.2158570000001</v>
      </c>
      <c r="C75" s="129">
        <v>0.68029121999999997</v>
      </c>
      <c r="D75" s="129">
        <v>0</v>
      </c>
      <c r="E75" s="129">
        <v>0.68029121999999997</v>
      </c>
      <c r="F75" s="129">
        <v>0</v>
      </c>
      <c r="G75" s="129">
        <v>0</v>
      </c>
      <c r="H75" s="129">
        <v>0</v>
      </c>
      <c r="I75" s="129">
        <v>2467.5489253300002</v>
      </c>
      <c r="J75" s="129">
        <v>26.16493964</v>
      </c>
      <c r="K75" s="129">
        <v>2441.3839856899999</v>
      </c>
      <c r="L75" s="129">
        <v>2799.9866404499999</v>
      </c>
      <c r="M75" s="129">
        <v>2799.7140997900001</v>
      </c>
      <c r="N75" s="129">
        <v>0.27254065999999999</v>
      </c>
      <c r="O75" s="129">
        <v>0</v>
      </c>
      <c r="P75" s="129">
        <v>5.7065749999999998E-2</v>
      </c>
      <c r="Q75" s="129"/>
      <c r="R75" s="129"/>
      <c r="S75" s="129"/>
    </row>
    <row r="76" spans="1:19" hidden="1" outlineLevel="1">
      <c r="A76" s="9">
        <v>42522</v>
      </c>
      <c r="B76" s="129">
        <v>5256.9840836100002</v>
      </c>
      <c r="C76" s="129">
        <v>0.62494313999999995</v>
      </c>
      <c r="D76" s="129">
        <v>0</v>
      </c>
      <c r="E76" s="129">
        <v>0.62494313999999995</v>
      </c>
      <c r="F76" s="129">
        <v>1E-8</v>
      </c>
      <c r="G76" s="129">
        <v>1E-8</v>
      </c>
      <c r="H76" s="129">
        <v>0</v>
      </c>
      <c r="I76" s="129">
        <v>2446.2001293100002</v>
      </c>
      <c r="J76" s="129">
        <v>35.109958310000003</v>
      </c>
      <c r="K76" s="129">
        <v>2411.0901709999998</v>
      </c>
      <c r="L76" s="129">
        <v>2810.15901115</v>
      </c>
      <c r="M76" s="129">
        <v>2809.8822507599998</v>
      </c>
      <c r="N76" s="129">
        <v>0.27676039000000002</v>
      </c>
      <c r="O76" s="129">
        <v>0</v>
      </c>
      <c r="P76" s="129">
        <v>5.696412E-2</v>
      </c>
      <c r="Q76" s="129"/>
      <c r="R76" s="129"/>
      <c r="S76" s="129"/>
    </row>
    <row r="77" spans="1:19" hidden="1" outlineLevel="1">
      <c r="A77" s="9">
        <v>42552</v>
      </c>
      <c r="B77" s="129">
        <v>5029.24881284</v>
      </c>
      <c r="C77" s="129">
        <v>0.68814039999999999</v>
      </c>
      <c r="D77" s="129">
        <v>0</v>
      </c>
      <c r="E77" s="129">
        <v>0.68814039999999999</v>
      </c>
      <c r="F77" s="129">
        <v>0</v>
      </c>
      <c r="G77" s="129">
        <v>0</v>
      </c>
      <c r="H77" s="129">
        <v>0</v>
      </c>
      <c r="I77" s="129">
        <v>2366.6536224699998</v>
      </c>
      <c r="J77" s="129">
        <v>36.53998352</v>
      </c>
      <c r="K77" s="129">
        <v>2330.1136389500002</v>
      </c>
      <c r="L77" s="129">
        <v>2661.9070499700001</v>
      </c>
      <c r="M77" s="129">
        <v>2661.6371789899999</v>
      </c>
      <c r="N77" s="129">
        <v>0.26987097999999998</v>
      </c>
      <c r="O77" s="129">
        <v>0</v>
      </c>
      <c r="P77" s="129">
        <v>5.7197629999999999E-2</v>
      </c>
      <c r="Q77" s="129"/>
      <c r="R77" s="129"/>
      <c r="S77" s="129"/>
    </row>
    <row r="78" spans="1:19" hidden="1" outlineLevel="1">
      <c r="A78" s="9">
        <v>42583</v>
      </c>
      <c r="B78" s="129">
        <v>5204.2922913000002</v>
      </c>
      <c r="C78" s="129">
        <v>0.64582887</v>
      </c>
      <c r="D78" s="129">
        <v>0</v>
      </c>
      <c r="E78" s="129">
        <v>0.64582887</v>
      </c>
      <c r="F78" s="129">
        <v>0</v>
      </c>
      <c r="G78" s="129">
        <v>0</v>
      </c>
      <c r="H78" s="129">
        <v>0</v>
      </c>
      <c r="I78" s="129">
        <v>2456.3341550700002</v>
      </c>
      <c r="J78" s="129">
        <v>71.32321786</v>
      </c>
      <c r="K78" s="129">
        <v>2385.0109372100001</v>
      </c>
      <c r="L78" s="129">
        <v>2747.31230736</v>
      </c>
      <c r="M78" s="129">
        <v>2747.0077649099999</v>
      </c>
      <c r="N78" s="129">
        <v>0.30454245000000002</v>
      </c>
      <c r="O78" s="129">
        <v>0</v>
      </c>
      <c r="P78" s="129">
        <v>5.7412240000000003E-2</v>
      </c>
      <c r="Q78" s="129"/>
      <c r="R78" s="129"/>
      <c r="S78" s="129"/>
    </row>
    <row r="79" spans="1:19" hidden="1" outlineLevel="1">
      <c r="A79" s="9">
        <v>42614</v>
      </c>
      <c r="B79" s="129">
        <v>4806.4170064099999</v>
      </c>
      <c r="C79" s="129">
        <v>0.85045800000000005</v>
      </c>
      <c r="D79" s="129">
        <v>0</v>
      </c>
      <c r="E79" s="129">
        <v>0.85045800000000005</v>
      </c>
      <c r="F79" s="129">
        <v>0</v>
      </c>
      <c r="G79" s="129">
        <v>0</v>
      </c>
      <c r="H79" s="129">
        <v>0</v>
      </c>
      <c r="I79" s="129">
        <v>2078.4304216199998</v>
      </c>
      <c r="J79" s="129">
        <v>65.158903719999998</v>
      </c>
      <c r="K79" s="129">
        <v>2013.2715178999999</v>
      </c>
      <c r="L79" s="129">
        <v>2727.1361267900002</v>
      </c>
      <c r="M79" s="129">
        <v>2726.2050324900001</v>
      </c>
      <c r="N79" s="129">
        <v>0.93109430000000004</v>
      </c>
      <c r="O79" s="129">
        <v>0</v>
      </c>
      <c r="P79" s="129">
        <v>5.7617670000000003E-2</v>
      </c>
      <c r="Q79" s="129"/>
      <c r="R79" s="129"/>
      <c r="S79" s="129"/>
    </row>
    <row r="80" spans="1:19" hidden="1" outlineLevel="1">
      <c r="A80" s="9">
        <v>42644</v>
      </c>
      <c r="B80" s="129">
        <v>4677.6773031100001</v>
      </c>
      <c r="C80" s="129">
        <v>1.4215147299999999</v>
      </c>
      <c r="D80" s="129">
        <v>0</v>
      </c>
      <c r="E80" s="129">
        <v>1.4215147299999999</v>
      </c>
      <c r="F80" s="129">
        <v>0</v>
      </c>
      <c r="G80" s="129">
        <v>0</v>
      </c>
      <c r="H80" s="129">
        <v>0</v>
      </c>
      <c r="I80" s="129">
        <v>1977.24946922</v>
      </c>
      <c r="J80" s="129">
        <v>61.823536310000001</v>
      </c>
      <c r="K80" s="129">
        <v>1915.42593291</v>
      </c>
      <c r="L80" s="129">
        <v>2699.0063191600002</v>
      </c>
      <c r="M80" s="129">
        <v>2698.02319558</v>
      </c>
      <c r="N80" s="129">
        <v>0.98312358</v>
      </c>
      <c r="O80" s="129">
        <v>0</v>
      </c>
      <c r="P80" s="129">
        <v>6.2564480000000006E-2</v>
      </c>
      <c r="Q80" s="129"/>
      <c r="R80" s="129"/>
      <c r="S80" s="129"/>
    </row>
    <row r="81" spans="1:19" hidden="1" outlineLevel="1">
      <c r="A81" s="9">
        <v>42675</v>
      </c>
      <c r="B81" s="129">
        <v>4832.6111080800001</v>
      </c>
      <c r="C81" s="129">
        <v>0.62909895999999998</v>
      </c>
      <c r="D81" s="129">
        <v>0</v>
      </c>
      <c r="E81" s="129">
        <v>0.62909895999999998</v>
      </c>
      <c r="F81" s="129">
        <v>0</v>
      </c>
      <c r="G81" s="129">
        <v>0</v>
      </c>
      <c r="H81" s="129">
        <v>0</v>
      </c>
      <c r="I81" s="129">
        <v>2157.3861444700001</v>
      </c>
      <c r="J81" s="129">
        <v>62.05138479</v>
      </c>
      <c r="K81" s="129">
        <v>2095.3347596799999</v>
      </c>
      <c r="L81" s="129">
        <v>2674.5958646499998</v>
      </c>
      <c r="M81" s="129">
        <v>2673.1026602500001</v>
      </c>
      <c r="N81" s="129">
        <v>1.4932044</v>
      </c>
      <c r="O81" s="129">
        <v>0</v>
      </c>
      <c r="P81" s="129">
        <v>6.2554609999999997E-2</v>
      </c>
      <c r="Q81" s="129"/>
      <c r="R81" s="129"/>
      <c r="S81" s="129"/>
    </row>
    <row r="82" spans="1:19" hidden="1" outlineLevel="1">
      <c r="A82" s="9">
        <v>42705</v>
      </c>
      <c r="B82" s="129">
        <v>5238.4811527399997</v>
      </c>
      <c r="C82" s="129">
        <v>0.62633172999999998</v>
      </c>
      <c r="D82" s="129">
        <v>0</v>
      </c>
      <c r="E82" s="129">
        <v>0.62633172999999998</v>
      </c>
      <c r="F82" s="129">
        <v>0</v>
      </c>
      <c r="G82" s="129">
        <v>0</v>
      </c>
      <c r="H82" s="129">
        <v>0</v>
      </c>
      <c r="I82" s="129">
        <v>2534.5174851299998</v>
      </c>
      <c r="J82" s="129">
        <v>71.946968319999996</v>
      </c>
      <c r="K82" s="129">
        <v>2462.5705168099998</v>
      </c>
      <c r="L82" s="129">
        <v>2703.33733588</v>
      </c>
      <c r="M82" s="129">
        <v>2702.0494770099999</v>
      </c>
      <c r="N82" s="129">
        <v>1.28785887</v>
      </c>
      <c r="O82" s="129">
        <v>0</v>
      </c>
      <c r="P82" s="129">
        <v>6.2860589999999994E-2</v>
      </c>
      <c r="Q82" s="129"/>
      <c r="R82" s="129"/>
      <c r="S82" s="129"/>
    </row>
    <row r="83" spans="1:19" hidden="1" outlineLevel="1">
      <c r="A83" s="9">
        <v>42736</v>
      </c>
      <c r="B83" s="129">
        <v>5223.5480699600002</v>
      </c>
      <c r="C83" s="129">
        <v>0.62579607000000004</v>
      </c>
      <c r="D83" s="129">
        <v>0</v>
      </c>
      <c r="E83" s="129">
        <v>0.62579607000000004</v>
      </c>
      <c r="F83" s="129">
        <v>0</v>
      </c>
      <c r="G83" s="129">
        <v>0</v>
      </c>
      <c r="H83" s="129">
        <v>0</v>
      </c>
      <c r="I83" s="129">
        <v>2508.8770774899999</v>
      </c>
      <c r="J83" s="129">
        <v>76.88241755</v>
      </c>
      <c r="K83" s="129">
        <v>2431.99465994</v>
      </c>
      <c r="L83" s="129">
        <v>2714.0451963999999</v>
      </c>
      <c r="M83" s="129">
        <v>2712.7171220599998</v>
      </c>
      <c r="N83" s="129">
        <v>1.3280743399999999</v>
      </c>
      <c r="O83" s="129">
        <v>0</v>
      </c>
      <c r="P83" s="129">
        <v>6.3175640000000005E-2</v>
      </c>
      <c r="Q83" s="129"/>
      <c r="R83" s="129"/>
      <c r="S83" s="129"/>
    </row>
    <row r="84" spans="1:19" hidden="1" outlineLevel="1">
      <c r="A84" s="9">
        <v>42767</v>
      </c>
      <c r="B84" s="129">
        <v>5555.8448205699997</v>
      </c>
      <c r="C84" s="129">
        <v>0.62686138999999996</v>
      </c>
      <c r="D84" s="129">
        <v>0</v>
      </c>
      <c r="E84" s="129">
        <v>0.62686138999999996</v>
      </c>
      <c r="F84" s="129">
        <v>0</v>
      </c>
      <c r="G84" s="129">
        <v>0</v>
      </c>
      <c r="H84" s="129">
        <v>0</v>
      </c>
      <c r="I84" s="129">
        <v>2769.3243165899999</v>
      </c>
      <c r="J84" s="129">
        <v>90.004510300000007</v>
      </c>
      <c r="K84" s="129">
        <v>2679.3198062900001</v>
      </c>
      <c r="L84" s="129">
        <v>2785.8936425900001</v>
      </c>
      <c r="M84" s="129">
        <v>2784.73593729</v>
      </c>
      <c r="N84" s="129">
        <v>1.1577052999999999</v>
      </c>
      <c r="O84" s="129">
        <v>0</v>
      </c>
      <c r="P84" s="129">
        <v>6.3395489999999999E-2</v>
      </c>
      <c r="Q84" s="129"/>
      <c r="R84" s="129"/>
      <c r="S84" s="129"/>
    </row>
    <row r="85" spans="1:19" hidden="1" outlineLevel="1">
      <c r="A85" s="9">
        <v>42795</v>
      </c>
      <c r="B85" s="129">
        <v>5692.6552872599996</v>
      </c>
      <c r="C85" s="129">
        <v>1.0480307099999999</v>
      </c>
      <c r="D85" s="129">
        <v>0</v>
      </c>
      <c r="E85" s="129">
        <v>1.0480307099999999</v>
      </c>
      <c r="F85" s="129">
        <v>0</v>
      </c>
      <c r="G85" s="129">
        <v>0</v>
      </c>
      <c r="H85" s="129">
        <v>0</v>
      </c>
      <c r="I85" s="129">
        <v>2852.7799628600001</v>
      </c>
      <c r="J85" s="129">
        <v>54.534645840000003</v>
      </c>
      <c r="K85" s="129">
        <v>2798.2453170200001</v>
      </c>
      <c r="L85" s="129">
        <v>2838.8272936899998</v>
      </c>
      <c r="M85" s="129">
        <v>2837.6360191200001</v>
      </c>
      <c r="N85" s="129">
        <v>1.19127457</v>
      </c>
      <c r="O85" s="129">
        <v>0</v>
      </c>
      <c r="P85" s="129">
        <v>5.5333790000000001E-2</v>
      </c>
      <c r="Q85" s="129"/>
      <c r="R85" s="129"/>
      <c r="S85" s="129"/>
    </row>
    <row r="86" spans="1:19" hidden="1" outlineLevel="1">
      <c r="A86" s="9">
        <v>42826</v>
      </c>
      <c r="B86" s="129">
        <v>5073.3023283100001</v>
      </c>
      <c r="C86" s="129">
        <v>0.62662667000000005</v>
      </c>
      <c r="D86" s="129">
        <v>0</v>
      </c>
      <c r="E86" s="129">
        <v>0.62662667000000005</v>
      </c>
      <c r="F86" s="129">
        <v>0</v>
      </c>
      <c r="G86" s="129">
        <v>0</v>
      </c>
      <c r="H86" s="129">
        <v>0</v>
      </c>
      <c r="I86" s="129">
        <v>2249.6854905999999</v>
      </c>
      <c r="J86" s="129">
        <v>28.864390709999999</v>
      </c>
      <c r="K86" s="129">
        <v>2220.8210998899999</v>
      </c>
      <c r="L86" s="129">
        <v>2822.9902110399998</v>
      </c>
      <c r="M86" s="129">
        <v>2821.8811807699999</v>
      </c>
      <c r="N86" s="129">
        <v>1.1090302700000001</v>
      </c>
      <c r="O86" s="129">
        <v>0</v>
      </c>
      <c r="P86" s="129">
        <v>5.5349950000000002E-2</v>
      </c>
      <c r="Q86" s="129"/>
      <c r="R86" s="129"/>
      <c r="S86" s="129"/>
    </row>
    <row r="87" spans="1:19" hidden="1" outlineLevel="1">
      <c r="A87" s="9">
        <v>42856</v>
      </c>
      <c r="B87" s="129">
        <v>5193.05677268</v>
      </c>
      <c r="C87" s="129">
        <v>0.78151424000000003</v>
      </c>
      <c r="D87" s="129">
        <v>0</v>
      </c>
      <c r="E87" s="129">
        <v>0.78151424000000003</v>
      </c>
      <c r="F87" s="129">
        <v>0</v>
      </c>
      <c r="G87" s="129">
        <v>0</v>
      </c>
      <c r="H87" s="129">
        <v>0</v>
      </c>
      <c r="I87" s="129">
        <v>2332.6775037299999</v>
      </c>
      <c r="J87" s="129">
        <v>29.771180560000001</v>
      </c>
      <c r="K87" s="129">
        <v>2302.9063231700002</v>
      </c>
      <c r="L87" s="129">
        <v>2859.5977547100001</v>
      </c>
      <c r="M87" s="129">
        <v>2858.2699867699998</v>
      </c>
      <c r="N87" s="129">
        <v>1.32776794</v>
      </c>
      <c r="O87" s="129">
        <v>0</v>
      </c>
      <c r="P87" s="129">
        <v>5.5461759999999999E-2</v>
      </c>
      <c r="Q87" s="129"/>
      <c r="R87" s="129"/>
      <c r="S87" s="129"/>
    </row>
    <row r="88" spans="1:19" hidden="1" outlineLevel="1">
      <c r="A88" s="9">
        <v>42887</v>
      </c>
      <c r="B88" s="129">
        <v>5230.4975168800001</v>
      </c>
      <c r="C88" s="129">
        <v>0.62515140999999996</v>
      </c>
      <c r="D88" s="129">
        <v>0</v>
      </c>
      <c r="E88" s="129">
        <v>0.62515140999999996</v>
      </c>
      <c r="F88" s="129">
        <v>0</v>
      </c>
      <c r="G88" s="129">
        <v>0</v>
      </c>
      <c r="H88" s="129">
        <v>0</v>
      </c>
      <c r="I88" s="129">
        <v>2371.8651249899999</v>
      </c>
      <c r="J88" s="129">
        <v>10.45702558</v>
      </c>
      <c r="K88" s="129">
        <v>2361.40809941</v>
      </c>
      <c r="L88" s="129">
        <v>2858.0072404799998</v>
      </c>
      <c r="M88" s="129">
        <v>2856.8431874299999</v>
      </c>
      <c r="N88" s="129">
        <v>1.1640530499999999</v>
      </c>
      <c r="O88" s="129">
        <v>0</v>
      </c>
      <c r="P88" s="129">
        <v>5.6588470000000002E-2</v>
      </c>
      <c r="Q88" s="129"/>
      <c r="R88" s="129"/>
      <c r="S88" s="129"/>
    </row>
    <row r="89" spans="1:19" hidden="1" outlineLevel="1">
      <c r="A89" s="9">
        <v>42917</v>
      </c>
      <c r="B89" s="129">
        <v>5301.8349103700002</v>
      </c>
      <c r="C89" s="129">
        <v>1.1426100100000001</v>
      </c>
      <c r="D89" s="129">
        <v>0</v>
      </c>
      <c r="E89" s="129">
        <v>1.1426100100000001</v>
      </c>
      <c r="F89" s="129">
        <v>0</v>
      </c>
      <c r="G89" s="129">
        <v>0</v>
      </c>
      <c r="H89" s="129">
        <v>0</v>
      </c>
      <c r="I89" s="129">
        <v>2415.8627295000001</v>
      </c>
      <c r="J89" s="129">
        <v>12.03928863</v>
      </c>
      <c r="K89" s="129">
        <v>2403.82344087</v>
      </c>
      <c r="L89" s="129">
        <v>2884.8295708599999</v>
      </c>
      <c r="M89" s="129">
        <v>2882.75157072</v>
      </c>
      <c r="N89" s="129">
        <v>2.0780001399999999</v>
      </c>
      <c r="O89" s="129">
        <v>0</v>
      </c>
      <c r="P89" s="129">
        <v>5.5597939999999998E-2</v>
      </c>
      <c r="Q89" s="129"/>
      <c r="R89" s="129"/>
      <c r="S89" s="129"/>
    </row>
    <row r="90" spans="1:19" hidden="1" outlineLevel="1">
      <c r="A90" s="9">
        <v>42948</v>
      </c>
      <c r="B90" s="129">
        <v>5553.3581544199997</v>
      </c>
      <c r="C90" s="129">
        <v>2.6444266000000001</v>
      </c>
      <c r="D90" s="129">
        <v>0</v>
      </c>
      <c r="E90" s="129">
        <v>2.6444266000000001</v>
      </c>
      <c r="F90" s="129">
        <v>0</v>
      </c>
      <c r="G90" s="129">
        <v>0</v>
      </c>
      <c r="H90" s="129">
        <v>0</v>
      </c>
      <c r="I90" s="129">
        <v>2630.7193435499998</v>
      </c>
      <c r="J90" s="129">
        <v>24.997236869999998</v>
      </c>
      <c r="K90" s="129">
        <v>2605.7221066799998</v>
      </c>
      <c r="L90" s="129">
        <v>2919.99438427</v>
      </c>
      <c r="M90" s="129">
        <v>2917.7035719099999</v>
      </c>
      <c r="N90" s="129">
        <v>2.2908123599999999</v>
      </c>
      <c r="O90" s="129">
        <v>0</v>
      </c>
      <c r="P90" s="129">
        <v>5.5713199999999997E-2</v>
      </c>
      <c r="Q90" s="129"/>
      <c r="R90" s="129"/>
      <c r="S90" s="129"/>
    </row>
    <row r="91" spans="1:19" hidden="1" outlineLevel="1">
      <c r="A91" s="9">
        <v>42979</v>
      </c>
      <c r="B91" s="129">
        <v>5709.39728302</v>
      </c>
      <c r="C91" s="129">
        <v>0.71021440000000002</v>
      </c>
      <c r="D91" s="129">
        <v>0</v>
      </c>
      <c r="E91" s="129">
        <v>0.71021440000000002</v>
      </c>
      <c r="F91" s="129">
        <v>0</v>
      </c>
      <c r="G91" s="129">
        <v>0</v>
      </c>
      <c r="H91" s="129">
        <v>0</v>
      </c>
      <c r="I91" s="129">
        <v>2727.97657119</v>
      </c>
      <c r="J91" s="129">
        <v>41.228445180000001</v>
      </c>
      <c r="K91" s="129">
        <v>2686.7481260099999</v>
      </c>
      <c r="L91" s="129">
        <v>2980.71049743</v>
      </c>
      <c r="M91" s="129">
        <v>2978.5039619600002</v>
      </c>
      <c r="N91" s="129">
        <v>2.2065354699999999</v>
      </c>
      <c r="O91" s="129">
        <v>0</v>
      </c>
      <c r="P91" s="129">
        <v>5.5666260000000002E-2</v>
      </c>
      <c r="Q91" s="129"/>
      <c r="R91" s="129"/>
      <c r="S91" s="129"/>
    </row>
    <row r="92" spans="1:19" hidden="1" outlineLevel="1">
      <c r="A92" s="9">
        <v>43009</v>
      </c>
      <c r="B92" s="129">
        <v>6057.2921663099996</v>
      </c>
      <c r="C92" s="129">
        <v>0.70113250999999999</v>
      </c>
      <c r="D92" s="129">
        <v>0</v>
      </c>
      <c r="E92" s="129">
        <v>0.70113250999999999</v>
      </c>
      <c r="F92" s="129">
        <v>0</v>
      </c>
      <c r="G92" s="129">
        <v>0</v>
      </c>
      <c r="H92" s="129">
        <v>0</v>
      </c>
      <c r="I92" s="129">
        <v>3028.9829077200002</v>
      </c>
      <c r="J92" s="129">
        <v>32.142735039999998</v>
      </c>
      <c r="K92" s="129">
        <v>2996.8401726799998</v>
      </c>
      <c r="L92" s="129">
        <v>3027.6081260800001</v>
      </c>
      <c r="M92" s="129">
        <v>3024.8555908200001</v>
      </c>
      <c r="N92" s="129">
        <v>2.7525352600000002</v>
      </c>
      <c r="O92" s="129">
        <v>0</v>
      </c>
      <c r="P92" s="129">
        <v>5.5710519999999999E-2</v>
      </c>
      <c r="Q92" s="129"/>
      <c r="R92" s="129"/>
      <c r="S92" s="129"/>
    </row>
    <row r="93" spans="1:19" hidden="1" outlineLevel="1">
      <c r="A93" s="9">
        <v>43040</v>
      </c>
      <c r="B93" s="129">
        <v>6161.6279532299995</v>
      </c>
      <c r="C93" s="129">
        <v>0.69957762999999995</v>
      </c>
      <c r="D93" s="129">
        <v>0</v>
      </c>
      <c r="E93" s="129">
        <v>0.69957762999999995</v>
      </c>
      <c r="F93" s="129">
        <v>0</v>
      </c>
      <c r="G93" s="129">
        <v>0</v>
      </c>
      <c r="H93" s="129">
        <v>0</v>
      </c>
      <c r="I93" s="129">
        <v>3239.3033715199999</v>
      </c>
      <c r="J93" s="129">
        <v>39.773526740000001</v>
      </c>
      <c r="K93" s="129">
        <v>3199.5298447800001</v>
      </c>
      <c r="L93" s="129">
        <v>2921.6250040800001</v>
      </c>
      <c r="M93" s="129">
        <v>2919.1564716600001</v>
      </c>
      <c r="N93" s="129">
        <v>2.4685324199999998</v>
      </c>
      <c r="O93" s="129">
        <v>0</v>
      </c>
      <c r="P93" s="129">
        <v>5.580715E-2</v>
      </c>
      <c r="Q93" s="129"/>
      <c r="R93" s="129"/>
      <c r="S93" s="129"/>
    </row>
    <row r="94" spans="1:19" hidden="1" outlineLevel="1">
      <c r="A94" s="9">
        <v>43070</v>
      </c>
      <c r="B94" s="129">
        <v>6189.7027320500001</v>
      </c>
      <c r="C94" s="129">
        <v>0.71649755000000004</v>
      </c>
      <c r="D94" s="129">
        <v>0</v>
      </c>
      <c r="E94" s="129">
        <v>0.71649755000000004</v>
      </c>
      <c r="F94" s="129">
        <v>0</v>
      </c>
      <c r="G94" s="129">
        <v>0</v>
      </c>
      <c r="H94" s="129">
        <v>0</v>
      </c>
      <c r="I94" s="129">
        <v>3087.6942408899999</v>
      </c>
      <c r="J94" s="129">
        <v>24.17605202</v>
      </c>
      <c r="K94" s="129">
        <v>3063.5181888699999</v>
      </c>
      <c r="L94" s="129">
        <v>3101.2919936100002</v>
      </c>
      <c r="M94" s="129">
        <v>3098.9741945199999</v>
      </c>
      <c r="N94" s="129">
        <v>2.3177990899999998</v>
      </c>
      <c r="O94" s="129">
        <v>0</v>
      </c>
      <c r="P94" s="129">
        <v>5.5898980000000001E-2</v>
      </c>
      <c r="Q94" s="129"/>
      <c r="R94" s="129"/>
      <c r="S94" s="129"/>
    </row>
    <row r="95" spans="1:19" hidden="1" outlineLevel="1">
      <c r="A95" s="9">
        <v>43101</v>
      </c>
      <c r="B95" s="129">
        <v>6338.7263421400003</v>
      </c>
      <c r="C95" s="129">
        <v>0.81891829000000005</v>
      </c>
      <c r="D95" s="129">
        <v>0</v>
      </c>
      <c r="E95" s="129">
        <v>0.81891829000000005</v>
      </c>
      <c r="F95" s="129">
        <v>0</v>
      </c>
      <c r="G95" s="129">
        <v>0</v>
      </c>
      <c r="H95" s="129">
        <v>0</v>
      </c>
      <c r="I95" s="129">
        <v>3161.4646013699999</v>
      </c>
      <c r="J95" s="129">
        <v>10.782086870000001</v>
      </c>
      <c r="K95" s="129">
        <v>3150.6825144999998</v>
      </c>
      <c r="L95" s="129">
        <v>3176.4428224799999</v>
      </c>
      <c r="M95" s="129">
        <v>3174.6268163700001</v>
      </c>
      <c r="N95" s="129">
        <v>1.81600611</v>
      </c>
      <c r="O95" s="129">
        <v>0</v>
      </c>
      <c r="P95" s="129">
        <v>0.11495399000000001</v>
      </c>
      <c r="Q95" s="129"/>
      <c r="R95" s="129"/>
      <c r="S95" s="129"/>
    </row>
    <row r="96" spans="1:19" hidden="1" outlineLevel="1">
      <c r="A96" s="9">
        <v>43132</v>
      </c>
      <c r="B96" s="129">
        <v>6307.7938918</v>
      </c>
      <c r="C96" s="129">
        <v>0.81500004999999998</v>
      </c>
      <c r="D96" s="129">
        <v>0</v>
      </c>
      <c r="E96" s="129">
        <v>0.81500004999999998</v>
      </c>
      <c r="F96" s="129">
        <v>0</v>
      </c>
      <c r="G96" s="129">
        <v>0</v>
      </c>
      <c r="H96" s="129">
        <v>0</v>
      </c>
      <c r="I96" s="129">
        <v>3164.47238969</v>
      </c>
      <c r="J96" s="129">
        <v>21.812224220000001</v>
      </c>
      <c r="K96" s="129">
        <v>3142.6601654699998</v>
      </c>
      <c r="L96" s="129">
        <v>3142.50650206</v>
      </c>
      <c r="M96" s="129">
        <v>3140.7736553</v>
      </c>
      <c r="N96" s="129">
        <v>1.7328467599999999</v>
      </c>
      <c r="O96" s="129">
        <v>0</v>
      </c>
      <c r="P96" s="129">
        <v>0.11626772</v>
      </c>
      <c r="Q96" s="129"/>
      <c r="R96" s="129"/>
      <c r="S96" s="129"/>
    </row>
    <row r="97" spans="1:19" hidden="1" outlineLevel="1">
      <c r="A97" s="9">
        <v>43160</v>
      </c>
      <c r="B97" s="129">
        <v>6499.0885777100002</v>
      </c>
      <c r="C97" s="129">
        <v>0.85293423000000002</v>
      </c>
      <c r="D97" s="129">
        <v>0</v>
      </c>
      <c r="E97" s="129">
        <v>0.85293423000000002</v>
      </c>
      <c r="F97" s="129">
        <v>2.9369999999999998E-5</v>
      </c>
      <c r="G97" s="129">
        <v>0</v>
      </c>
      <c r="H97" s="129">
        <v>2.9369999999999998E-5</v>
      </c>
      <c r="I97" s="129">
        <v>3311.9943605799999</v>
      </c>
      <c r="J97" s="129">
        <v>36.773333200000003</v>
      </c>
      <c r="K97" s="129">
        <v>3275.2210273800001</v>
      </c>
      <c r="L97" s="129">
        <v>3186.24125353</v>
      </c>
      <c r="M97" s="129">
        <v>3183.6620203299999</v>
      </c>
      <c r="N97" s="129">
        <v>2.5792332</v>
      </c>
      <c r="O97" s="129">
        <v>0</v>
      </c>
      <c r="P97" s="129">
        <v>0.11781278000000001</v>
      </c>
      <c r="Q97" s="129"/>
      <c r="R97" s="129"/>
      <c r="S97" s="129"/>
    </row>
    <row r="98" spans="1:19" hidden="1" outlineLevel="1">
      <c r="A98" s="9">
        <v>43191</v>
      </c>
      <c r="B98" s="129">
        <v>6628.7167988000001</v>
      </c>
      <c r="C98" s="129">
        <v>0.87722617999999997</v>
      </c>
      <c r="D98" s="129">
        <v>0</v>
      </c>
      <c r="E98" s="129">
        <v>0.87722617999999997</v>
      </c>
      <c r="F98" s="129">
        <v>7.2935000000000003E-4</v>
      </c>
      <c r="G98" s="129">
        <v>0</v>
      </c>
      <c r="H98" s="129">
        <v>7.2935000000000003E-4</v>
      </c>
      <c r="I98" s="129">
        <v>3421.4373627700002</v>
      </c>
      <c r="J98" s="129">
        <v>42.931031560000001</v>
      </c>
      <c r="K98" s="129">
        <v>3378.5063312100001</v>
      </c>
      <c r="L98" s="129">
        <v>3206.4014805000002</v>
      </c>
      <c r="M98" s="129">
        <v>3203.8207502</v>
      </c>
      <c r="N98" s="129">
        <v>2.5807302999999999</v>
      </c>
      <c r="O98" s="129">
        <v>0</v>
      </c>
      <c r="P98" s="129">
        <v>0.11904297</v>
      </c>
      <c r="Q98" s="129"/>
      <c r="R98" s="129"/>
      <c r="S98" s="129"/>
    </row>
    <row r="99" spans="1:19" hidden="1" outlineLevel="1">
      <c r="A99" s="9">
        <v>43221</v>
      </c>
      <c r="B99" s="129">
        <v>6751.0146938600001</v>
      </c>
      <c r="C99" s="129">
        <v>0.88627232</v>
      </c>
      <c r="D99" s="129">
        <v>0</v>
      </c>
      <c r="E99" s="129">
        <v>0.88627232</v>
      </c>
      <c r="F99" s="129">
        <v>2.6729800000000001E-3</v>
      </c>
      <c r="G99" s="129">
        <v>0</v>
      </c>
      <c r="H99" s="129">
        <v>2.6729800000000001E-3</v>
      </c>
      <c r="I99" s="129">
        <v>3467.2030248699998</v>
      </c>
      <c r="J99" s="129">
        <v>35.85689722</v>
      </c>
      <c r="K99" s="129">
        <v>3431.3461276500002</v>
      </c>
      <c r="L99" s="129">
        <v>3282.9227236900001</v>
      </c>
      <c r="M99" s="129">
        <v>3280.4146818300001</v>
      </c>
      <c r="N99" s="129">
        <v>2.5080418600000001</v>
      </c>
      <c r="O99" s="129">
        <v>0</v>
      </c>
      <c r="P99" s="129">
        <v>0.12053609999999999</v>
      </c>
      <c r="Q99" s="129"/>
      <c r="R99" s="129"/>
      <c r="S99" s="129"/>
    </row>
    <row r="100" spans="1:19" hidden="1" outlineLevel="1">
      <c r="A100" s="9">
        <v>43252</v>
      </c>
      <c r="B100" s="129">
        <v>6983.45702119</v>
      </c>
      <c r="C100" s="129">
        <v>0.90545209000000004</v>
      </c>
      <c r="D100" s="129">
        <v>0</v>
      </c>
      <c r="E100" s="129">
        <v>0.90545209000000004</v>
      </c>
      <c r="F100" s="129">
        <v>7.1424799999999997E-3</v>
      </c>
      <c r="G100" s="129">
        <v>0</v>
      </c>
      <c r="H100" s="129">
        <v>7.1424799999999997E-3</v>
      </c>
      <c r="I100" s="129">
        <v>3705.4868015100001</v>
      </c>
      <c r="J100" s="129">
        <v>47.544043850000001</v>
      </c>
      <c r="K100" s="129">
        <v>3657.9427576600001</v>
      </c>
      <c r="L100" s="129">
        <v>3277.0576251100001</v>
      </c>
      <c r="M100" s="129">
        <v>3274.4545895000001</v>
      </c>
      <c r="N100" s="129">
        <v>2.6030356100000001</v>
      </c>
      <c r="O100" s="129">
        <v>0</v>
      </c>
      <c r="P100" s="129">
        <v>0.1220354</v>
      </c>
      <c r="Q100" s="129"/>
      <c r="R100" s="129"/>
      <c r="S100" s="129"/>
    </row>
    <row r="101" spans="1:19" hidden="1" outlineLevel="1">
      <c r="A101" s="9">
        <v>43282</v>
      </c>
      <c r="B101" s="129">
        <v>7169.7339944300002</v>
      </c>
      <c r="C101" s="129">
        <v>0.94020115999999998</v>
      </c>
      <c r="D101" s="129">
        <v>0</v>
      </c>
      <c r="E101" s="129">
        <v>0.94020115999999998</v>
      </c>
      <c r="F101" s="129">
        <v>0</v>
      </c>
      <c r="G101" s="129">
        <v>0</v>
      </c>
      <c r="H101" s="129">
        <v>0</v>
      </c>
      <c r="I101" s="129">
        <v>3809.5339054199999</v>
      </c>
      <c r="J101" s="129">
        <v>68.303930730000005</v>
      </c>
      <c r="K101" s="129">
        <v>3741.2299746899998</v>
      </c>
      <c r="L101" s="129">
        <v>3359.2598878499998</v>
      </c>
      <c r="M101" s="129">
        <v>3356.6637367899998</v>
      </c>
      <c r="N101" s="129">
        <v>2.59615106</v>
      </c>
      <c r="O101" s="129">
        <v>0</v>
      </c>
      <c r="P101" s="129">
        <v>0.12328456</v>
      </c>
      <c r="Q101" s="129"/>
      <c r="R101" s="129"/>
      <c r="S101" s="129"/>
    </row>
    <row r="102" spans="1:19" hidden="1" outlineLevel="1">
      <c r="A102" s="9">
        <v>43313</v>
      </c>
      <c r="B102" s="129">
        <v>7518.0177042100004</v>
      </c>
      <c r="C102" s="129">
        <v>0.93916710000000003</v>
      </c>
      <c r="D102" s="129">
        <v>0</v>
      </c>
      <c r="E102" s="129">
        <v>0.93916710000000003</v>
      </c>
      <c r="F102" s="129">
        <v>0</v>
      </c>
      <c r="G102" s="129">
        <v>0</v>
      </c>
      <c r="H102" s="129">
        <v>0</v>
      </c>
      <c r="I102" s="129">
        <v>3898.50620243</v>
      </c>
      <c r="J102" s="129">
        <v>47.897433059999997</v>
      </c>
      <c r="K102" s="129">
        <v>3850.6087693700001</v>
      </c>
      <c r="L102" s="129">
        <v>3618.57233468</v>
      </c>
      <c r="M102" s="129">
        <v>3616.0898298900001</v>
      </c>
      <c r="N102" s="129">
        <v>2.4825047900000001</v>
      </c>
      <c r="O102" s="129">
        <v>0</v>
      </c>
      <c r="P102" s="129">
        <v>0.12487595999999999</v>
      </c>
      <c r="Q102" s="129"/>
      <c r="R102" s="129"/>
      <c r="S102" s="129"/>
    </row>
    <row r="103" spans="1:19" hidden="1" outlineLevel="1">
      <c r="A103" s="9">
        <v>43344</v>
      </c>
      <c r="B103" s="129">
        <v>7640.3141360899999</v>
      </c>
      <c r="C103" s="129">
        <v>0.95769846000000003</v>
      </c>
      <c r="D103" s="129">
        <v>0</v>
      </c>
      <c r="E103" s="129">
        <v>0.95769846000000003</v>
      </c>
      <c r="F103" s="129">
        <v>0</v>
      </c>
      <c r="G103" s="129">
        <v>0</v>
      </c>
      <c r="H103" s="129">
        <v>0</v>
      </c>
      <c r="I103" s="129">
        <v>4001.7905104299998</v>
      </c>
      <c r="J103" s="129">
        <v>40.414814990000004</v>
      </c>
      <c r="K103" s="129">
        <v>3961.3756954400001</v>
      </c>
      <c r="L103" s="129">
        <v>3637.5659271999998</v>
      </c>
      <c r="M103" s="129">
        <v>3634.41153377</v>
      </c>
      <c r="N103" s="129">
        <v>3.1543934299999998</v>
      </c>
      <c r="O103" s="129">
        <v>0</v>
      </c>
      <c r="P103" s="129">
        <v>0.12648644000000001</v>
      </c>
      <c r="Q103" s="129"/>
      <c r="R103" s="129"/>
      <c r="S103" s="129"/>
    </row>
    <row r="104" spans="1:19" hidden="1" outlineLevel="1">
      <c r="A104" s="9">
        <v>43374</v>
      </c>
      <c r="B104" s="129">
        <v>7721.2468348800003</v>
      </c>
      <c r="C104" s="129">
        <v>0.97108762000000004</v>
      </c>
      <c r="D104" s="129">
        <v>0</v>
      </c>
      <c r="E104" s="129">
        <v>0.97108762000000004</v>
      </c>
      <c r="F104" s="129">
        <v>0</v>
      </c>
      <c r="G104" s="129">
        <v>0</v>
      </c>
      <c r="H104" s="129">
        <v>0</v>
      </c>
      <c r="I104" s="129">
        <v>4035.03939502</v>
      </c>
      <c r="J104" s="129">
        <v>39.82972968</v>
      </c>
      <c r="K104" s="129">
        <v>3995.2096653399999</v>
      </c>
      <c r="L104" s="129">
        <v>3685.2363522400001</v>
      </c>
      <c r="M104" s="129">
        <v>3681.3088371099998</v>
      </c>
      <c r="N104" s="129">
        <v>3.9275151300000002</v>
      </c>
      <c r="O104" s="129">
        <v>0</v>
      </c>
      <c r="P104" s="129">
        <v>0.12770688999999999</v>
      </c>
      <c r="Q104" s="129"/>
      <c r="R104" s="129"/>
      <c r="S104" s="129"/>
    </row>
    <row r="105" spans="1:19" hidden="1" outlineLevel="1">
      <c r="A105" s="9">
        <v>43405</v>
      </c>
      <c r="B105" s="129">
        <v>7901.3306929600003</v>
      </c>
      <c r="C105" s="129">
        <v>1.0023407</v>
      </c>
      <c r="D105" s="129">
        <v>0</v>
      </c>
      <c r="E105" s="129">
        <v>1.0023407</v>
      </c>
      <c r="F105" s="129">
        <v>0</v>
      </c>
      <c r="G105" s="129">
        <v>0</v>
      </c>
      <c r="H105" s="129">
        <v>0</v>
      </c>
      <c r="I105" s="129">
        <v>4173.0880920500003</v>
      </c>
      <c r="J105" s="129">
        <v>42.309409199999997</v>
      </c>
      <c r="K105" s="129">
        <v>4130.7786828500002</v>
      </c>
      <c r="L105" s="129">
        <v>3727.2402602100001</v>
      </c>
      <c r="M105" s="129">
        <v>3722.87225928</v>
      </c>
      <c r="N105" s="129">
        <v>4.36800093</v>
      </c>
      <c r="O105" s="129">
        <v>0</v>
      </c>
      <c r="P105" s="129">
        <v>0.12905469</v>
      </c>
      <c r="Q105" s="129"/>
      <c r="R105" s="129"/>
      <c r="S105" s="129"/>
    </row>
    <row r="106" spans="1:19" hidden="1" outlineLevel="1">
      <c r="A106" s="9">
        <v>43435</v>
      </c>
      <c r="B106" s="129">
        <v>7590.8648506600002</v>
      </c>
      <c r="C106" s="129">
        <v>3.5244417600000002</v>
      </c>
      <c r="D106" s="129">
        <v>0</v>
      </c>
      <c r="E106" s="129">
        <v>3.5244417600000002</v>
      </c>
      <c r="F106" s="129">
        <v>0</v>
      </c>
      <c r="G106" s="129">
        <v>0</v>
      </c>
      <c r="H106" s="129">
        <v>0</v>
      </c>
      <c r="I106" s="129">
        <v>4114.5225636699997</v>
      </c>
      <c r="J106" s="129">
        <v>27.632114049999998</v>
      </c>
      <c r="K106" s="129">
        <v>4086.8904496199998</v>
      </c>
      <c r="L106" s="129">
        <v>3472.8178452299999</v>
      </c>
      <c r="M106" s="129">
        <v>3470.5286479800002</v>
      </c>
      <c r="N106" s="129">
        <v>2.28919725</v>
      </c>
      <c r="O106" s="129">
        <v>0</v>
      </c>
      <c r="P106" s="129">
        <v>0.13050427000000001</v>
      </c>
      <c r="Q106" s="129"/>
      <c r="R106" s="129"/>
      <c r="S106" s="129"/>
    </row>
    <row r="107" spans="1:19" hidden="1" outlineLevel="1">
      <c r="A107" s="9">
        <v>43466</v>
      </c>
      <c r="B107" s="129">
        <v>7580.5474264100003</v>
      </c>
      <c r="C107" s="129">
        <v>4.7400874599999998</v>
      </c>
      <c r="D107" s="129">
        <v>0</v>
      </c>
      <c r="E107" s="129">
        <v>4.7400874599999998</v>
      </c>
      <c r="F107" s="129">
        <v>0</v>
      </c>
      <c r="G107" s="129">
        <v>0</v>
      </c>
      <c r="H107" s="129">
        <v>0</v>
      </c>
      <c r="I107" s="129">
        <v>4056.7839073</v>
      </c>
      <c r="J107" s="129">
        <v>22.219303379999999</v>
      </c>
      <c r="K107" s="129">
        <v>4034.5646039200001</v>
      </c>
      <c r="L107" s="129">
        <v>3519.02343165</v>
      </c>
      <c r="M107" s="129">
        <v>3516.9337372099999</v>
      </c>
      <c r="N107" s="129">
        <v>2.0896944400000002</v>
      </c>
      <c r="O107" s="129">
        <v>0</v>
      </c>
      <c r="P107" s="129">
        <v>0.13205729999999999</v>
      </c>
      <c r="Q107" s="129"/>
      <c r="R107" s="129"/>
      <c r="S107" s="129"/>
    </row>
    <row r="108" spans="1:19" hidden="1" outlineLevel="1">
      <c r="A108" s="9">
        <v>43497</v>
      </c>
      <c r="B108" s="129">
        <v>7533.8815334700002</v>
      </c>
      <c r="C108" s="129">
        <v>4.6305940999999997</v>
      </c>
      <c r="D108" s="129">
        <v>0</v>
      </c>
      <c r="E108" s="129">
        <v>4.6305940999999997</v>
      </c>
      <c r="F108" s="129">
        <v>0</v>
      </c>
      <c r="G108" s="129">
        <v>0</v>
      </c>
      <c r="H108" s="129">
        <v>0</v>
      </c>
      <c r="I108" s="129">
        <v>4018.5820789700001</v>
      </c>
      <c r="J108" s="129">
        <v>58.54606587</v>
      </c>
      <c r="K108" s="129">
        <v>3960.0360131000002</v>
      </c>
      <c r="L108" s="129">
        <v>3510.6688604000001</v>
      </c>
      <c r="M108" s="129">
        <v>3508.70812656</v>
      </c>
      <c r="N108" s="129">
        <v>1.9607338400000001</v>
      </c>
      <c r="O108" s="129">
        <v>0</v>
      </c>
      <c r="P108" s="129">
        <v>0.13327099000000001</v>
      </c>
      <c r="Q108" s="129"/>
      <c r="R108" s="129"/>
      <c r="S108" s="129"/>
    </row>
    <row r="109" spans="1:19" hidden="1" outlineLevel="1">
      <c r="A109" s="9">
        <v>43525</v>
      </c>
      <c r="B109" s="129">
        <v>7682.53266497</v>
      </c>
      <c r="C109" s="129">
        <v>4.5316262399999996</v>
      </c>
      <c r="D109" s="129">
        <v>0</v>
      </c>
      <c r="E109" s="129">
        <v>4.5316262399999996</v>
      </c>
      <c r="F109" s="129">
        <v>0</v>
      </c>
      <c r="G109" s="129">
        <v>0</v>
      </c>
      <c r="H109" s="129">
        <v>0</v>
      </c>
      <c r="I109" s="129">
        <v>4116.1367049199998</v>
      </c>
      <c r="J109" s="129">
        <v>67.893135520000001</v>
      </c>
      <c r="K109" s="129">
        <v>4048.2435694000001</v>
      </c>
      <c r="L109" s="129">
        <v>3561.8643338100001</v>
      </c>
      <c r="M109" s="129">
        <v>3560.0957700099998</v>
      </c>
      <c r="N109" s="129">
        <v>1.7685637999999999</v>
      </c>
      <c r="O109" s="129">
        <v>0</v>
      </c>
      <c r="P109" s="129">
        <v>0.1347189</v>
      </c>
      <c r="Q109" s="129"/>
      <c r="R109" s="129"/>
      <c r="S109" s="129"/>
    </row>
    <row r="110" spans="1:19" hidden="1" outlineLevel="1">
      <c r="A110" s="9">
        <v>43556</v>
      </c>
      <c r="B110" s="129">
        <v>7653.10610602</v>
      </c>
      <c r="C110" s="129">
        <v>4.4341311499999998</v>
      </c>
      <c r="D110" s="129">
        <v>0</v>
      </c>
      <c r="E110" s="129">
        <v>4.4341311499999998</v>
      </c>
      <c r="F110" s="129">
        <v>0</v>
      </c>
      <c r="G110" s="129">
        <v>0</v>
      </c>
      <c r="H110" s="129">
        <v>0</v>
      </c>
      <c r="I110" s="129">
        <v>4113.9208569399998</v>
      </c>
      <c r="J110" s="129">
        <v>54.344452570000001</v>
      </c>
      <c r="K110" s="129">
        <v>4059.5764043700001</v>
      </c>
      <c r="L110" s="129">
        <v>3534.75111793</v>
      </c>
      <c r="M110" s="129">
        <v>3533.01462214</v>
      </c>
      <c r="N110" s="129">
        <v>1.73649579</v>
      </c>
      <c r="O110" s="129">
        <v>0</v>
      </c>
      <c r="P110" s="129">
        <v>0.13610970999999999</v>
      </c>
      <c r="Q110" s="129"/>
      <c r="R110" s="129"/>
      <c r="S110" s="129"/>
    </row>
    <row r="111" spans="1:19" hidden="1" outlineLevel="1">
      <c r="A111" s="9">
        <v>43586</v>
      </c>
      <c r="B111" s="129">
        <v>7638.0919842699996</v>
      </c>
      <c r="C111" s="129">
        <v>4.2058397000000003</v>
      </c>
      <c r="D111" s="129">
        <v>0</v>
      </c>
      <c r="E111" s="129">
        <v>4.2058397000000003</v>
      </c>
      <c r="F111" s="129">
        <v>0</v>
      </c>
      <c r="G111" s="129">
        <v>0</v>
      </c>
      <c r="H111" s="129">
        <v>0</v>
      </c>
      <c r="I111" s="129">
        <v>4043.3283980000001</v>
      </c>
      <c r="J111" s="129">
        <v>37.303603029999998</v>
      </c>
      <c r="K111" s="129">
        <v>4006.0247949700001</v>
      </c>
      <c r="L111" s="129">
        <v>3590.5577465699998</v>
      </c>
      <c r="M111" s="129">
        <v>3588.9695254899998</v>
      </c>
      <c r="N111" s="129">
        <v>1.5882210800000001</v>
      </c>
      <c r="O111" s="129">
        <v>0</v>
      </c>
      <c r="P111" s="129">
        <v>0.13760553</v>
      </c>
      <c r="Q111" s="129"/>
      <c r="R111" s="129"/>
      <c r="S111" s="129"/>
    </row>
    <row r="112" spans="1:19" hidden="1" outlineLevel="1">
      <c r="A112" s="9">
        <v>43617</v>
      </c>
      <c r="B112" s="129">
        <v>7418.5727442400002</v>
      </c>
      <c r="C112" s="129">
        <v>3.30634082</v>
      </c>
      <c r="D112" s="129">
        <v>0</v>
      </c>
      <c r="E112" s="129">
        <v>3.30634082</v>
      </c>
      <c r="F112" s="129">
        <v>0</v>
      </c>
      <c r="G112" s="129">
        <v>0</v>
      </c>
      <c r="H112" s="129">
        <v>0</v>
      </c>
      <c r="I112" s="129">
        <v>4157.09489682</v>
      </c>
      <c r="J112" s="129">
        <v>42.43219835</v>
      </c>
      <c r="K112" s="129">
        <v>4114.6626984699997</v>
      </c>
      <c r="L112" s="129">
        <v>3258.1715066000002</v>
      </c>
      <c r="M112" s="129">
        <v>3256.5330790799999</v>
      </c>
      <c r="N112" s="129">
        <v>1.63842752</v>
      </c>
      <c r="O112" s="129">
        <v>0</v>
      </c>
      <c r="P112" s="129">
        <v>0.13914109</v>
      </c>
      <c r="Q112" s="129"/>
      <c r="R112" s="129"/>
      <c r="S112" s="129"/>
    </row>
    <row r="113" spans="1:19" hidden="1" outlineLevel="1">
      <c r="A113" s="9">
        <v>43647</v>
      </c>
      <c r="B113" s="129">
        <v>7407.19530829</v>
      </c>
      <c r="C113" s="129">
        <v>3.1762690899999999</v>
      </c>
      <c r="D113" s="129">
        <v>0</v>
      </c>
      <c r="E113" s="129">
        <v>3.1762690899999999</v>
      </c>
      <c r="F113" s="129">
        <v>0</v>
      </c>
      <c r="G113" s="129">
        <v>0</v>
      </c>
      <c r="H113" s="129">
        <v>0</v>
      </c>
      <c r="I113" s="129">
        <v>4117.3796141399998</v>
      </c>
      <c r="J113" s="129">
        <v>45.552716220000001</v>
      </c>
      <c r="K113" s="129">
        <v>4071.8268979200002</v>
      </c>
      <c r="L113" s="129">
        <v>3286.6394250600001</v>
      </c>
      <c r="M113" s="129">
        <v>3283.7242562800002</v>
      </c>
      <c r="N113" s="129">
        <v>2.9151687800000001</v>
      </c>
      <c r="O113" s="129">
        <v>0</v>
      </c>
      <c r="P113" s="129">
        <v>0.15160492</v>
      </c>
      <c r="Q113" s="129"/>
      <c r="R113" s="129"/>
      <c r="S113" s="129"/>
    </row>
    <row r="114" spans="1:19" hidden="1" outlineLevel="1">
      <c r="A114" s="9">
        <v>43678</v>
      </c>
      <c r="B114" s="129">
        <v>7584.1755872000003</v>
      </c>
      <c r="C114" s="129">
        <v>3.03552709</v>
      </c>
      <c r="D114" s="129">
        <v>0</v>
      </c>
      <c r="E114" s="129">
        <v>3.03552709</v>
      </c>
      <c r="F114" s="129">
        <v>0</v>
      </c>
      <c r="G114" s="129">
        <v>0</v>
      </c>
      <c r="H114" s="129">
        <v>0</v>
      </c>
      <c r="I114" s="129">
        <v>4243.8303761899997</v>
      </c>
      <c r="J114" s="129">
        <v>56.439449349999997</v>
      </c>
      <c r="K114" s="129">
        <v>4187.3909268400002</v>
      </c>
      <c r="L114" s="129">
        <v>3337.3096839200002</v>
      </c>
      <c r="M114" s="129">
        <v>3333.67980502</v>
      </c>
      <c r="N114" s="129">
        <v>3.6298789</v>
      </c>
      <c r="O114" s="129">
        <v>0</v>
      </c>
      <c r="P114" s="129">
        <v>0.15276558000000001</v>
      </c>
      <c r="Q114" s="129"/>
      <c r="R114" s="129"/>
      <c r="S114" s="129"/>
    </row>
    <row r="115" spans="1:19" hidden="1" outlineLevel="1">
      <c r="A115" s="9">
        <v>43709</v>
      </c>
      <c r="B115" s="129">
        <v>7541.4786595699998</v>
      </c>
      <c r="C115" s="129">
        <v>2.8864803600000002</v>
      </c>
      <c r="D115" s="129">
        <v>0</v>
      </c>
      <c r="E115" s="129">
        <v>2.8864803600000002</v>
      </c>
      <c r="F115" s="129">
        <v>0</v>
      </c>
      <c r="G115" s="129">
        <v>0</v>
      </c>
      <c r="H115" s="129">
        <v>0</v>
      </c>
      <c r="I115" s="129">
        <v>4236.9261494700004</v>
      </c>
      <c r="J115" s="129">
        <v>93.449471149999994</v>
      </c>
      <c r="K115" s="129">
        <v>4143.4766783200002</v>
      </c>
      <c r="L115" s="129">
        <v>3301.6660297399999</v>
      </c>
      <c r="M115" s="129">
        <v>3291.3618735700002</v>
      </c>
      <c r="N115" s="129">
        <v>10.304156170000001</v>
      </c>
      <c r="O115" s="129">
        <v>0</v>
      </c>
      <c r="P115" s="129">
        <v>0.17795314000000001</v>
      </c>
      <c r="Q115" s="129"/>
      <c r="R115" s="129"/>
      <c r="S115" s="129"/>
    </row>
    <row r="116" spans="1:19" hidden="1" outlineLevel="1">
      <c r="A116" s="9">
        <v>43739</v>
      </c>
      <c r="B116" s="129">
        <v>7663.4059912700004</v>
      </c>
      <c r="C116" s="129">
        <v>2.8063973799999999</v>
      </c>
      <c r="D116" s="129">
        <v>0</v>
      </c>
      <c r="E116" s="129">
        <v>2.8063973799999999</v>
      </c>
      <c r="F116" s="129">
        <v>0</v>
      </c>
      <c r="G116" s="129">
        <v>0</v>
      </c>
      <c r="H116" s="129">
        <v>0</v>
      </c>
      <c r="I116" s="129">
        <v>4291.8200452399997</v>
      </c>
      <c r="J116" s="129">
        <v>104.08651784</v>
      </c>
      <c r="K116" s="129">
        <v>4187.7335273999997</v>
      </c>
      <c r="L116" s="129">
        <v>3368.7795486499999</v>
      </c>
      <c r="M116" s="129">
        <v>3354.62520769</v>
      </c>
      <c r="N116" s="129">
        <v>14.154340960000001</v>
      </c>
      <c r="O116" s="129">
        <v>0</v>
      </c>
      <c r="P116" s="129">
        <v>0.17906340000000001</v>
      </c>
      <c r="Q116" s="129"/>
      <c r="R116" s="129"/>
      <c r="S116" s="129"/>
    </row>
    <row r="117" spans="1:19" hidden="1" outlineLevel="1">
      <c r="A117" s="9">
        <v>43770</v>
      </c>
      <c r="B117" s="129">
        <v>7655.1558931400004</v>
      </c>
      <c r="C117" s="129">
        <v>2.7021219400000001</v>
      </c>
      <c r="D117" s="129">
        <v>0</v>
      </c>
      <c r="E117" s="129">
        <v>2.7021219400000001</v>
      </c>
      <c r="F117" s="129">
        <v>0</v>
      </c>
      <c r="G117" s="129">
        <v>0</v>
      </c>
      <c r="H117" s="129">
        <v>0</v>
      </c>
      <c r="I117" s="129">
        <v>4282.8240567000003</v>
      </c>
      <c r="J117" s="129">
        <v>103.13725135</v>
      </c>
      <c r="K117" s="129">
        <v>4179.6868053500002</v>
      </c>
      <c r="L117" s="129">
        <v>3369.6297144999999</v>
      </c>
      <c r="M117" s="129">
        <v>3349.0389086499999</v>
      </c>
      <c r="N117" s="129">
        <v>20.590805849999999</v>
      </c>
      <c r="O117" s="129">
        <v>0</v>
      </c>
      <c r="P117" s="129">
        <v>0.17916747</v>
      </c>
      <c r="Q117" s="129"/>
      <c r="R117" s="129"/>
      <c r="S117" s="129"/>
    </row>
    <row r="118" spans="1:19" hidden="1" outlineLevel="1">
      <c r="A118" s="9">
        <v>43800</v>
      </c>
      <c r="B118" s="129">
        <v>7463.5236480800004</v>
      </c>
      <c r="C118" s="129">
        <v>2.5654547299999999</v>
      </c>
      <c r="D118" s="129">
        <v>0</v>
      </c>
      <c r="E118" s="129">
        <v>2.5654547299999999</v>
      </c>
      <c r="F118" s="129">
        <v>0</v>
      </c>
      <c r="G118" s="129">
        <v>0</v>
      </c>
      <c r="H118" s="129">
        <v>0</v>
      </c>
      <c r="I118" s="129">
        <v>4053.2607136000001</v>
      </c>
      <c r="J118" s="129">
        <v>118.45570513</v>
      </c>
      <c r="K118" s="129">
        <v>3934.8050084699998</v>
      </c>
      <c r="L118" s="129">
        <v>3407.6974797500002</v>
      </c>
      <c r="M118" s="129">
        <v>3389.6947523499998</v>
      </c>
      <c r="N118" s="129">
        <v>18.002727400000001</v>
      </c>
      <c r="O118" s="129">
        <v>0</v>
      </c>
      <c r="P118" s="129">
        <v>0.49914096000000002</v>
      </c>
      <c r="Q118" s="129"/>
      <c r="R118" s="129"/>
      <c r="S118" s="129"/>
    </row>
    <row r="119" spans="1:19" hidden="1" outlineLevel="1">
      <c r="A119" s="9">
        <v>43831</v>
      </c>
      <c r="B119" s="129">
        <v>7577.9420098800001</v>
      </c>
      <c r="C119" s="129">
        <v>2.4453209600000001</v>
      </c>
      <c r="D119" s="129">
        <v>0</v>
      </c>
      <c r="E119" s="129">
        <v>2.4453209600000001</v>
      </c>
      <c r="F119" s="129">
        <v>0</v>
      </c>
      <c r="G119" s="129">
        <v>0</v>
      </c>
      <c r="H119" s="129">
        <v>0</v>
      </c>
      <c r="I119" s="129">
        <v>4111.9552854499998</v>
      </c>
      <c r="J119" s="129">
        <v>94.51115034</v>
      </c>
      <c r="K119" s="129">
        <v>4017.4441351099999</v>
      </c>
      <c r="L119" s="129">
        <v>3463.5414034700002</v>
      </c>
      <c r="M119" s="129">
        <v>3448.2917123500001</v>
      </c>
      <c r="N119" s="129">
        <v>15.24969112</v>
      </c>
      <c r="O119" s="129">
        <v>0</v>
      </c>
      <c r="P119" s="129">
        <v>0.49251545000000002</v>
      </c>
      <c r="Q119" s="129"/>
      <c r="R119" s="129"/>
      <c r="S119" s="129"/>
    </row>
    <row r="120" spans="1:19" hidden="1" outlineLevel="1">
      <c r="A120" s="9">
        <v>43862</v>
      </c>
      <c r="B120" s="129">
        <v>7572.7040529699998</v>
      </c>
      <c r="C120" s="129">
        <v>2.3756106400000001</v>
      </c>
      <c r="D120" s="129">
        <v>0</v>
      </c>
      <c r="E120" s="129">
        <v>2.3756106400000001</v>
      </c>
      <c r="F120" s="129">
        <v>0</v>
      </c>
      <c r="G120" s="129">
        <v>0</v>
      </c>
      <c r="H120" s="129">
        <v>0</v>
      </c>
      <c r="I120" s="129">
        <v>4068.73904408</v>
      </c>
      <c r="J120" s="129">
        <v>101.93759267</v>
      </c>
      <c r="K120" s="129">
        <v>3966.80145141</v>
      </c>
      <c r="L120" s="129">
        <v>3501.5893982500002</v>
      </c>
      <c r="M120" s="129">
        <v>3493.58550397</v>
      </c>
      <c r="N120" s="129">
        <v>8.0038942800000008</v>
      </c>
      <c r="O120" s="129">
        <v>0</v>
      </c>
      <c r="P120" s="129">
        <v>0.49481244000000002</v>
      </c>
      <c r="Q120" s="129"/>
      <c r="R120" s="129"/>
      <c r="S120" s="129"/>
    </row>
    <row r="121" spans="1:19" hidden="1" outlineLevel="1">
      <c r="A121" s="9">
        <v>43891</v>
      </c>
      <c r="B121" s="129">
        <v>7992.8191258099996</v>
      </c>
      <c r="C121" s="129">
        <v>2.23605353</v>
      </c>
      <c r="D121" s="129">
        <v>0</v>
      </c>
      <c r="E121" s="129">
        <v>2.23605353</v>
      </c>
      <c r="F121" s="129">
        <v>0</v>
      </c>
      <c r="G121" s="129">
        <v>0</v>
      </c>
      <c r="H121" s="129">
        <v>0</v>
      </c>
      <c r="I121" s="129">
        <v>4418.0710970700002</v>
      </c>
      <c r="J121" s="129">
        <v>107.24749804</v>
      </c>
      <c r="K121" s="129">
        <v>4310.82359903</v>
      </c>
      <c r="L121" s="129">
        <v>3572.5119752099999</v>
      </c>
      <c r="M121" s="129">
        <v>3564.98195403</v>
      </c>
      <c r="N121" s="129">
        <v>7.5300211800000003</v>
      </c>
      <c r="O121" s="129">
        <v>0</v>
      </c>
      <c r="P121" s="129">
        <v>0.49805016000000002</v>
      </c>
      <c r="Q121" s="129"/>
      <c r="R121" s="129"/>
      <c r="S121" s="129"/>
    </row>
    <row r="122" spans="1:19" hidden="1" outlineLevel="1">
      <c r="A122" s="9">
        <v>43922</v>
      </c>
      <c r="B122" s="129">
        <v>8059.0355356</v>
      </c>
      <c r="C122" s="129">
        <v>2.1329808400000001</v>
      </c>
      <c r="D122" s="129">
        <v>0</v>
      </c>
      <c r="E122" s="129">
        <v>2.1329808400000001</v>
      </c>
      <c r="F122" s="129">
        <v>0</v>
      </c>
      <c r="G122" s="129">
        <v>0</v>
      </c>
      <c r="H122" s="129">
        <v>0</v>
      </c>
      <c r="I122" s="129">
        <v>4612.3266491100003</v>
      </c>
      <c r="J122" s="129">
        <v>108.1805086</v>
      </c>
      <c r="K122" s="129">
        <v>4504.1461405099999</v>
      </c>
      <c r="L122" s="129">
        <v>3444.5759056500001</v>
      </c>
      <c r="M122" s="129">
        <v>3437.24824463</v>
      </c>
      <c r="N122" s="129">
        <v>7.3276610199999999</v>
      </c>
      <c r="O122" s="129">
        <v>0</v>
      </c>
      <c r="P122" s="129">
        <v>0.48834755000000002</v>
      </c>
      <c r="Q122" s="129"/>
      <c r="R122" s="129"/>
      <c r="S122" s="129"/>
    </row>
    <row r="123" spans="1:19" hidden="1" outlineLevel="1">
      <c r="A123" s="9">
        <v>43952</v>
      </c>
      <c r="B123" s="129">
        <v>7972.1291150500001</v>
      </c>
      <c r="C123" s="129">
        <v>1.9948891600000001</v>
      </c>
      <c r="D123" s="129">
        <v>0</v>
      </c>
      <c r="E123" s="129">
        <v>1.9948891600000001</v>
      </c>
      <c r="F123" s="129">
        <v>0</v>
      </c>
      <c r="G123" s="129">
        <v>0</v>
      </c>
      <c r="H123" s="129">
        <v>0</v>
      </c>
      <c r="I123" s="129">
        <v>4536.4412702600002</v>
      </c>
      <c r="J123" s="129">
        <v>110.06385496999999</v>
      </c>
      <c r="K123" s="129">
        <v>4426.3774152899996</v>
      </c>
      <c r="L123" s="129">
        <v>3433.6929556300001</v>
      </c>
      <c r="M123" s="129">
        <v>3426.2561934</v>
      </c>
      <c r="N123" s="129">
        <v>7.4367622300000003</v>
      </c>
      <c r="O123" s="129">
        <v>0</v>
      </c>
      <c r="P123" s="129">
        <v>0.48939450000000001</v>
      </c>
      <c r="Q123" s="129"/>
      <c r="R123" s="129"/>
      <c r="S123" s="129"/>
    </row>
    <row r="124" spans="1:19" hidden="1" outlineLevel="1">
      <c r="A124" s="9">
        <v>43983</v>
      </c>
      <c r="B124" s="129">
        <v>8018.4273537199997</v>
      </c>
      <c r="C124" s="129">
        <v>1.8828752600000001</v>
      </c>
      <c r="D124" s="129">
        <v>0</v>
      </c>
      <c r="E124" s="129">
        <v>1.8828752600000001</v>
      </c>
      <c r="F124" s="129">
        <v>0</v>
      </c>
      <c r="G124" s="129">
        <v>0</v>
      </c>
      <c r="H124" s="129">
        <v>0</v>
      </c>
      <c r="I124" s="129">
        <v>4580.3697371099997</v>
      </c>
      <c r="J124" s="129">
        <v>103.92686685</v>
      </c>
      <c r="K124" s="129">
        <v>4476.4428702599998</v>
      </c>
      <c r="L124" s="129">
        <v>3436.1747413500002</v>
      </c>
      <c r="M124" s="129">
        <v>3429.3020912000002</v>
      </c>
      <c r="N124" s="129">
        <v>6.8726501500000001</v>
      </c>
      <c r="O124" s="129">
        <v>0</v>
      </c>
      <c r="P124" s="129">
        <v>0.48729992</v>
      </c>
      <c r="Q124" s="129"/>
      <c r="R124" s="129"/>
      <c r="S124" s="129"/>
    </row>
    <row r="125" spans="1:19" hidden="1" outlineLevel="1">
      <c r="A125" s="9">
        <v>44013</v>
      </c>
      <c r="B125" s="129">
        <v>8069.0098558999998</v>
      </c>
      <c r="C125" s="129">
        <v>1.7821800800000001</v>
      </c>
      <c r="D125" s="129">
        <v>0</v>
      </c>
      <c r="E125" s="129">
        <v>1.7821800800000001</v>
      </c>
      <c r="F125" s="129">
        <v>0</v>
      </c>
      <c r="G125" s="129">
        <v>0</v>
      </c>
      <c r="H125" s="129">
        <v>0</v>
      </c>
      <c r="I125" s="129">
        <v>4578.0545613599998</v>
      </c>
      <c r="J125" s="129">
        <v>99.352013389999996</v>
      </c>
      <c r="K125" s="129">
        <v>4478.7025479699996</v>
      </c>
      <c r="L125" s="129">
        <v>3489.1731144599999</v>
      </c>
      <c r="M125" s="129">
        <v>3482.5986176500001</v>
      </c>
      <c r="N125" s="129">
        <v>6.5744968100000003</v>
      </c>
      <c r="O125" s="129">
        <v>0</v>
      </c>
      <c r="P125" s="129">
        <v>0.48670687000000001</v>
      </c>
      <c r="Q125" s="129"/>
      <c r="R125" s="129"/>
      <c r="S125" s="129"/>
    </row>
    <row r="126" spans="1:19" hidden="1" outlineLevel="1">
      <c r="A126" s="9">
        <v>44044</v>
      </c>
      <c r="B126" s="129">
        <v>8147.8492227400002</v>
      </c>
      <c r="C126" s="129">
        <v>1.6804078499999999</v>
      </c>
      <c r="D126" s="129">
        <v>0</v>
      </c>
      <c r="E126" s="129">
        <v>1.6804078499999999</v>
      </c>
      <c r="F126" s="129">
        <v>0</v>
      </c>
      <c r="G126" s="129">
        <v>0</v>
      </c>
      <c r="H126" s="129">
        <v>0</v>
      </c>
      <c r="I126" s="129">
        <v>4609.8629889000003</v>
      </c>
      <c r="J126" s="129">
        <v>99.463112409999994</v>
      </c>
      <c r="K126" s="129">
        <v>4510.3998764899998</v>
      </c>
      <c r="L126" s="129">
        <v>3536.3058259899999</v>
      </c>
      <c r="M126" s="129">
        <v>3529.98961345</v>
      </c>
      <c r="N126" s="129">
        <v>6.3162125400000004</v>
      </c>
      <c r="O126" s="129">
        <v>0</v>
      </c>
      <c r="P126" s="129">
        <v>0.48640968000000001</v>
      </c>
      <c r="Q126" s="129"/>
      <c r="R126" s="129"/>
      <c r="S126" s="129"/>
    </row>
    <row r="127" spans="1:19" hidden="1" outlineLevel="1">
      <c r="A127" s="9">
        <v>44075</v>
      </c>
      <c r="B127" s="129">
        <v>8306.9269512899991</v>
      </c>
      <c r="C127" s="129">
        <v>1.5824984499999999</v>
      </c>
      <c r="D127" s="129">
        <v>0</v>
      </c>
      <c r="E127" s="129">
        <v>1.5824984499999999</v>
      </c>
      <c r="F127" s="129">
        <v>0</v>
      </c>
      <c r="G127" s="129">
        <v>0</v>
      </c>
      <c r="H127" s="129">
        <v>0</v>
      </c>
      <c r="I127" s="129">
        <v>4761.0829335899998</v>
      </c>
      <c r="J127" s="129">
        <v>99.225595209999994</v>
      </c>
      <c r="K127" s="129">
        <v>4661.8573383800003</v>
      </c>
      <c r="L127" s="129">
        <v>3544.2615192500002</v>
      </c>
      <c r="M127" s="129">
        <v>3535.9524770899998</v>
      </c>
      <c r="N127" s="129">
        <v>8.3090421600000006</v>
      </c>
      <c r="O127" s="129">
        <v>0</v>
      </c>
      <c r="P127" s="129">
        <v>0.49195860000000002</v>
      </c>
      <c r="Q127" s="129"/>
      <c r="R127" s="129"/>
      <c r="S127" s="129"/>
    </row>
    <row r="128" spans="1:19" hidden="1" outlineLevel="1">
      <c r="A128" s="9">
        <v>44105</v>
      </c>
      <c r="B128" s="129">
        <v>8229.9144707399992</v>
      </c>
      <c r="C128" s="129">
        <v>1.4876136900000001</v>
      </c>
      <c r="D128" s="129">
        <v>0</v>
      </c>
      <c r="E128" s="129">
        <v>1.4876136900000001</v>
      </c>
      <c r="F128" s="129">
        <v>0</v>
      </c>
      <c r="G128" s="129">
        <v>0</v>
      </c>
      <c r="H128" s="129">
        <v>0</v>
      </c>
      <c r="I128" s="129">
        <v>4823.01224146</v>
      </c>
      <c r="J128" s="129">
        <v>101.94681287</v>
      </c>
      <c r="K128" s="129">
        <v>4721.06542859</v>
      </c>
      <c r="L128" s="129">
        <v>3405.4146155899998</v>
      </c>
      <c r="M128" s="129">
        <v>3399.1851225700002</v>
      </c>
      <c r="N128" s="129">
        <v>6.2294930199999996</v>
      </c>
      <c r="O128" s="129">
        <v>0</v>
      </c>
      <c r="P128" s="129">
        <v>0.49063468999999998</v>
      </c>
      <c r="Q128" s="129"/>
      <c r="R128" s="129"/>
      <c r="S128" s="129"/>
    </row>
    <row r="129" spans="1:19" hidden="1" outlineLevel="1">
      <c r="A129" s="9">
        <v>44136</v>
      </c>
      <c r="B129" s="129">
        <v>8408.25030487</v>
      </c>
      <c r="C129" s="129">
        <v>1.36889814</v>
      </c>
      <c r="D129" s="129">
        <v>0</v>
      </c>
      <c r="E129" s="129">
        <v>1.36889814</v>
      </c>
      <c r="F129" s="129">
        <v>0</v>
      </c>
      <c r="G129" s="129">
        <v>0</v>
      </c>
      <c r="H129" s="129">
        <v>0</v>
      </c>
      <c r="I129" s="129">
        <v>4998.2907087200001</v>
      </c>
      <c r="J129" s="129">
        <v>96.537687340000005</v>
      </c>
      <c r="K129" s="129">
        <v>4901.7530213800001</v>
      </c>
      <c r="L129" s="129">
        <v>3408.5906980099999</v>
      </c>
      <c r="M129" s="129">
        <v>3401.6429927600002</v>
      </c>
      <c r="N129" s="129">
        <v>6.9477052500000003</v>
      </c>
      <c r="O129" s="129">
        <v>0</v>
      </c>
      <c r="P129" s="129">
        <v>0.50287742999999996</v>
      </c>
      <c r="Q129" s="129"/>
      <c r="R129" s="129"/>
      <c r="S129" s="129"/>
    </row>
    <row r="130" spans="1:19" hidden="1" outlineLevel="1">
      <c r="A130" s="9">
        <v>44166</v>
      </c>
      <c r="B130" s="129">
        <v>8229.9951036399998</v>
      </c>
      <c r="C130" s="129">
        <v>1.2763890600000001</v>
      </c>
      <c r="D130" s="129">
        <v>0</v>
      </c>
      <c r="E130" s="129">
        <v>1.2763890600000001</v>
      </c>
      <c r="F130" s="129">
        <v>0</v>
      </c>
      <c r="G130" s="129">
        <v>0</v>
      </c>
      <c r="H130" s="129">
        <v>0</v>
      </c>
      <c r="I130" s="129">
        <v>4899.2501631599998</v>
      </c>
      <c r="J130" s="129">
        <v>85.167370259999998</v>
      </c>
      <c r="K130" s="129">
        <v>4814.0827928999997</v>
      </c>
      <c r="L130" s="129">
        <v>3329.46855142</v>
      </c>
      <c r="M130" s="129">
        <v>3325.0568019299999</v>
      </c>
      <c r="N130" s="129">
        <v>4.4117494900000001</v>
      </c>
      <c r="O130" s="129">
        <v>0</v>
      </c>
      <c r="P130" s="129">
        <v>0.50382428999999995</v>
      </c>
      <c r="Q130" s="129"/>
      <c r="R130" s="129"/>
      <c r="S130" s="129"/>
    </row>
    <row r="131" spans="1:19" hidden="1" outlineLevel="1">
      <c r="A131" s="9">
        <v>44197</v>
      </c>
      <c r="B131" s="129">
        <v>8878.3118748899997</v>
      </c>
      <c r="C131" s="129">
        <v>1.0357037</v>
      </c>
      <c r="D131" s="129">
        <v>0</v>
      </c>
      <c r="E131" s="129">
        <v>1.0357037</v>
      </c>
      <c r="F131" s="129">
        <v>0</v>
      </c>
      <c r="G131" s="129">
        <v>0</v>
      </c>
      <c r="H131" s="129">
        <v>0</v>
      </c>
      <c r="I131" s="129">
        <v>5533.0496350399999</v>
      </c>
      <c r="J131" s="129">
        <v>79.822827700000005</v>
      </c>
      <c r="K131" s="129">
        <v>5453.2268073400001</v>
      </c>
      <c r="L131" s="129">
        <v>3344.2265361499999</v>
      </c>
      <c r="M131" s="129">
        <v>3339.9064013500001</v>
      </c>
      <c r="N131" s="129">
        <v>4.3201347999999999</v>
      </c>
      <c r="O131" s="129">
        <v>0</v>
      </c>
      <c r="P131" s="129">
        <v>0.54963333999999997</v>
      </c>
      <c r="Q131" s="129"/>
      <c r="R131" s="129"/>
      <c r="S131" s="129"/>
    </row>
    <row r="132" spans="1:19" hidden="1" outlineLevel="1">
      <c r="A132" s="9">
        <v>44228</v>
      </c>
      <c r="B132" s="129">
        <v>8903.2613239399998</v>
      </c>
      <c r="C132" s="129">
        <v>1.0122962799999999</v>
      </c>
      <c r="D132" s="129">
        <v>0</v>
      </c>
      <c r="E132" s="129">
        <v>1.0122962799999999</v>
      </c>
      <c r="F132" s="129">
        <v>0</v>
      </c>
      <c r="G132" s="129">
        <v>0</v>
      </c>
      <c r="H132" s="129">
        <v>0</v>
      </c>
      <c r="I132" s="129">
        <v>5515.96712235</v>
      </c>
      <c r="J132" s="129">
        <v>81.948284549999997</v>
      </c>
      <c r="K132" s="129">
        <v>5434.0188378000003</v>
      </c>
      <c r="L132" s="129">
        <v>3386.2819053100002</v>
      </c>
      <c r="M132" s="129">
        <v>3382.6122198399999</v>
      </c>
      <c r="N132" s="129">
        <v>3.6696854700000001</v>
      </c>
      <c r="O132" s="129">
        <v>0</v>
      </c>
      <c r="P132" s="129">
        <v>0.50365978</v>
      </c>
      <c r="Q132" s="129"/>
      <c r="R132" s="129"/>
      <c r="S132" s="129"/>
    </row>
    <row r="133" spans="1:19" hidden="1" outlineLevel="1">
      <c r="A133" s="9">
        <v>44256</v>
      </c>
      <c r="B133" s="129">
        <v>9145.5751573599991</v>
      </c>
      <c r="C133" s="129">
        <v>0.83537594000000004</v>
      </c>
      <c r="D133" s="129">
        <v>0</v>
      </c>
      <c r="E133" s="129">
        <v>0.83537594000000004</v>
      </c>
      <c r="F133" s="129">
        <v>0</v>
      </c>
      <c r="G133" s="129">
        <v>0</v>
      </c>
      <c r="H133" s="129">
        <v>0</v>
      </c>
      <c r="I133" s="129">
        <v>5669.1630185000004</v>
      </c>
      <c r="J133" s="129">
        <v>79.263079640000001</v>
      </c>
      <c r="K133" s="129">
        <v>5589.8999388599996</v>
      </c>
      <c r="L133" s="129">
        <v>3475.57676292</v>
      </c>
      <c r="M133" s="129">
        <v>3472.0161148500001</v>
      </c>
      <c r="N133" s="129">
        <v>3.5606480700000001</v>
      </c>
      <c r="O133" s="129">
        <v>0</v>
      </c>
      <c r="P133" s="129">
        <v>0.48707771</v>
      </c>
      <c r="Q133" s="129"/>
      <c r="R133" s="129"/>
      <c r="S133" s="129"/>
    </row>
    <row r="134" spans="1:19" hidden="1" outlineLevel="1">
      <c r="A134" s="9">
        <v>44287</v>
      </c>
      <c r="B134" s="129">
        <v>9210.6969020899996</v>
      </c>
      <c r="C134" s="129">
        <v>0.72528819</v>
      </c>
      <c r="D134" s="129">
        <v>0</v>
      </c>
      <c r="E134" s="129">
        <v>0.72528819</v>
      </c>
      <c r="F134" s="129">
        <v>0</v>
      </c>
      <c r="G134" s="129">
        <v>0</v>
      </c>
      <c r="H134" s="129">
        <v>0</v>
      </c>
      <c r="I134" s="129">
        <v>5686.7040726499999</v>
      </c>
      <c r="J134" s="129">
        <v>86.974096399999993</v>
      </c>
      <c r="K134" s="129">
        <v>5599.7299762499997</v>
      </c>
      <c r="L134" s="129">
        <v>3523.2675412499998</v>
      </c>
      <c r="M134" s="129">
        <v>3519.79555695</v>
      </c>
      <c r="N134" s="129">
        <v>3.4719842999999999</v>
      </c>
      <c r="O134" s="129">
        <v>0</v>
      </c>
      <c r="P134" s="129">
        <v>0.47900044000000003</v>
      </c>
      <c r="Q134" s="129"/>
      <c r="R134" s="129"/>
      <c r="S134" s="129"/>
    </row>
    <row r="135" spans="1:19" hidden="1" outlineLevel="1">
      <c r="A135" s="9">
        <v>44317</v>
      </c>
      <c r="B135" s="129">
        <v>9300.0555990100002</v>
      </c>
      <c r="C135" s="129">
        <v>0.61607796999999997</v>
      </c>
      <c r="D135" s="129">
        <v>0</v>
      </c>
      <c r="E135" s="129">
        <v>0.61607796999999997</v>
      </c>
      <c r="F135" s="129">
        <v>0</v>
      </c>
      <c r="G135" s="129">
        <v>0</v>
      </c>
      <c r="H135" s="129">
        <v>0</v>
      </c>
      <c r="I135" s="129">
        <v>5683.46711074</v>
      </c>
      <c r="J135" s="129">
        <v>81.199079010000005</v>
      </c>
      <c r="K135" s="129">
        <v>5602.2680317300001</v>
      </c>
      <c r="L135" s="129">
        <v>3615.9724102999999</v>
      </c>
      <c r="M135" s="129">
        <v>3612.6012612499999</v>
      </c>
      <c r="N135" s="129">
        <v>3.3711490500000001</v>
      </c>
      <c r="O135" s="129">
        <v>0</v>
      </c>
      <c r="P135" s="129">
        <v>0.48771600999999998</v>
      </c>
      <c r="Q135" s="129"/>
      <c r="R135" s="129"/>
      <c r="S135" s="129"/>
    </row>
    <row r="136" spans="1:19" hidden="1" outlineLevel="1">
      <c r="A136" s="9">
        <v>44348</v>
      </c>
      <c r="B136" s="129">
        <v>9553.2577113099996</v>
      </c>
      <c r="C136" s="129">
        <v>0.70848087999999998</v>
      </c>
      <c r="D136" s="129">
        <v>0</v>
      </c>
      <c r="E136" s="129">
        <v>0.70848087999999998</v>
      </c>
      <c r="F136" s="129">
        <v>17.601775880000002</v>
      </c>
      <c r="G136" s="129">
        <v>0</v>
      </c>
      <c r="H136" s="129">
        <v>17.601775880000002</v>
      </c>
      <c r="I136" s="129">
        <v>5846.66692736</v>
      </c>
      <c r="J136" s="129">
        <v>88.335645959999994</v>
      </c>
      <c r="K136" s="129">
        <v>5758.3312814000001</v>
      </c>
      <c r="L136" s="129">
        <v>3688.2805271900002</v>
      </c>
      <c r="M136" s="129">
        <v>3681.86809528</v>
      </c>
      <c r="N136" s="129">
        <v>6.4124319099999996</v>
      </c>
      <c r="O136" s="129">
        <v>0</v>
      </c>
      <c r="P136" s="129">
        <v>0.46764191999999999</v>
      </c>
      <c r="Q136" s="129"/>
      <c r="R136" s="129"/>
      <c r="S136" s="129"/>
    </row>
    <row r="137" spans="1:19" hidden="1" outlineLevel="1">
      <c r="A137" s="9">
        <v>44378</v>
      </c>
      <c r="B137" s="129">
        <v>9883.6430971499994</v>
      </c>
      <c r="C137" s="129">
        <v>0.39409261000000001</v>
      </c>
      <c r="D137" s="129">
        <v>0</v>
      </c>
      <c r="E137" s="129">
        <v>0.39409261000000001</v>
      </c>
      <c r="F137" s="129">
        <v>17.766935069999999</v>
      </c>
      <c r="G137" s="129">
        <v>0</v>
      </c>
      <c r="H137" s="129">
        <v>17.766935069999999</v>
      </c>
      <c r="I137" s="129">
        <v>6068.5228343400004</v>
      </c>
      <c r="J137" s="129">
        <v>84.517582619999999</v>
      </c>
      <c r="K137" s="129">
        <v>5984.0052517200002</v>
      </c>
      <c r="L137" s="129">
        <v>3796.9592351299998</v>
      </c>
      <c r="M137" s="129">
        <v>3789.02608362</v>
      </c>
      <c r="N137" s="129">
        <v>7.9331515100000001</v>
      </c>
      <c r="O137" s="129">
        <v>0</v>
      </c>
      <c r="P137" s="129">
        <v>2.3536080000000001E-2</v>
      </c>
      <c r="Q137" s="129"/>
      <c r="R137" s="129"/>
      <c r="S137" s="129"/>
    </row>
    <row r="138" spans="1:19" hidden="1" outlineLevel="1">
      <c r="A138" s="9">
        <v>44409</v>
      </c>
      <c r="B138" s="129">
        <v>9921.8821683499991</v>
      </c>
      <c r="C138" s="129">
        <v>0.28433962000000002</v>
      </c>
      <c r="D138" s="129">
        <v>0</v>
      </c>
      <c r="E138" s="129">
        <v>0.28433962000000002</v>
      </c>
      <c r="F138" s="129">
        <v>23.57082612</v>
      </c>
      <c r="G138" s="129">
        <v>0</v>
      </c>
      <c r="H138" s="129">
        <v>23.57082612</v>
      </c>
      <c r="I138" s="129">
        <v>5971.0283141999998</v>
      </c>
      <c r="J138" s="129">
        <v>104.11254486</v>
      </c>
      <c r="K138" s="129">
        <v>5866.9157693400002</v>
      </c>
      <c r="L138" s="129">
        <v>3926.9986884099999</v>
      </c>
      <c r="M138" s="129">
        <v>3915.4280519700001</v>
      </c>
      <c r="N138" s="129">
        <v>11.570636439999999</v>
      </c>
      <c r="O138" s="129">
        <v>0</v>
      </c>
      <c r="P138" s="129">
        <v>3.3809930000000002E-2</v>
      </c>
      <c r="Q138" s="129"/>
      <c r="R138" s="129"/>
      <c r="S138" s="129"/>
    </row>
    <row r="139" spans="1:19" hidden="1" outlineLevel="1">
      <c r="A139" s="9">
        <v>44440</v>
      </c>
      <c r="B139" s="129">
        <v>10250.422081500001</v>
      </c>
      <c r="C139" s="129">
        <v>0</v>
      </c>
      <c r="D139" s="129">
        <v>0</v>
      </c>
      <c r="E139" s="129">
        <v>0</v>
      </c>
      <c r="F139" s="129">
        <v>25.920040830000001</v>
      </c>
      <c r="G139" s="129">
        <v>0</v>
      </c>
      <c r="H139" s="129">
        <v>25.920040830000001</v>
      </c>
      <c r="I139" s="129">
        <v>6273.4394140200002</v>
      </c>
      <c r="J139" s="129">
        <v>114.4803974</v>
      </c>
      <c r="K139" s="129">
        <v>6158.9590166199996</v>
      </c>
      <c r="L139" s="129">
        <v>3951.0626266499999</v>
      </c>
      <c r="M139" s="129">
        <v>3934.42273424</v>
      </c>
      <c r="N139" s="129">
        <v>16.639892410000002</v>
      </c>
      <c r="O139" s="129">
        <v>0</v>
      </c>
      <c r="P139" s="129">
        <v>3.225753E-2</v>
      </c>
      <c r="Q139" s="129"/>
      <c r="R139" s="129"/>
      <c r="S139" s="129"/>
    </row>
    <row r="140" spans="1:19" hidden="1" outlineLevel="1">
      <c r="A140" s="9">
        <v>44470</v>
      </c>
      <c r="B140" s="129">
        <v>10579.18094819</v>
      </c>
      <c r="C140" s="129">
        <v>2.9825169699999998</v>
      </c>
      <c r="D140" s="129">
        <v>0</v>
      </c>
      <c r="E140" s="129">
        <v>2.9825169699999998</v>
      </c>
      <c r="F140" s="129">
        <v>36.275401209999998</v>
      </c>
      <c r="G140" s="129">
        <v>0</v>
      </c>
      <c r="H140" s="129">
        <v>36.275401209999998</v>
      </c>
      <c r="I140" s="129">
        <v>6570.7240099999999</v>
      </c>
      <c r="J140" s="129">
        <v>117.31840671</v>
      </c>
      <c r="K140" s="129">
        <v>6453.4056032899998</v>
      </c>
      <c r="L140" s="129">
        <v>3969.1990200099999</v>
      </c>
      <c r="M140" s="129">
        <v>3947.86849803</v>
      </c>
      <c r="N140" s="129">
        <v>21.33052198</v>
      </c>
      <c r="O140" s="129">
        <v>0</v>
      </c>
      <c r="P140" s="129">
        <v>3.076127E-2</v>
      </c>
      <c r="Q140" s="129"/>
      <c r="R140" s="129"/>
      <c r="S140" s="129"/>
    </row>
    <row r="141" spans="1:19" hidden="1" outlineLevel="1">
      <c r="A141" s="9">
        <v>44501</v>
      </c>
      <c r="B141" s="129">
        <v>10811.7454485</v>
      </c>
      <c r="C141" s="129">
        <v>2.9504103399999999</v>
      </c>
      <c r="D141" s="129">
        <v>0</v>
      </c>
      <c r="E141" s="129">
        <v>2.9504103399999999</v>
      </c>
      <c r="F141" s="129">
        <v>39.904076930000002</v>
      </c>
      <c r="G141" s="129">
        <v>0</v>
      </c>
      <c r="H141" s="129">
        <v>39.904076930000002</v>
      </c>
      <c r="I141" s="129">
        <v>6704.30458241</v>
      </c>
      <c r="J141" s="129">
        <v>102.64425179</v>
      </c>
      <c r="K141" s="129">
        <v>6601.6603306200004</v>
      </c>
      <c r="L141" s="129">
        <v>4064.5863788199999</v>
      </c>
      <c r="M141" s="129">
        <v>4039.4488495599999</v>
      </c>
      <c r="N141" s="129">
        <v>25.137529260000001</v>
      </c>
      <c r="O141" s="129">
        <v>0</v>
      </c>
      <c r="P141" s="129">
        <v>2.6197930000000001E-2</v>
      </c>
      <c r="Q141" s="129"/>
      <c r="R141" s="129"/>
      <c r="S141" s="129"/>
    </row>
    <row r="142" spans="1:19" hidden="1" outlineLevel="1">
      <c r="A142" s="9">
        <v>44531</v>
      </c>
      <c r="B142" s="129">
        <v>10924.084822590001</v>
      </c>
      <c r="C142" s="129">
        <v>2.9013513799999999</v>
      </c>
      <c r="D142" s="129">
        <v>0</v>
      </c>
      <c r="E142" s="129">
        <v>2.9013513799999999</v>
      </c>
      <c r="F142" s="129">
        <v>36.079896660000003</v>
      </c>
      <c r="G142" s="129">
        <v>0</v>
      </c>
      <c r="H142" s="129">
        <v>36.079896660000003</v>
      </c>
      <c r="I142" s="129">
        <v>6797.8835976399996</v>
      </c>
      <c r="J142" s="129">
        <v>117.93143055</v>
      </c>
      <c r="K142" s="129">
        <v>6679.9521670900003</v>
      </c>
      <c r="L142" s="129">
        <v>4087.2199769099998</v>
      </c>
      <c r="M142" s="129">
        <v>4061.6579011899998</v>
      </c>
      <c r="N142" s="129">
        <v>25.562075719999999</v>
      </c>
      <c r="O142" s="129">
        <v>0</v>
      </c>
      <c r="P142" s="129">
        <v>2.5017629999999999E-2</v>
      </c>
      <c r="Q142" s="129"/>
      <c r="R142" s="129"/>
      <c r="S142" s="129"/>
    </row>
    <row r="143" spans="1:19" hidden="1" outlineLevel="1">
      <c r="A143" s="9">
        <v>44562</v>
      </c>
      <c r="B143" s="129">
        <v>11092.857441710001</v>
      </c>
      <c r="C143" s="129">
        <v>2.85101133</v>
      </c>
      <c r="D143" s="129">
        <v>0</v>
      </c>
      <c r="E143" s="129">
        <v>2.85101133</v>
      </c>
      <c r="F143" s="129">
        <v>36.476376760000001</v>
      </c>
      <c r="G143" s="129">
        <v>0</v>
      </c>
      <c r="H143" s="129">
        <v>36.476376760000001</v>
      </c>
      <c r="I143" s="129">
        <v>6841.4544534500001</v>
      </c>
      <c r="J143" s="129">
        <v>112.78490657</v>
      </c>
      <c r="K143" s="129">
        <v>6728.6695468799999</v>
      </c>
      <c r="L143" s="129">
        <v>4212.0756001700001</v>
      </c>
      <c r="M143" s="129">
        <v>4179.8871440800003</v>
      </c>
      <c r="N143" s="129">
        <v>32.188456090000003</v>
      </c>
      <c r="O143" s="129">
        <v>0</v>
      </c>
      <c r="P143" s="129">
        <v>2.3677409999999999E-2</v>
      </c>
      <c r="Q143" s="129"/>
      <c r="R143" s="129"/>
      <c r="S143" s="129"/>
    </row>
    <row r="144" spans="1:19" hidden="1" outlineLevel="1">
      <c r="A144" s="9">
        <v>44593</v>
      </c>
      <c r="B144" s="129">
        <v>11451.28751674</v>
      </c>
      <c r="C144" s="129">
        <v>2.8474834599999999</v>
      </c>
      <c r="D144" s="129">
        <v>0</v>
      </c>
      <c r="E144" s="129">
        <v>2.8474834599999999</v>
      </c>
      <c r="F144" s="129">
        <v>36.471398090000001</v>
      </c>
      <c r="G144" s="129">
        <v>0</v>
      </c>
      <c r="H144" s="129">
        <v>36.471398090000001</v>
      </c>
      <c r="I144" s="129">
        <v>7061.19263804</v>
      </c>
      <c r="J144" s="129">
        <v>112.43188182999999</v>
      </c>
      <c r="K144" s="129">
        <v>6948.7607562100002</v>
      </c>
      <c r="L144" s="129">
        <v>4350.77599715</v>
      </c>
      <c r="M144" s="129">
        <v>4318.5968157799998</v>
      </c>
      <c r="N144" s="129">
        <v>32.179181370000002</v>
      </c>
      <c r="O144" s="129">
        <v>0</v>
      </c>
      <c r="P144" s="129">
        <v>3.6682659999999999E-2</v>
      </c>
      <c r="Q144" s="129"/>
      <c r="R144" s="129"/>
      <c r="S144" s="129"/>
    </row>
    <row r="145" spans="1:19" hidden="1" outlineLevel="1">
      <c r="A145" s="9">
        <v>44621</v>
      </c>
      <c r="B145" s="129">
        <v>11275.36509859</v>
      </c>
      <c r="C145" s="129">
        <v>2.7486090500000002</v>
      </c>
      <c r="D145" s="129">
        <v>0</v>
      </c>
      <c r="E145" s="129">
        <v>2.7486090500000002</v>
      </c>
      <c r="F145" s="129">
        <v>36.487839010000002</v>
      </c>
      <c r="G145" s="129">
        <v>0</v>
      </c>
      <c r="H145" s="129">
        <v>36.487839010000002</v>
      </c>
      <c r="I145" s="129">
        <v>6994.1722195299999</v>
      </c>
      <c r="J145" s="129">
        <v>108.61766611</v>
      </c>
      <c r="K145" s="129">
        <v>6885.55455342</v>
      </c>
      <c r="L145" s="129">
        <v>4241.9564309999996</v>
      </c>
      <c r="M145" s="129">
        <v>4209.7598417299996</v>
      </c>
      <c r="N145" s="129">
        <v>32.196589269999997</v>
      </c>
      <c r="O145" s="129">
        <v>0</v>
      </c>
      <c r="P145" s="129">
        <v>3.1441709999999998E-2</v>
      </c>
      <c r="Q145" s="129"/>
      <c r="R145" s="129"/>
      <c r="S145" s="129"/>
    </row>
    <row r="146" spans="1:19" hidden="1" outlineLevel="1">
      <c r="A146" s="9">
        <v>44652</v>
      </c>
      <c r="B146" s="129">
        <v>11691.320377780001</v>
      </c>
      <c r="C146" s="129">
        <v>2.74726676</v>
      </c>
      <c r="D146" s="129">
        <v>0</v>
      </c>
      <c r="E146" s="129">
        <v>2.74726676</v>
      </c>
      <c r="F146" s="129">
        <v>36.447379650000002</v>
      </c>
      <c r="G146" s="129">
        <v>0</v>
      </c>
      <c r="H146" s="129">
        <v>36.447379650000002</v>
      </c>
      <c r="I146" s="129">
        <v>7470.2041819100004</v>
      </c>
      <c r="J146" s="129">
        <v>105.79535540000001</v>
      </c>
      <c r="K146" s="129">
        <v>7364.4088265099999</v>
      </c>
      <c r="L146" s="129">
        <v>4181.9215494600003</v>
      </c>
      <c r="M146" s="129">
        <v>4153.1655764300003</v>
      </c>
      <c r="N146" s="129">
        <v>28.75597303</v>
      </c>
      <c r="O146" s="129">
        <v>0</v>
      </c>
      <c r="P146" s="129">
        <v>3.2744509999999998E-2</v>
      </c>
      <c r="Q146" s="129"/>
      <c r="R146" s="129"/>
      <c r="S146" s="129"/>
    </row>
    <row r="147" spans="1:19" hidden="1" outlineLevel="1">
      <c r="A147" s="9">
        <v>44682</v>
      </c>
      <c r="B147" s="129">
        <v>12101.38034503</v>
      </c>
      <c r="C147" s="129">
        <v>2.7474237800000001</v>
      </c>
      <c r="D147" s="129">
        <v>0</v>
      </c>
      <c r="E147" s="129">
        <v>2.7474237800000001</v>
      </c>
      <c r="F147" s="129">
        <v>23.04640157</v>
      </c>
      <c r="G147" s="129">
        <v>0</v>
      </c>
      <c r="H147" s="129">
        <v>23.04640157</v>
      </c>
      <c r="I147" s="129">
        <v>7903.8767820700004</v>
      </c>
      <c r="J147" s="129">
        <v>86.751110580000002</v>
      </c>
      <c r="K147" s="129">
        <v>7817.1256714900001</v>
      </c>
      <c r="L147" s="129">
        <v>4171.70973761</v>
      </c>
      <c r="M147" s="129">
        <v>4145.4966670699996</v>
      </c>
      <c r="N147" s="129">
        <v>26.21307054</v>
      </c>
      <c r="O147" s="129">
        <v>0</v>
      </c>
      <c r="P147" s="129">
        <v>8.1211249999999999E-2</v>
      </c>
      <c r="Q147" s="129"/>
      <c r="R147" s="129"/>
      <c r="S147" s="129"/>
    </row>
    <row r="148" spans="1:19" hidden="1" outlineLevel="1">
      <c r="A148" s="9">
        <v>44713</v>
      </c>
      <c r="B148" s="129">
        <v>12327.945601990001</v>
      </c>
      <c r="C148" s="129">
        <v>2.7042717299999999</v>
      </c>
      <c r="D148" s="129">
        <v>0</v>
      </c>
      <c r="E148" s="129">
        <v>2.7042717299999999</v>
      </c>
      <c r="F148" s="129">
        <v>0</v>
      </c>
      <c r="G148" s="129">
        <v>0</v>
      </c>
      <c r="H148" s="129">
        <v>0</v>
      </c>
      <c r="I148" s="129">
        <v>8225.1956508200001</v>
      </c>
      <c r="J148" s="129">
        <v>86.422655789999993</v>
      </c>
      <c r="K148" s="129">
        <v>8138.7729950299999</v>
      </c>
      <c r="L148" s="129">
        <v>4100.0456794399997</v>
      </c>
      <c r="M148" s="129">
        <v>4074.7822367200001</v>
      </c>
      <c r="N148" s="129">
        <v>25.26344272</v>
      </c>
      <c r="O148" s="129">
        <v>0</v>
      </c>
      <c r="P148" s="129">
        <v>7.7631199999999997E-2</v>
      </c>
      <c r="Q148" s="129"/>
      <c r="R148" s="129"/>
      <c r="S148" s="129"/>
    </row>
    <row r="149" spans="1:19" hidden="1" outlineLevel="1">
      <c r="A149" s="9">
        <v>44743</v>
      </c>
      <c r="B149" s="129">
        <v>13193.67110861</v>
      </c>
      <c r="C149" s="129">
        <v>2.6516358699999998</v>
      </c>
      <c r="D149" s="129">
        <v>0</v>
      </c>
      <c r="E149" s="129">
        <v>2.6516358699999998</v>
      </c>
      <c r="F149" s="129">
        <v>0</v>
      </c>
      <c r="G149" s="129">
        <v>0</v>
      </c>
      <c r="H149" s="129">
        <v>0</v>
      </c>
      <c r="I149" s="129">
        <v>9096.1683229699993</v>
      </c>
      <c r="J149" s="129">
        <v>85.900345729999998</v>
      </c>
      <c r="K149" s="129">
        <v>9010.2679772400006</v>
      </c>
      <c r="L149" s="129">
        <v>4094.8511497700001</v>
      </c>
      <c r="M149" s="129">
        <v>4069.72950257</v>
      </c>
      <c r="N149" s="129">
        <v>25.121647200000002</v>
      </c>
      <c r="O149" s="129">
        <v>0</v>
      </c>
      <c r="P149" s="129">
        <v>4.6889109999999998E-2</v>
      </c>
      <c r="Q149" s="129"/>
      <c r="R149" s="129"/>
      <c r="S149" s="129"/>
    </row>
    <row r="150" spans="1:19" hidden="1" outlineLevel="1">
      <c r="A150" s="9">
        <v>44774</v>
      </c>
      <c r="B150" s="129">
        <v>13173.782687360001</v>
      </c>
      <c r="C150" s="129">
        <v>2.5969904700000002</v>
      </c>
      <c r="D150" s="129">
        <v>0</v>
      </c>
      <c r="E150" s="129">
        <v>2.5969904700000002</v>
      </c>
      <c r="F150" s="129">
        <v>0</v>
      </c>
      <c r="G150" s="129">
        <v>0</v>
      </c>
      <c r="H150" s="129">
        <v>0</v>
      </c>
      <c r="I150" s="129">
        <v>9113.4585547799998</v>
      </c>
      <c r="J150" s="129">
        <v>80.78003391</v>
      </c>
      <c r="K150" s="129">
        <v>9032.6785208700003</v>
      </c>
      <c r="L150" s="129">
        <v>4057.7271421099999</v>
      </c>
      <c r="M150" s="129">
        <v>4032.6992705500002</v>
      </c>
      <c r="N150" s="129">
        <v>25.027871560000001</v>
      </c>
      <c r="O150" s="129">
        <v>0</v>
      </c>
      <c r="P150" s="129">
        <v>3.0357060000000002E-2</v>
      </c>
      <c r="Q150" s="129"/>
      <c r="R150" s="129"/>
      <c r="S150" s="129"/>
    </row>
    <row r="151" spans="1:19" hidden="1" outlineLevel="1">
      <c r="A151" s="9">
        <v>44805</v>
      </c>
      <c r="B151" s="129">
        <v>13094.29355864</v>
      </c>
      <c r="C151" s="129">
        <v>2.5406220400000001</v>
      </c>
      <c r="D151" s="129">
        <v>0</v>
      </c>
      <c r="E151" s="129">
        <v>2.5406220400000001</v>
      </c>
      <c r="F151" s="129">
        <v>0</v>
      </c>
      <c r="G151" s="129">
        <v>0</v>
      </c>
      <c r="H151" s="129">
        <v>0</v>
      </c>
      <c r="I151" s="129">
        <v>9071.7188302100003</v>
      </c>
      <c r="J151" s="129">
        <v>79.951736479999994</v>
      </c>
      <c r="K151" s="129">
        <v>8991.7670937300009</v>
      </c>
      <c r="L151" s="129">
        <v>4020.03410639</v>
      </c>
      <c r="M151" s="129">
        <v>3995.7750055500001</v>
      </c>
      <c r="N151" s="129">
        <v>24.259100839999999</v>
      </c>
      <c r="O151" s="129">
        <v>0</v>
      </c>
      <c r="P151" s="129">
        <v>2.9110480000000001E-2</v>
      </c>
      <c r="Q151" s="129"/>
      <c r="R151" s="129"/>
      <c r="S151" s="129"/>
    </row>
    <row r="152" spans="1:19" hidden="1" outlineLevel="1">
      <c r="A152" s="9">
        <v>44835</v>
      </c>
      <c r="B152" s="129">
        <v>12857.054046290001</v>
      </c>
      <c r="C152" s="129">
        <v>2.5451895900000001</v>
      </c>
      <c r="D152" s="129">
        <v>0</v>
      </c>
      <c r="E152" s="129">
        <v>2.5451895900000001</v>
      </c>
      <c r="F152" s="129">
        <v>0</v>
      </c>
      <c r="G152" s="129">
        <v>0</v>
      </c>
      <c r="H152" s="129">
        <v>0</v>
      </c>
      <c r="I152" s="129">
        <v>8888.0477801500001</v>
      </c>
      <c r="J152" s="129">
        <v>74.106064790000005</v>
      </c>
      <c r="K152" s="129">
        <v>8813.9417153600007</v>
      </c>
      <c r="L152" s="129">
        <v>3966.4610765500001</v>
      </c>
      <c r="M152" s="129">
        <v>3942.6937192999999</v>
      </c>
      <c r="N152" s="129">
        <v>23.76735725</v>
      </c>
      <c r="O152" s="129">
        <v>0</v>
      </c>
      <c r="P152" s="129">
        <v>4.2500240000000002E-2</v>
      </c>
      <c r="Q152" s="129"/>
      <c r="R152" s="129"/>
      <c r="S152" s="129"/>
    </row>
    <row r="153" spans="1:19" hidden="1" outlineLevel="1">
      <c r="A153" s="9">
        <v>44866</v>
      </c>
      <c r="B153" s="129">
        <v>12829.216871189999</v>
      </c>
      <c r="C153" s="129">
        <v>2.4337313800000002</v>
      </c>
      <c r="D153" s="129">
        <v>0</v>
      </c>
      <c r="E153" s="129">
        <v>2.4337313800000002</v>
      </c>
      <c r="F153" s="129">
        <v>0</v>
      </c>
      <c r="G153" s="129">
        <v>0</v>
      </c>
      <c r="H153" s="129">
        <v>0</v>
      </c>
      <c r="I153" s="129">
        <v>8873.9757751699999</v>
      </c>
      <c r="J153" s="129">
        <v>75.28122261</v>
      </c>
      <c r="K153" s="129">
        <v>8798.6945525600004</v>
      </c>
      <c r="L153" s="129">
        <v>3952.8073646399998</v>
      </c>
      <c r="M153" s="129">
        <v>3929.241078</v>
      </c>
      <c r="N153" s="129">
        <v>23.566286640000001</v>
      </c>
      <c r="O153" s="129">
        <v>0</v>
      </c>
      <c r="P153" s="129">
        <v>2.7056779999999999E-2</v>
      </c>
      <c r="Q153" s="129"/>
      <c r="R153" s="129"/>
      <c r="S153" s="129"/>
    </row>
    <row r="154" spans="1:19" hidden="1" outlineLevel="1">
      <c r="A154" s="9">
        <v>44896</v>
      </c>
      <c r="B154" s="129">
        <v>12577.585486419999</v>
      </c>
      <c r="C154" s="129">
        <v>2.3777821800000001</v>
      </c>
      <c r="D154" s="129">
        <v>0</v>
      </c>
      <c r="E154" s="129">
        <v>2.3777821800000001</v>
      </c>
      <c r="F154" s="129">
        <v>0</v>
      </c>
      <c r="G154" s="129">
        <v>0</v>
      </c>
      <c r="H154" s="129">
        <v>0</v>
      </c>
      <c r="I154" s="129">
        <v>8986.0482215299999</v>
      </c>
      <c r="J154" s="129">
        <v>72.405922790000005</v>
      </c>
      <c r="K154" s="129">
        <v>8913.6422987400001</v>
      </c>
      <c r="L154" s="129">
        <v>3589.1594827099998</v>
      </c>
      <c r="M154" s="129">
        <v>3567.2320247299999</v>
      </c>
      <c r="N154" s="129">
        <v>21.92745798</v>
      </c>
      <c r="O154" s="129">
        <v>0</v>
      </c>
      <c r="P154" s="129">
        <v>2.5568230000000001E-2</v>
      </c>
      <c r="Q154" s="129"/>
      <c r="R154" s="129"/>
      <c r="S154" s="129"/>
    </row>
    <row r="155" spans="1:19" hidden="1" outlineLevel="1">
      <c r="A155" s="9">
        <v>44927</v>
      </c>
      <c r="B155" s="129">
        <v>12682.366653020001</v>
      </c>
      <c r="C155" s="129">
        <v>2.31944968</v>
      </c>
      <c r="D155" s="129">
        <v>0</v>
      </c>
      <c r="E155" s="129">
        <v>2.31944968</v>
      </c>
      <c r="F155" s="129">
        <v>0</v>
      </c>
      <c r="G155" s="129">
        <v>0</v>
      </c>
      <c r="H155" s="129">
        <v>0</v>
      </c>
      <c r="I155" s="129">
        <v>9050.9375211700008</v>
      </c>
      <c r="J155" s="129">
        <v>71.84571579</v>
      </c>
      <c r="K155" s="129">
        <v>8979.0918053799996</v>
      </c>
      <c r="L155" s="129">
        <v>3629.1096821699998</v>
      </c>
      <c r="M155" s="129">
        <v>3611.21971493</v>
      </c>
      <c r="N155" s="129">
        <v>17.889967240000001</v>
      </c>
      <c r="O155" s="129">
        <v>0</v>
      </c>
      <c r="P155" s="129">
        <v>2.4590210000000001E-2</v>
      </c>
      <c r="Q155" s="129"/>
      <c r="R155" s="129"/>
      <c r="S155" s="129"/>
    </row>
    <row r="156" spans="1:19" hidden="1" outlineLevel="1">
      <c r="A156" s="9">
        <v>44958</v>
      </c>
      <c r="B156" s="129">
        <v>12506.75055762</v>
      </c>
      <c r="C156" s="129">
        <v>2.2568603</v>
      </c>
      <c r="D156" s="129">
        <v>0</v>
      </c>
      <c r="E156" s="129">
        <v>2.2568603</v>
      </c>
      <c r="F156" s="129">
        <v>0</v>
      </c>
      <c r="G156" s="129">
        <v>0</v>
      </c>
      <c r="H156" s="129">
        <v>0</v>
      </c>
      <c r="I156" s="129">
        <v>8867.8475023200008</v>
      </c>
      <c r="J156" s="129">
        <v>70.161320219999993</v>
      </c>
      <c r="K156" s="129">
        <v>8797.6861821000002</v>
      </c>
      <c r="L156" s="129">
        <v>3636.6461949999998</v>
      </c>
      <c r="M156" s="129">
        <v>3619.23189103</v>
      </c>
      <c r="N156" s="129">
        <v>17.414303969999999</v>
      </c>
      <c r="O156" s="129">
        <v>0</v>
      </c>
      <c r="P156" s="129">
        <v>2.476534E-2</v>
      </c>
      <c r="Q156" s="129"/>
      <c r="R156" s="129"/>
      <c r="S156" s="129"/>
    </row>
    <row r="157" spans="1:19" hidden="1" outlineLevel="1">
      <c r="A157" s="9">
        <v>44986</v>
      </c>
      <c r="B157" s="129">
        <v>12525.507548420001</v>
      </c>
      <c r="C157" s="129">
        <v>2.1393373200000001</v>
      </c>
      <c r="D157" s="129">
        <v>0</v>
      </c>
      <c r="E157" s="129">
        <v>2.1393373200000001</v>
      </c>
      <c r="F157" s="129">
        <v>0</v>
      </c>
      <c r="G157" s="129">
        <v>0</v>
      </c>
      <c r="H157" s="129">
        <v>0</v>
      </c>
      <c r="I157" s="129">
        <v>8826.4212540400003</v>
      </c>
      <c r="J157" s="129">
        <v>69.844871389999994</v>
      </c>
      <c r="K157" s="129">
        <v>8756.5763826500006</v>
      </c>
      <c r="L157" s="129">
        <v>3696.9469570599999</v>
      </c>
      <c r="M157" s="129">
        <v>3680.9147801399999</v>
      </c>
      <c r="N157" s="129">
        <v>16.032176920000001</v>
      </c>
      <c r="O157" s="129">
        <v>0</v>
      </c>
      <c r="P157" s="129">
        <v>2.4850730000000001E-2</v>
      </c>
      <c r="Q157" s="129"/>
      <c r="R157" s="129"/>
      <c r="S157" s="129"/>
    </row>
    <row r="158" spans="1:19">
      <c r="A158" s="9">
        <v>45017</v>
      </c>
      <c r="B158" s="129">
        <v>12637.333588109999</v>
      </c>
      <c r="C158" s="129">
        <v>2.07967017</v>
      </c>
      <c r="D158" s="129">
        <v>0</v>
      </c>
      <c r="E158" s="129">
        <v>2.07967017</v>
      </c>
      <c r="F158" s="129">
        <v>0</v>
      </c>
      <c r="G158" s="129">
        <v>0</v>
      </c>
      <c r="H158" s="129">
        <v>0</v>
      </c>
      <c r="I158" s="129">
        <v>8916.5254722600002</v>
      </c>
      <c r="J158" s="129">
        <v>67.818279559999993</v>
      </c>
      <c r="K158" s="129">
        <v>8848.7071926999997</v>
      </c>
      <c r="L158" s="129">
        <v>3718.7284456799998</v>
      </c>
      <c r="M158" s="129">
        <v>3704.66900493</v>
      </c>
      <c r="N158" s="129">
        <v>14.05944075</v>
      </c>
      <c r="O158" s="129">
        <v>0</v>
      </c>
      <c r="P158" s="129">
        <v>2.4085579999999999E-2</v>
      </c>
      <c r="Q158" s="129"/>
      <c r="R158" s="129"/>
      <c r="S158" s="129"/>
    </row>
    <row r="159" spans="1:19">
      <c r="A159" s="9">
        <v>45047</v>
      </c>
      <c r="B159" s="129">
        <v>12557.67414786</v>
      </c>
      <c r="C159" s="129">
        <v>2.0214144100000002</v>
      </c>
      <c r="D159" s="129">
        <v>0</v>
      </c>
      <c r="E159" s="129">
        <v>2.0214144100000002</v>
      </c>
      <c r="F159" s="129">
        <v>0</v>
      </c>
      <c r="G159" s="129">
        <v>0</v>
      </c>
      <c r="H159" s="129">
        <v>0</v>
      </c>
      <c r="I159" s="129">
        <v>8754.4586416399998</v>
      </c>
      <c r="J159" s="129">
        <v>66.295516710000001</v>
      </c>
      <c r="K159" s="129">
        <v>8688.1631249300008</v>
      </c>
      <c r="L159" s="129">
        <v>3801.1940918099999</v>
      </c>
      <c r="M159" s="129">
        <v>3787.5405742799999</v>
      </c>
      <c r="N159" s="129">
        <v>13.65351753</v>
      </c>
      <c r="O159" s="129">
        <v>0</v>
      </c>
      <c r="P159" s="129">
        <v>1.7800440000000001E-2</v>
      </c>
      <c r="Q159" s="129"/>
      <c r="R159" s="129"/>
      <c r="S159" s="129"/>
    </row>
    <row r="160" spans="1:19">
      <c r="A160" s="9">
        <v>45078</v>
      </c>
      <c r="B160" s="129">
        <v>12957.92983529</v>
      </c>
      <c r="C160" s="129">
        <v>2.0192553599999998</v>
      </c>
      <c r="D160" s="129">
        <v>0</v>
      </c>
      <c r="E160" s="129">
        <v>2.0192553599999998</v>
      </c>
      <c r="F160" s="129">
        <v>0</v>
      </c>
      <c r="G160" s="129">
        <v>0</v>
      </c>
      <c r="H160" s="129">
        <v>0</v>
      </c>
      <c r="I160" s="129">
        <v>9091.9082119699997</v>
      </c>
      <c r="J160" s="129">
        <v>66.031504319999996</v>
      </c>
      <c r="K160" s="129">
        <v>9025.8767076500008</v>
      </c>
      <c r="L160" s="129">
        <v>3864.0023679599999</v>
      </c>
      <c r="M160" s="129">
        <v>3851.3595788600001</v>
      </c>
      <c r="N160" s="129">
        <v>12.6427891</v>
      </c>
      <c r="O160" s="129">
        <v>0</v>
      </c>
      <c r="P160" s="129">
        <v>1.800537E-2</v>
      </c>
      <c r="Q160" s="129"/>
      <c r="R160" s="129"/>
      <c r="S160" s="129"/>
    </row>
    <row r="161" spans="1:19">
      <c r="A161" s="9">
        <v>45108</v>
      </c>
      <c r="B161" s="129">
        <v>13232.374781549999</v>
      </c>
      <c r="C161" s="129">
        <v>1.9575117500000001</v>
      </c>
      <c r="D161" s="129">
        <v>0</v>
      </c>
      <c r="E161" s="129">
        <v>1.9575117500000001</v>
      </c>
      <c r="F161" s="129">
        <v>0</v>
      </c>
      <c r="G161" s="129">
        <v>0</v>
      </c>
      <c r="H161" s="129">
        <v>0</v>
      </c>
      <c r="I161" s="129">
        <v>9267.4294189200009</v>
      </c>
      <c r="J161" s="129">
        <v>65.938009609999995</v>
      </c>
      <c r="K161" s="129">
        <v>9201.4914093099997</v>
      </c>
      <c r="L161" s="129">
        <v>3962.9878508800002</v>
      </c>
      <c r="M161" s="129">
        <v>3950.6367224400001</v>
      </c>
      <c r="N161" s="129">
        <v>12.35112844</v>
      </c>
      <c r="O161" s="129">
        <v>0</v>
      </c>
      <c r="P161" s="129">
        <v>1.658217E-2</v>
      </c>
      <c r="Q161" s="129"/>
      <c r="R161" s="129"/>
      <c r="S161" s="129"/>
    </row>
    <row r="162" spans="1:19">
      <c r="A162" s="9">
        <v>45139</v>
      </c>
      <c r="B162" s="129">
        <v>13462.502178389999</v>
      </c>
      <c r="C162" s="129">
        <v>1.8931130199999999</v>
      </c>
      <c r="D162" s="129">
        <v>0</v>
      </c>
      <c r="E162" s="129">
        <v>1.8931130199999999</v>
      </c>
      <c r="F162" s="129">
        <v>0</v>
      </c>
      <c r="G162" s="129">
        <v>0</v>
      </c>
      <c r="H162" s="129">
        <v>0</v>
      </c>
      <c r="I162" s="129">
        <v>9334.8330219199997</v>
      </c>
      <c r="J162" s="129">
        <v>65.973495940000006</v>
      </c>
      <c r="K162" s="129">
        <v>9268.8595259800004</v>
      </c>
      <c r="L162" s="129">
        <v>4125.7760434499996</v>
      </c>
      <c r="M162" s="129">
        <v>4113.7315910799998</v>
      </c>
      <c r="N162" s="129">
        <v>12.04445237</v>
      </c>
      <c r="O162" s="129">
        <v>0</v>
      </c>
      <c r="P162" s="129">
        <v>1.4635E-2</v>
      </c>
      <c r="Q162" s="129"/>
      <c r="R162" s="129"/>
      <c r="S162" s="129"/>
    </row>
    <row r="163" spans="1:19">
      <c r="A163" s="9">
        <v>45170</v>
      </c>
      <c r="B163" s="129">
        <v>13426.93462245</v>
      </c>
      <c r="C163" s="129">
        <v>1.8273784</v>
      </c>
      <c r="D163" s="129">
        <v>0</v>
      </c>
      <c r="E163" s="129">
        <v>1.8273784</v>
      </c>
      <c r="F163" s="129">
        <v>0</v>
      </c>
      <c r="G163" s="129">
        <v>0</v>
      </c>
      <c r="H163" s="129">
        <v>0</v>
      </c>
      <c r="I163" s="129">
        <v>9229.9586685499999</v>
      </c>
      <c r="J163" s="129">
        <v>65.689044069999994</v>
      </c>
      <c r="K163" s="129">
        <v>9164.2696244800009</v>
      </c>
      <c r="L163" s="129">
        <v>4195.1485755000003</v>
      </c>
      <c r="M163" s="129">
        <v>4183.8212138999997</v>
      </c>
      <c r="N163" s="129">
        <v>11.3273616</v>
      </c>
      <c r="O163" s="129">
        <v>0</v>
      </c>
      <c r="P163" s="129">
        <v>1.3003509999999999E-2</v>
      </c>
      <c r="Q163" s="129"/>
      <c r="R163" s="129"/>
      <c r="S163" s="129"/>
    </row>
    <row r="164" spans="1:19">
      <c r="A164" s="9">
        <v>45200</v>
      </c>
      <c r="B164" s="129">
        <v>13340.982255409999</v>
      </c>
      <c r="C164" s="129">
        <v>1.7626297399999999</v>
      </c>
      <c r="D164" s="129">
        <v>0</v>
      </c>
      <c r="E164" s="129">
        <v>1.7626297399999999</v>
      </c>
      <c r="F164" s="129">
        <v>0</v>
      </c>
      <c r="G164" s="129">
        <v>0</v>
      </c>
      <c r="H164" s="129">
        <v>0</v>
      </c>
      <c r="I164" s="129">
        <v>9055.8204497000006</v>
      </c>
      <c r="J164" s="129">
        <v>49.203265729999998</v>
      </c>
      <c r="K164" s="129">
        <v>9006.61718397</v>
      </c>
      <c r="L164" s="129">
        <v>4283.3991759700002</v>
      </c>
      <c r="M164" s="129">
        <v>4272.1030310799997</v>
      </c>
      <c r="N164" s="129">
        <v>11.296144890000001</v>
      </c>
      <c r="O164" s="129">
        <v>0</v>
      </c>
      <c r="P164" s="129">
        <v>1.387876E-2</v>
      </c>
      <c r="Q164" s="129"/>
      <c r="R164" s="129"/>
      <c r="S164" s="129"/>
    </row>
    <row r="165" spans="1:19">
      <c r="A165" s="9">
        <v>45231</v>
      </c>
      <c r="B165" s="129">
        <v>13497.41203833</v>
      </c>
      <c r="C165" s="129">
        <v>1.69597815</v>
      </c>
      <c r="D165" s="129">
        <v>0</v>
      </c>
      <c r="E165" s="129">
        <v>1.69597815</v>
      </c>
      <c r="F165" s="129">
        <v>1.79451E-3</v>
      </c>
      <c r="G165" s="129">
        <v>0</v>
      </c>
      <c r="H165" s="129">
        <v>1.79451E-3</v>
      </c>
      <c r="I165" s="129">
        <v>9070.7855941800008</v>
      </c>
      <c r="J165" s="129">
        <v>7.8799283899999999</v>
      </c>
      <c r="K165" s="129">
        <v>9062.9056657900001</v>
      </c>
      <c r="L165" s="129">
        <v>4424.9286714899999</v>
      </c>
      <c r="M165" s="129">
        <v>4413.8379220799998</v>
      </c>
      <c r="N165" s="129">
        <v>11.090749410000001</v>
      </c>
      <c r="O165" s="129">
        <v>0</v>
      </c>
      <c r="P165" s="129">
        <v>7.3919890000000002E-2</v>
      </c>
      <c r="Q165" s="129"/>
      <c r="R165" s="129"/>
      <c r="S165" s="129"/>
    </row>
    <row r="166" spans="1:19">
      <c r="A166" s="9">
        <v>45261</v>
      </c>
      <c r="B166" s="129">
        <v>13293.202953690001</v>
      </c>
      <c r="C166" s="129">
        <v>1.6466594699999999</v>
      </c>
      <c r="D166" s="129">
        <v>0</v>
      </c>
      <c r="E166" s="129">
        <v>1.6466594699999999</v>
      </c>
      <c r="F166" s="129">
        <v>3.71879E-3</v>
      </c>
      <c r="G166" s="129">
        <v>0</v>
      </c>
      <c r="H166" s="129">
        <v>3.71879E-3</v>
      </c>
      <c r="I166" s="129">
        <v>8896.0062868500008</v>
      </c>
      <c r="J166" s="129">
        <v>8.0424287000000003</v>
      </c>
      <c r="K166" s="129">
        <v>8887.9638581500003</v>
      </c>
      <c r="L166" s="129">
        <v>4395.5462885799998</v>
      </c>
      <c r="M166" s="129">
        <v>4385.3437622199999</v>
      </c>
      <c r="N166" s="129">
        <v>10.20252636</v>
      </c>
      <c r="O166" s="129">
        <v>0</v>
      </c>
      <c r="P166" s="129">
        <v>0.10467442</v>
      </c>
      <c r="Q166" s="129"/>
      <c r="R166" s="129"/>
      <c r="S166" s="129"/>
    </row>
    <row r="167" spans="1:19">
      <c r="A167" s="9">
        <v>45292</v>
      </c>
      <c r="B167" s="129">
        <v>13323.23632898</v>
      </c>
      <c r="C167" s="129">
        <v>1.5770742099999999</v>
      </c>
      <c r="D167" s="129">
        <v>0</v>
      </c>
      <c r="E167" s="129">
        <v>1.5770742099999999</v>
      </c>
      <c r="F167" s="129">
        <v>1.530896E-2</v>
      </c>
      <c r="G167" s="129">
        <v>0</v>
      </c>
      <c r="H167" s="129">
        <v>1.530896E-2</v>
      </c>
      <c r="I167" s="129">
        <v>8797.3713079000008</v>
      </c>
      <c r="J167" s="129">
        <v>7.9509866699999998</v>
      </c>
      <c r="K167" s="129">
        <v>8789.4203212299999</v>
      </c>
      <c r="L167" s="129">
        <v>4524.2726379100004</v>
      </c>
      <c r="M167" s="129">
        <v>4514.1376469300003</v>
      </c>
      <c r="N167" s="129">
        <v>10.13499098</v>
      </c>
      <c r="O167" s="129">
        <v>0</v>
      </c>
      <c r="P167" s="129">
        <v>0.11840419000000001</v>
      </c>
      <c r="Q167" s="129"/>
      <c r="R167" s="129"/>
      <c r="S167" s="129"/>
    </row>
    <row r="168" spans="1:19">
      <c r="A168" s="9">
        <v>45323</v>
      </c>
      <c r="B168" s="129">
        <v>13236.39635187</v>
      </c>
      <c r="C168" s="129">
        <v>1.5050365000000001</v>
      </c>
      <c r="D168" s="129">
        <v>0</v>
      </c>
      <c r="E168" s="129">
        <v>1.5050365000000001</v>
      </c>
      <c r="F168" s="129">
        <v>1.9163639999999999E-2</v>
      </c>
      <c r="G168" s="129">
        <v>0</v>
      </c>
      <c r="H168" s="129">
        <v>1.9163639999999999E-2</v>
      </c>
      <c r="I168" s="129">
        <v>8615.4985527400004</v>
      </c>
      <c r="J168" s="129">
        <v>7.8289722299999998</v>
      </c>
      <c r="K168" s="129">
        <v>8607.6695805100007</v>
      </c>
      <c r="L168" s="129">
        <v>4619.3735989899997</v>
      </c>
      <c r="M168" s="129">
        <v>4609.3246445200002</v>
      </c>
      <c r="N168" s="129">
        <v>10.04895447</v>
      </c>
      <c r="O168" s="129">
        <v>0</v>
      </c>
      <c r="P168" s="129">
        <v>0.11496782999999999</v>
      </c>
      <c r="Q168" s="129"/>
      <c r="R168" s="129"/>
      <c r="S168" s="129"/>
    </row>
    <row r="169" spans="1:19">
      <c r="A169" s="9">
        <v>45352</v>
      </c>
      <c r="B169" s="129">
        <v>13938.461617430001</v>
      </c>
      <c r="C169" s="129">
        <v>1.4259075299999999</v>
      </c>
      <c r="D169" s="129">
        <v>0</v>
      </c>
      <c r="E169" s="129">
        <v>1.4259075299999999</v>
      </c>
      <c r="F169" s="129">
        <v>1.6441440000000002E-2</v>
      </c>
      <c r="G169" s="129">
        <v>0</v>
      </c>
      <c r="H169" s="129">
        <v>1.6441440000000002E-2</v>
      </c>
      <c r="I169" s="129">
        <v>9174.0241512600005</v>
      </c>
      <c r="J169" s="129">
        <v>7.5761540600000004</v>
      </c>
      <c r="K169" s="129">
        <v>9166.4479972000008</v>
      </c>
      <c r="L169" s="129">
        <v>4762.9951172000001</v>
      </c>
      <c r="M169" s="129">
        <v>4753.0723708400001</v>
      </c>
      <c r="N169" s="129">
        <v>9.9227463599999997</v>
      </c>
      <c r="O169" s="129">
        <v>0</v>
      </c>
      <c r="P169" s="129">
        <v>0.11583082</v>
      </c>
      <c r="Q169" s="129"/>
      <c r="R169" s="129"/>
      <c r="S169" s="129"/>
    </row>
    <row r="170" spans="1:19">
      <c r="A170" s="9">
        <v>45383</v>
      </c>
      <c r="B170" s="129">
        <v>14123.525835549999</v>
      </c>
      <c r="C170" s="129">
        <v>1.35377814</v>
      </c>
      <c r="D170" s="129">
        <v>0</v>
      </c>
      <c r="E170" s="129">
        <v>1.35377814</v>
      </c>
      <c r="F170" s="129">
        <v>1.851496E-2</v>
      </c>
      <c r="G170" s="129">
        <v>0</v>
      </c>
      <c r="H170" s="129">
        <v>1.851496E-2</v>
      </c>
      <c r="I170" s="129">
        <v>9211.9919327700009</v>
      </c>
      <c r="J170" s="129">
        <v>7.3831035299999996</v>
      </c>
      <c r="K170" s="129">
        <v>9204.60882924</v>
      </c>
      <c r="L170" s="129">
        <v>4910.1616096799999</v>
      </c>
      <c r="M170" s="129">
        <v>4902.9480335300004</v>
      </c>
      <c r="N170" s="129">
        <v>7.2135761499999997</v>
      </c>
      <c r="O170" s="129">
        <v>0</v>
      </c>
      <c r="P170" s="129">
        <v>0.10094634</v>
      </c>
      <c r="Q170" s="129"/>
      <c r="R170" s="129"/>
      <c r="S170" s="129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7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3" customWidth="1"/>
    <col min="2" max="2" width="12.33203125" style="13" customWidth="1"/>
    <col min="3" max="6" width="9.33203125" style="13" customWidth="1"/>
    <col min="7" max="7" width="10.5546875" style="13" customWidth="1"/>
    <col min="8" max="8" width="10.88671875" style="13" customWidth="1"/>
    <col min="9" max="13" width="9.33203125" style="13" customWidth="1"/>
    <col min="14" max="16384" width="9.109375" style="13"/>
  </cols>
  <sheetData>
    <row r="1" spans="1:17" s="27" customFormat="1" ht="14.4">
      <c r="A1" s="4" t="s">
        <v>128</v>
      </c>
    </row>
    <row r="2" spans="1:17" s="27" customFormat="1" ht="5.25" customHeight="1">
      <c r="A2" s="51"/>
    </row>
    <row r="3" spans="1:17" ht="28.5" customHeight="1">
      <c r="A3" s="194" t="s">
        <v>75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</row>
    <row r="4" spans="1:17" ht="12.75" customHeight="1">
      <c r="A4" s="11" t="s">
        <v>127</v>
      </c>
    </row>
    <row r="5" spans="1:17" ht="12.75" customHeight="1">
      <c r="A5" s="12" t="s">
        <v>228</v>
      </c>
    </row>
    <row r="6" spans="1:17" s="29" customFormat="1" ht="12.75" customHeight="1">
      <c r="A6" s="196" t="s">
        <v>0</v>
      </c>
      <c r="B6" s="185" t="s">
        <v>61</v>
      </c>
      <c r="C6" s="199" t="s">
        <v>7</v>
      </c>
      <c r="D6" s="199"/>
      <c r="E6" s="199"/>
      <c r="F6" s="199" t="s">
        <v>2</v>
      </c>
      <c r="G6" s="199"/>
      <c r="H6" s="199"/>
      <c r="I6" s="199"/>
      <c r="J6" s="199"/>
      <c r="K6" s="199"/>
      <c r="L6" s="199"/>
      <c r="M6" s="199"/>
    </row>
    <row r="7" spans="1:17" s="29" customFormat="1" ht="16.5" customHeight="1">
      <c r="A7" s="197"/>
      <c r="B7" s="185"/>
      <c r="C7" s="199"/>
      <c r="D7" s="199"/>
      <c r="E7" s="199"/>
      <c r="F7" s="199" t="s">
        <v>17</v>
      </c>
      <c r="G7" s="200"/>
      <c r="H7" s="200"/>
      <c r="I7" s="200"/>
      <c r="J7" s="199" t="s">
        <v>9</v>
      </c>
      <c r="K7" s="200"/>
      <c r="L7" s="200"/>
      <c r="M7" s="200"/>
    </row>
    <row r="8" spans="1:17" s="29" customFormat="1" ht="82.5" customHeight="1">
      <c r="A8" s="198"/>
      <c r="B8" s="185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9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</row>
    <row r="11" spans="1:17" hidden="1" outlineLevel="1">
      <c r="A11" s="9">
        <v>40544</v>
      </c>
      <c r="B11" s="21">
        <v>2626.8916729100001</v>
      </c>
      <c r="C11" s="21">
        <f>G11+K11</f>
        <v>1409.51876201</v>
      </c>
      <c r="D11" s="21">
        <f t="shared" ref="D11:E11" si="0">H11+L11</f>
        <v>958.73776641999996</v>
      </c>
      <c r="E11" s="21">
        <f t="shared" si="0"/>
        <v>258.63514448000001</v>
      </c>
      <c r="F11" s="21">
        <v>1898.7596072199999</v>
      </c>
      <c r="G11" s="21">
        <v>1146.60995323</v>
      </c>
      <c r="H11" s="21">
        <v>582.73454375999995</v>
      </c>
      <c r="I11" s="21">
        <v>169.41511023000001</v>
      </c>
      <c r="J11" s="21">
        <v>728.13206568999999</v>
      </c>
      <c r="K11" s="21">
        <v>262.90880878000002</v>
      </c>
      <c r="L11" s="21">
        <v>376.00322266000001</v>
      </c>
      <c r="M11" s="21">
        <v>89.220034249999998</v>
      </c>
      <c r="N11" s="21"/>
      <c r="O11" s="21"/>
      <c r="P11" s="21"/>
      <c r="Q11" s="21"/>
    </row>
    <row r="12" spans="1:17" hidden="1" outlineLevel="1">
      <c r="A12" s="9">
        <v>40575</v>
      </c>
      <c r="B12" s="21">
        <v>2654.95832685</v>
      </c>
      <c r="C12" s="21">
        <f t="shared" ref="C12:C67" si="1">G12+K12</f>
        <v>1453.83342806</v>
      </c>
      <c r="D12" s="21">
        <f t="shared" ref="D12:D67" si="2">H12+L12</f>
        <v>942.2296948799999</v>
      </c>
      <c r="E12" s="21">
        <f t="shared" ref="E12:E67" si="3">I12+M12</f>
        <v>258.89520391000002</v>
      </c>
      <c r="F12" s="21">
        <v>1913.9900106699999</v>
      </c>
      <c r="G12" s="21">
        <v>1166.34003183</v>
      </c>
      <c r="H12" s="21">
        <v>579.40460274999998</v>
      </c>
      <c r="I12" s="21">
        <v>168.24537609000001</v>
      </c>
      <c r="J12" s="21">
        <v>740.96831617999999</v>
      </c>
      <c r="K12" s="21">
        <v>287.49339622999997</v>
      </c>
      <c r="L12" s="21">
        <v>362.82509212999997</v>
      </c>
      <c r="M12" s="21">
        <v>90.649827819999999</v>
      </c>
      <c r="N12" s="21"/>
      <c r="O12" s="21"/>
      <c r="P12" s="21"/>
      <c r="Q12" s="21"/>
    </row>
    <row r="13" spans="1:17" hidden="1" outlineLevel="1">
      <c r="A13" s="9">
        <v>40603</v>
      </c>
      <c r="B13" s="21">
        <v>2734.1050425100002</v>
      </c>
      <c r="C13" s="21">
        <f t="shared" si="1"/>
        <v>1524.20506062</v>
      </c>
      <c r="D13" s="21">
        <f t="shared" si="2"/>
        <v>955.09814117999997</v>
      </c>
      <c r="E13" s="21">
        <f t="shared" si="3"/>
        <v>254.80184071000002</v>
      </c>
      <c r="F13" s="21">
        <v>1995.0258214800001</v>
      </c>
      <c r="G13" s="21">
        <v>1248.50290174</v>
      </c>
      <c r="H13" s="21">
        <v>582.67611525999996</v>
      </c>
      <c r="I13" s="21">
        <v>163.84680448</v>
      </c>
      <c r="J13" s="21">
        <v>739.07922102999999</v>
      </c>
      <c r="K13" s="21">
        <v>275.70215888000001</v>
      </c>
      <c r="L13" s="21">
        <v>372.42202592000001</v>
      </c>
      <c r="M13" s="21">
        <v>90.955036230000005</v>
      </c>
      <c r="N13" s="21"/>
      <c r="O13" s="21"/>
      <c r="P13" s="21"/>
      <c r="Q13" s="21"/>
    </row>
    <row r="14" spans="1:17" hidden="1" outlineLevel="1">
      <c r="A14" s="9">
        <v>40634</v>
      </c>
      <c r="B14" s="21">
        <v>2867.0868569499999</v>
      </c>
      <c r="C14" s="21">
        <f t="shared" si="1"/>
        <v>1646.3030195199999</v>
      </c>
      <c r="D14" s="21">
        <f t="shared" si="2"/>
        <v>964.84450052000011</v>
      </c>
      <c r="E14" s="21">
        <f t="shared" si="3"/>
        <v>255.93933691000001</v>
      </c>
      <c r="F14" s="21">
        <v>2115.9879688699998</v>
      </c>
      <c r="G14" s="21">
        <v>1357.7954225799999</v>
      </c>
      <c r="H14" s="21">
        <v>595.77300717000003</v>
      </c>
      <c r="I14" s="21">
        <v>162.41953912</v>
      </c>
      <c r="J14" s="21">
        <v>751.09888808000005</v>
      </c>
      <c r="K14" s="21">
        <v>288.50759693999998</v>
      </c>
      <c r="L14" s="21">
        <v>369.07149335000003</v>
      </c>
      <c r="M14" s="21">
        <v>93.519797789999998</v>
      </c>
      <c r="N14" s="21"/>
      <c r="O14" s="21"/>
      <c r="P14" s="21"/>
      <c r="Q14" s="21"/>
    </row>
    <row r="15" spans="1:17" hidden="1" outlineLevel="1">
      <c r="A15" s="9">
        <v>40664</v>
      </c>
      <c r="B15" s="21">
        <v>2898.4418162299999</v>
      </c>
      <c r="C15" s="21">
        <f t="shared" si="1"/>
        <v>1677.14097111</v>
      </c>
      <c r="D15" s="21">
        <f t="shared" si="2"/>
        <v>972.20133625999995</v>
      </c>
      <c r="E15" s="21">
        <f t="shared" si="3"/>
        <v>249.09950886000001</v>
      </c>
      <c r="F15" s="21">
        <v>2126.6147460399998</v>
      </c>
      <c r="G15" s="21">
        <v>1362.8574797199999</v>
      </c>
      <c r="H15" s="21">
        <v>605.22649522999995</v>
      </c>
      <c r="I15" s="21">
        <v>158.53077109</v>
      </c>
      <c r="J15" s="21">
        <v>771.82707018999997</v>
      </c>
      <c r="K15" s="21">
        <v>314.28349138999999</v>
      </c>
      <c r="L15" s="21">
        <v>366.97484102999999</v>
      </c>
      <c r="M15" s="21">
        <v>90.568737769999998</v>
      </c>
      <c r="N15" s="21"/>
      <c r="O15" s="21"/>
      <c r="P15" s="21"/>
      <c r="Q15" s="21"/>
    </row>
    <row r="16" spans="1:17" hidden="1" outlineLevel="1">
      <c r="A16" s="9">
        <v>40695</v>
      </c>
      <c r="B16" s="21">
        <v>2961.3661752500002</v>
      </c>
      <c r="C16" s="21">
        <f t="shared" si="1"/>
        <v>1716.3925070999999</v>
      </c>
      <c r="D16" s="21">
        <f t="shared" si="2"/>
        <v>1007.73313302</v>
      </c>
      <c r="E16" s="21">
        <f t="shared" si="3"/>
        <v>237.24053512999998</v>
      </c>
      <c r="F16" s="21">
        <v>2174.0778901899998</v>
      </c>
      <c r="G16" s="21">
        <v>1401.65457408</v>
      </c>
      <c r="H16" s="21">
        <v>625.87228512000002</v>
      </c>
      <c r="I16" s="21">
        <v>146.55103098999999</v>
      </c>
      <c r="J16" s="21">
        <v>787.28828506000002</v>
      </c>
      <c r="K16" s="21">
        <v>314.73793302000001</v>
      </c>
      <c r="L16" s="21">
        <v>381.86084790000001</v>
      </c>
      <c r="M16" s="21">
        <v>90.689504139999997</v>
      </c>
      <c r="N16" s="21"/>
      <c r="O16" s="21"/>
      <c r="P16" s="21"/>
      <c r="Q16" s="21"/>
    </row>
    <row r="17" spans="1:17" hidden="1" outlineLevel="1">
      <c r="A17" s="9">
        <v>40725</v>
      </c>
      <c r="B17" s="21">
        <v>3023.6516489400001</v>
      </c>
      <c r="C17" s="21">
        <f t="shared" si="1"/>
        <v>1743.1268204300002</v>
      </c>
      <c r="D17" s="21">
        <f t="shared" si="2"/>
        <v>1057.5460974699999</v>
      </c>
      <c r="E17" s="21">
        <f t="shared" si="3"/>
        <v>222.97873104000001</v>
      </c>
      <c r="F17" s="21">
        <v>2251.6743673000001</v>
      </c>
      <c r="G17" s="21">
        <v>1437.1040571200001</v>
      </c>
      <c r="H17" s="21">
        <v>675.10354002999998</v>
      </c>
      <c r="I17" s="21">
        <v>139.46677015</v>
      </c>
      <c r="J17" s="21">
        <v>771.97728164</v>
      </c>
      <c r="K17" s="21">
        <v>306.02276331000002</v>
      </c>
      <c r="L17" s="21">
        <v>382.44255743999997</v>
      </c>
      <c r="M17" s="21">
        <v>83.511960889999997</v>
      </c>
      <c r="N17" s="21"/>
      <c r="O17" s="21"/>
      <c r="P17" s="21"/>
      <c r="Q17" s="21"/>
    </row>
    <row r="18" spans="1:17" hidden="1" outlineLevel="1">
      <c r="A18" s="9">
        <v>40756</v>
      </c>
      <c r="B18" s="21">
        <v>3034.2930820400002</v>
      </c>
      <c r="C18" s="21">
        <f t="shared" si="1"/>
        <v>1743.2271739</v>
      </c>
      <c r="D18" s="21">
        <f t="shared" si="2"/>
        <v>1068.7023373100001</v>
      </c>
      <c r="E18" s="21">
        <f t="shared" si="3"/>
        <v>222.36357083000001</v>
      </c>
      <c r="F18" s="21">
        <v>2246.9672465100002</v>
      </c>
      <c r="G18" s="21">
        <v>1434.94941361</v>
      </c>
      <c r="H18" s="21">
        <v>672.71385120000002</v>
      </c>
      <c r="I18" s="21">
        <v>139.30398170000001</v>
      </c>
      <c r="J18" s="21">
        <v>787.32583552999995</v>
      </c>
      <c r="K18" s="21">
        <v>308.27776029</v>
      </c>
      <c r="L18" s="21">
        <v>395.98848611</v>
      </c>
      <c r="M18" s="21">
        <v>83.059589130000006</v>
      </c>
      <c r="N18" s="21"/>
      <c r="O18" s="21"/>
      <c r="P18" s="21"/>
      <c r="Q18" s="21"/>
    </row>
    <row r="19" spans="1:17" hidden="1" outlineLevel="1">
      <c r="A19" s="9">
        <v>40787</v>
      </c>
      <c r="B19" s="21">
        <v>3068.1475854999999</v>
      </c>
      <c r="C19" s="21">
        <f t="shared" si="1"/>
        <v>1747.9872089799999</v>
      </c>
      <c r="D19" s="21">
        <f t="shared" si="2"/>
        <v>1090.6764101199999</v>
      </c>
      <c r="E19" s="21">
        <f t="shared" si="3"/>
        <v>229.48396639999999</v>
      </c>
      <c r="F19" s="21">
        <v>2297.59535099</v>
      </c>
      <c r="G19" s="21">
        <v>1453.2213680899999</v>
      </c>
      <c r="H19" s="21">
        <v>695.16162615999997</v>
      </c>
      <c r="I19" s="21">
        <v>149.21235673999999</v>
      </c>
      <c r="J19" s="21">
        <v>770.55223450999995</v>
      </c>
      <c r="K19" s="21">
        <v>294.76584088999999</v>
      </c>
      <c r="L19" s="21">
        <v>395.51478395999999</v>
      </c>
      <c r="M19" s="21">
        <v>80.271609659999996</v>
      </c>
      <c r="N19" s="21"/>
      <c r="O19" s="21"/>
      <c r="P19" s="21"/>
      <c r="Q19" s="21"/>
    </row>
    <row r="20" spans="1:17" hidden="1" outlineLevel="1">
      <c r="A20" s="9">
        <v>40817</v>
      </c>
      <c r="B20" s="21">
        <v>3110.3229422999998</v>
      </c>
      <c r="C20" s="21">
        <f t="shared" si="1"/>
        <v>1671.90612805</v>
      </c>
      <c r="D20" s="21">
        <f t="shared" si="2"/>
        <v>1087.4025701</v>
      </c>
      <c r="E20" s="21">
        <f t="shared" si="3"/>
        <v>351.01424414999997</v>
      </c>
      <c r="F20" s="21">
        <v>2345.4417745800001</v>
      </c>
      <c r="G20" s="21">
        <v>1430.98794817</v>
      </c>
      <c r="H20" s="21">
        <v>697.35368889999995</v>
      </c>
      <c r="I20" s="21">
        <v>217.10013751</v>
      </c>
      <c r="J20" s="21">
        <v>764.88116772000001</v>
      </c>
      <c r="K20" s="21">
        <v>240.91817988</v>
      </c>
      <c r="L20" s="21">
        <v>390.04888119999998</v>
      </c>
      <c r="M20" s="21">
        <v>133.91410664</v>
      </c>
      <c r="N20" s="21"/>
      <c r="O20" s="21"/>
      <c r="P20" s="21"/>
      <c r="Q20" s="21"/>
    </row>
    <row r="21" spans="1:17" hidden="1" outlineLevel="1">
      <c r="A21" s="9">
        <v>40848</v>
      </c>
      <c r="B21" s="21">
        <v>3083.58992373</v>
      </c>
      <c r="C21" s="21">
        <f t="shared" si="1"/>
        <v>1653.1038724599998</v>
      </c>
      <c r="D21" s="21">
        <f t="shared" si="2"/>
        <v>1084.52318558</v>
      </c>
      <c r="E21" s="21">
        <f t="shared" si="3"/>
        <v>345.96286569</v>
      </c>
      <c r="F21" s="21">
        <v>2413.5587133600002</v>
      </c>
      <c r="G21" s="21">
        <v>1457.8044586999999</v>
      </c>
      <c r="H21" s="21">
        <v>733.53572200999997</v>
      </c>
      <c r="I21" s="21">
        <v>222.21853264999999</v>
      </c>
      <c r="J21" s="21">
        <v>670.03121037000005</v>
      </c>
      <c r="K21" s="21">
        <v>195.29941375999999</v>
      </c>
      <c r="L21" s="21">
        <v>350.98746356999999</v>
      </c>
      <c r="M21" s="21">
        <v>123.74433304</v>
      </c>
      <c r="N21" s="21"/>
      <c r="O21" s="21"/>
      <c r="P21" s="21"/>
      <c r="Q21" s="21"/>
    </row>
    <row r="22" spans="1:17" hidden="1" outlineLevel="1">
      <c r="A22" s="9">
        <v>40878</v>
      </c>
      <c r="B22" s="21">
        <v>2814.3215963100001</v>
      </c>
      <c r="C22" s="21">
        <f t="shared" si="1"/>
        <v>1507.04728897</v>
      </c>
      <c r="D22" s="21">
        <f t="shared" si="2"/>
        <v>1031.1115576699999</v>
      </c>
      <c r="E22" s="21">
        <f t="shared" si="3"/>
        <v>276.16274966999998</v>
      </c>
      <c r="F22" s="21">
        <v>2200.0400738100002</v>
      </c>
      <c r="G22" s="21">
        <v>1300.91995838</v>
      </c>
      <c r="H22" s="21">
        <v>680.78706495999995</v>
      </c>
      <c r="I22" s="21">
        <v>218.33305046999999</v>
      </c>
      <c r="J22" s="21">
        <v>614.28152250000005</v>
      </c>
      <c r="K22" s="21">
        <v>206.12733059000001</v>
      </c>
      <c r="L22" s="21">
        <v>350.32449271000002</v>
      </c>
      <c r="M22" s="21">
        <v>57.8296992</v>
      </c>
      <c r="N22" s="21"/>
      <c r="O22" s="21"/>
      <c r="P22" s="21"/>
      <c r="Q22" s="21"/>
    </row>
    <row r="23" spans="1:17" hidden="1" outlineLevel="1">
      <c r="A23" s="9">
        <v>40909</v>
      </c>
      <c r="B23" s="21">
        <v>2873.6245664899998</v>
      </c>
      <c r="C23" s="21">
        <f t="shared" si="1"/>
        <v>1559.90588271</v>
      </c>
      <c r="D23" s="21">
        <f t="shared" si="2"/>
        <v>1048.9157705800001</v>
      </c>
      <c r="E23" s="21">
        <f t="shared" si="3"/>
        <v>264.80291319999998</v>
      </c>
      <c r="F23" s="21">
        <v>2261.9016525100001</v>
      </c>
      <c r="G23" s="21">
        <v>1366.0626344699999</v>
      </c>
      <c r="H23" s="21">
        <v>687.25773542000002</v>
      </c>
      <c r="I23" s="21">
        <v>208.58128262</v>
      </c>
      <c r="J23" s="21">
        <v>611.72291398000004</v>
      </c>
      <c r="K23" s="21">
        <v>193.84324824000001</v>
      </c>
      <c r="L23" s="21">
        <v>361.65803516</v>
      </c>
      <c r="M23" s="21">
        <v>56.221630580000003</v>
      </c>
      <c r="N23" s="21"/>
      <c r="O23" s="21"/>
      <c r="P23" s="21"/>
      <c r="Q23" s="21"/>
    </row>
    <row r="24" spans="1:17" hidden="1" outlineLevel="1">
      <c r="A24" s="9">
        <v>40940</v>
      </c>
      <c r="B24" s="21">
        <v>2927.2669220500002</v>
      </c>
      <c r="C24" s="21">
        <f t="shared" si="1"/>
        <v>1592.0187075899998</v>
      </c>
      <c r="D24" s="21">
        <f t="shared" si="2"/>
        <v>1016.25102421</v>
      </c>
      <c r="E24" s="21">
        <f t="shared" si="3"/>
        <v>318.99719025000002</v>
      </c>
      <c r="F24" s="21">
        <v>2296.0591819900001</v>
      </c>
      <c r="G24" s="21">
        <v>1405.77043078</v>
      </c>
      <c r="H24" s="21">
        <v>654.78310663000002</v>
      </c>
      <c r="I24" s="21">
        <v>235.50564457999999</v>
      </c>
      <c r="J24" s="21">
        <v>631.20774005999999</v>
      </c>
      <c r="K24" s="21">
        <v>186.24827680999999</v>
      </c>
      <c r="L24" s="21">
        <v>361.46791758000001</v>
      </c>
      <c r="M24" s="21">
        <v>83.491545669999994</v>
      </c>
      <c r="N24" s="21"/>
      <c r="O24" s="21"/>
      <c r="P24" s="21"/>
      <c r="Q24" s="21"/>
    </row>
    <row r="25" spans="1:17" hidden="1" outlineLevel="1">
      <c r="A25" s="9">
        <v>40969</v>
      </c>
      <c r="B25" s="21">
        <v>2902.59632801</v>
      </c>
      <c r="C25" s="21">
        <f t="shared" si="1"/>
        <v>1573.93847428</v>
      </c>
      <c r="D25" s="21">
        <f t="shared" si="2"/>
        <v>1010.1109524000001</v>
      </c>
      <c r="E25" s="21">
        <f t="shared" si="3"/>
        <v>318.54690132999997</v>
      </c>
      <c r="F25" s="21">
        <v>2235.3284268100001</v>
      </c>
      <c r="G25" s="21">
        <v>1361.3090976200001</v>
      </c>
      <c r="H25" s="21">
        <v>638.75774717000002</v>
      </c>
      <c r="I25" s="21">
        <v>235.26158201999999</v>
      </c>
      <c r="J25" s="21">
        <v>667.26790119999998</v>
      </c>
      <c r="K25" s="21">
        <v>212.62937665999999</v>
      </c>
      <c r="L25" s="21">
        <v>371.35320523000001</v>
      </c>
      <c r="M25" s="21">
        <v>83.285319310000006</v>
      </c>
      <c r="N25" s="21"/>
      <c r="O25" s="21"/>
      <c r="P25" s="21"/>
      <c r="Q25" s="21"/>
    </row>
    <row r="26" spans="1:17" hidden="1" outlineLevel="1">
      <c r="A26" s="9">
        <v>41000</v>
      </c>
      <c r="B26" s="21">
        <v>3006.67965159</v>
      </c>
      <c r="C26" s="21">
        <f t="shared" si="1"/>
        <v>1636.9954030099998</v>
      </c>
      <c r="D26" s="21">
        <f t="shared" si="2"/>
        <v>1047.84423941</v>
      </c>
      <c r="E26" s="21">
        <f t="shared" si="3"/>
        <v>321.84000917000003</v>
      </c>
      <c r="F26" s="21">
        <v>2277.4970138399999</v>
      </c>
      <c r="G26" s="21">
        <v>1400.9493132099999</v>
      </c>
      <c r="H26" s="21">
        <v>637.46043232</v>
      </c>
      <c r="I26" s="21">
        <v>239.08726831000001</v>
      </c>
      <c r="J26" s="21">
        <v>729.18263775000003</v>
      </c>
      <c r="K26" s="21">
        <v>236.0460898</v>
      </c>
      <c r="L26" s="21">
        <v>410.38380709</v>
      </c>
      <c r="M26" s="21">
        <v>82.752740860000003</v>
      </c>
      <c r="N26" s="21"/>
      <c r="O26" s="21"/>
      <c r="P26" s="21"/>
      <c r="Q26" s="21"/>
    </row>
    <row r="27" spans="1:17" hidden="1" outlineLevel="1">
      <c r="A27" s="9">
        <v>41030</v>
      </c>
      <c r="B27" s="21">
        <v>3065.3138153</v>
      </c>
      <c r="C27" s="21">
        <f t="shared" si="1"/>
        <v>1562.27615487</v>
      </c>
      <c r="D27" s="21">
        <f t="shared" si="2"/>
        <v>1183.21448627</v>
      </c>
      <c r="E27" s="21">
        <f t="shared" si="3"/>
        <v>319.82317416000001</v>
      </c>
      <c r="F27" s="21">
        <v>2308.4522618599999</v>
      </c>
      <c r="G27" s="21">
        <v>1373.7922668599999</v>
      </c>
      <c r="H27" s="21">
        <v>694.00909593999995</v>
      </c>
      <c r="I27" s="21">
        <v>240.65089906</v>
      </c>
      <c r="J27" s="21">
        <v>756.86155343999997</v>
      </c>
      <c r="K27" s="21">
        <v>188.48388800999999</v>
      </c>
      <c r="L27" s="21">
        <v>489.20539033</v>
      </c>
      <c r="M27" s="21">
        <v>79.172275099999993</v>
      </c>
      <c r="N27" s="21"/>
      <c r="O27" s="21"/>
      <c r="P27" s="21"/>
      <c r="Q27" s="21"/>
    </row>
    <row r="28" spans="1:17" hidden="1" outlineLevel="1">
      <c r="A28" s="9">
        <v>41061</v>
      </c>
      <c r="B28" s="21">
        <v>3118.27377643</v>
      </c>
      <c r="C28" s="21">
        <f t="shared" si="1"/>
        <v>1578.2688241200001</v>
      </c>
      <c r="D28" s="21">
        <f t="shared" si="2"/>
        <v>1209.73314125</v>
      </c>
      <c r="E28" s="21">
        <f t="shared" si="3"/>
        <v>330.27181106</v>
      </c>
      <c r="F28" s="21">
        <v>2387.0117524799998</v>
      </c>
      <c r="G28" s="21">
        <v>1410.8705344</v>
      </c>
      <c r="H28" s="21">
        <v>728.22507880000001</v>
      </c>
      <c r="I28" s="21">
        <v>247.91613928000001</v>
      </c>
      <c r="J28" s="21">
        <v>731.26202394999996</v>
      </c>
      <c r="K28" s="21">
        <v>167.39828972000001</v>
      </c>
      <c r="L28" s="21">
        <v>481.50806245000001</v>
      </c>
      <c r="M28" s="21">
        <v>82.355671779999994</v>
      </c>
      <c r="N28" s="21"/>
      <c r="O28" s="21"/>
      <c r="P28" s="21"/>
      <c r="Q28" s="21"/>
    </row>
    <row r="29" spans="1:17" hidden="1" outlineLevel="1">
      <c r="A29" s="9">
        <v>41091</v>
      </c>
      <c r="B29" s="21">
        <v>3107.6345099199998</v>
      </c>
      <c r="C29" s="21">
        <f t="shared" si="1"/>
        <v>1568.37054427</v>
      </c>
      <c r="D29" s="21">
        <f t="shared" si="2"/>
        <v>1214.91558009</v>
      </c>
      <c r="E29" s="21">
        <f t="shared" si="3"/>
        <v>324.34838556</v>
      </c>
      <c r="F29" s="21">
        <v>2397.6382292200001</v>
      </c>
      <c r="G29" s="21">
        <v>1416.0492246900001</v>
      </c>
      <c r="H29" s="21">
        <v>736.84611237000001</v>
      </c>
      <c r="I29" s="21">
        <v>244.74289216</v>
      </c>
      <c r="J29" s="21">
        <v>709.99628070000006</v>
      </c>
      <c r="K29" s="21">
        <v>152.32131957999999</v>
      </c>
      <c r="L29" s="21">
        <v>478.06946771999998</v>
      </c>
      <c r="M29" s="21">
        <v>79.6054934</v>
      </c>
      <c r="N29" s="21"/>
      <c r="O29" s="21"/>
      <c r="P29" s="21"/>
      <c r="Q29" s="21"/>
    </row>
    <row r="30" spans="1:17" hidden="1" outlineLevel="1">
      <c r="A30" s="9">
        <v>41122</v>
      </c>
      <c r="B30" s="21">
        <v>2881.91914933</v>
      </c>
      <c r="C30" s="21">
        <f t="shared" si="1"/>
        <v>1412.47535311</v>
      </c>
      <c r="D30" s="21">
        <f t="shared" si="2"/>
        <v>1129.5078310599999</v>
      </c>
      <c r="E30" s="21">
        <f t="shared" si="3"/>
        <v>339.93596516000002</v>
      </c>
      <c r="F30" s="21">
        <v>2212.7023377700002</v>
      </c>
      <c r="G30" s="21">
        <v>1247.0805572899999</v>
      </c>
      <c r="H30" s="21">
        <v>713.47440330999996</v>
      </c>
      <c r="I30" s="21">
        <v>252.14737717</v>
      </c>
      <c r="J30" s="21">
        <v>669.21681156</v>
      </c>
      <c r="K30" s="21">
        <v>165.39479582000001</v>
      </c>
      <c r="L30" s="21">
        <v>416.03342774999999</v>
      </c>
      <c r="M30" s="21">
        <v>87.788587989999996</v>
      </c>
      <c r="N30" s="21"/>
      <c r="O30" s="21"/>
      <c r="P30" s="21"/>
      <c r="Q30" s="21"/>
    </row>
    <row r="31" spans="1:17" hidden="1" outlineLevel="1">
      <c r="A31" s="9">
        <v>41153</v>
      </c>
      <c r="B31" s="21">
        <v>2770.9791932399999</v>
      </c>
      <c r="C31" s="21">
        <f t="shared" si="1"/>
        <v>1387.98025592</v>
      </c>
      <c r="D31" s="21">
        <f t="shared" si="2"/>
        <v>1052.0475896099999</v>
      </c>
      <c r="E31" s="21">
        <f t="shared" si="3"/>
        <v>330.95134770999999</v>
      </c>
      <c r="F31" s="21">
        <v>2110.78271989</v>
      </c>
      <c r="G31" s="21">
        <v>1202.6190192399999</v>
      </c>
      <c r="H31" s="21">
        <v>665.14387533000001</v>
      </c>
      <c r="I31" s="21">
        <v>243.01982532</v>
      </c>
      <c r="J31" s="21">
        <v>660.19647335000002</v>
      </c>
      <c r="K31" s="21">
        <v>185.36123667999999</v>
      </c>
      <c r="L31" s="21">
        <v>386.90371427999997</v>
      </c>
      <c r="M31" s="21">
        <v>87.931522389999998</v>
      </c>
      <c r="N31" s="21"/>
      <c r="O31" s="21"/>
      <c r="P31" s="21"/>
      <c r="Q31" s="21"/>
    </row>
    <row r="32" spans="1:17" hidden="1" outlineLevel="1">
      <c r="A32" s="9">
        <v>41183</v>
      </c>
      <c r="B32" s="21">
        <v>2733.3055577300001</v>
      </c>
      <c r="C32" s="21">
        <f t="shared" si="1"/>
        <v>1377.6796910099999</v>
      </c>
      <c r="D32" s="21">
        <f t="shared" si="2"/>
        <v>1025.5035200900002</v>
      </c>
      <c r="E32" s="21">
        <f t="shared" si="3"/>
        <v>330.12234662999998</v>
      </c>
      <c r="F32" s="21">
        <v>2123.8507680299999</v>
      </c>
      <c r="G32" s="21">
        <v>1213.2098002299999</v>
      </c>
      <c r="H32" s="21">
        <v>668.07898322000005</v>
      </c>
      <c r="I32" s="21">
        <v>242.56198458</v>
      </c>
      <c r="J32" s="21">
        <v>609.45478969999999</v>
      </c>
      <c r="K32" s="21">
        <v>164.46989077999999</v>
      </c>
      <c r="L32" s="21">
        <v>357.42453687</v>
      </c>
      <c r="M32" s="21">
        <v>87.560362049999995</v>
      </c>
      <c r="N32" s="21"/>
      <c r="O32" s="21"/>
      <c r="P32" s="21"/>
      <c r="Q32" s="21"/>
    </row>
    <row r="33" spans="1:17" hidden="1" outlineLevel="1">
      <c r="A33" s="9">
        <v>41214</v>
      </c>
      <c r="B33" s="21">
        <v>2787.66774184</v>
      </c>
      <c r="C33" s="21">
        <f t="shared" si="1"/>
        <v>1413.13662617</v>
      </c>
      <c r="D33" s="21">
        <f t="shared" si="2"/>
        <v>1046.4897181399999</v>
      </c>
      <c r="E33" s="21">
        <f t="shared" si="3"/>
        <v>328.04139752999998</v>
      </c>
      <c r="F33" s="21">
        <v>2140.01713281</v>
      </c>
      <c r="G33" s="21">
        <v>1229.41082525</v>
      </c>
      <c r="H33" s="21">
        <v>668.71813885999995</v>
      </c>
      <c r="I33" s="21">
        <v>241.88816869999999</v>
      </c>
      <c r="J33" s="21">
        <v>647.65060903000006</v>
      </c>
      <c r="K33" s="21">
        <v>183.72580092000001</v>
      </c>
      <c r="L33" s="21">
        <v>377.77157928000003</v>
      </c>
      <c r="M33" s="21">
        <v>86.153228830000003</v>
      </c>
      <c r="N33" s="21"/>
      <c r="O33" s="21"/>
      <c r="P33" s="21"/>
      <c r="Q33" s="21"/>
    </row>
    <row r="34" spans="1:17" hidden="1" outlineLevel="1">
      <c r="A34" s="9">
        <v>41244</v>
      </c>
      <c r="B34" s="21">
        <v>2767.0907844799999</v>
      </c>
      <c r="C34" s="21">
        <f t="shared" si="1"/>
        <v>1382.1942740499999</v>
      </c>
      <c r="D34" s="21">
        <f t="shared" si="2"/>
        <v>1053.7381730699999</v>
      </c>
      <c r="E34" s="21">
        <f t="shared" si="3"/>
        <v>331.15833736000002</v>
      </c>
      <c r="F34" s="21">
        <v>2139.9547735199999</v>
      </c>
      <c r="G34" s="21">
        <v>1214.37523214</v>
      </c>
      <c r="H34" s="21">
        <v>677.60504451999998</v>
      </c>
      <c r="I34" s="21">
        <v>247.97449685999999</v>
      </c>
      <c r="J34" s="21">
        <v>627.13601096000002</v>
      </c>
      <c r="K34" s="21">
        <v>167.81904191000001</v>
      </c>
      <c r="L34" s="21">
        <v>376.13312854999998</v>
      </c>
      <c r="M34" s="21">
        <v>83.183840500000002</v>
      </c>
      <c r="N34" s="21"/>
      <c r="O34" s="21"/>
      <c r="P34" s="21"/>
      <c r="Q34" s="21"/>
    </row>
    <row r="35" spans="1:17" hidden="1" outlineLevel="1">
      <c r="A35" s="9">
        <v>41275</v>
      </c>
      <c r="B35" s="21">
        <v>2811.4715281700001</v>
      </c>
      <c r="C35" s="21">
        <f t="shared" si="1"/>
        <v>1244.27601878</v>
      </c>
      <c r="D35" s="21">
        <f t="shared" si="2"/>
        <v>1095.74576054</v>
      </c>
      <c r="E35" s="21">
        <f t="shared" si="3"/>
        <v>471.44974884999999</v>
      </c>
      <c r="F35" s="21">
        <v>2087.29849483</v>
      </c>
      <c r="G35" s="21">
        <v>1071.8732641500001</v>
      </c>
      <c r="H35" s="21">
        <v>636.84295324000004</v>
      </c>
      <c r="I35" s="21">
        <v>378.58227743999998</v>
      </c>
      <c r="J35" s="21">
        <v>724.17303333999996</v>
      </c>
      <c r="K35" s="21">
        <v>172.40275463</v>
      </c>
      <c r="L35" s="21">
        <v>458.90280730000001</v>
      </c>
      <c r="M35" s="21">
        <v>92.867471409999993</v>
      </c>
      <c r="N35" s="21"/>
      <c r="O35" s="21"/>
      <c r="P35" s="21"/>
      <c r="Q35" s="21"/>
    </row>
    <row r="36" spans="1:17" hidden="1" outlineLevel="1">
      <c r="A36" s="9">
        <v>41306</v>
      </c>
      <c r="B36" s="21">
        <v>2817.4995003399999</v>
      </c>
      <c r="C36" s="21">
        <f t="shared" si="1"/>
        <v>1268.72323097</v>
      </c>
      <c r="D36" s="21">
        <f t="shared" si="2"/>
        <v>1035.49094631</v>
      </c>
      <c r="E36" s="21">
        <f t="shared" si="3"/>
        <v>513.28532306</v>
      </c>
      <c r="F36" s="21">
        <v>2076.5390592799999</v>
      </c>
      <c r="G36" s="21">
        <v>1067.6590895300001</v>
      </c>
      <c r="H36" s="21">
        <v>623.57818884999995</v>
      </c>
      <c r="I36" s="21">
        <v>385.30178089999998</v>
      </c>
      <c r="J36" s="21">
        <v>740.96044105999999</v>
      </c>
      <c r="K36" s="21">
        <v>201.06414143999999</v>
      </c>
      <c r="L36" s="21">
        <v>411.91275746000002</v>
      </c>
      <c r="M36" s="21">
        <v>127.98354216</v>
      </c>
      <c r="N36" s="21"/>
      <c r="O36" s="21"/>
      <c r="P36" s="21"/>
      <c r="Q36" s="21"/>
    </row>
    <row r="37" spans="1:17" hidden="1" outlineLevel="1">
      <c r="A37" s="9">
        <v>41334</v>
      </c>
      <c r="B37" s="21">
        <v>2883.5375706099999</v>
      </c>
      <c r="C37" s="21">
        <f t="shared" si="1"/>
        <v>1300.2328385999999</v>
      </c>
      <c r="D37" s="21">
        <f t="shared" si="2"/>
        <v>1056.6773911400001</v>
      </c>
      <c r="E37" s="21">
        <f t="shared" si="3"/>
        <v>526.62734087000001</v>
      </c>
      <c r="F37" s="21">
        <v>2150.12386388</v>
      </c>
      <c r="G37" s="21">
        <v>1084.955215</v>
      </c>
      <c r="H37" s="21">
        <v>679.66816390999998</v>
      </c>
      <c r="I37" s="21">
        <v>385.50048497</v>
      </c>
      <c r="J37" s="21">
        <v>733.41370672999994</v>
      </c>
      <c r="K37" s="21">
        <v>215.2776236</v>
      </c>
      <c r="L37" s="21">
        <v>377.00922723000002</v>
      </c>
      <c r="M37" s="21">
        <v>141.12685590000001</v>
      </c>
      <c r="N37" s="21"/>
      <c r="O37" s="21"/>
      <c r="P37" s="21"/>
      <c r="Q37" s="21"/>
    </row>
    <row r="38" spans="1:17" hidden="1" outlineLevel="1">
      <c r="A38" s="9">
        <v>41365</v>
      </c>
      <c r="B38" s="21">
        <v>3019.8864217599998</v>
      </c>
      <c r="C38" s="21">
        <f t="shared" si="1"/>
        <v>1375.6492527100002</v>
      </c>
      <c r="D38" s="21">
        <f t="shared" si="2"/>
        <v>1117.36054969</v>
      </c>
      <c r="E38" s="21">
        <f t="shared" si="3"/>
        <v>526.87661935999995</v>
      </c>
      <c r="F38" s="21">
        <v>2238.4151094200001</v>
      </c>
      <c r="G38" s="21">
        <v>1136.1276962500001</v>
      </c>
      <c r="H38" s="21">
        <v>717.06188199999997</v>
      </c>
      <c r="I38" s="21">
        <v>385.22553117000001</v>
      </c>
      <c r="J38" s="21">
        <v>781.47131234000005</v>
      </c>
      <c r="K38" s="21">
        <v>239.52155646</v>
      </c>
      <c r="L38" s="21">
        <v>400.29866769</v>
      </c>
      <c r="M38" s="21">
        <v>141.65108819</v>
      </c>
      <c r="N38" s="21"/>
      <c r="O38" s="21"/>
      <c r="P38" s="21"/>
      <c r="Q38" s="21"/>
    </row>
    <row r="39" spans="1:17" hidden="1" outlineLevel="1">
      <c r="A39" s="9">
        <v>41395</v>
      </c>
      <c r="B39" s="21">
        <v>3014.2095856999999</v>
      </c>
      <c r="C39" s="21">
        <f t="shared" si="1"/>
        <v>1390.7838492600001</v>
      </c>
      <c r="D39" s="21">
        <f t="shared" si="2"/>
        <v>1099.4552968</v>
      </c>
      <c r="E39" s="21">
        <f t="shared" si="3"/>
        <v>523.97043964</v>
      </c>
      <c r="F39" s="21">
        <v>2217.3478097000002</v>
      </c>
      <c r="G39" s="21">
        <v>1139.2409737</v>
      </c>
      <c r="H39" s="21">
        <v>695.09556671999997</v>
      </c>
      <c r="I39" s="21">
        <v>383.01126928000002</v>
      </c>
      <c r="J39" s="21">
        <v>796.86177599999996</v>
      </c>
      <c r="K39" s="21">
        <v>251.54287556</v>
      </c>
      <c r="L39" s="21">
        <v>404.35973008000002</v>
      </c>
      <c r="M39" s="21">
        <v>140.95917036</v>
      </c>
      <c r="N39" s="21"/>
      <c r="O39" s="21"/>
      <c r="P39" s="21"/>
      <c r="Q39" s="21"/>
    </row>
    <row r="40" spans="1:17" hidden="1" outlineLevel="1">
      <c r="A40" s="9">
        <v>41426</v>
      </c>
      <c r="B40" s="21">
        <v>3065.9325192699998</v>
      </c>
      <c r="C40" s="21">
        <f t="shared" si="1"/>
        <v>1453.91719076</v>
      </c>
      <c r="D40" s="21">
        <f t="shared" si="2"/>
        <v>1092.99656721</v>
      </c>
      <c r="E40" s="21">
        <f t="shared" si="3"/>
        <v>519.01876130000005</v>
      </c>
      <c r="F40" s="21">
        <v>2236.4606495899998</v>
      </c>
      <c r="G40" s="21">
        <v>1155.97010299</v>
      </c>
      <c r="H40" s="21">
        <v>698.91440387</v>
      </c>
      <c r="I40" s="21">
        <v>381.57614273000002</v>
      </c>
      <c r="J40" s="21">
        <v>829.47186968000005</v>
      </c>
      <c r="K40" s="21">
        <v>297.94708777</v>
      </c>
      <c r="L40" s="21">
        <v>394.08216334000002</v>
      </c>
      <c r="M40" s="21">
        <v>137.44261857000001</v>
      </c>
      <c r="N40" s="21"/>
      <c r="O40" s="21"/>
      <c r="P40" s="21"/>
      <c r="Q40" s="21"/>
    </row>
    <row r="41" spans="1:17" hidden="1" outlineLevel="1">
      <c r="A41" s="9">
        <v>41456</v>
      </c>
      <c r="B41" s="21">
        <v>3099.8555348700002</v>
      </c>
      <c r="C41" s="21">
        <f t="shared" si="1"/>
        <v>1531.3118998499999</v>
      </c>
      <c r="D41" s="21">
        <f t="shared" si="2"/>
        <v>1057.46657624</v>
      </c>
      <c r="E41" s="21">
        <f t="shared" si="3"/>
        <v>511.07705878000002</v>
      </c>
      <c r="F41" s="21">
        <v>2288.1666059499998</v>
      </c>
      <c r="G41" s="21">
        <v>1208.54176069</v>
      </c>
      <c r="H41" s="21">
        <v>698.38200491999999</v>
      </c>
      <c r="I41" s="21">
        <v>381.24284033999999</v>
      </c>
      <c r="J41" s="21">
        <v>811.68892891999997</v>
      </c>
      <c r="K41" s="21">
        <v>322.77013915999999</v>
      </c>
      <c r="L41" s="21">
        <v>359.08457132000001</v>
      </c>
      <c r="M41" s="21">
        <v>129.83421844</v>
      </c>
      <c r="N41" s="21"/>
      <c r="O41" s="21"/>
      <c r="P41" s="21"/>
      <c r="Q41" s="21"/>
    </row>
    <row r="42" spans="1:17" hidden="1" outlineLevel="1">
      <c r="A42" s="9">
        <v>41487</v>
      </c>
      <c r="B42" s="21">
        <v>3048.6436687</v>
      </c>
      <c r="C42" s="21">
        <f t="shared" si="1"/>
        <v>1561.1581291800001</v>
      </c>
      <c r="D42" s="21">
        <f t="shared" si="2"/>
        <v>976.88019710000003</v>
      </c>
      <c r="E42" s="21">
        <f t="shared" si="3"/>
        <v>510.60534242</v>
      </c>
      <c r="F42" s="21">
        <v>2315.8415752699998</v>
      </c>
      <c r="G42" s="21">
        <v>1244.98141796</v>
      </c>
      <c r="H42" s="21">
        <v>689.32458085999997</v>
      </c>
      <c r="I42" s="21">
        <v>381.53557645000001</v>
      </c>
      <c r="J42" s="21">
        <v>732.80209343000001</v>
      </c>
      <c r="K42" s="21">
        <v>316.17671122000002</v>
      </c>
      <c r="L42" s="21">
        <v>287.55561624000001</v>
      </c>
      <c r="M42" s="21">
        <v>129.06976596999999</v>
      </c>
      <c r="N42" s="21"/>
      <c r="O42" s="21"/>
      <c r="P42" s="21"/>
      <c r="Q42" s="21"/>
    </row>
    <row r="43" spans="1:17" hidden="1" outlineLevel="1">
      <c r="A43" s="9">
        <v>41518</v>
      </c>
      <c r="B43" s="21">
        <v>3076.73718646</v>
      </c>
      <c r="C43" s="21">
        <f t="shared" si="1"/>
        <v>1721.5973273700001</v>
      </c>
      <c r="D43" s="21">
        <f t="shared" si="2"/>
        <v>891.47277141999996</v>
      </c>
      <c r="E43" s="21">
        <f t="shared" si="3"/>
        <v>463.66708767</v>
      </c>
      <c r="F43" s="21">
        <v>2363.76724457</v>
      </c>
      <c r="G43" s="21">
        <v>1311.3986793900001</v>
      </c>
      <c r="H43" s="21">
        <v>708.78838833999998</v>
      </c>
      <c r="I43" s="21">
        <v>343.58017683999998</v>
      </c>
      <c r="J43" s="21">
        <v>712.96994188999997</v>
      </c>
      <c r="K43" s="21">
        <v>410.19864797999998</v>
      </c>
      <c r="L43" s="21">
        <v>182.68438308</v>
      </c>
      <c r="M43" s="21">
        <v>120.08691082999999</v>
      </c>
      <c r="N43" s="21"/>
      <c r="O43" s="21"/>
      <c r="P43" s="21"/>
      <c r="Q43" s="21"/>
    </row>
    <row r="44" spans="1:17" hidden="1" outlineLevel="1">
      <c r="A44" s="9">
        <v>41548</v>
      </c>
      <c r="B44" s="21">
        <v>2338.58789093</v>
      </c>
      <c r="C44" s="21">
        <f t="shared" si="1"/>
        <v>1088.86672213</v>
      </c>
      <c r="D44" s="21">
        <f t="shared" si="2"/>
        <v>782.13933881000003</v>
      </c>
      <c r="E44" s="21">
        <f t="shared" si="3"/>
        <v>467.58182998999996</v>
      </c>
      <c r="F44" s="21">
        <v>1632.4510217699999</v>
      </c>
      <c r="G44" s="21">
        <v>663.86903496000002</v>
      </c>
      <c r="H44" s="21">
        <v>621.02881902000001</v>
      </c>
      <c r="I44" s="21">
        <v>347.55316778999997</v>
      </c>
      <c r="J44" s="21">
        <v>706.13686915999995</v>
      </c>
      <c r="K44" s="21">
        <v>424.99768717000001</v>
      </c>
      <c r="L44" s="21">
        <v>161.11051979000001</v>
      </c>
      <c r="M44" s="21">
        <v>120.0286622</v>
      </c>
      <c r="N44" s="21"/>
      <c r="O44" s="21"/>
      <c r="P44" s="21"/>
      <c r="Q44" s="21"/>
    </row>
    <row r="45" spans="1:17" hidden="1" outlineLevel="1">
      <c r="A45" s="9">
        <v>41579</v>
      </c>
      <c r="B45" s="21">
        <v>2385.21682667</v>
      </c>
      <c r="C45" s="21">
        <f t="shared" si="1"/>
        <v>1223.5123761899999</v>
      </c>
      <c r="D45" s="21">
        <f t="shared" si="2"/>
        <v>711.02326300000004</v>
      </c>
      <c r="E45" s="21">
        <f t="shared" si="3"/>
        <v>450.68118748000001</v>
      </c>
      <c r="F45" s="21">
        <v>1592.2621525699999</v>
      </c>
      <c r="G45" s="21">
        <v>705.49721808000004</v>
      </c>
      <c r="H45" s="21">
        <v>551.55413371999998</v>
      </c>
      <c r="I45" s="21">
        <v>335.21080076999999</v>
      </c>
      <c r="J45" s="21">
        <v>792.95467410000003</v>
      </c>
      <c r="K45" s="21">
        <v>518.01515811000002</v>
      </c>
      <c r="L45" s="21">
        <v>159.46912928</v>
      </c>
      <c r="M45" s="21">
        <v>115.47038671</v>
      </c>
      <c r="N45" s="21"/>
      <c r="O45" s="21"/>
      <c r="P45" s="21"/>
      <c r="Q45" s="21"/>
    </row>
    <row r="46" spans="1:17" hidden="1" outlineLevel="1">
      <c r="A46" s="9">
        <v>41609</v>
      </c>
      <c r="B46" s="21">
        <v>2413.2233534299999</v>
      </c>
      <c r="C46" s="21">
        <f t="shared" si="1"/>
        <v>1224.1982607499999</v>
      </c>
      <c r="D46" s="21">
        <f t="shared" si="2"/>
        <v>741.28620390000003</v>
      </c>
      <c r="E46" s="21">
        <f t="shared" si="3"/>
        <v>447.73888878000002</v>
      </c>
      <c r="F46" s="21">
        <v>1651.1415778000001</v>
      </c>
      <c r="G46" s="21">
        <v>721.77753456999994</v>
      </c>
      <c r="H46" s="21">
        <v>574.74620209</v>
      </c>
      <c r="I46" s="21">
        <v>354.61784114</v>
      </c>
      <c r="J46" s="21">
        <v>762.08177563000004</v>
      </c>
      <c r="K46" s="21">
        <v>502.42072617999997</v>
      </c>
      <c r="L46" s="21">
        <v>166.54000181000001</v>
      </c>
      <c r="M46" s="21">
        <v>93.12104764</v>
      </c>
      <c r="N46" s="21"/>
      <c r="O46" s="21"/>
      <c r="P46" s="21"/>
      <c r="Q46" s="21"/>
    </row>
    <row r="47" spans="1:17" hidden="1" outlineLevel="1">
      <c r="A47" s="9">
        <v>41640</v>
      </c>
      <c r="B47" s="21">
        <v>2427.3291605099998</v>
      </c>
      <c r="C47" s="21">
        <f t="shared" si="1"/>
        <v>1224.2315193300001</v>
      </c>
      <c r="D47" s="21">
        <f t="shared" si="2"/>
        <v>643.12694791000001</v>
      </c>
      <c r="E47" s="21">
        <f t="shared" si="3"/>
        <v>559.97069326999997</v>
      </c>
      <c r="F47" s="21">
        <v>1730.54936969</v>
      </c>
      <c r="G47" s="21">
        <v>768.04015415000003</v>
      </c>
      <c r="H47" s="21">
        <v>494.46250142000002</v>
      </c>
      <c r="I47" s="21">
        <v>468.04671411999999</v>
      </c>
      <c r="J47" s="21">
        <v>696.77979082000002</v>
      </c>
      <c r="K47" s="21">
        <v>456.19136517999999</v>
      </c>
      <c r="L47" s="21">
        <v>148.66444648999999</v>
      </c>
      <c r="M47" s="21">
        <v>91.923979149999994</v>
      </c>
      <c r="N47" s="21"/>
      <c r="O47" s="21"/>
      <c r="P47" s="21"/>
      <c r="Q47" s="21"/>
    </row>
    <row r="48" spans="1:17" hidden="1" outlineLevel="1">
      <c r="A48" s="9">
        <v>41671</v>
      </c>
      <c r="B48" s="21">
        <v>2215.5150736999999</v>
      </c>
      <c r="C48" s="21">
        <f t="shared" si="1"/>
        <v>1125.3033771300002</v>
      </c>
      <c r="D48" s="21">
        <f t="shared" si="2"/>
        <v>676.00225051999996</v>
      </c>
      <c r="E48" s="21">
        <f t="shared" si="3"/>
        <v>414.20944605</v>
      </c>
      <c r="F48" s="21">
        <v>1583.6096571099999</v>
      </c>
      <c r="G48" s="21">
        <v>792.93474401000003</v>
      </c>
      <c r="H48" s="21">
        <v>491.13627672000001</v>
      </c>
      <c r="I48" s="21">
        <v>299.53863638000001</v>
      </c>
      <c r="J48" s="21">
        <v>631.90541658999996</v>
      </c>
      <c r="K48" s="21">
        <v>332.36863312000003</v>
      </c>
      <c r="L48" s="21">
        <v>184.86597380000001</v>
      </c>
      <c r="M48" s="21">
        <v>114.67080967</v>
      </c>
      <c r="N48" s="21"/>
      <c r="O48" s="21"/>
      <c r="P48" s="21"/>
      <c r="Q48" s="21"/>
    </row>
    <row r="49" spans="1:17" hidden="1" outlineLevel="1">
      <c r="A49" s="9">
        <v>41699</v>
      </c>
      <c r="B49" s="21">
        <v>2415.76692456</v>
      </c>
      <c r="C49" s="21">
        <f t="shared" si="1"/>
        <v>1141.7681705099999</v>
      </c>
      <c r="D49" s="21">
        <f t="shared" si="2"/>
        <v>850.505719</v>
      </c>
      <c r="E49" s="21">
        <f t="shared" si="3"/>
        <v>423.49303505</v>
      </c>
      <c r="F49" s="21">
        <v>1584.76491265</v>
      </c>
      <c r="G49" s="21">
        <v>795.22418456000003</v>
      </c>
      <c r="H49" s="21">
        <v>492.13322727000002</v>
      </c>
      <c r="I49" s="21">
        <v>297.40750082</v>
      </c>
      <c r="J49" s="21">
        <v>831.00201190999996</v>
      </c>
      <c r="K49" s="21">
        <v>346.54398594999998</v>
      </c>
      <c r="L49" s="21">
        <v>358.37249172999998</v>
      </c>
      <c r="M49" s="21">
        <v>126.08553422999999</v>
      </c>
      <c r="N49" s="21"/>
      <c r="O49" s="21"/>
      <c r="P49" s="21"/>
      <c r="Q49" s="21"/>
    </row>
    <row r="50" spans="1:17" hidden="1" outlineLevel="1">
      <c r="A50" s="9">
        <v>41730</v>
      </c>
      <c r="B50" s="21">
        <v>2587.9999415799998</v>
      </c>
      <c r="C50" s="21">
        <f t="shared" si="1"/>
        <v>1223.8085295000001</v>
      </c>
      <c r="D50" s="21">
        <f t="shared" si="2"/>
        <v>943.33898634000002</v>
      </c>
      <c r="E50" s="21">
        <f t="shared" si="3"/>
        <v>420.85242574</v>
      </c>
      <c r="F50" s="21">
        <v>1660.71754298</v>
      </c>
      <c r="G50" s="21">
        <v>865.60133611000003</v>
      </c>
      <c r="H50" s="21">
        <v>505.46181347999999</v>
      </c>
      <c r="I50" s="21">
        <v>289.65439339</v>
      </c>
      <c r="J50" s="21">
        <v>927.28239859999996</v>
      </c>
      <c r="K50" s="21">
        <v>358.20719338999999</v>
      </c>
      <c r="L50" s="21">
        <v>437.87717285999997</v>
      </c>
      <c r="M50" s="21">
        <v>131.19803235000001</v>
      </c>
      <c r="N50" s="21"/>
      <c r="O50" s="21"/>
      <c r="P50" s="21"/>
      <c r="Q50" s="21"/>
    </row>
    <row r="51" spans="1:17" hidden="1" outlineLevel="1">
      <c r="A51" s="9">
        <v>41760</v>
      </c>
      <c r="B51" s="21">
        <v>2619.1641659500001</v>
      </c>
      <c r="C51" s="21">
        <f t="shared" si="1"/>
        <v>1223.9831854899999</v>
      </c>
      <c r="D51" s="21">
        <f t="shared" si="2"/>
        <v>965.53830741999991</v>
      </c>
      <c r="E51" s="21">
        <f t="shared" si="3"/>
        <v>429.64267303999998</v>
      </c>
      <c r="F51" s="21">
        <v>1643.88139069</v>
      </c>
      <c r="G51" s="21">
        <v>857.84811714</v>
      </c>
      <c r="H51" s="21">
        <v>491.89420670999999</v>
      </c>
      <c r="I51" s="21">
        <v>294.13906684</v>
      </c>
      <c r="J51" s="21">
        <v>975.28277525999999</v>
      </c>
      <c r="K51" s="21">
        <v>366.13506834999998</v>
      </c>
      <c r="L51" s="21">
        <v>473.64410070999998</v>
      </c>
      <c r="M51" s="21">
        <v>135.50360620000001</v>
      </c>
      <c r="N51" s="21"/>
      <c r="O51" s="21"/>
      <c r="P51" s="21"/>
      <c r="Q51" s="21"/>
    </row>
    <row r="52" spans="1:17" hidden="1" outlineLevel="1">
      <c r="A52" s="9">
        <v>41791</v>
      </c>
      <c r="B52" s="21">
        <v>2357.9309776599998</v>
      </c>
      <c r="C52" s="21">
        <f t="shared" si="1"/>
        <v>1167.85960086</v>
      </c>
      <c r="D52" s="21">
        <f t="shared" si="2"/>
        <v>852.44672059999994</v>
      </c>
      <c r="E52" s="21">
        <f t="shared" si="3"/>
        <v>337.6246562</v>
      </c>
      <c r="F52" s="21">
        <v>1579.4376871300001</v>
      </c>
      <c r="G52" s="21">
        <v>875.05542488000003</v>
      </c>
      <c r="H52" s="21">
        <v>463.17430030999998</v>
      </c>
      <c r="I52" s="21">
        <v>241.20796193999999</v>
      </c>
      <c r="J52" s="21">
        <v>778.49329052999997</v>
      </c>
      <c r="K52" s="21">
        <v>292.80417598000002</v>
      </c>
      <c r="L52" s="21">
        <v>389.27242029000001</v>
      </c>
      <c r="M52" s="21">
        <v>96.41669426</v>
      </c>
      <c r="N52" s="21"/>
      <c r="O52" s="21"/>
      <c r="P52" s="21"/>
      <c r="Q52" s="21"/>
    </row>
    <row r="53" spans="1:17" hidden="1" outlineLevel="1">
      <c r="A53" s="9">
        <v>41821</v>
      </c>
      <c r="B53" s="21">
        <v>2379.4530990200001</v>
      </c>
      <c r="C53" s="21">
        <f t="shared" si="1"/>
        <v>1212.8344165200001</v>
      </c>
      <c r="D53" s="21">
        <f t="shared" si="2"/>
        <v>851.41357894999999</v>
      </c>
      <c r="E53" s="21">
        <f t="shared" si="3"/>
        <v>315.20510354999999</v>
      </c>
      <c r="F53" s="21">
        <v>1570.7269565900001</v>
      </c>
      <c r="G53" s="21">
        <v>897.23108816000001</v>
      </c>
      <c r="H53" s="21">
        <v>456.72302446999998</v>
      </c>
      <c r="I53" s="21">
        <v>216.77284395999999</v>
      </c>
      <c r="J53" s="21">
        <v>808.72614242999998</v>
      </c>
      <c r="K53" s="21">
        <v>315.60332835999998</v>
      </c>
      <c r="L53" s="21">
        <v>394.69055448</v>
      </c>
      <c r="M53" s="21">
        <v>98.432259590000001</v>
      </c>
      <c r="N53" s="21"/>
      <c r="O53" s="21"/>
      <c r="P53" s="21"/>
      <c r="Q53" s="21"/>
    </row>
    <row r="54" spans="1:17" hidden="1" outlineLevel="1">
      <c r="A54" s="9">
        <v>41852</v>
      </c>
      <c r="B54" s="21">
        <v>2375.3050933300001</v>
      </c>
      <c r="C54" s="21">
        <f t="shared" si="1"/>
        <v>1156.44480125</v>
      </c>
      <c r="D54" s="21">
        <f t="shared" si="2"/>
        <v>892.62206845000003</v>
      </c>
      <c r="E54" s="21">
        <f t="shared" si="3"/>
        <v>326.23822362999999</v>
      </c>
      <c r="F54" s="21">
        <v>1481.4026754700001</v>
      </c>
      <c r="G54" s="21">
        <v>813.30229765000001</v>
      </c>
      <c r="H54" s="21">
        <v>452.26511240000002</v>
      </c>
      <c r="I54" s="21">
        <v>215.83526542000001</v>
      </c>
      <c r="J54" s="21">
        <v>893.90241786000001</v>
      </c>
      <c r="K54" s="21">
        <v>343.1425036</v>
      </c>
      <c r="L54" s="21">
        <v>440.35695605000001</v>
      </c>
      <c r="M54" s="21">
        <v>110.40295820999999</v>
      </c>
      <c r="N54" s="21"/>
      <c r="O54" s="21"/>
      <c r="P54" s="21"/>
      <c r="Q54" s="21"/>
    </row>
    <row r="55" spans="1:17" hidden="1" outlineLevel="1" collapsed="1">
      <c r="A55" s="9">
        <v>41883</v>
      </c>
      <c r="B55" s="21">
        <v>2217.09024572</v>
      </c>
      <c r="C55" s="21">
        <f t="shared" si="1"/>
        <v>1013.6600071600001</v>
      </c>
      <c r="D55" s="21">
        <f t="shared" si="2"/>
        <v>891.86423218000004</v>
      </c>
      <c r="E55" s="21">
        <f t="shared" si="3"/>
        <v>311.56600638000003</v>
      </c>
      <c r="F55" s="21">
        <v>1367.3743238699999</v>
      </c>
      <c r="G55" s="21">
        <v>683.74116158000004</v>
      </c>
      <c r="H55" s="21">
        <v>476.07896010000002</v>
      </c>
      <c r="I55" s="21">
        <v>207.55420219000001</v>
      </c>
      <c r="J55" s="21">
        <v>849.71592184999997</v>
      </c>
      <c r="K55" s="21">
        <v>329.91884557999998</v>
      </c>
      <c r="L55" s="21">
        <v>415.78527208000003</v>
      </c>
      <c r="M55" s="21">
        <v>104.01180419000001</v>
      </c>
      <c r="N55" s="21"/>
      <c r="O55" s="21"/>
      <c r="P55" s="21"/>
      <c r="Q55" s="21"/>
    </row>
    <row r="56" spans="1:17" hidden="1" outlineLevel="1" collapsed="1">
      <c r="A56" s="9">
        <v>41913</v>
      </c>
      <c r="B56" s="21">
        <v>2187.0719040899999</v>
      </c>
      <c r="C56" s="21">
        <f t="shared" si="1"/>
        <v>983.41851773999997</v>
      </c>
      <c r="D56" s="21">
        <f t="shared" si="2"/>
        <v>897.49392017000002</v>
      </c>
      <c r="E56" s="21">
        <f t="shared" si="3"/>
        <v>306.15946617999998</v>
      </c>
      <c r="F56" s="21">
        <v>1368.3649723999999</v>
      </c>
      <c r="G56" s="21">
        <v>685.57283692999999</v>
      </c>
      <c r="H56" s="21">
        <v>480.55865942000003</v>
      </c>
      <c r="I56" s="21">
        <v>202.23347605000001</v>
      </c>
      <c r="J56" s="21">
        <v>818.70693169000003</v>
      </c>
      <c r="K56" s="21">
        <v>297.84568080999998</v>
      </c>
      <c r="L56" s="21">
        <v>416.93526075</v>
      </c>
      <c r="M56" s="21">
        <v>103.92599013</v>
      </c>
      <c r="N56" s="21"/>
      <c r="O56" s="21"/>
      <c r="P56" s="21"/>
      <c r="Q56" s="21"/>
    </row>
    <row r="57" spans="1:17" hidden="1" outlineLevel="1" collapsed="1">
      <c r="A57" s="9">
        <v>41944</v>
      </c>
      <c r="B57" s="21">
        <v>2359.62850127</v>
      </c>
      <c r="C57" s="21">
        <f t="shared" si="1"/>
        <v>986.06426758999999</v>
      </c>
      <c r="D57" s="21">
        <f t="shared" si="2"/>
        <v>1047.00340471</v>
      </c>
      <c r="E57" s="21">
        <f t="shared" si="3"/>
        <v>326.56082896999999</v>
      </c>
      <c r="F57" s="21">
        <v>1451.4067537599999</v>
      </c>
      <c r="G57" s="21">
        <v>653.48332769000001</v>
      </c>
      <c r="H57" s="21">
        <v>591.42606597999998</v>
      </c>
      <c r="I57" s="21">
        <v>206.49736009</v>
      </c>
      <c r="J57" s="21">
        <v>908.22174751</v>
      </c>
      <c r="K57" s="21">
        <v>332.58093989999998</v>
      </c>
      <c r="L57" s="21">
        <v>455.57733873000001</v>
      </c>
      <c r="M57" s="21">
        <v>120.06346888</v>
      </c>
      <c r="N57" s="21"/>
      <c r="O57" s="21"/>
      <c r="P57" s="21"/>
      <c r="Q57" s="21"/>
    </row>
    <row r="58" spans="1:17" hidden="1" outlineLevel="1" collapsed="1">
      <c r="A58" s="9">
        <v>41974</v>
      </c>
      <c r="B58" s="21">
        <v>2449.6355497499999</v>
      </c>
      <c r="C58" s="21">
        <f t="shared" si="1"/>
        <v>1022.9043553700001</v>
      </c>
      <c r="D58" s="21">
        <f t="shared" si="2"/>
        <v>1096.4300709199999</v>
      </c>
      <c r="E58" s="21">
        <f t="shared" si="3"/>
        <v>330.30112345999999</v>
      </c>
      <c r="F58" s="21">
        <v>1561.6748967000001</v>
      </c>
      <c r="G58" s="21">
        <v>736.98416075</v>
      </c>
      <c r="H58" s="21">
        <v>620.43856489999996</v>
      </c>
      <c r="I58" s="21">
        <v>204.25217104999999</v>
      </c>
      <c r="J58" s="21">
        <v>887.96065305000002</v>
      </c>
      <c r="K58" s="21">
        <v>285.92019462000002</v>
      </c>
      <c r="L58" s="21">
        <v>475.99150601999997</v>
      </c>
      <c r="M58" s="21">
        <v>126.04895241</v>
      </c>
      <c r="N58" s="21"/>
      <c r="O58" s="21"/>
      <c r="P58" s="21"/>
      <c r="Q58" s="21"/>
    </row>
    <row r="59" spans="1:17" hidden="1" outlineLevel="1" collapsed="1">
      <c r="A59" s="9">
        <v>42005</v>
      </c>
      <c r="B59" s="21">
        <v>2436.9037282700001</v>
      </c>
      <c r="C59" s="21">
        <f t="shared" si="1"/>
        <v>999.73536072999991</v>
      </c>
      <c r="D59" s="21">
        <f t="shared" si="2"/>
        <v>1103.8886848299999</v>
      </c>
      <c r="E59" s="21">
        <f t="shared" si="3"/>
        <v>333.27968271000003</v>
      </c>
      <c r="F59" s="21">
        <v>1620.1899239100001</v>
      </c>
      <c r="G59" s="21">
        <v>790.88545857999998</v>
      </c>
      <c r="H59" s="21">
        <v>622.05054877999999</v>
      </c>
      <c r="I59" s="21">
        <v>207.25391655000001</v>
      </c>
      <c r="J59" s="21">
        <v>816.71380436000004</v>
      </c>
      <c r="K59" s="21">
        <v>208.84990214999999</v>
      </c>
      <c r="L59" s="21">
        <v>481.83813605</v>
      </c>
      <c r="M59" s="21">
        <v>126.02576616</v>
      </c>
      <c r="N59" s="21"/>
      <c r="O59" s="21"/>
      <c r="P59" s="21"/>
      <c r="Q59" s="21"/>
    </row>
    <row r="60" spans="1:17" hidden="1" outlineLevel="1" collapsed="1">
      <c r="A60" s="9">
        <v>42036</v>
      </c>
      <c r="B60" s="21">
        <v>3083.94042967</v>
      </c>
      <c r="C60" s="21">
        <f t="shared" si="1"/>
        <v>1270.2141576700001</v>
      </c>
      <c r="D60" s="21">
        <f t="shared" si="2"/>
        <v>1407.72993554</v>
      </c>
      <c r="E60" s="21">
        <f t="shared" si="3"/>
        <v>405.99633645999995</v>
      </c>
      <c r="F60" s="21">
        <v>1498.67257883</v>
      </c>
      <c r="G60" s="21">
        <v>733.43474675000004</v>
      </c>
      <c r="H60" s="21">
        <v>575.73074163000001</v>
      </c>
      <c r="I60" s="21">
        <v>189.50709044999999</v>
      </c>
      <c r="J60" s="21">
        <v>1585.2678508399999</v>
      </c>
      <c r="K60" s="21">
        <v>536.77941092000003</v>
      </c>
      <c r="L60" s="21">
        <v>831.99919391000003</v>
      </c>
      <c r="M60" s="21">
        <v>216.48924600999999</v>
      </c>
      <c r="N60" s="21"/>
      <c r="O60" s="21"/>
      <c r="P60" s="21"/>
      <c r="Q60" s="21"/>
    </row>
    <row r="61" spans="1:17" hidden="1" outlineLevel="1" collapsed="1">
      <c r="A61" s="9">
        <v>42064</v>
      </c>
      <c r="B61" s="21">
        <v>2766.7150307500001</v>
      </c>
      <c r="C61" s="21">
        <f t="shared" si="1"/>
        <v>1128.84141666</v>
      </c>
      <c r="D61" s="21">
        <f t="shared" si="2"/>
        <v>1258.40796123</v>
      </c>
      <c r="E61" s="21">
        <f t="shared" si="3"/>
        <v>379.46565285999998</v>
      </c>
      <c r="F61" s="21">
        <v>1487.2559373500001</v>
      </c>
      <c r="G61" s="21">
        <v>727.95286919</v>
      </c>
      <c r="H61" s="21">
        <v>561.77991329999998</v>
      </c>
      <c r="I61" s="21">
        <v>197.52315486000001</v>
      </c>
      <c r="J61" s="21">
        <v>1279.4590934</v>
      </c>
      <c r="K61" s="21">
        <v>400.88854746999999</v>
      </c>
      <c r="L61" s="21">
        <v>696.62804792999998</v>
      </c>
      <c r="M61" s="21">
        <v>181.942498</v>
      </c>
      <c r="N61" s="21"/>
      <c r="O61" s="21"/>
      <c r="P61" s="21"/>
      <c r="Q61" s="21"/>
    </row>
    <row r="62" spans="1:17" hidden="1" outlineLevel="1" collapsed="1">
      <c r="A62" s="9">
        <v>42095</v>
      </c>
      <c r="B62" s="21">
        <v>2493.8720806599999</v>
      </c>
      <c r="C62" s="21">
        <f t="shared" si="1"/>
        <v>1405.1317540999999</v>
      </c>
      <c r="D62" s="21">
        <f t="shared" si="2"/>
        <v>734.50044192999997</v>
      </c>
      <c r="E62" s="21">
        <f t="shared" si="3"/>
        <v>354.23988463000001</v>
      </c>
      <c r="F62" s="21">
        <v>1397.6342456299999</v>
      </c>
      <c r="G62" s="21">
        <v>671.16007665999996</v>
      </c>
      <c r="H62" s="21">
        <v>535.94030576</v>
      </c>
      <c r="I62" s="21">
        <v>190.53386320999999</v>
      </c>
      <c r="J62" s="21">
        <v>1096.23783503</v>
      </c>
      <c r="K62" s="21">
        <v>733.97167744000001</v>
      </c>
      <c r="L62" s="21">
        <v>198.56013616999999</v>
      </c>
      <c r="M62" s="21">
        <v>163.70602142000001</v>
      </c>
      <c r="N62" s="21"/>
      <c r="O62" s="21"/>
      <c r="P62" s="21"/>
      <c r="Q62" s="21"/>
    </row>
    <row r="63" spans="1:17" hidden="1" outlineLevel="1" collapsed="1">
      <c r="A63" s="9">
        <v>42125</v>
      </c>
      <c r="B63" s="21">
        <v>2380.4489728600001</v>
      </c>
      <c r="C63" s="21">
        <f t="shared" si="1"/>
        <v>1394.4509911</v>
      </c>
      <c r="D63" s="21">
        <f t="shared" si="2"/>
        <v>650.88384019</v>
      </c>
      <c r="E63" s="21">
        <f t="shared" si="3"/>
        <v>335.11414157000002</v>
      </c>
      <c r="F63" s="21">
        <v>1382.2122158699999</v>
      </c>
      <c r="G63" s="21">
        <v>684.58331982000004</v>
      </c>
      <c r="H63" s="21">
        <v>511.36451633000001</v>
      </c>
      <c r="I63" s="21">
        <v>186.26437971999999</v>
      </c>
      <c r="J63" s="21">
        <v>998.23675699</v>
      </c>
      <c r="K63" s="21">
        <v>709.86767127999997</v>
      </c>
      <c r="L63" s="21">
        <v>139.51932385999999</v>
      </c>
      <c r="M63" s="21">
        <v>148.84976184999999</v>
      </c>
      <c r="N63" s="21"/>
      <c r="O63" s="21"/>
      <c r="P63" s="21"/>
      <c r="Q63" s="21"/>
    </row>
    <row r="64" spans="1:17" hidden="1" outlineLevel="1" collapsed="1">
      <c r="A64" s="9">
        <v>42156</v>
      </c>
      <c r="B64" s="21">
        <v>2372.0612503799998</v>
      </c>
      <c r="C64" s="21">
        <f t="shared" si="1"/>
        <v>1379.7126725099999</v>
      </c>
      <c r="D64" s="21">
        <f t="shared" si="2"/>
        <v>667.06357275999994</v>
      </c>
      <c r="E64" s="21">
        <f t="shared" si="3"/>
        <v>325.28500511000004</v>
      </c>
      <c r="F64" s="21">
        <v>1391.08944036</v>
      </c>
      <c r="G64" s="21">
        <v>680.16437729999996</v>
      </c>
      <c r="H64" s="21">
        <v>527.89972030000001</v>
      </c>
      <c r="I64" s="21">
        <v>183.02534276</v>
      </c>
      <c r="J64" s="21">
        <v>980.97181002000002</v>
      </c>
      <c r="K64" s="21">
        <v>699.54829520999999</v>
      </c>
      <c r="L64" s="21">
        <v>139.16385245999999</v>
      </c>
      <c r="M64" s="21">
        <v>142.25966235000001</v>
      </c>
      <c r="N64" s="21"/>
      <c r="O64" s="21"/>
      <c r="P64" s="21"/>
      <c r="Q64" s="21"/>
    </row>
    <row r="65" spans="1:17" hidden="1" outlineLevel="1" collapsed="1">
      <c r="A65" s="9">
        <v>42186</v>
      </c>
      <c r="B65" s="21">
        <v>2409.8711899099999</v>
      </c>
      <c r="C65" s="21">
        <f t="shared" si="1"/>
        <v>1399.3088700600001</v>
      </c>
      <c r="D65" s="21">
        <f t="shared" si="2"/>
        <v>666.08328172999995</v>
      </c>
      <c r="E65" s="21">
        <f t="shared" si="3"/>
        <v>344.47903811999998</v>
      </c>
      <c r="F65" s="21">
        <v>1441.18849353</v>
      </c>
      <c r="G65" s="21">
        <v>715.89135902999999</v>
      </c>
      <c r="H65" s="21">
        <v>526.57189832999995</v>
      </c>
      <c r="I65" s="21">
        <v>198.72523616999999</v>
      </c>
      <c r="J65" s="21">
        <v>968.68269638000004</v>
      </c>
      <c r="K65" s="21">
        <v>683.41751103000001</v>
      </c>
      <c r="L65" s="21">
        <v>139.5113834</v>
      </c>
      <c r="M65" s="21">
        <v>145.75380195</v>
      </c>
      <c r="N65" s="21"/>
      <c r="O65" s="21"/>
      <c r="P65" s="21"/>
      <c r="Q65" s="21"/>
    </row>
    <row r="66" spans="1:17" hidden="1" outlineLevel="1" collapsed="1">
      <c r="A66" s="9">
        <v>42217</v>
      </c>
      <c r="B66" s="21">
        <v>2434.4223367599998</v>
      </c>
      <c r="C66" s="21">
        <f t="shared" si="1"/>
        <v>1441.6918333799999</v>
      </c>
      <c r="D66" s="21">
        <f t="shared" si="2"/>
        <v>650.76952358999995</v>
      </c>
      <c r="E66" s="21">
        <f t="shared" si="3"/>
        <v>341.96097979000001</v>
      </c>
      <c r="F66" s="21">
        <v>1488.4506102400001</v>
      </c>
      <c r="G66" s="21">
        <v>776.01905833000001</v>
      </c>
      <c r="H66" s="21">
        <v>513.92720516999998</v>
      </c>
      <c r="I66" s="21">
        <v>198.50434673999999</v>
      </c>
      <c r="J66" s="21">
        <v>945.97172651999995</v>
      </c>
      <c r="K66" s="21">
        <v>665.67277505000004</v>
      </c>
      <c r="L66" s="21">
        <v>136.84231842</v>
      </c>
      <c r="M66" s="21">
        <v>143.45663304999999</v>
      </c>
      <c r="N66" s="21"/>
      <c r="O66" s="21"/>
      <c r="P66" s="21"/>
      <c r="Q66" s="21"/>
    </row>
    <row r="67" spans="1:17" hidden="1" outlineLevel="1" collapsed="1">
      <c r="A67" s="9">
        <v>42248</v>
      </c>
      <c r="B67" s="21">
        <v>2328.10126958</v>
      </c>
      <c r="C67" s="21">
        <f t="shared" si="1"/>
        <v>1339.50038782</v>
      </c>
      <c r="D67" s="21">
        <f t="shared" si="2"/>
        <v>660.60962385000005</v>
      </c>
      <c r="E67" s="21">
        <f t="shared" si="3"/>
        <v>327.99125790999994</v>
      </c>
      <c r="F67" s="21">
        <v>1388.1552098499999</v>
      </c>
      <c r="G67" s="21">
        <v>677.38675893000004</v>
      </c>
      <c r="H67" s="21">
        <v>528.37624768000001</v>
      </c>
      <c r="I67" s="21">
        <v>182.39220323999999</v>
      </c>
      <c r="J67" s="21">
        <v>939.94605973</v>
      </c>
      <c r="K67" s="21">
        <v>662.11362888999997</v>
      </c>
      <c r="L67" s="21">
        <v>132.23337617000001</v>
      </c>
      <c r="M67" s="21">
        <v>145.59905466999999</v>
      </c>
      <c r="N67" s="21"/>
      <c r="O67" s="21"/>
      <c r="P67" s="21"/>
      <c r="Q67" s="21"/>
    </row>
    <row r="68" spans="1:17" hidden="1" outlineLevel="1" collapsed="1">
      <c r="A68" s="9">
        <v>42278</v>
      </c>
      <c r="B68" s="21">
        <v>2318.3821093699999</v>
      </c>
      <c r="C68" s="21">
        <f t="shared" ref="C68" si="4">G68+K68</f>
        <v>1349.3176630399998</v>
      </c>
      <c r="D68" s="21">
        <f t="shared" ref="D68" si="5">H68+L68</f>
        <v>632.72178469999994</v>
      </c>
      <c r="E68" s="21">
        <f t="shared" ref="E68" si="6">I68+M68</f>
        <v>336.34266162999995</v>
      </c>
      <c r="F68" s="21">
        <v>1358.0486275000001</v>
      </c>
      <c r="G68" s="21">
        <v>701.21440758999995</v>
      </c>
      <c r="H68" s="21">
        <v>475.00053578000001</v>
      </c>
      <c r="I68" s="21">
        <v>181.83368412999999</v>
      </c>
      <c r="J68" s="21">
        <v>960.33348187000001</v>
      </c>
      <c r="K68" s="21">
        <v>648.10325545000001</v>
      </c>
      <c r="L68" s="21">
        <v>157.72124891999999</v>
      </c>
      <c r="M68" s="21">
        <v>154.50897749999999</v>
      </c>
      <c r="N68" s="21"/>
      <c r="O68" s="21"/>
      <c r="P68" s="21"/>
      <c r="Q68" s="21"/>
    </row>
    <row r="69" spans="1:17" hidden="1" outlineLevel="1" collapsed="1">
      <c r="A69" s="9">
        <v>42309</v>
      </c>
      <c r="B69" s="21">
        <v>2403.3935812300001</v>
      </c>
      <c r="C69" s="21">
        <f t="shared" ref="C69" si="7">G69+K69</f>
        <v>1342.6104519400001</v>
      </c>
      <c r="D69" s="21">
        <f t="shared" ref="D69" si="8">H69+L69</f>
        <v>719.04191027000002</v>
      </c>
      <c r="E69" s="21">
        <f t="shared" ref="E69" si="9">I69+M69</f>
        <v>341.74121902000002</v>
      </c>
      <c r="F69" s="21">
        <v>1420.4318917799999</v>
      </c>
      <c r="G69" s="21">
        <v>776.71856776000004</v>
      </c>
      <c r="H69" s="21">
        <v>462.54703365</v>
      </c>
      <c r="I69" s="21">
        <v>181.16629037000001</v>
      </c>
      <c r="J69" s="21">
        <v>982.96168944999999</v>
      </c>
      <c r="K69" s="21">
        <v>565.89188418000003</v>
      </c>
      <c r="L69" s="21">
        <v>256.49487662000001</v>
      </c>
      <c r="M69" s="21">
        <v>160.57492865</v>
      </c>
      <c r="N69" s="21"/>
      <c r="O69" s="21"/>
      <c r="P69" s="21"/>
      <c r="Q69" s="21"/>
    </row>
    <row r="70" spans="1:17" hidden="1" outlineLevel="1" collapsed="1">
      <c r="A70" s="9">
        <v>42339</v>
      </c>
      <c r="B70" s="21">
        <v>2366.6874648399998</v>
      </c>
      <c r="C70" s="21">
        <f t="shared" ref="C70" si="10">G70+K70</f>
        <v>1454.7986707499999</v>
      </c>
      <c r="D70" s="21">
        <f t="shared" ref="D70" si="11">H70+L70</f>
        <v>567.33208074999993</v>
      </c>
      <c r="E70" s="21">
        <f t="shared" ref="E70" si="12">I70+M70</f>
        <v>344.55671333999999</v>
      </c>
      <c r="F70" s="21">
        <v>1381.8542154199999</v>
      </c>
      <c r="G70" s="21">
        <v>800.35737275999998</v>
      </c>
      <c r="H70" s="21">
        <v>397.87609601999998</v>
      </c>
      <c r="I70" s="21">
        <v>183.62074663999999</v>
      </c>
      <c r="J70" s="21">
        <v>984.83324942000002</v>
      </c>
      <c r="K70" s="21">
        <v>654.44129798999995</v>
      </c>
      <c r="L70" s="21">
        <v>169.45598473000001</v>
      </c>
      <c r="M70" s="21">
        <v>160.93596669999999</v>
      </c>
      <c r="N70" s="21"/>
      <c r="O70" s="21"/>
      <c r="P70" s="21"/>
      <c r="Q70" s="21"/>
    </row>
    <row r="71" spans="1:17" hidden="1" outlineLevel="1" collapsed="1">
      <c r="A71" s="9">
        <v>42370</v>
      </c>
      <c r="B71" s="21">
        <v>2366.5472574599999</v>
      </c>
      <c r="C71" s="21">
        <f t="shared" ref="C71" si="13">G71+K71</f>
        <v>1442.5041940599999</v>
      </c>
      <c r="D71" s="21">
        <f t="shared" ref="D71" si="14">H71+L71</f>
        <v>574.00450320000004</v>
      </c>
      <c r="E71" s="21">
        <f t="shared" ref="E71" si="15">I71+M71</f>
        <v>350.03856020000001</v>
      </c>
      <c r="F71" s="21">
        <v>1414.2567454299999</v>
      </c>
      <c r="G71" s="21">
        <v>836.01621396999997</v>
      </c>
      <c r="H71" s="21">
        <v>396.58817362000002</v>
      </c>
      <c r="I71" s="21">
        <v>181.65235784000001</v>
      </c>
      <c r="J71" s="21">
        <v>952.29051202999995</v>
      </c>
      <c r="K71" s="21">
        <v>606.48798008999995</v>
      </c>
      <c r="L71" s="21">
        <v>177.41632958</v>
      </c>
      <c r="M71" s="21">
        <v>168.38620236</v>
      </c>
      <c r="N71" s="21"/>
      <c r="O71" s="21"/>
      <c r="P71" s="21"/>
      <c r="Q71" s="21"/>
    </row>
    <row r="72" spans="1:17" hidden="1" outlineLevel="1" collapsed="1">
      <c r="A72" s="9">
        <v>42401</v>
      </c>
      <c r="B72" s="21">
        <v>2473.9156251300001</v>
      </c>
      <c r="C72" s="21">
        <f t="shared" ref="C72" si="16">G72+K72</f>
        <v>1455.6059082699999</v>
      </c>
      <c r="D72" s="21">
        <f t="shared" ref="D72" si="17">H72+L72</f>
        <v>663.48570517999997</v>
      </c>
      <c r="E72" s="21">
        <f t="shared" ref="E72" si="18">I72+M72</f>
        <v>354.82401168000001</v>
      </c>
      <c r="F72" s="21">
        <v>1477.56006333</v>
      </c>
      <c r="G72" s="21">
        <v>799.40440916</v>
      </c>
      <c r="H72" s="21">
        <v>498.42946640000002</v>
      </c>
      <c r="I72" s="21">
        <v>179.72618777</v>
      </c>
      <c r="J72" s="21">
        <v>996.35556180000003</v>
      </c>
      <c r="K72" s="21">
        <v>656.20149910999999</v>
      </c>
      <c r="L72" s="21">
        <v>165.05623878</v>
      </c>
      <c r="M72" s="21">
        <v>175.09782390999999</v>
      </c>
      <c r="N72" s="21"/>
      <c r="O72" s="21"/>
      <c r="P72" s="21"/>
      <c r="Q72" s="21"/>
    </row>
    <row r="73" spans="1:17" hidden="1" outlineLevel="1" collapsed="1">
      <c r="A73" s="9">
        <v>42430</v>
      </c>
      <c r="B73" s="21">
        <v>2433.5191181499999</v>
      </c>
      <c r="C73" s="21">
        <f t="shared" ref="C73" si="19">G73+K73</f>
        <v>1445.7453097600001</v>
      </c>
      <c r="D73" s="21">
        <f t="shared" ref="D73" si="20">H73+L73</f>
        <v>637.65002628000002</v>
      </c>
      <c r="E73" s="21">
        <f t="shared" ref="E73" si="21">I73+M73</f>
        <v>350.12378210999998</v>
      </c>
      <c r="F73" s="21">
        <v>1465.00168194</v>
      </c>
      <c r="G73" s="21">
        <v>809.18596467999998</v>
      </c>
      <c r="H73" s="21">
        <v>476.10694419999999</v>
      </c>
      <c r="I73" s="21">
        <v>179.70877306</v>
      </c>
      <c r="J73" s="21">
        <v>968.51743621000003</v>
      </c>
      <c r="K73" s="21">
        <v>636.55934507999996</v>
      </c>
      <c r="L73" s="21">
        <v>161.54308208</v>
      </c>
      <c r="M73" s="21">
        <v>170.41500905000001</v>
      </c>
      <c r="N73" s="21"/>
      <c r="O73" s="21"/>
      <c r="P73" s="21"/>
      <c r="Q73" s="21"/>
    </row>
    <row r="74" spans="1:17" hidden="1" outlineLevel="1" collapsed="1">
      <c r="A74" s="9">
        <v>42461</v>
      </c>
      <c r="B74" s="21">
        <v>2378.98571154</v>
      </c>
      <c r="C74" s="21">
        <f t="shared" ref="C74" si="22">G74+K74</f>
        <v>1369.7470341200001</v>
      </c>
      <c r="D74" s="21">
        <f t="shared" ref="D74" si="23">H74+L74</f>
        <v>629.13432875000001</v>
      </c>
      <c r="E74" s="21">
        <f t="shared" ref="E74" si="24">I74+M74</f>
        <v>380.10434867000004</v>
      </c>
      <c r="F74" s="21">
        <v>1448.9225240400001</v>
      </c>
      <c r="G74" s="21">
        <v>795.37830195000004</v>
      </c>
      <c r="H74" s="21">
        <v>474.41255776000003</v>
      </c>
      <c r="I74" s="21">
        <v>179.13166433000001</v>
      </c>
      <c r="J74" s="21">
        <v>930.06318750000003</v>
      </c>
      <c r="K74" s="21">
        <v>574.36873217000004</v>
      </c>
      <c r="L74" s="21">
        <v>154.72177099000001</v>
      </c>
      <c r="M74" s="21">
        <v>200.97268434</v>
      </c>
      <c r="N74" s="21"/>
      <c r="O74" s="21"/>
      <c r="P74" s="21"/>
      <c r="Q74" s="21"/>
    </row>
    <row r="75" spans="1:17" hidden="1" outlineLevel="1" collapsed="1">
      <c r="A75" s="9">
        <v>42491</v>
      </c>
      <c r="B75" s="21">
        <v>2467.5489253300002</v>
      </c>
      <c r="C75" s="21">
        <f t="shared" ref="C75" si="25">G75+K75</f>
        <v>1469.4536967700001</v>
      </c>
      <c r="D75" s="21">
        <f t="shared" ref="D75" si="26">H75+L75</f>
        <v>656.26623438000001</v>
      </c>
      <c r="E75" s="21">
        <f t="shared" ref="E75" si="27">I75+M75</f>
        <v>341.82899418</v>
      </c>
      <c r="F75" s="21">
        <v>1490.0497344299999</v>
      </c>
      <c r="G75" s="21">
        <v>806.97106857999995</v>
      </c>
      <c r="H75" s="21">
        <v>504.16445141000003</v>
      </c>
      <c r="I75" s="21">
        <v>178.91421443999999</v>
      </c>
      <c r="J75" s="21">
        <v>977.49919090000003</v>
      </c>
      <c r="K75" s="21">
        <v>662.48262819000001</v>
      </c>
      <c r="L75" s="21">
        <v>152.10178296999999</v>
      </c>
      <c r="M75" s="21">
        <v>162.91477974</v>
      </c>
      <c r="N75" s="21"/>
      <c r="O75" s="21"/>
      <c r="P75" s="21"/>
      <c r="Q75" s="21"/>
    </row>
    <row r="76" spans="1:17" hidden="1" outlineLevel="1" collapsed="1">
      <c r="A76" s="9">
        <v>42522</v>
      </c>
      <c r="B76" s="21">
        <v>2446.2001293100002</v>
      </c>
      <c r="C76" s="21">
        <f t="shared" ref="C76" si="28">G76+K76</f>
        <v>1430.63178279</v>
      </c>
      <c r="D76" s="21">
        <f t="shared" ref="D76" si="29">H76+L76</f>
        <v>674.79026005000003</v>
      </c>
      <c r="E76" s="21">
        <f t="shared" ref="E76" si="30">I76+M76</f>
        <v>340.77808647000001</v>
      </c>
      <c r="F76" s="21">
        <v>1478.8977174500001</v>
      </c>
      <c r="G76" s="21">
        <v>776.92017702999999</v>
      </c>
      <c r="H76" s="21">
        <v>522.40437536000002</v>
      </c>
      <c r="I76" s="21">
        <v>179.57316506000001</v>
      </c>
      <c r="J76" s="21">
        <v>967.30241186000001</v>
      </c>
      <c r="K76" s="21">
        <v>653.71160576</v>
      </c>
      <c r="L76" s="21">
        <v>152.38588469000001</v>
      </c>
      <c r="M76" s="21">
        <v>161.20492141</v>
      </c>
      <c r="N76" s="21"/>
      <c r="O76" s="21"/>
      <c r="P76" s="21"/>
      <c r="Q76" s="21"/>
    </row>
    <row r="77" spans="1:17" hidden="1" outlineLevel="1" collapsed="1">
      <c r="A77" s="9">
        <v>42552</v>
      </c>
      <c r="B77" s="21">
        <v>2366.6536224699998</v>
      </c>
      <c r="C77" s="21">
        <f t="shared" ref="C77" si="31">G77+K77</f>
        <v>1342.31031211</v>
      </c>
      <c r="D77" s="21">
        <f t="shared" ref="D77" si="32">H77+L77</f>
        <v>685.88404328000001</v>
      </c>
      <c r="E77" s="21">
        <f t="shared" ref="E77" si="33">I77+M77</f>
        <v>338.45926708000002</v>
      </c>
      <c r="F77" s="21">
        <v>1442.0443636800001</v>
      </c>
      <c r="G77" s="21">
        <v>739.08354252000004</v>
      </c>
      <c r="H77" s="21">
        <v>525.02472019000004</v>
      </c>
      <c r="I77" s="21">
        <v>177.93610097000001</v>
      </c>
      <c r="J77" s="21">
        <v>924.60925879000001</v>
      </c>
      <c r="K77" s="21">
        <v>603.22676959</v>
      </c>
      <c r="L77" s="21">
        <v>160.85932309</v>
      </c>
      <c r="M77" s="21">
        <v>160.52316611000001</v>
      </c>
      <c r="N77" s="21"/>
      <c r="O77" s="21"/>
      <c r="P77" s="21"/>
      <c r="Q77" s="21"/>
    </row>
    <row r="78" spans="1:17" hidden="1" outlineLevel="1" collapsed="1">
      <c r="A78" s="9">
        <v>42583</v>
      </c>
      <c r="B78" s="21">
        <v>2456.3341550700002</v>
      </c>
      <c r="C78" s="21">
        <f t="shared" ref="C78" si="34">G78+K78</f>
        <v>1354.86971782</v>
      </c>
      <c r="D78" s="21">
        <f t="shared" ref="D78" si="35">H78+L78</f>
        <v>753.20398389999991</v>
      </c>
      <c r="E78" s="21">
        <f t="shared" ref="E78" si="36">I78+M78</f>
        <v>348.26045335000003</v>
      </c>
      <c r="F78" s="21">
        <v>1496.6198254400001</v>
      </c>
      <c r="G78" s="21">
        <v>731.73495363999996</v>
      </c>
      <c r="H78" s="21">
        <v>582.83278632999998</v>
      </c>
      <c r="I78" s="21">
        <v>182.05208547000001</v>
      </c>
      <c r="J78" s="21">
        <v>959.71432962999995</v>
      </c>
      <c r="K78" s="21">
        <v>623.13476418000005</v>
      </c>
      <c r="L78" s="21">
        <v>170.37119756999999</v>
      </c>
      <c r="M78" s="21">
        <v>166.20836788</v>
      </c>
      <c r="N78" s="21"/>
      <c r="O78" s="21"/>
      <c r="P78" s="21"/>
      <c r="Q78" s="21"/>
    </row>
    <row r="79" spans="1:17" hidden="1" outlineLevel="1" collapsed="1">
      <c r="A79" s="9">
        <v>42614</v>
      </c>
      <c r="B79" s="21">
        <v>2078.4304216199998</v>
      </c>
      <c r="C79" s="21">
        <f t="shared" ref="C79" si="37">G79+K79</f>
        <v>1306.7564933899998</v>
      </c>
      <c r="D79" s="21">
        <f t="shared" ref="D79" si="38">H79+L79</f>
        <v>697.58865160999994</v>
      </c>
      <c r="E79" s="21">
        <f t="shared" ref="E79" si="39">I79+M79</f>
        <v>74.085276620000002</v>
      </c>
      <c r="F79" s="21">
        <v>1312.6575558899999</v>
      </c>
      <c r="G79" s="21">
        <v>678.54675870999995</v>
      </c>
      <c r="H79" s="21">
        <v>597.42603591</v>
      </c>
      <c r="I79" s="21">
        <v>36.684761270000003</v>
      </c>
      <c r="J79" s="21">
        <v>765.77286573000004</v>
      </c>
      <c r="K79" s="21">
        <v>628.20973468</v>
      </c>
      <c r="L79" s="21">
        <v>100.1626157</v>
      </c>
      <c r="M79" s="21">
        <v>37.400515349999999</v>
      </c>
      <c r="N79" s="21"/>
      <c r="O79" s="21"/>
      <c r="P79" s="21"/>
      <c r="Q79" s="21"/>
    </row>
    <row r="80" spans="1:17" hidden="1" outlineLevel="1" collapsed="1">
      <c r="A80" s="9">
        <v>42644</v>
      </c>
      <c r="B80" s="21">
        <v>1977.24946922</v>
      </c>
      <c r="C80" s="21">
        <f t="shared" ref="C80" si="40">G80+K80</f>
        <v>1241.6927511899999</v>
      </c>
      <c r="D80" s="21">
        <f t="shared" ref="D80" si="41">H80+L80</f>
        <v>664.59385834</v>
      </c>
      <c r="E80" s="21">
        <f t="shared" ref="E80" si="42">I80+M80</f>
        <v>70.962859690000002</v>
      </c>
      <c r="F80" s="21">
        <v>1242.4232172100001</v>
      </c>
      <c r="G80" s="21">
        <v>641.67230853000001</v>
      </c>
      <c r="H80" s="21">
        <v>566.21303674000001</v>
      </c>
      <c r="I80" s="21">
        <v>34.537871940000002</v>
      </c>
      <c r="J80" s="21">
        <v>734.82625200999996</v>
      </c>
      <c r="K80" s="21">
        <v>600.02044265999996</v>
      </c>
      <c r="L80" s="21">
        <v>98.380821600000004</v>
      </c>
      <c r="M80" s="21">
        <v>36.42498775</v>
      </c>
      <c r="N80" s="21"/>
      <c r="O80" s="21"/>
      <c r="P80" s="21"/>
      <c r="Q80" s="21"/>
    </row>
    <row r="81" spans="1:17" hidden="1" outlineLevel="1" collapsed="1">
      <c r="A81" s="9">
        <v>42675</v>
      </c>
      <c r="B81" s="21">
        <v>2157.3861444700001</v>
      </c>
      <c r="C81" s="21">
        <f t="shared" ref="C81" si="43">G81+K81</f>
        <v>1454.7402293099999</v>
      </c>
      <c r="D81" s="21">
        <f t="shared" ref="D81" si="44">H81+L81</f>
        <v>634.95080427000005</v>
      </c>
      <c r="E81" s="21">
        <f t="shared" ref="E81" si="45">I81+M81</f>
        <v>67.695110889999995</v>
      </c>
      <c r="F81" s="21">
        <v>1393.2601208900001</v>
      </c>
      <c r="G81" s="21">
        <v>801.65456562999998</v>
      </c>
      <c r="H81" s="21">
        <v>560.07359683000004</v>
      </c>
      <c r="I81" s="21">
        <v>31.53195843</v>
      </c>
      <c r="J81" s="21">
        <v>764.12602358000004</v>
      </c>
      <c r="K81" s="21">
        <v>653.08566368000004</v>
      </c>
      <c r="L81" s="21">
        <v>74.877207440000006</v>
      </c>
      <c r="M81" s="21">
        <v>36.163152459999999</v>
      </c>
      <c r="N81" s="21"/>
      <c r="O81" s="21"/>
      <c r="P81" s="21"/>
      <c r="Q81" s="21"/>
    </row>
    <row r="82" spans="1:17" hidden="1" outlineLevel="1" collapsed="1">
      <c r="A82" s="9">
        <v>42705</v>
      </c>
      <c r="B82" s="21">
        <v>2534.5174851299998</v>
      </c>
      <c r="C82" s="21">
        <f t="shared" ref="C82" si="46">G82+K82</f>
        <v>1832.5375364399999</v>
      </c>
      <c r="D82" s="21">
        <f t="shared" ref="D82" si="47">H82+L82</f>
        <v>638.10136824000006</v>
      </c>
      <c r="E82" s="21">
        <f t="shared" ref="E82" si="48">I82+M82</f>
        <v>63.878580450000001</v>
      </c>
      <c r="F82" s="21">
        <v>1377.48943706</v>
      </c>
      <c r="G82" s="21">
        <v>791.99853682000003</v>
      </c>
      <c r="H82" s="21">
        <v>559.88787161000005</v>
      </c>
      <c r="I82" s="21">
        <v>25.603028630000001</v>
      </c>
      <c r="J82" s="21">
        <v>1157.0280480700001</v>
      </c>
      <c r="K82" s="21">
        <v>1040.5389996199999</v>
      </c>
      <c r="L82" s="21">
        <v>78.213496629999995</v>
      </c>
      <c r="M82" s="21">
        <v>38.275551819999997</v>
      </c>
      <c r="N82" s="21"/>
      <c r="O82" s="21"/>
      <c r="P82" s="21"/>
      <c r="Q82" s="21"/>
    </row>
    <row r="83" spans="1:17" hidden="1" outlineLevel="1" collapsed="1">
      <c r="A83" s="9">
        <v>42736</v>
      </c>
      <c r="B83" s="21">
        <v>2508.8770774899999</v>
      </c>
      <c r="C83" s="21">
        <f t="shared" ref="C83" si="49">G83+K83</f>
        <v>1801.32482136</v>
      </c>
      <c r="D83" s="21">
        <f t="shared" ref="D83" si="50">H83+L83</f>
        <v>643.64630731</v>
      </c>
      <c r="E83" s="21">
        <f t="shared" ref="E83" si="51">I83+M83</f>
        <v>63.905948819999999</v>
      </c>
      <c r="F83" s="21">
        <v>1331.80663149</v>
      </c>
      <c r="G83" s="21">
        <v>768.51472736999995</v>
      </c>
      <c r="H83" s="21">
        <v>537.87702192999996</v>
      </c>
      <c r="I83" s="21">
        <v>25.41488219</v>
      </c>
      <c r="J83" s="21">
        <v>1177.0704459999999</v>
      </c>
      <c r="K83" s="21">
        <v>1032.81009399</v>
      </c>
      <c r="L83" s="21">
        <v>105.76928538</v>
      </c>
      <c r="M83" s="21">
        <v>38.491066629999999</v>
      </c>
      <c r="N83" s="21"/>
      <c r="O83" s="21"/>
      <c r="P83" s="21"/>
      <c r="Q83" s="21"/>
    </row>
    <row r="84" spans="1:17" hidden="1" outlineLevel="1" collapsed="1">
      <c r="A84" s="9">
        <v>42767</v>
      </c>
      <c r="B84" s="21">
        <v>2769.3243165899999</v>
      </c>
      <c r="C84" s="21">
        <f t="shared" ref="C84" si="52">G84+K84</f>
        <v>2036.9491935699998</v>
      </c>
      <c r="D84" s="21">
        <f t="shared" ref="D84" si="53">H84+L84</f>
        <v>642.65406072999997</v>
      </c>
      <c r="E84" s="21">
        <f t="shared" ref="E84" si="54">I84+M84</f>
        <v>89.721062290000006</v>
      </c>
      <c r="F84" s="21">
        <v>1373.88930523</v>
      </c>
      <c r="G84" s="21">
        <v>809.87362954000002</v>
      </c>
      <c r="H84" s="21">
        <v>538.90058773999999</v>
      </c>
      <c r="I84" s="21">
        <v>25.115087949999999</v>
      </c>
      <c r="J84" s="21">
        <v>1395.4350113600001</v>
      </c>
      <c r="K84" s="21">
        <v>1227.0755640299999</v>
      </c>
      <c r="L84" s="21">
        <v>103.75347299000001</v>
      </c>
      <c r="M84" s="21">
        <v>64.605974340000003</v>
      </c>
      <c r="N84" s="21"/>
      <c r="O84" s="21"/>
      <c r="P84" s="21"/>
      <c r="Q84" s="21"/>
    </row>
    <row r="85" spans="1:17" hidden="1" outlineLevel="1" collapsed="1">
      <c r="A85" s="9">
        <v>42795</v>
      </c>
      <c r="B85" s="21">
        <v>2852.7799628600001</v>
      </c>
      <c r="C85" s="21">
        <f t="shared" ref="C85" si="55">G85+K85</f>
        <v>2062.2959085000002</v>
      </c>
      <c r="D85" s="21">
        <f t="shared" ref="D85" si="56">H85+L85</f>
        <v>670.39760274000002</v>
      </c>
      <c r="E85" s="21">
        <f t="shared" ref="E85" si="57">I85+M85</f>
        <v>120.08645162000001</v>
      </c>
      <c r="F85" s="21">
        <v>1435.8123950700001</v>
      </c>
      <c r="G85" s="21">
        <v>843.48481876000005</v>
      </c>
      <c r="H85" s="21">
        <v>568.02809986</v>
      </c>
      <c r="I85" s="21">
        <v>24.29947645</v>
      </c>
      <c r="J85" s="21">
        <v>1416.96756779</v>
      </c>
      <c r="K85" s="21">
        <v>1218.8110897399999</v>
      </c>
      <c r="L85" s="21">
        <v>102.36950288</v>
      </c>
      <c r="M85" s="21">
        <v>95.786975170000005</v>
      </c>
      <c r="N85" s="21"/>
      <c r="O85" s="21"/>
      <c r="P85" s="21"/>
      <c r="Q85" s="21"/>
    </row>
    <row r="86" spans="1:17" hidden="1" outlineLevel="1" collapsed="1">
      <c r="A86" s="9">
        <v>42826</v>
      </c>
      <c r="B86" s="21">
        <v>2249.6854905999999</v>
      </c>
      <c r="C86" s="21">
        <f t="shared" ref="C86" si="58">G86+K86</f>
        <v>1447.2714429</v>
      </c>
      <c r="D86" s="21">
        <f t="shared" ref="D86" si="59">H86+L86</f>
        <v>670.91180570999995</v>
      </c>
      <c r="E86" s="21">
        <f t="shared" ref="E86" si="60">I86+M86</f>
        <v>131.50224198999999</v>
      </c>
      <c r="F86" s="21">
        <v>1394.1317505899999</v>
      </c>
      <c r="G86" s="21">
        <v>806.05196992000003</v>
      </c>
      <c r="H86" s="21">
        <v>563.51446486999998</v>
      </c>
      <c r="I86" s="21">
        <v>24.5653158</v>
      </c>
      <c r="J86" s="21">
        <v>855.55374000999996</v>
      </c>
      <c r="K86" s="21">
        <v>641.21947297999998</v>
      </c>
      <c r="L86" s="21">
        <v>107.39734084</v>
      </c>
      <c r="M86" s="21">
        <v>106.93692618999999</v>
      </c>
      <c r="N86" s="21"/>
      <c r="O86" s="21"/>
      <c r="P86" s="21"/>
      <c r="Q86" s="21"/>
    </row>
    <row r="87" spans="1:17" hidden="1" outlineLevel="1" collapsed="1">
      <c r="A87" s="9">
        <v>42856</v>
      </c>
      <c r="B87" s="21">
        <v>2332.6775037299999</v>
      </c>
      <c r="C87" s="21">
        <f t="shared" ref="C87" si="61">G87+K87</f>
        <v>1488.733608</v>
      </c>
      <c r="D87" s="21">
        <f t="shared" ref="D87" si="62">H87+L87</f>
        <v>712.36943130999998</v>
      </c>
      <c r="E87" s="21">
        <f t="shared" ref="E87" si="63">I87+M87</f>
        <v>131.57446442</v>
      </c>
      <c r="F87" s="21">
        <v>1418.3874247799999</v>
      </c>
      <c r="G87" s="21">
        <v>820.92438895999999</v>
      </c>
      <c r="H87" s="21">
        <v>573.17538596999998</v>
      </c>
      <c r="I87" s="21">
        <v>24.287649850000001</v>
      </c>
      <c r="J87" s="21">
        <v>914.29007894999995</v>
      </c>
      <c r="K87" s="21">
        <v>667.80921904000002</v>
      </c>
      <c r="L87" s="21">
        <v>139.19404534</v>
      </c>
      <c r="M87" s="21">
        <v>107.28681457</v>
      </c>
      <c r="N87" s="21"/>
      <c r="O87" s="21"/>
      <c r="P87" s="21"/>
      <c r="Q87" s="21"/>
    </row>
    <row r="88" spans="1:17" hidden="1" outlineLevel="1" collapsed="1">
      <c r="A88" s="9">
        <v>42887</v>
      </c>
      <c r="B88" s="21">
        <v>2371.8651249899999</v>
      </c>
      <c r="C88" s="21">
        <f t="shared" ref="C88" si="64">G88+K88</f>
        <v>1479.5594543</v>
      </c>
      <c r="D88" s="21">
        <f t="shared" ref="D88" si="65">H88+L88</f>
        <v>736.73821449000002</v>
      </c>
      <c r="E88" s="21">
        <f t="shared" ref="E88" si="66">I88+M88</f>
        <v>155.56745620000001</v>
      </c>
      <c r="F88" s="21">
        <v>1435.2012521900001</v>
      </c>
      <c r="G88" s="21">
        <v>816.84713687999999</v>
      </c>
      <c r="H88" s="21">
        <v>593.83683260999999</v>
      </c>
      <c r="I88" s="21">
        <v>24.517282699999999</v>
      </c>
      <c r="J88" s="21">
        <v>936.66387280000004</v>
      </c>
      <c r="K88" s="21">
        <v>662.71231741999998</v>
      </c>
      <c r="L88" s="21">
        <v>142.90138188</v>
      </c>
      <c r="M88" s="21">
        <v>131.0501735</v>
      </c>
      <c r="N88" s="21"/>
      <c r="O88" s="21"/>
      <c r="P88" s="21"/>
      <c r="Q88" s="21"/>
    </row>
    <row r="89" spans="1:17" hidden="1" outlineLevel="1" collapsed="1">
      <c r="A89" s="9">
        <v>42917</v>
      </c>
      <c r="B89" s="21">
        <v>2415.8627295000001</v>
      </c>
      <c r="C89" s="21">
        <f t="shared" ref="C89" si="67">G89+K89</f>
        <v>1515.0817312500001</v>
      </c>
      <c r="D89" s="21">
        <f t="shared" ref="D89" si="68">H89+L89</f>
        <v>748.79005181999992</v>
      </c>
      <c r="E89" s="21">
        <f t="shared" ref="E89" si="69">I89+M89</f>
        <v>151.99094643000001</v>
      </c>
      <c r="F89" s="21">
        <v>1467.08248542</v>
      </c>
      <c r="G89" s="21">
        <v>843.63754182000002</v>
      </c>
      <c r="H89" s="21">
        <v>600.05509416999996</v>
      </c>
      <c r="I89" s="21">
        <v>23.389849430000002</v>
      </c>
      <c r="J89" s="21">
        <v>948.78024407999999</v>
      </c>
      <c r="K89" s="21">
        <v>671.44418943000005</v>
      </c>
      <c r="L89" s="21">
        <v>148.73495765000001</v>
      </c>
      <c r="M89" s="21">
        <v>128.60109700000001</v>
      </c>
      <c r="N89" s="21"/>
      <c r="O89" s="21"/>
      <c r="P89" s="21"/>
      <c r="Q89" s="21"/>
    </row>
    <row r="90" spans="1:17" hidden="1" outlineLevel="1" collapsed="1">
      <c r="A90" s="9">
        <v>42948</v>
      </c>
      <c r="B90" s="21">
        <v>2630.7193435499998</v>
      </c>
      <c r="C90" s="21">
        <f t="shared" ref="C90" si="70">G90+K90</f>
        <v>1664.4426467600001</v>
      </c>
      <c r="D90" s="21">
        <f t="shared" ref="D90" si="71">H90+L90</f>
        <v>770.93189274999997</v>
      </c>
      <c r="E90" s="21">
        <f t="shared" ref="E90" si="72">I90+M90</f>
        <v>195.34480403999999</v>
      </c>
      <c r="F90" s="21">
        <v>1591.4060293699999</v>
      </c>
      <c r="G90" s="21">
        <v>943.99381410000001</v>
      </c>
      <c r="H90" s="21">
        <v>622.72653765999996</v>
      </c>
      <c r="I90" s="21">
        <v>24.685677609999999</v>
      </c>
      <c r="J90" s="21">
        <v>1039.3133141799999</v>
      </c>
      <c r="K90" s="21">
        <v>720.44883265999999</v>
      </c>
      <c r="L90" s="21">
        <v>148.20535509000001</v>
      </c>
      <c r="M90" s="21">
        <v>170.65912642999999</v>
      </c>
      <c r="N90" s="21"/>
      <c r="O90" s="21"/>
      <c r="P90" s="21"/>
      <c r="Q90" s="21"/>
    </row>
    <row r="91" spans="1:17" hidden="1" outlineLevel="1" collapsed="1">
      <c r="A91" s="9">
        <v>42979</v>
      </c>
      <c r="B91" s="21">
        <v>2727.97657119</v>
      </c>
      <c r="C91" s="21">
        <f t="shared" ref="C91" si="73">G91+K91</f>
        <v>1740.6958419600001</v>
      </c>
      <c r="D91" s="21">
        <f t="shared" ref="D91" si="74">H91+L91</f>
        <v>818.4988503699999</v>
      </c>
      <c r="E91" s="21">
        <f t="shared" ref="E91" si="75">I91+M91</f>
        <v>168.78187886000001</v>
      </c>
      <c r="F91" s="21">
        <v>1665.3257066799999</v>
      </c>
      <c r="G91" s="21">
        <v>1006.64382082</v>
      </c>
      <c r="H91" s="21">
        <v>634.83642671999996</v>
      </c>
      <c r="I91" s="21">
        <v>23.845459139999999</v>
      </c>
      <c r="J91" s="21">
        <v>1062.65086451</v>
      </c>
      <c r="K91" s="21">
        <v>734.05202113999997</v>
      </c>
      <c r="L91" s="21">
        <v>183.66242364999999</v>
      </c>
      <c r="M91" s="21">
        <v>144.93641972</v>
      </c>
      <c r="N91" s="21"/>
      <c r="O91" s="21"/>
      <c r="P91" s="21"/>
      <c r="Q91" s="21"/>
    </row>
    <row r="92" spans="1:17" hidden="1" outlineLevel="1" collapsed="1">
      <c r="A92" s="9">
        <v>43009</v>
      </c>
      <c r="B92" s="21">
        <v>3028.9829077200002</v>
      </c>
      <c r="C92" s="21">
        <f t="shared" ref="C92" si="76">G92+K92</f>
        <v>1928.7597507</v>
      </c>
      <c r="D92" s="21">
        <f t="shared" ref="D92" si="77">H92+L92</f>
        <v>912.84179707999999</v>
      </c>
      <c r="E92" s="21">
        <f t="shared" ref="E92" si="78">I92+M92</f>
        <v>187.38135994000001</v>
      </c>
      <c r="F92" s="21">
        <v>1831.5975817599999</v>
      </c>
      <c r="G92" s="21">
        <v>1103.8971405499999</v>
      </c>
      <c r="H92" s="21">
        <v>703.60081473000002</v>
      </c>
      <c r="I92" s="21">
        <v>24.099626480000001</v>
      </c>
      <c r="J92" s="21">
        <v>1197.38532596</v>
      </c>
      <c r="K92" s="21">
        <v>824.86261015000002</v>
      </c>
      <c r="L92" s="21">
        <v>209.24098235</v>
      </c>
      <c r="M92" s="21">
        <v>163.28173346</v>
      </c>
      <c r="N92" s="21"/>
      <c r="O92" s="21"/>
      <c r="P92" s="21"/>
      <c r="Q92" s="21"/>
    </row>
    <row r="93" spans="1:17" hidden="1" outlineLevel="1" collapsed="1">
      <c r="A93" s="9">
        <v>43040</v>
      </c>
      <c r="B93" s="21">
        <v>3239.3033715199999</v>
      </c>
      <c r="C93" s="21">
        <f t="shared" ref="C93" si="79">G93+K93</f>
        <v>1917.9470287700001</v>
      </c>
      <c r="D93" s="21">
        <f t="shared" ref="D93" si="80">H93+L93</f>
        <v>1125.87685766</v>
      </c>
      <c r="E93" s="21">
        <f t="shared" ref="E93" si="81">I93+M93</f>
        <v>195.47948509</v>
      </c>
      <c r="F93" s="21">
        <v>1881.4216875699999</v>
      </c>
      <c r="G93" s="21">
        <v>1099.61489209</v>
      </c>
      <c r="H93" s="21">
        <v>757.81224931999998</v>
      </c>
      <c r="I93" s="21">
        <v>23.994546159999999</v>
      </c>
      <c r="J93" s="21">
        <v>1357.88168395</v>
      </c>
      <c r="K93" s="21">
        <v>818.33213667999996</v>
      </c>
      <c r="L93" s="21">
        <v>368.06460834000001</v>
      </c>
      <c r="M93" s="21">
        <v>171.48493893</v>
      </c>
      <c r="N93" s="21"/>
      <c r="O93" s="21"/>
      <c r="P93" s="21"/>
      <c r="Q93" s="21"/>
    </row>
    <row r="94" spans="1:17" hidden="1" outlineLevel="1" collapsed="1">
      <c r="A94" s="9">
        <v>43070</v>
      </c>
      <c r="B94" s="21">
        <v>3087.6942408899999</v>
      </c>
      <c r="C94" s="21">
        <f t="shared" ref="C94" si="82">G94+K94</f>
        <v>1576.3526138</v>
      </c>
      <c r="D94" s="21">
        <f t="shared" ref="D94" si="83">H94+L94</f>
        <v>1292.3987521200002</v>
      </c>
      <c r="E94" s="21">
        <f t="shared" ref="E94" si="84">I94+M94</f>
        <v>218.94287496999999</v>
      </c>
      <c r="F94" s="21">
        <v>1741.10108659</v>
      </c>
      <c r="G94" s="21">
        <v>860.06012650000002</v>
      </c>
      <c r="H94" s="21">
        <v>859.88496954000004</v>
      </c>
      <c r="I94" s="21">
        <v>21.155990549999999</v>
      </c>
      <c r="J94" s="21">
        <v>1346.5931542999999</v>
      </c>
      <c r="K94" s="21">
        <v>716.29248729999995</v>
      </c>
      <c r="L94" s="21">
        <v>432.51378258</v>
      </c>
      <c r="M94" s="21">
        <v>197.78688442000001</v>
      </c>
      <c r="N94" s="21"/>
      <c r="O94" s="21"/>
      <c r="P94" s="21"/>
      <c r="Q94" s="21"/>
    </row>
    <row r="95" spans="1:17" hidden="1" outlineLevel="1" collapsed="1">
      <c r="A95" s="9">
        <v>43101</v>
      </c>
      <c r="B95" s="21">
        <v>3161.4646013699999</v>
      </c>
      <c r="C95" s="21">
        <f t="shared" ref="C95" si="85">G95+K95</f>
        <v>1759.02993253</v>
      </c>
      <c r="D95" s="21">
        <f t="shared" ref="D95" si="86">H95+L95</f>
        <v>1141.0938413700001</v>
      </c>
      <c r="E95" s="21">
        <f t="shared" ref="E95" si="87">I95+M95</f>
        <v>261.34082747000002</v>
      </c>
      <c r="F95" s="21">
        <v>1753.85287999</v>
      </c>
      <c r="G95" s="21">
        <v>979.16427549000002</v>
      </c>
      <c r="H95" s="21">
        <v>747.75499761000003</v>
      </c>
      <c r="I95" s="21">
        <v>26.93360689</v>
      </c>
      <c r="J95" s="21">
        <v>1407.6117213800001</v>
      </c>
      <c r="K95" s="21">
        <v>779.86565703999997</v>
      </c>
      <c r="L95" s="21">
        <v>393.33884375999997</v>
      </c>
      <c r="M95" s="21">
        <v>234.40722058</v>
      </c>
      <c r="N95" s="21"/>
      <c r="O95" s="21"/>
      <c r="P95" s="21"/>
      <c r="Q95" s="21"/>
    </row>
    <row r="96" spans="1:17" hidden="1" outlineLevel="1" collapsed="1">
      <c r="A96" s="9">
        <v>43132</v>
      </c>
      <c r="B96" s="21">
        <v>3164.47238969</v>
      </c>
      <c r="C96" s="21">
        <f t="shared" ref="C96" si="88">G96+K96</f>
        <v>1794.1107764599999</v>
      </c>
      <c r="D96" s="21">
        <f t="shared" ref="D96" si="89">H96+L96</f>
        <v>1117.57787654</v>
      </c>
      <c r="E96" s="21">
        <f t="shared" ref="E96" si="90">I96+M96</f>
        <v>252.78373669000001</v>
      </c>
      <c r="F96" s="21">
        <v>1773.8455744099999</v>
      </c>
      <c r="G96" s="21">
        <v>1004.1449282999999</v>
      </c>
      <c r="H96" s="21">
        <v>741.01221441999996</v>
      </c>
      <c r="I96" s="21">
        <v>28.688431690000002</v>
      </c>
      <c r="J96" s="21">
        <v>1390.6268152800001</v>
      </c>
      <c r="K96" s="21">
        <v>789.96584815999995</v>
      </c>
      <c r="L96" s="21">
        <v>376.56566212000001</v>
      </c>
      <c r="M96" s="21">
        <v>224.095305</v>
      </c>
      <c r="N96" s="21"/>
      <c r="O96" s="21"/>
      <c r="P96" s="21"/>
      <c r="Q96" s="21"/>
    </row>
    <row r="97" spans="1:17" hidden="1" outlineLevel="1" collapsed="1">
      <c r="A97" s="9">
        <v>43160</v>
      </c>
      <c r="B97" s="21">
        <v>3311.9943605799999</v>
      </c>
      <c r="C97" s="21">
        <f t="shared" ref="C97" si="91">G97+K97</f>
        <v>1864.9755192600001</v>
      </c>
      <c r="D97" s="21">
        <f t="shared" ref="D97" si="92">H97+L97</f>
        <v>1106.3725584000001</v>
      </c>
      <c r="E97" s="21">
        <f t="shared" ref="E97" si="93">I97+M97</f>
        <v>340.64628291999998</v>
      </c>
      <c r="F97" s="21">
        <v>1801.7590678500001</v>
      </c>
      <c r="G97" s="21">
        <v>1044.48773764</v>
      </c>
      <c r="H97" s="21">
        <v>727.31767463000006</v>
      </c>
      <c r="I97" s="21">
        <v>29.95365558</v>
      </c>
      <c r="J97" s="21">
        <v>1510.2352927300001</v>
      </c>
      <c r="K97" s="21">
        <v>820.48778161999996</v>
      </c>
      <c r="L97" s="21">
        <v>379.05488377</v>
      </c>
      <c r="M97" s="21">
        <v>310.69262734</v>
      </c>
      <c r="N97" s="21"/>
      <c r="O97" s="21"/>
      <c r="P97" s="21"/>
      <c r="Q97" s="21"/>
    </row>
    <row r="98" spans="1:17" hidden="1" outlineLevel="1" collapsed="1">
      <c r="A98" s="9">
        <v>43191</v>
      </c>
      <c r="B98" s="21">
        <v>3421.4373627700002</v>
      </c>
      <c r="C98" s="21">
        <f t="shared" ref="C98" si="94">G98+K98</f>
        <v>1879.0195845900002</v>
      </c>
      <c r="D98" s="21">
        <f t="shared" ref="D98" si="95">H98+L98</f>
        <v>1123.9441362</v>
      </c>
      <c r="E98" s="21">
        <f t="shared" ref="E98" si="96">I98+M98</f>
        <v>418.47364198000002</v>
      </c>
      <c r="F98" s="21">
        <v>1849.8383260000001</v>
      </c>
      <c r="G98" s="21">
        <v>1111.4396859200001</v>
      </c>
      <c r="H98" s="21">
        <v>708.21043860999998</v>
      </c>
      <c r="I98" s="21">
        <v>30.188201469999999</v>
      </c>
      <c r="J98" s="21">
        <v>1571.5990367700001</v>
      </c>
      <c r="K98" s="21">
        <v>767.57989867000003</v>
      </c>
      <c r="L98" s="21">
        <v>415.73369759000002</v>
      </c>
      <c r="M98" s="21">
        <v>388.28544051</v>
      </c>
      <c r="N98" s="21"/>
      <c r="O98" s="21"/>
      <c r="P98" s="21"/>
      <c r="Q98" s="21"/>
    </row>
    <row r="99" spans="1:17" hidden="1" outlineLevel="1" collapsed="1">
      <c r="A99" s="9">
        <v>43221</v>
      </c>
      <c r="B99" s="21">
        <v>3467.2030248699998</v>
      </c>
      <c r="C99" s="21">
        <f t="shared" ref="C99" si="97">G99+K99</f>
        <v>1888.3885414599999</v>
      </c>
      <c r="D99" s="21">
        <f t="shared" ref="D99" si="98">H99+L99</f>
        <v>1173.49048124</v>
      </c>
      <c r="E99" s="21">
        <f t="shared" ref="E99" si="99">I99+M99</f>
        <v>405.32400216999997</v>
      </c>
      <c r="F99" s="21">
        <v>1971.1073898499999</v>
      </c>
      <c r="G99" s="21">
        <v>1165.7823090300001</v>
      </c>
      <c r="H99" s="21">
        <v>774.41617081000004</v>
      </c>
      <c r="I99" s="21">
        <v>30.90891001</v>
      </c>
      <c r="J99" s="21">
        <v>1496.0956350199999</v>
      </c>
      <c r="K99" s="21">
        <v>722.60623242999998</v>
      </c>
      <c r="L99" s="21">
        <v>399.07431043000003</v>
      </c>
      <c r="M99" s="21">
        <v>374.41509215999997</v>
      </c>
      <c r="N99" s="21"/>
      <c r="O99" s="21"/>
      <c r="P99" s="21"/>
      <c r="Q99" s="21"/>
    </row>
    <row r="100" spans="1:17" hidden="1" outlineLevel="1" collapsed="1">
      <c r="A100" s="9">
        <v>43252</v>
      </c>
      <c r="B100" s="21">
        <v>3705.4868015100001</v>
      </c>
      <c r="C100" s="21">
        <f t="shared" ref="C100" si="100">G100+K100</f>
        <v>2094.9078584200001</v>
      </c>
      <c r="D100" s="21">
        <f t="shared" ref="D100" si="101">H100+L100</f>
        <v>1203.09555333</v>
      </c>
      <c r="E100" s="21">
        <f t="shared" ref="E100" si="102">I100+M100</f>
        <v>407.48338976000002</v>
      </c>
      <c r="F100" s="21">
        <v>2099.81086938</v>
      </c>
      <c r="G100" s="21">
        <v>1298.75682686</v>
      </c>
      <c r="H100" s="21">
        <v>770.79807764999998</v>
      </c>
      <c r="I100" s="21">
        <v>30.25596487</v>
      </c>
      <c r="J100" s="21">
        <v>1605.6759321300001</v>
      </c>
      <c r="K100" s="21">
        <v>796.15103155999998</v>
      </c>
      <c r="L100" s="21">
        <v>432.29747567999999</v>
      </c>
      <c r="M100" s="21">
        <v>377.22742489000001</v>
      </c>
      <c r="N100" s="21"/>
      <c r="O100" s="21"/>
      <c r="P100" s="21"/>
      <c r="Q100" s="21"/>
    </row>
    <row r="101" spans="1:17" hidden="1" outlineLevel="1" collapsed="1">
      <c r="A101" s="9">
        <v>43282</v>
      </c>
      <c r="B101" s="21">
        <v>3809.5339054199999</v>
      </c>
      <c r="C101" s="21">
        <f t="shared" ref="C101" si="103">G101+K101</f>
        <v>2181.9897952199999</v>
      </c>
      <c r="D101" s="21">
        <f t="shared" ref="D101" si="104">H101+L101</f>
        <v>1228.7526125300001</v>
      </c>
      <c r="E101" s="21">
        <f t="shared" ref="E101" si="105">I101+M101</f>
        <v>398.79149767000001</v>
      </c>
      <c r="F101" s="21">
        <v>2135.1128871199999</v>
      </c>
      <c r="G101" s="21">
        <v>1310.8072639300001</v>
      </c>
      <c r="H101" s="21">
        <v>795.07575131999999</v>
      </c>
      <c r="I101" s="21">
        <v>29.22987187</v>
      </c>
      <c r="J101" s="21">
        <v>1674.4210183</v>
      </c>
      <c r="K101" s="21">
        <v>871.18253129000004</v>
      </c>
      <c r="L101" s="21">
        <v>433.67686121000003</v>
      </c>
      <c r="M101" s="21">
        <v>369.5616258</v>
      </c>
      <c r="N101" s="21"/>
      <c r="O101" s="21"/>
      <c r="P101" s="21"/>
      <c r="Q101" s="21"/>
    </row>
    <row r="102" spans="1:17" hidden="1" outlineLevel="1" collapsed="1">
      <c r="A102" s="9">
        <v>43313</v>
      </c>
      <c r="B102" s="21">
        <v>3898.50620243</v>
      </c>
      <c r="C102" s="21">
        <f t="shared" ref="C102" si="106">G102+K102</f>
        <v>2193.44026295</v>
      </c>
      <c r="D102" s="21">
        <f t="shared" ref="D102" si="107">H102+L102</f>
        <v>1289.39532242</v>
      </c>
      <c r="E102" s="21">
        <f t="shared" ref="E102" si="108">I102+M102</f>
        <v>415.67061705999998</v>
      </c>
      <c r="F102" s="21">
        <v>2138.4567688400002</v>
      </c>
      <c r="G102" s="21">
        <v>1275.2526075400001</v>
      </c>
      <c r="H102" s="21">
        <v>836.71679174999997</v>
      </c>
      <c r="I102" s="21">
        <v>26.48736955</v>
      </c>
      <c r="J102" s="21">
        <v>1760.04943359</v>
      </c>
      <c r="K102" s="21">
        <v>918.18765541000005</v>
      </c>
      <c r="L102" s="21">
        <v>452.67853066999999</v>
      </c>
      <c r="M102" s="21">
        <v>389.18324751</v>
      </c>
      <c r="N102" s="21"/>
      <c r="O102" s="21"/>
      <c r="P102" s="21"/>
      <c r="Q102" s="21"/>
    </row>
    <row r="103" spans="1:17" hidden="1" outlineLevel="1" collapsed="1">
      <c r="A103" s="9">
        <v>43344</v>
      </c>
      <c r="B103" s="21">
        <v>4001.7905104299998</v>
      </c>
      <c r="C103" s="21">
        <f t="shared" ref="C103" si="109">G103+K103</f>
        <v>2298.2949518099999</v>
      </c>
      <c r="D103" s="21">
        <f t="shared" ref="D103" si="110">H103+L103</f>
        <v>1291.1648591400001</v>
      </c>
      <c r="E103" s="21">
        <f t="shared" ref="E103" si="111">I103+M103</f>
        <v>412.33069947999996</v>
      </c>
      <c r="F103" s="21">
        <v>2172.37783717</v>
      </c>
      <c r="G103" s="21">
        <v>1314.6280722900001</v>
      </c>
      <c r="H103" s="21">
        <v>831.28985632000001</v>
      </c>
      <c r="I103" s="21">
        <v>26.459908559999999</v>
      </c>
      <c r="J103" s="21">
        <v>1829.41267326</v>
      </c>
      <c r="K103" s="21">
        <v>983.66687951999995</v>
      </c>
      <c r="L103" s="21">
        <v>459.87500282000002</v>
      </c>
      <c r="M103" s="21">
        <v>385.87079091999999</v>
      </c>
      <c r="N103" s="21"/>
      <c r="O103" s="21"/>
      <c r="P103" s="21"/>
      <c r="Q103" s="21"/>
    </row>
    <row r="104" spans="1:17" hidden="1" outlineLevel="1" collapsed="1">
      <c r="A104" s="9">
        <v>43374</v>
      </c>
      <c r="B104" s="21">
        <v>4035.03939502</v>
      </c>
      <c r="C104" s="21">
        <f t="shared" ref="C104" si="112">G104+K104</f>
        <v>2259.8485677099998</v>
      </c>
      <c r="D104" s="21">
        <f t="shared" ref="D104" si="113">H104+L104</f>
        <v>1375.22583938</v>
      </c>
      <c r="E104" s="21">
        <f t="shared" ref="E104" si="114">I104+M104</f>
        <v>399.96498793000001</v>
      </c>
      <c r="F104" s="21">
        <v>2219.3324074799998</v>
      </c>
      <c r="G104" s="21">
        <v>1367.0060232999999</v>
      </c>
      <c r="H104" s="21">
        <v>822.55267766999998</v>
      </c>
      <c r="I104" s="21">
        <v>29.77370651</v>
      </c>
      <c r="J104" s="21">
        <v>1815.70698754</v>
      </c>
      <c r="K104" s="21">
        <v>892.84254440999996</v>
      </c>
      <c r="L104" s="21">
        <v>552.67316171000004</v>
      </c>
      <c r="M104" s="21">
        <v>370.19128142</v>
      </c>
      <c r="N104" s="21"/>
      <c r="O104" s="21"/>
      <c r="P104" s="21"/>
      <c r="Q104" s="21"/>
    </row>
    <row r="105" spans="1:17" hidden="1" outlineLevel="1" collapsed="1">
      <c r="A105" s="9">
        <v>43405</v>
      </c>
      <c r="B105" s="21">
        <v>4173.0880920500003</v>
      </c>
      <c r="C105" s="21">
        <f t="shared" ref="C105" si="115">G105+K105</f>
        <v>2302.4010758300001</v>
      </c>
      <c r="D105" s="21">
        <f t="shared" ref="D105" si="116">H105+L105</f>
        <v>1470.1879706999998</v>
      </c>
      <c r="E105" s="21">
        <f t="shared" ref="E105" si="117">I105+M105</f>
        <v>400.49904551999998</v>
      </c>
      <c r="F105" s="21">
        <v>2241.6818270499998</v>
      </c>
      <c r="G105" s="21">
        <v>1385.6810320699999</v>
      </c>
      <c r="H105" s="21">
        <v>826.17165211999998</v>
      </c>
      <c r="I105" s="21">
        <v>29.829142860000001</v>
      </c>
      <c r="J105" s="21">
        <v>1931.4062650000001</v>
      </c>
      <c r="K105" s="21">
        <v>916.72004375999995</v>
      </c>
      <c r="L105" s="21">
        <v>644.01631857999996</v>
      </c>
      <c r="M105" s="21">
        <v>370.66990265999999</v>
      </c>
      <c r="N105" s="21"/>
      <c r="O105" s="21"/>
      <c r="P105" s="21"/>
      <c r="Q105" s="21"/>
    </row>
    <row r="106" spans="1:17" hidden="1" outlineLevel="1" collapsed="1">
      <c r="A106" s="9">
        <v>43435</v>
      </c>
      <c r="B106" s="21">
        <v>4114.5225636699997</v>
      </c>
      <c r="C106" s="21">
        <f t="shared" ref="C106" si="118">G106+K106</f>
        <v>2302.4338283000002</v>
      </c>
      <c r="D106" s="21">
        <f t="shared" ref="D106" si="119">H106+L106</f>
        <v>1426.78331484</v>
      </c>
      <c r="E106" s="21">
        <f t="shared" ref="E106" si="120">I106+M106</f>
        <v>385.30542052999999</v>
      </c>
      <c r="F106" s="21">
        <v>2227.6894774399998</v>
      </c>
      <c r="G106" s="21">
        <v>1424.7157171900001</v>
      </c>
      <c r="H106" s="21">
        <v>772.58707226000001</v>
      </c>
      <c r="I106" s="21">
        <v>30.386687989999999</v>
      </c>
      <c r="J106" s="21">
        <v>1886.8330862299999</v>
      </c>
      <c r="K106" s="21">
        <v>877.71811111</v>
      </c>
      <c r="L106" s="21">
        <v>654.19624257999999</v>
      </c>
      <c r="M106" s="21">
        <v>354.91873254000001</v>
      </c>
      <c r="N106" s="21"/>
      <c r="O106" s="21"/>
      <c r="P106" s="21"/>
      <c r="Q106" s="21"/>
    </row>
    <row r="107" spans="1:17" hidden="1" outlineLevel="1" collapsed="1">
      <c r="A107" s="9">
        <v>43466</v>
      </c>
      <c r="B107" s="21">
        <v>4056.7839073</v>
      </c>
      <c r="C107" s="21">
        <f t="shared" ref="C107" si="121">G107+K107</f>
        <v>2262.1669111800002</v>
      </c>
      <c r="D107" s="21">
        <f t="shared" ref="D107" si="122">H107+L107</f>
        <v>1411.94015539</v>
      </c>
      <c r="E107" s="21">
        <f t="shared" ref="E107" si="123">I107+M107</f>
        <v>382.67684073000004</v>
      </c>
      <c r="F107" s="21">
        <v>2147.5914867800002</v>
      </c>
      <c r="G107" s="21">
        <v>1374.75814425</v>
      </c>
      <c r="H107" s="21">
        <v>742.14641589999997</v>
      </c>
      <c r="I107" s="21">
        <v>30.686926629999999</v>
      </c>
      <c r="J107" s="21">
        <v>1909.19242052</v>
      </c>
      <c r="K107" s="21">
        <v>887.40876692999996</v>
      </c>
      <c r="L107" s="21">
        <v>669.79373949000001</v>
      </c>
      <c r="M107" s="21">
        <v>351.98991410000002</v>
      </c>
      <c r="N107" s="21"/>
      <c r="O107" s="21"/>
      <c r="P107" s="21"/>
      <c r="Q107" s="21"/>
    </row>
    <row r="108" spans="1:17" hidden="1" outlineLevel="1" collapsed="1">
      <c r="A108" s="9">
        <v>43497</v>
      </c>
      <c r="B108" s="21">
        <v>4018.5820789700001</v>
      </c>
      <c r="C108" s="21">
        <f t="shared" ref="C108" si="124">G108+K108</f>
        <v>2274.56009262</v>
      </c>
      <c r="D108" s="21">
        <f t="shared" ref="D108" si="125">H108+L108</f>
        <v>1386.0985139700001</v>
      </c>
      <c r="E108" s="21">
        <f t="shared" ref="E108" si="126">I108+M108</f>
        <v>357.92347237999996</v>
      </c>
      <c r="F108" s="21">
        <v>2139.84153831</v>
      </c>
      <c r="G108" s="21">
        <v>1376.2091737000001</v>
      </c>
      <c r="H108" s="21">
        <v>733.09236043999999</v>
      </c>
      <c r="I108" s="21">
        <v>30.54000417</v>
      </c>
      <c r="J108" s="21">
        <v>1878.7405406600001</v>
      </c>
      <c r="K108" s="21">
        <v>898.35091892000003</v>
      </c>
      <c r="L108" s="21">
        <v>653.00615353000001</v>
      </c>
      <c r="M108" s="21">
        <v>327.38346820999999</v>
      </c>
      <c r="N108" s="21"/>
      <c r="O108" s="21"/>
      <c r="P108" s="21"/>
      <c r="Q108" s="21"/>
    </row>
    <row r="109" spans="1:17" hidden="1" outlineLevel="1" collapsed="1">
      <c r="A109" s="9">
        <v>43525</v>
      </c>
      <c r="B109" s="21">
        <v>4116.1367049199998</v>
      </c>
      <c r="C109" s="21">
        <f t="shared" ref="C109" si="127">G109+K109</f>
        <v>2354.4417603900001</v>
      </c>
      <c r="D109" s="21">
        <f t="shared" ref="D109" si="128">H109+L109</f>
        <v>1408.9050139599999</v>
      </c>
      <c r="E109" s="21">
        <f t="shared" ref="E109" si="129">I109+M109</f>
        <v>352.78993057000002</v>
      </c>
      <c r="F109" s="21">
        <v>2239.7486610800001</v>
      </c>
      <c r="G109" s="21">
        <v>1463.1646158200001</v>
      </c>
      <c r="H109" s="21">
        <v>745.25385905999997</v>
      </c>
      <c r="I109" s="21">
        <v>31.3301862</v>
      </c>
      <c r="J109" s="21">
        <v>1876.3880438399999</v>
      </c>
      <c r="K109" s="21">
        <v>891.27714457000002</v>
      </c>
      <c r="L109" s="21">
        <v>663.65115490000005</v>
      </c>
      <c r="M109" s="21">
        <v>321.45974437000001</v>
      </c>
      <c r="N109" s="21"/>
      <c r="O109" s="21"/>
      <c r="P109" s="21"/>
      <c r="Q109" s="21"/>
    </row>
    <row r="110" spans="1:17" hidden="1" outlineLevel="1" collapsed="1">
      <c r="A110" s="9">
        <v>43556</v>
      </c>
      <c r="B110" s="21">
        <v>4113.9208569399998</v>
      </c>
      <c r="C110" s="21">
        <f t="shared" ref="C110" si="130">G110+K110</f>
        <v>2314.4229208199999</v>
      </c>
      <c r="D110" s="21">
        <f t="shared" ref="D110" si="131">H110+L110</f>
        <v>1459.77508844</v>
      </c>
      <c r="E110" s="21">
        <f t="shared" ref="E110" si="132">I110+M110</f>
        <v>339.72284768000003</v>
      </c>
      <c r="F110" s="21">
        <v>2290.5207019200002</v>
      </c>
      <c r="G110" s="21">
        <v>1461.89349057</v>
      </c>
      <c r="H110" s="21">
        <v>797.50453155000002</v>
      </c>
      <c r="I110" s="21">
        <v>31.1226798</v>
      </c>
      <c r="J110" s="21">
        <v>1823.4001550200001</v>
      </c>
      <c r="K110" s="21">
        <v>852.52943025000002</v>
      </c>
      <c r="L110" s="21">
        <v>662.27055688999997</v>
      </c>
      <c r="M110" s="21">
        <v>308.60016788000001</v>
      </c>
      <c r="N110" s="21"/>
      <c r="O110" s="21"/>
      <c r="P110" s="21"/>
      <c r="Q110" s="21"/>
    </row>
    <row r="111" spans="1:17" hidden="1" outlineLevel="1" collapsed="1">
      <c r="A111" s="9">
        <v>43586</v>
      </c>
      <c r="B111" s="21">
        <v>4043.3283980000001</v>
      </c>
      <c r="C111" s="21">
        <f t="shared" ref="C111" si="133">G111+K111</f>
        <v>2329.73696208</v>
      </c>
      <c r="D111" s="21">
        <f t="shared" ref="D111" si="134">H111+L111</f>
        <v>1396.64523399</v>
      </c>
      <c r="E111" s="21">
        <f t="shared" ref="E111" si="135">I111+M111</f>
        <v>316.94620192999997</v>
      </c>
      <c r="F111" s="21">
        <v>2298.5645161100001</v>
      </c>
      <c r="G111" s="21">
        <v>1490.8236251000001</v>
      </c>
      <c r="H111" s="21">
        <v>788.68135563999999</v>
      </c>
      <c r="I111" s="21">
        <v>19.059535369999999</v>
      </c>
      <c r="J111" s="21">
        <v>1744.76388189</v>
      </c>
      <c r="K111" s="21">
        <v>838.91333698000005</v>
      </c>
      <c r="L111" s="21">
        <v>607.96387834999996</v>
      </c>
      <c r="M111" s="21">
        <v>297.88666655999998</v>
      </c>
      <c r="N111" s="21"/>
      <c r="O111" s="21"/>
      <c r="P111" s="21"/>
      <c r="Q111" s="21"/>
    </row>
    <row r="112" spans="1:17" hidden="1" outlineLevel="1" collapsed="1">
      <c r="A112" s="9">
        <v>43617</v>
      </c>
      <c r="B112" s="21">
        <v>4157.09489682</v>
      </c>
      <c r="C112" s="21">
        <f t="shared" ref="C112" si="136">G112+K112</f>
        <v>2472.6733572100002</v>
      </c>
      <c r="D112" s="21">
        <f t="shared" ref="D112" si="137">H112+L112</f>
        <v>1411.5293462999998</v>
      </c>
      <c r="E112" s="21">
        <f t="shared" ref="E112" si="138">I112+M112</f>
        <v>272.89219331000004</v>
      </c>
      <c r="F112" s="21">
        <v>2518.3017157300001</v>
      </c>
      <c r="G112" s="21">
        <v>1667.7829403999999</v>
      </c>
      <c r="H112" s="21">
        <v>842.99047315999996</v>
      </c>
      <c r="I112" s="21">
        <v>7.5283021699999999</v>
      </c>
      <c r="J112" s="21">
        <v>1638.79318109</v>
      </c>
      <c r="K112" s="21">
        <v>804.89041681000003</v>
      </c>
      <c r="L112" s="21">
        <v>568.53887313999996</v>
      </c>
      <c r="M112" s="21">
        <v>265.36389114000002</v>
      </c>
      <c r="N112" s="21"/>
      <c r="O112" s="21"/>
      <c r="P112" s="21"/>
      <c r="Q112" s="21"/>
    </row>
    <row r="113" spans="1:17" hidden="1" outlineLevel="1" collapsed="1">
      <c r="A113" s="9">
        <v>43647</v>
      </c>
      <c r="B113" s="21">
        <v>4117.3796141399998</v>
      </c>
      <c r="C113" s="21">
        <f t="shared" ref="C113" si="139">G113+K113</f>
        <v>2318.73681601</v>
      </c>
      <c r="D113" s="21">
        <f t="shared" ref="D113" si="140">H113+L113</f>
        <v>1400.46086259</v>
      </c>
      <c r="E113" s="21">
        <f t="shared" ref="E113" si="141">I113+M113</f>
        <v>398.18193553999998</v>
      </c>
      <c r="F113" s="21">
        <v>2278.41891046</v>
      </c>
      <c r="G113" s="21">
        <v>1438.84991945</v>
      </c>
      <c r="H113" s="21">
        <v>831.43123423999998</v>
      </c>
      <c r="I113" s="21">
        <v>8.1377567699999993</v>
      </c>
      <c r="J113" s="21">
        <v>1838.9607036800001</v>
      </c>
      <c r="K113" s="21">
        <v>879.88689655999997</v>
      </c>
      <c r="L113" s="21">
        <v>569.02962835000005</v>
      </c>
      <c r="M113" s="21">
        <v>390.04417876999997</v>
      </c>
      <c r="N113" s="21"/>
      <c r="O113" s="21"/>
      <c r="P113" s="21"/>
      <c r="Q113" s="21"/>
    </row>
    <row r="114" spans="1:17" hidden="1" outlineLevel="1" collapsed="1">
      <c r="A114" s="9">
        <v>43678</v>
      </c>
      <c r="B114" s="21">
        <v>4243.8303761899997</v>
      </c>
      <c r="C114" s="21">
        <f t="shared" ref="C114" si="142">G114+K114</f>
        <v>2461.3895017200002</v>
      </c>
      <c r="D114" s="21">
        <f t="shared" ref="D114" si="143">H114+L114</f>
        <v>1411.0426897500001</v>
      </c>
      <c r="E114" s="21">
        <f t="shared" ref="E114" si="144">I114+M114</f>
        <v>371.39818472000002</v>
      </c>
      <c r="F114" s="21">
        <v>2326.70458749</v>
      </c>
      <c r="G114" s="21">
        <v>1441.1369163300001</v>
      </c>
      <c r="H114" s="21">
        <v>875.70935951000001</v>
      </c>
      <c r="I114" s="21">
        <v>9.8583116499999992</v>
      </c>
      <c r="J114" s="21">
        <v>1917.1257886999999</v>
      </c>
      <c r="K114" s="21">
        <v>1020.25258539</v>
      </c>
      <c r="L114" s="21">
        <v>535.33333024000001</v>
      </c>
      <c r="M114" s="21">
        <v>361.53987307</v>
      </c>
      <c r="N114" s="21"/>
      <c r="O114" s="21"/>
      <c r="P114" s="21"/>
      <c r="Q114" s="21"/>
    </row>
    <row r="115" spans="1:17" hidden="1" outlineLevel="1" collapsed="1">
      <c r="A115" s="9">
        <v>43709</v>
      </c>
      <c r="B115" s="21">
        <v>4236.9261494700004</v>
      </c>
      <c r="C115" s="21">
        <f t="shared" ref="C115" si="145">G115+K115</f>
        <v>2489.0305258500002</v>
      </c>
      <c r="D115" s="21">
        <f t="shared" ref="D115" si="146">H115+L115</f>
        <v>1396.3113221600001</v>
      </c>
      <c r="E115" s="21">
        <f t="shared" ref="E115" si="147">I115+M115</f>
        <v>351.58430145999995</v>
      </c>
      <c r="F115" s="21">
        <v>2413.5339170500001</v>
      </c>
      <c r="G115" s="21">
        <v>1498.2416861900001</v>
      </c>
      <c r="H115" s="21">
        <v>902.93253473000004</v>
      </c>
      <c r="I115" s="21">
        <v>12.35969613</v>
      </c>
      <c r="J115" s="21">
        <v>1823.39223242</v>
      </c>
      <c r="K115" s="21">
        <v>990.78883966000001</v>
      </c>
      <c r="L115" s="21">
        <v>493.37878742999999</v>
      </c>
      <c r="M115" s="21">
        <v>339.22460532999997</v>
      </c>
      <c r="N115" s="21"/>
      <c r="O115" s="21"/>
      <c r="P115" s="21"/>
      <c r="Q115" s="21"/>
    </row>
    <row r="116" spans="1:17" hidden="1" outlineLevel="1" collapsed="1">
      <c r="A116" s="9">
        <v>43739</v>
      </c>
      <c r="B116" s="21">
        <v>4291.8200452399997</v>
      </c>
      <c r="C116" s="21">
        <f t="shared" ref="C116" si="148">G116+K116</f>
        <v>2515.2790741700001</v>
      </c>
      <c r="D116" s="21">
        <f t="shared" ref="D116" si="149">H116+L116</f>
        <v>1417.60960011</v>
      </c>
      <c r="E116" s="21">
        <f t="shared" ref="E116" si="150">I116+M116</f>
        <v>358.93137095999998</v>
      </c>
      <c r="F116" s="21">
        <v>2382.1255621599998</v>
      </c>
      <c r="G116" s="21">
        <v>1474.72085595</v>
      </c>
      <c r="H116" s="21">
        <v>895.30215853000004</v>
      </c>
      <c r="I116" s="21">
        <v>12.102547680000001</v>
      </c>
      <c r="J116" s="21">
        <v>1909.6944830800001</v>
      </c>
      <c r="K116" s="21">
        <v>1040.5582182200001</v>
      </c>
      <c r="L116" s="21">
        <v>522.30744158000005</v>
      </c>
      <c r="M116" s="21">
        <v>346.82882327999999</v>
      </c>
      <c r="N116" s="21"/>
      <c r="O116" s="21"/>
      <c r="P116" s="21"/>
      <c r="Q116" s="21"/>
    </row>
    <row r="117" spans="1:17" hidden="1" outlineLevel="1" collapsed="1">
      <c r="A117" s="9">
        <v>43770</v>
      </c>
      <c r="B117" s="21">
        <v>4282.8240567000003</v>
      </c>
      <c r="C117" s="21">
        <f t="shared" ref="C117" si="151">G117+K117</f>
        <v>2518.8478726399999</v>
      </c>
      <c r="D117" s="21">
        <f t="shared" ref="D117" si="152">H117+L117</f>
        <v>1420.6904248999999</v>
      </c>
      <c r="E117" s="21">
        <f t="shared" ref="E117" si="153">I117+M117</f>
        <v>343.28575916</v>
      </c>
      <c r="F117" s="21">
        <v>2432.1220910900001</v>
      </c>
      <c r="G117" s="21">
        <v>1503.6456056500001</v>
      </c>
      <c r="H117" s="21">
        <v>913.44119676000003</v>
      </c>
      <c r="I117" s="21">
        <v>15.035288680000001</v>
      </c>
      <c r="J117" s="21">
        <v>1850.7019656099999</v>
      </c>
      <c r="K117" s="21">
        <v>1015.20226699</v>
      </c>
      <c r="L117" s="21">
        <v>507.24922814000001</v>
      </c>
      <c r="M117" s="21">
        <v>328.25047047999999</v>
      </c>
      <c r="N117" s="21"/>
      <c r="O117" s="21"/>
      <c r="P117" s="21"/>
      <c r="Q117" s="21"/>
    </row>
    <row r="118" spans="1:17" hidden="1" outlineLevel="1" collapsed="1">
      <c r="A118" s="9">
        <v>43800</v>
      </c>
      <c r="B118" s="21">
        <v>4053.2607136000001</v>
      </c>
      <c r="C118" s="21">
        <f t="shared" ref="C118" si="154">G118+K118</f>
        <v>2235.1979884699999</v>
      </c>
      <c r="D118" s="21">
        <f t="shared" ref="D118" si="155">H118+L118</f>
        <v>1480.1313013499998</v>
      </c>
      <c r="E118" s="21">
        <f t="shared" ref="E118" si="156">I118+M118</f>
        <v>337.93142377999999</v>
      </c>
      <c r="F118" s="21">
        <v>2522.7370516300002</v>
      </c>
      <c r="G118" s="21">
        <v>1574.21762861</v>
      </c>
      <c r="H118" s="21">
        <v>933.68301331999999</v>
      </c>
      <c r="I118" s="21">
        <v>14.836409700000001</v>
      </c>
      <c r="J118" s="21">
        <v>1530.5236619699999</v>
      </c>
      <c r="K118" s="21">
        <v>660.98035986000002</v>
      </c>
      <c r="L118" s="21">
        <v>546.44828802999996</v>
      </c>
      <c r="M118" s="21">
        <v>323.09501408</v>
      </c>
      <c r="N118" s="21"/>
      <c r="O118" s="21"/>
      <c r="P118" s="21"/>
      <c r="Q118" s="21"/>
    </row>
    <row r="119" spans="1:17" hidden="1" outlineLevel="1" collapsed="1">
      <c r="A119" s="9">
        <v>43831</v>
      </c>
      <c r="B119" s="21">
        <v>4111.9552854499998</v>
      </c>
      <c r="C119" s="21">
        <f t="shared" ref="C119" si="157">G119+K119</f>
        <v>2126.4876164299999</v>
      </c>
      <c r="D119" s="21">
        <f t="shared" ref="D119" si="158">H119+L119</f>
        <v>1635.5382856000001</v>
      </c>
      <c r="E119" s="21">
        <f t="shared" ref="E119" si="159">I119+M119</f>
        <v>349.92938342000002</v>
      </c>
      <c r="F119" s="21">
        <v>2487.4922404700001</v>
      </c>
      <c r="G119" s="21">
        <v>1482.3824408099999</v>
      </c>
      <c r="H119" s="21">
        <v>990.06290063999995</v>
      </c>
      <c r="I119" s="21">
        <v>15.04689902</v>
      </c>
      <c r="J119" s="21">
        <v>1624.4630449799999</v>
      </c>
      <c r="K119" s="21">
        <v>644.10517561999995</v>
      </c>
      <c r="L119" s="21">
        <v>645.47538496000004</v>
      </c>
      <c r="M119" s="21">
        <v>334.88248440000001</v>
      </c>
      <c r="N119" s="21"/>
      <c r="O119" s="21"/>
      <c r="P119" s="21"/>
      <c r="Q119" s="21"/>
    </row>
    <row r="120" spans="1:17" hidden="1" outlineLevel="1" collapsed="1">
      <c r="A120" s="9">
        <v>43862</v>
      </c>
      <c r="B120" s="21">
        <v>4068.73904408</v>
      </c>
      <c r="C120" s="21">
        <f t="shared" ref="C120" si="160">G120+K120</f>
        <v>2128.9994975600002</v>
      </c>
      <c r="D120" s="21">
        <f t="shared" ref="D120" si="161">H120+L120</f>
        <v>1597.80580242</v>
      </c>
      <c r="E120" s="21">
        <f t="shared" ref="E120" si="162">I120+M120</f>
        <v>341.93374410000001</v>
      </c>
      <c r="F120" s="21">
        <v>2519.9822822400001</v>
      </c>
      <c r="G120" s="21">
        <v>1531.74310208</v>
      </c>
      <c r="H120" s="21">
        <v>972.00136551000003</v>
      </c>
      <c r="I120" s="21">
        <v>16.237814650000001</v>
      </c>
      <c r="J120" s="21">
        <v>1548.7567618400001</v>
      </c>
      <c r="K120" s="21">
        <v>597.25639548000004</v>
      </c>
      <c r="L120" s="21">
        <v>625.80443691000005</v>
      </c>
      <c r="M120" s="21">
        <v>325.69592944999999</v>
      </c>
      <c r="N120" s="21"/>
      <c r="O120" s="21"/>
      <c r="P120" s="21"/>
      <c r="Q120" s="21"/>
    </row>
    <row r="121" spans="1:17" hidden="1" outlineLevel="1" collapsed="1">
      <c r="A121" s="9">
        <v>43891</v>
      </c>
      <c r="B121" s="21">
        <v>4418.0710970700002</v>
      </c>
      <c r="C121" s="21">
        <f t="shared" ref="C121" si="163">G121+K121</f>
        <v>2333.0013221700001</v>
      </c>
      <c r="D121" s="21">
        <f t="shared" ref="D121" si="164">H121+L121</f>
        <v>1714.6694907599999</v>
      </c>
      <c r="E121" s="21">
        <f t="shared" ref="E121" si="165">I121+M121</f>
        <v>370.40028414</v>
      </c>
      <c r="F121" s="21">
        <v>2643.5876835700001</v>
      </c>
      <c r="G121" s="21">
        <v>1657.05245726</v>
      </c>
      <c r="H121" s="21">
        <v>980.14002439000001</v>
      </c>
      <c r="I121" s="21">
        <v>6.3952019199999999</v>
      </c>
      <c r="J121" s="21">
        <v>1774.4834135000001</v>
      </c>
      <c r="K121" s="21">
        <v>675.94886491</v>
      </c>
      <c r="L121" s="21">
        <v>734.52946637000002</v>
      </c>
      <c r="M121" s="21">
        <v>364.00508222000002</v>
      </c>
      <c r="N121" s="21"/>
      <c r="O121" s="21"/>
      <c r="P121" s="21"/>
      <c r="Q121" s="21"/>
    </row>
    <row r="122" spans="1:17" hidden="1" outlineLevel="1" collapsed="1">
      <c r="A122" s="9">
        <v>43922</v>
      </c>
      <c r="B122" s="21">
        <v>4612.3266491100003</v>
      </c>
      <c r="C122" s="21">
        <f t="shared" ref="C122" si="166">G122+K122</f>
        <v>2369.2973077000001</v>
      </c>
      <c r="D122" s="21">
        <f t="shared" ref="D122" si="167">H122+L122</f>
        <v>1890.4742754399999</v>
      </c>
      <c r="E122" s="21">
        <f t="shared" ref="E122" si="168">I122+M122</f>
        <v>352.55506597000004</v>
      </c>
      <c r="F122" s="21">
        <v>2662.0905087299998</v>
      </c>
      <c r="G122" s="21">
        <v>1675.2491741700001</v>
      </c>
      <c r="H122" s="21">
        <v>980.49564601999998</v>
      </c>
      <c r="I122" s="21">
        <v>6.3456885400000003</v>
      </c>
      <c r="J122" s="21">
        <v>1950.2361403800001</v>
      </c>
      <c r="K122" s="21">
        <v>694.04813352999997</v>
      </c>
      <c r="L122" s="21">
        <v>909.97862941999995</v>
      </c>
      <c r="M122" s="21">
        <v>346.20937743000002</v>
      </c>
      <c r="N122" s="21"/>
      <c r="O122" s="21"/>
      <c r="P122" s="21"/>
      <c r="Q122" s="21"/>
    </row>
    <row r="123" spans="1:17" hidden="1" outlineLevel="1" collapsed="1">
      <c r="A123" s="9">
        <v>43952</v>
      </c>
      <c r="B123" s="21">
        <v>4536.4412702600002</v>
      </c>
      <c r="C123" s="21">
        <f t="shared" ref="C123" si="169">G123+K123</f>
        <v>2306.5963370700001</v>
      </c>
      <c r="D123" s="21">
        <f t="shared" ref="D123" si="170">H123+L123</f>
        <v>1879.6921389700001</v>
      </c>
      <c r="E123" s="21">
        <f t="shared" ref="E123" si="171">I123+M123</f>
        <v>350.15279421999998</v>
      </c>
      <c r="F123" s="21">
        <v>2634.5824777500002</v>
      </c>
      <c r="G123" s="21">
        <v>1660.9896480699999</v>
      </c>
      <c r="H123" s="21">
        <v>967.31747874999996</v>
      </c>
      <c r="I123" s="21">
        <v>6.2753509300000001</v>
      </c>
      <c r="J123" s="21">
        <v>1901.8587925100001</v>
      </c>
      <c r="K123" s="21">
        <v>645.60668899999996</v>
      </c>
      <c r="L123" s="21">
        <v>912.37466022000001</v>
      </c>
      <c r="M123" s="21">
        <v>343.87744328999997</v>
      </c>
      <c r="N123" s="21"/>
      <c r="O123" s="21"/>
      <c r="P123" s="21"/>
      <c r="Q123" s="21"/>
    </row>
    <row r="124" spans="1:17" hidden="1" outlineLevel="1" collapsed="1">
      <c r="A124" s="9">
        <v>43983</v>
      </c>
      <c r="B124" s="21">
        <v>4580.3697371099997</v>
      </c>
      <c r="C124" s="21">
        <f t="shared" ref="C124" si="172">G124+K124</f>
        <v>2210.92309153</v>
      </c>
      <c r="D124" s="21">
        <f t="shared" ref="D124" si="173">H124+L124</f>
        <v>2023.9966135300001</v>
      </c>
      <c r="E124" s="21">
        <f t="shared" ref="E124" si="174">I124+M124</f>
        <v>345.45003205</v>
      </c>
      <c r="F124" s="21">
        <v>2745.8420161099998</v>
      </c>
      <c r="G124" s="21">
        <v>1708.53872781</v>
      </c>
      <c r="H124" s="21">
        <v>1031.10016898</v>
      </c>
      <c r="I124" s="21">
        <v>6.2031193199999999</v>
      </c>
      <c r="J124" s="21">
        <v>1834.5277209999999</v>
      </c>
      <c r="K124" s="21">
        <v>502.38436372000001</v>
      </c>
      <c r="L124" s="21">
        <v>992.89644454999996</v>
      </c>
      <c r="M124" s="21">
        <v>339.24691273000002</v>
      </c>
      <c r="N124" s="21"/>
      <c r="O124" s="21"/>
      <c r="P124" s="21"/>
      <c r="Q124" s="21"/>
    </row>
    <row r="125" spans="1:17" hidden="1" outlineLevel="1" collapsed="1">
      <c r="A125" s="9">
        <v>44013</v>
      </c>
      <c r="B125" s="21">
        <v>4578.0545613599998</v>
      </c>
      <c r="C125" s="21">
        <f t="shared" ref="C125" si="175">G125+K125</f>
        <v>2102.0397406400002</v>
      </c>
      <c r="D125" s="21">
        <f t="shared" ref="D125" si="176">H125+L125</f>
        <v>2114.2834417699996</v>
      </c>
      <c r="E125" s="21">
        <f t="shared" ref="E125" si="177">I125+M125</f>
        <v>361.73137894999996</v>
      </c>
      <c r="F125" s="21">
        <v>2716.1028367600002</v>
      </c>
      <c r="G125" s="21">
        <v>1665.15813215</v>
      </c>
      <c r="H125" s="21">
        <v>1044.8999254299999</v>
      </c>
      <c r="I125" s="21">
        <v>6.0447791799999999</v>
      </c>
      <c r="J125" s="21">
        <v>1861.9517246</v>
      </c>
      <c r="K125" s="21">
        <v>436.88160849000002</v>
      </c>
      <c r="L125" s="21">
        <v>1069.3835163399999</v>
      </c>
      <c r="M125" s="21">
        <v>355.68659976999999</v>
      </c>
      <c r="N125" s="21"/>
      <c r="O125" s="21"/>
      <c r="P125" s="21"/>
      <c r="Q125" s="21"/>
    </row>
    <row r="126" spans="1:17" hidden="1" outlineLevel="1" collapsed="1">
      <c r="A126" s="9">
        <v>44044</v>
      </c>
      <c r="B126" s="21">
        <v>4609.8629889000003</v>
      </c>
      <c r="C126" s="21">
        <f t="shared" ref="C126" si="178">G126+K126</f>
        <v>2079.18520266</v>
      </c>
      <c r="D126" s="21">
        <f t="shared" ref="D126" si="179">H126+L126</f>
        <v>2176.23598244</v>
      </c>
      <c r="E126" s="21">
        <f t="shared" ref="E126" si="180">I126+M126</f>
        <v>354.4418038</v>
      </c>
      <c r="F126" s="21">
        <v>2683.7288252100002</v>
      </c>
      <c r="G126" s="21">
        <v>1563.40758974</v>
      </c>
      <c r="H126" s="21">
        <v>1114.2930142</v>
      </c>
      <c r="I126" s="21">
        <v>6.0282212700000004</v>
      </c>
      <c r="J126" s="21">
        <v>1926.1341636899999</v>
      </c>
      <c r="K126" s="21">
        <v>515.77761292000002</v>
      </c>
      <c r="L126" s="21">
        <v>1061.94296824</v>
      </c>
      <c r="M126" s="21">
        <v>348.41358252999999</v>
      </c>
      <c r="N126" s="21"/>
      <c r="O126" s="21"/>
      <c r="P126" s="21"/>
      <c r="Q126" s="21"/>
    </row>
    <row r="127" spans="1:17" hidden="1" outlineLevel="1" collapsed="1">
      <c r="A127" s="9">
        <v>44075</v>
      </c>
      <c r="B127" s="21">
        <v>4761.0829335899998</v>
      </c>
      <c r="C127" s="21">
        <f t="shared" ref="C127" si="181">G127+K127</f>
        <v>2204.0472107599999</v>
      </c>
      <c r="D127" s="21">
        <f t="shared" ref="D127" si="182">H127+L127</f>
        <v>2206.0542315000002</v>
      </c>
      <c r="E127" s="21">
        <f t="shared" ref="E127" si="183">I127+M127</f>
        <v>350.98149132999998</v>
      </c>
      <c r="F127" s="21">
        <v>2663.5797781800002</v>
      </c>
      <c r="G127" s="21">
        <v>1545.8251028899999</v>
      </c>
      <c r="H127" s="21">
        <v>1111.6504024400001</v>
      </c>
      <c r="I127" s="21">
        <v>6.1042728500000001</v>
      </c>
      <c r="J127" s="21">
        <v>2097.5031554100001</v>
      </c>
      <c r="K127" s="21">
        <v>658.22210786999995</v>
      </c>
      <c r="L127" s="21">
        <v>1094.4038290599999</v>
      </c>
      <c r="M127" s="21">
        <v>344.87721848000001</v>
      </c>
      <c r="N127" s="21"/>
      <c r="O127" s="21"/>
      <c r="P127" s="21"/>
      <c r="Q127" s="21"/>
    </row>
    <row r="128" spans="1:17" hidden="1" outlineLevel="1" collapsed="1">
      <c r="A128" s="9">
        <v>44105</v>
      </c>
      <c r="B128" s="21">
        <v>4823.01224146</v>
      </c>
      <c r="C128" s="21">
        <f t="shared" ref="C128" si="184">G128+K128</f>
        <v>1913.0081966400001</v>
      </c>
      <c r="D128" s="21">
        <f t="shared" ref="D128" si="185">H128+L128</f>
        <v>2570.7913719300004</v>
      </c>
      <c r="E128" s="21">
        <f t="shared" ref="E128" si="186">I128+M128</f>
        <v>339.21267289000002</v>
      </c>
      <c r="F128" s="21">
        <v>2487.8310520499999</v>
      </c>
      <c r="G128" s="21">
        <v>1402.15635451</v>
      </c>
      <c r="H128" s="21">
        <v>1082.5071174300001</v>
      </c>
      <c r="I128" s="21">
        <v>3.1675801099999998</v>
      </c>
      <c r="J128" s="21">
        <v>2335.1811894100001</v>
      </c>
      <c r="K128" s="21">
        <v>510.85184213000002</v>
      </c>
      <c r="L128" s="21">
        <v>1488.2842545000001</v>
      </c>
      <c r="M128" s="21">
        <v>336.04509278</v>
      </c>
      <c r="N128" s="21"/>
      <c r="O128" s="21"/>
      <c r="P128" s="21"/>
      <c r="Q128" s="21"/>
    </row>
    <row r="129" spans="1:17" hidden="1" outlineLevel="1" collapsed="1">
      <c r="A129" s="9">
        <v>44136</v>
      </c>
      <c r="B129" s="21">
        <v>4998.2907087200001</v>
      </c>
      <c r="C129" s="21">
        <f t="shared" ref="C129" si="187">G129+K129</f>
        <v>1921.8313833900002</v>
      </c>
      <c r="D129" s="21">
        <f t="shared" ref="D129" si="188">H129+L129</f>
        <v>2662.8017693699999</v>
      </c>
      <c r="E129" s="21">
        <f t="shared" ref="E129" si="189">I129+M129</f>
        <v>413.65755596000002</v>
      </c>
      <c r="F129" s="21">
        <v>2477.2569967200002</v>
      </c>
      <c r="G129" s="21">
        <v>1408.2968315200001</v>
      </c>
      <c r="H129" s="21">
        <v>1066.0089276799999</v>
      </c>
      <c r="I129" s="21">
        <v>2.9512375199999998</v>
      </c>
      <c r="J129" s="21">
        <v>2521.0337119999999</v>
      </c>
      <c r="K129" s="21">
        <v>513.53455186999997</v>
      </c>
      <c r="L129" s="21">
        <v>1596.7928416899999</v>
      </c>
      <c r="M129" s="21">
        <v>410.70631844000002</v>
      </c>
      <c r="N129" s="21"/>
      <c r="O129" s="21"/>
      <c r="P129" s="21"/>
      <c r="Q129" s="21"/>
    </row>
    <row r="130" spans="1:17" hidden="1" outlineLevel="1" collapsed="1">
      <c r="A130" s="9">
        <v>44166</v>
      </c>
      <c r="B130" s="21">
        <v>4899.2501631599998</v>
      </c>
      <c r="C130" s="21">
        <f t="shared" ref="C130" si="190">G130+K130</f>
        <v>1797.3775412799998</v>
      </c>
      <c r="D130" s="21">
        <f t="shared" ref="D130" si="191">H130+L130</f>
        <v>2693.2689927199999</v>
      </c>
      <c r="E130" s="21">
        <f t="shared" ref="E130" si="192">I130+M130</f>
        <v>408.60362915999997</v>
      </c>
      <c r="F130" s="21">
        <v>2410.8453050799999</v>
      </c>
      <c r="G130" s="21">
        <v>1328.9799998399999</v>
      </c>
      <c r="H130" s="21">
        <v>1078.9409853499999</v>
      </c>
      <c r="I130" s="21">
        <v>2.92431989</v>
      </c>
      <c r="J130" s="21">
        <v>2488.4048580799999</v>
      </c>
      <c r="K130" s="21">
        <v>468.39754144</v>
      </c>
      <c r="L130" s="21">
        <v>1614.32800737</v>
      </c>
      <c r="M130" s="21">
        <v>405.67930926999998</v>
      </c>
      <c r="N130" s="21"/>
      <c r="O130" s="21"/>
      <c r="P130" s="21"/>
      <c r="Q130" s="21"/>
    </row>
    <row r="131" spans="1:17" hidden="1" outlineLevel="1" collapsed="1">
      <c r="A131" s="9">
        <v>44197</v>
      </c>
      <c r="B131" s="21">
        <v>5533.0496350399999</v>
      </c>
      <c r="C131" s="21">
        <f t="shared" ref="C131" si="193">G131+K131</f>
        <v>1697.7802625900001</v>
      </c>
      <c r="D131" s="21">
        <f t="shared" ref="D131" si="194">H131+L131</f>
        <v>3384.2980414100002</v>
      </c>
      <c r="E131" s="21">
        <f t="shared" ref="E131" si="195">I131+M131</f>
        <v>450.97133104</v>
      </c>
      <c r="F131" s="21">
        <v>2458.0431467600001</v>
      </c>
      <c r="G131" s="21">
        <v>1276.54007204</v>
      </c>
      <c r="H131" s="21">
        <v>1125.0824800299999</v>
      </c>
      <c r="I131" s="21">
        <v>56.420594690000001</v>
      </c>
      <c r="J131" s="21">
        <v>3075.0064882800002</v>
      </c>
      <c r="K131" s="21">
        <v>421.24019055000002</v>
      </c>
      <c r="L131" s="21">
        <v>2259.2155613800001</v>
      </c>
      <c r="M131" s="21">
        <v>394.55073635000002</v>
      </c>
      <c r="N131" s="21"/>
      <c r="O131" s="21"/>
      <c r="P131" s="21"/>
      <c r="Q131" s="21"/>
    </row>
    <row r="132" spans="1:17" hidden="1" outlineLevel="1" collapsed="1">
      <c r="A132" s="9">
        <v>44228</v>
      </c>
      <c r="B132" s="21">
        <v>5515.96712235</v>
      </c>
      <c r="C132" s="21">
        <f t="shared" ref="C132" si="196">G132+K132</f>
        <v>1782.3685926399999</v>
      </c>
      <c r="D132" s="21">
        <f t="shared" ref="D132" si="197">H132+L132</f>
        <v>3298.0071278100004</v>
      </c>
      <c r="E132" s="21">
        <f t="shared" ref="E132" si="198">I132+M132</f>
        <v>435.59140189999999</v>
      </c>
      <c r="F132" s="21">
        <v>2550.0071871300001</v>
      </c>
      <c r="G132" s="21">
        <v>1430.2074391199999</v>
      </c>
      <c r="H132" s="21">
        <v>1063.61568078</v>
      </c>
      <c r="I132" s="21">
        <v>56.184067229999997</v>
      </c>
      <c r="J132" s="21">
        <v>2965.9599352199998</v>
      </c>
      <c r="K132" s="21">
        <v>352.16115352000003</v>
      </c>
      <c r="L132" s="21">
        <v>2234.3914470300001</v>
      </c>
      <c r="M132" s="21">
        <v>379.40733467000001</v>
      </c>
      <c r="N132" s="21"/>
      <c r="O132" s="21"/>
      <c r="P132" s="21"/>
      <c r="Q132" s="21"/>
    </row>
    <row r="133" spans="1:17" hidden="1" outlineLevel="1" collapsed="1">
      <c r="A133" s="9">
        <v>44256</v>
      </c>
      <c r="B133" s="21">
        <v>5669.1630185000004</v>
      </c>
      <c r="C133" s="21">
        <f t="shared" ref="C133" si="199">G133+K133</f>
        <v>1899.98447949</v>
      </c>
      <c r="D133" s="21">
        <f t="shared" ref="D133" si="200">H133+L133</f>
        <v>3350.8766456500002</v>
      </c>
      <c r="E133" s="21">
        <f t="shared" ref="E133" si="201">I133+M133</f>
        <v>418.30189336000001</v>
      </c>
      <c r="F133" s="21">
        <v>2906.54377075</v>
      </c>
      <c r="G133" s="21">
        <v>1680.3472100399999</v>
      </c>
      <c r="H133" s="21">
        <v>1169.81702795</v>
      </c>
      <c r="I133" s="21">
        <v>56.379532759999996</v>
      </c>
      <c r="J133" s="21">
        <v>2762.6192477499999</v>
      </c>
      <c r="K133" s="21">
        <v>219.63726944999999</v>
      </c>
      <c r="L133" s="21">
        <v>2181.0596177000002</v>
      </c>
      <c r="M133" s="21">
        <v>361.92236059999999</v>
      </c>
      <c r="N133" s="21"/>
      <c r="O133" s="21"/>
      <c r="P133" s="21"/>
      <c r="Q133" s="21"/>
    </row>
    <row r="134" spans="1:17" hidden="1" outlineLevel="1" collapsed="1">
      <c r="A134" s="9">
        <v>44287</v>
      </c>
      <c r="B134" s="21">
        <v>5686.7040726499999</v>
      </c>
      <c r="C134" s="21">
        <f t="shared" ref="C134" si="202">G134+K134</f>
        <v>1910.46367925</v>
      </c>
      <c r="D134" s="21">
        <f t="shared" ref="D134" si="203">H134+L134</f>
        <v>3379.5782600000002</v>
      </c>
      <c r="E134" s="21">
        <f t="shared" ref="E134" si="204">I134+M134</f>
        <v>396.66213340000002</v>
      </c>
      <c r="F134" s="21">
        <v>3024.9135578099999</v>
      </c>
      <c r="G134" s="21">
        <v>1743.08690757</v>
      </c>
      <c r="H134" s="21">
        <v>1225.98967528</v>
      </c>
      <c r="I134" s="21">
        <v>55.836974959999999</v>
      </c>
      <c r="J134" s="21">
        <v>2661.79051484</v>
      </c>
      <c r="K134" s="21">
        <v>167.37677167999999</v>
      </c>
      <c r="L134" s="21">
        <v>2153.5885847200002</v>
      </c>
      <c r="M134" s="21">
        <v>340.82515844</v>
      </c>
      <c r="N134" s="21"/>
      <c r="O134" s="21"/>
      <c r="P134" s="21"/>
      <c r="Q134" s="21"/>
    </row>
    <row r="135" spans="1:17" hidden="1" outlineLevel="1" collapsed="1">
      <c r="A135" s="9">
        <v>44317</v>
      </c>
      <c r="B135" s="21">
        <v>5683.46711074</v>
      </c>
      <c r="C135" s="21">
        <f t="shared" ref="C135" si="205">G135+K135</f>
        <v>1921.8499466799999</v>
      </c>
      <c r="D135" s="21">
        <f t="shared" ref="D135" si="206">H135+L135</f>
        <v>3381.54418764</v>
      </c>
      <c r="E135" s="21">
        <f t="shared" ref="E135" si="207">I135+M135</f>
        <v>380.07297642000003</v>
      </c>
      <c r="F135" s="21">
        <v>3134.01549084</v>
      </c>
      <c r="G135" s="21">
        <v>1782.17733972</v>
      </c>
      <c r="H135" s="21">
        <v>1295.0964405499999</v>
      </c>
      <c r="I135" s="21">
        <v>56.741710570000002</v>
      </c>
      <c r="J135" s="21">
        <v>2549.4516199</v>
      </c>
      <c r="K135" s="21">
        <v>139.67260696</v>
      </c>
      <c r="L135" s="21">
        <v>2086.4477470900001</v>
      </c>
      <c r="M135" s="21">
        <v>323.33126585000002</v>
      </c>
      <c r="N135" s="21"/>
      <c r="O135" s="21"/>
      <c r="P135" s="21"/>
      <c r="Q135" s="21"/>
    </row>
    <row r="136" spans="1:17" hidden="1" outlineLevel="1" collapsed="1">
      <c r="A136" s="9">
        <v>44348</v>
      </c>
      <c r="B136" s="21">
        <v>5846.66692736</v>
      </c>
      <c r="C136" s="21">
        <f t="shared" ref="C136" si="208">G136+K136</f>
        <v>1999.8191316499999</v>
      </c>
      <c r="D136" s="21">
        <f t="shared" ref="D136" si="209">H136+L136</f>
        <v>3486.5585188699997</v>
      </c>
      <c r="E136" s="21">
        <f t="shared" ref="E136" si="210">I136+M136</f>
        <v>360.28927684000001</v>
      </c>
      <c r="F136" s="21">
        <v>3460.7948421199999</v>
      </c>
      <c r="G136" s="21">
        <v>1902.4843802099999</v>
      </c>
      <c r="H136" s="21">
        <v>1501.04288135</v>
      </c>
      <c r="I136" s="21">
        <v>57.267580559999999</v>
      </c>
      <c r="J136" s="21">
        <v>2385.8720852400002</v>
      </c>
      <c r="K136" s="21">
        <v>97.334751440000005</v>
      </c>
      <c r="L136" s="21">
        <v>1985.5156375199999</v>
      </c>
      <c r="M136" s="21">
        <v>303.02169628000001</v>
      </c>
      <c r="N136" s="21"/>
      <c r="O136" s="21"/>
      <c r="P136" s="21"/>
      <c r="Q136" s="21"/>
    </row>
    <row r="137" spans="1:17" hidden="1" outlineLevel="1" collapsed="1">
      <c r="A137" s="9">
        <v>44378</v>
      </c>
      <c r="B137" s="21">
        <v>6068.5228343400004</v>
      </c>
      <c r="C137" s="21">
        <f t="shared" ref="C137" si="211">G137+K137</f>
        <v>2198.3976563800002</v>
      </c>
      <c r="D137" s="21">
        <f t="shared" ref="D137" si="212">H137+L137</f>
        <v>3529.2251899299999</v>
      </c>
      <c r="E137" s="21">
        <f t="shared" ref="E137" si="213">I137+M137</f>
        <v>340.89998802999997</v>
      </c>
      <c r="F137" s="21">
        <v>3694.8423664500001</v>
      </c>
      <c r="G137" s="21">
        <v>2006.875804</v>
      </c>
      <c r="H137" s="21">
        <v>1631.1069572399999</v>
      </c>
      <c r="I137" s="21">
        <v>56.859605209999998</v>
      </c>
      <c r="J137" s="21">
        <v>2373.6804678899998</v>
      </c>
      <c r="K137" s="21">
        <v>191.52185238000001</v>
      </c>
      <c r="L137" s="21">
        <v>1898.11823269</v>
      </c>
      <c r="M137" s="21">
        <v>284.04038281999999</v>
      </c>
      <c r="N137" s="21"/>
      <c r="O137" s="21"/>
      <c r="P137" s="21"/>
      <c r="Q137" s="21"/>
    </row>
    <row r="138" spans="1:17" hidden="1" outlineLevel="1" collapsed="1">
      <c r="A138" s="9">
        <v>44409</v>
      </c>
      <c r="B138" s="21">
        <v>5971.0283141999998</v>
      </c>
      <c r="C138" s="21">
        <f t="shared" ref="C138" si="214">G138+K138</f>
        <v>2091.97870427</v>
      </c>
      <c r="D138" s="21">
        <f t="shared" ref="D138" si="215">H138+L138</f>
        <v>3613.02701071</v>
      </c>
      <c r="E138" s="21">
        <f t="shared" ref="E138" si="216">I138+M138</f>
        <v>266.02259922000002</v>
      </c>
      <c r="F138" s="21">
        <v>3707.9288651100001</v>
      </c>
      <c r="G138" s="21">
        <v>1902.41015834</v>
      </c>
      <c r="H138" s="21">
        <v>1747.28391762</v>
      </c>
      <c r="I138" s="21">
        <v>58.234789149999997</v>
      </c>
      <c r="J138" s="21">
        <v>2263.0994490899998</v>
      </c>
      <c r="K138" s="21">
        <v>189.56854593</v>
      </c>
      <c r="L138" s="21">
        <v>1865.74309309</v>
      </c>
      <c r="M138" s="21">
        <v>207.78781007000001</v>
      </c>
      <c r="N138" s="21"/>
      <c r="O138" s="21"/>
      <c r="P138" s="21"/>
      <c r="Q138" s="21"/>
    </row>
    <row r="139" spans="1:17" hidden="1" outlineLevel="1" collapsed="1">
      <c r="A139" s="9">
        <v>44440</v>
      </c>
      <c r="B139" s="21">
        <v>6273.4394140200002</v>
      </c>
      <c r="C139" s="21">
        <f t="shared" ref="C139" si="217">G139+K139</f>
        <v>2152.44527763</v>
      </c>
      <c r="D139" s="21">
        <f t="shared" ref="D139" si="218">H139+L139</f>
        <v>3875.8042960599996</v>
      </c>
      <c r="E139" s="21">
        <f t="shared" ref="E139" si="219">I139+M139</f>
        <v>245.18984032999998</v>
      </c>
      <c r="F139" s="21">
        <v>3922.89337252</v>
      </c>
      <c r="G139" s="21">
        <v>1986.8995949</v>
      </c>
      <c r="H139" s="21">
        <v>1878.9374093399999</v>
      </c>
      <c r="I139" s="21">
        <v>57.056368280000001</v>
      </c>
      <c r="J139" s="21">
        <v>2350.5460414999998</v>
      </c>
      <c r="K139" s="21">
        <v>165.54568273000001</v>
      </c>
      <c r="L139" s="21">
        <v>1996.8668867199999</v>
      </c>
      <c r="M139" s="21">
        <v>188.13347204999999</v>
      </c>
      <c r="N139" s="21"/>
      <c r="O139" s="21"/>
      <c r="P139" s="21"/>
      <c r="Q139" s="21"/>
    </row>
    <row r="140" spans="1:17" hidden="1" outlineLevel="1" collapsed="1">
      <c r="A140" s="9">
        <v>44470</v>
      </c>
      <c r="B140" s="21">
        <v>6570.7240099999999</v>
      </c>
      <c r="C140" s="21">
        <f t="shared" ref="C140" si="220">G140+K140</f>
        <v>2246.9958225599999</v>
      </c>
      <c r="D140" s="21">
        <f t="shared" ref="D140" si="221">H140+L140</f>
        <v>4094.3627279700004</v>
      </c>
      <c r="E140" s="21">
        <f t="shared" ref="E140" si="222">I140+M140</f>
        <v>229.36545946999999</v>
      </c>
      <c r="F140" s="21">
        <v>3993.27384368</v>
      </c>
      <c r="G140" s="21">
        <v>2029.7703076499999</v>
      </c>
      <c r="H140" s="21">
        <v>1906.92274135</v>
      </c>
      <c r="I140" s="21">
        <v>56.580794679999997</v>
      </c>
      <c r="J140" s="21">
        <v>2577.4501663199999</v>
      </c>
      <c r="K140" s="21">
        <v>217.22551490999999</v>
      </c>
      <c r="L140" s="21">
        <v>2187.4399866200001</v>
      </c>
      <c r="M140" s="21">
        <v>172.78466478999999</v>
      </c>
      <c r="N140" s="21"/>
      <c r="O140" s="21"/>
      <c r="P140" s="21"/>
      <c r="Q140" s="21"/>
    </row>
    <row r="141" spans="1:17" hidden="1" outlineLevel="1" collapsed="1">
      <c r="A141" s="9">
        <v>44501</v>
      </c>
      <c r="B141" s="21">
        <v>6704.30458241</v>
      </c>
      <c r="C141" s="21">
        <f t="shared" ref="C141" si="223">G141+K141</f>
        <v>2375.2981111899999</v>
      </c>
      <c r="D141" s="21">
        <f t="shared" ref="D141" si="224">H141+L141</f>
        <v>4182.0369877000003</v>
      </c>
      <c r="E141" s="21">
        <f t="shared" ref="E141" si="225">I141+M141</f>
        <v>146.96948352000001</v>
      </c>
      <c r="F141" s="21">
        <v>4065.3629680499998</v>
      </c>
      <c r="G141" s="21">
        <v>2102.9044373900001</v>
      </c>
      <c r="H141" s="21">
        <v>1905.6785212100001</v>
      </c>
      <c r="I141" s="21">
        <v>56.780009450000001</v>
      </c>
      <c r="J141" s="21">
        <v>2638.9416143600001</v>
      </c>
      <c r="K141" s="21">
        <v>272.39367379999999</v>
      </c>
      <c r="L141" s="21">
        <v>2276.35846649</v>
      </c>
      <c r="M141" s="21">
        <v>90.189474070000003</v>
      </c>
      <c r="N141" s="21"/>
      <c r="O141" s="21"/>
      <c r="P141" s="21"/>
      <c r="Q141" s="21"/>
    </row>
    <row r="142" spans="1:17" hidden="1" outlineLevel="1" collapsed="1">
      <c r="A142" s="9">
        <v>44531</v>
      </c>
      <c r="B142" s="21">
        <v>6797.8835976399996</v>
      </c>
      <c r="C142" s="21">
        <f t="shared" ref="C142" si="226">G142+K142</f>
        <v>2360.6800674699998</v>
      </c>
      <c r="D142" s="21">
        <f t="shared" ref="D142" si="227">H142+L142</f>
        <v>4286.4639105799997</v>
      </c>
      <c r="E142" s="21">
        <f t="shared" ref="E142" si="228">I142+M142</f>
        <v>150.73961958999999</v>
      </c>
      <c r="F142" s="21">
        <v>4066.5412646999998</v>
      </c>
      <c r="G142" s="21">
        <v>2100.1226802199999</v>
      </c>
      <c r="H142" s="21">
        <v>1910.16090151</v>
      </c>
      <c r="I142" s="21">
        <v>56.257682969999998</v>
      </c>
      <c r="J142" s="21">
        <v>2731.3423329399998</v>
      </c>
      <c r="K142" s="21">
        <v>260.55738724999998</v>
      </c>
      <c r="L142" s="21">
        <v>2376.3030090699999</v>
      </c>
      <c r="M142" s="21">
        <v>94.481936619999999</v>
      </c>
      <c r="N142" s="21"/>
      <c r="O142" s="21"/>
      <c r="P142" s="21"/>
      <c r="Q142" s="21"/>
    </row>
    <row r="143" spans="1:17" hidden="1" outlineLevel="1" collapsed="1">
      <c r="A143" s="9">
        <v>44562</v>
      </c>
      <c r="B143" s="21">
        <v>6841.4544534500001</v>
      </c>
      <c r="C143" s="21">
        <f t="shared" ref="C143" si="229">G143+K143</f>
        <v>2108.7225796500002</v>
      </c>
      <c r="D143" s="21">
        <f t="shared" ref="D143" si="230">H143+L143</f>
        <v>4578.4126154699998</v>
      </c>
      <c r="E143" s="21">
        <f t="shared" ref="E143" si="231">I143+M143</f>
        <v>154.31925833</v>
      </c>
      <c r="F143" s="21">
        <v>3917.8676203300001</v>
      </c>
      <c r="G143" s="21">
        <v>1839.79714618</v>
      </c>
      <c r="H143" s="21">
        <v>2021.7401962599999</v>
      </c>
      <c r="I143" s="21">
        <v>56.330277889999998</v>
      </c>
      <c r="J143" s="21">
        <v>2923.5868331199999</v>
      </c>
      <c r="K143" s="21">
        <v>268.92543346999997</v>
      </c>
      <c r="L143" s="21">
        <v>2556.67241921</v>
      </c>
      <c r="M143" s="21">
        <v>97.988980440000006</v>
      </c>
      <c r="N143" s="21"/>
      <c r="O143" s="21"/>
      <c r="P143" s="21"/>
      <c r="Q143" s="21"/>
    </row>
    <row r="144" spans="1:17" hidden="1" outlineLevel="1" collapsed="1">
      <c r="A144" s="9">
        <v>44593</v>
      </c>
      <c r="B144" s="21">
        <v>7061.19263804</v>
      </c>
      <c r="C144" s="21">
        <f t="shared" ref="C144" si="232">G144+K144</f>
        <v>2210.75052009</v>
      </c>
      <c r="D144" s="21">
        <f t="shared" ref="D144" si="233">H144+L144</f>
        <v>4696.7044000099995</v>
      </c>
      <c r="E144" s="21">
        <f t="shared" ref="E144" si="234">I144+M144</f>
        <v>153.73771794000001</v>
      </c>
      <c r="F144" s="21">
        <v>4053.6421782299999</v>
      </c>
      <c r="G144" s="21">
        <v>1921.2896143999999</v>
      </c>
      <c r="H144" s="21">
        <v>2075.8882144999998</v>
      </c>
      <c r="I144" s="21">
        <v>56.464349329999997</v>
      </c>
      <c r="J144" s="21">
        <v>3007.5504598100001</v>
      </c>
      <c r="K144" s="21">
        <v>289.46090569</v>
      </c>
      <c r="L144" s="21">
        <v>2620.8161855100002</v>
      </c>
      <c r="M144" s="21">
        <v>97.273368610000006</v>
      </c>
      <c r="N144" s="21"/>
      <c r="O144" s="21"/>
      <c r="P144" s="21"/>
      <c r="Q144" s="21"/>
    </row>
    <row r="145" spans="1:17" hidden="1" outlineLevel="1" collapsed="1">
      <c r="A145" s="9">
        <v>44621</v>
      </c>
      <c r="B145" s="21">
        <v>6994.1722195299999</v>
      </c>
      <c r="C145" s="21">
        <f t="shared" ref="C145" si="235">G145+K145</f>
        <v>2163.3710272900003</v>
      </c>
      <c r="D145" s="21">
        <f t="shared" ref="D145" si="236">H145+L145</f>
        <v>4670.3102072500005</v>
      </c>
      <c r="E145" s="21">
        <f t="shared" ref="E145" si="237">I145+M145</f>
        <v>160.49098498999999</v>
      </c>
      <c r="F145" s="21">
        <v>4049.5819185099999</v>
      </c>
      <c r="G145" s="21">
        <v>1912.2649838100001</v>
      </c>
      <c r="H145" s="21">
        <v>2073.5541123500002</v>
      </c>
      <c r="I145" s="21">
        <v>63.76282235</v>
      </c>
      <c r="J145" s="21">
        <v>2944.59030102</v>
      </c>
      <c r="K145" s="21">
        <v>251.10604348000001</v>
      </c>
      <c r="L145" s="21">
        <v>2596.7560948999999</v>
      </c>
      <c r="M145" s="21">
        <v>96.728162639999994</v>
      </c>
      <c r="N145" s="21"/>
      <c r="O145" s="21"/>
      <c r="P145" s="21"/>
      <c r="Q145" s="21"/>
    </row>
    <row r="146" spans="1:17" hidden="1" outlineLevel="1" collapsed="1">
      <c r="A146" s="9">
        <v>44652</v>
      </c>
      <c r="B146" s="21">
        <v>7470.2041819100004</v>
      </c>
      <c r="C146" s="21">
        <f t="shared" ref="C146" si="238">G146+K146</f>
        <v>2636.7642902500002</v>
      </c>
      <c r="D146" s="21">
        <f t="shared" ref="D146" si="239">H146+L146</f>
        <v>4676.9703268699996</v>
      </c>
      <c r="E146" s="21">
        <f t="shared" ref="E146" si="240">I146+M146</f>
        <v>156.46956478999999</v>
      </c>
      <c r="F146" s="21">
        <v>4597.9346896699999</v>
      </c>
      <c r="G146" s="21">
        <v>2374.1551728200002</v>
      </c>
      <c r="H146" s="21">
        <v>2160.6473244600002</v>
      </c>
      <c r="I146" s="21">
        <v>63.13219239</v>
      </c>
      <c r="J146" s="21">
        <v>2872.2694922400001</v>
      </c>
      <c r="K146" s="21">
        <v>262.60911743000003</v>
      </c>
      <c r="L146" s="21">
        <v>2516.3230024099998</v>
      </c>
      <c r="M146" s="21">
        <v>93.337372400000007</v>
      </c>
      <c r="N146" s="21"/>
      <c r="O146" s="21"/>
      <c r="P146" s="21"/>
      <c r="Q146" s="21"/>
    </row>
    <row r="147" spans="1:17" hidden="1" outlineLevel="1" collapsed="1">
      <c r="A147" s="9">
        <v>44682</v>
      </c>
      <c r="B147" s="21">
        <v>7903.8767820700004</v>
      </c>
      <c r="C147" s="21">
        <f t="shared" ref="C147" si="241">G147+K147</f>
        <v>3008.4291861500001</v>
      </c>
      <c r="D147" s="21">
        <f t="shared" ref="D147" si="242">H147+L147</f>
        <v>4790.9259162300004</v>
      </c>
      <c r="E147" s="21">
        <f t="shared" ref="E147" si="243">I147+M147</f>
        <v>104.52167969</v>
      </c>
      <c r="F147" s="21">
        <v>5093.3380638299996</v>
      </c>
      <c r="G147" s="21">
        <v>2767.3635937399999</v>
      </c>
      <c r="H147" s="21">
        <v>2315.9180012100001</v>
      </c>
      <c r="I147" s="21">
        <v>10.056468880000001</v>
      </c>
      <c r="J147" s="21">
        <v>2810.53871824</v>
      </c>
      <c r="K147" s="21">
        <v>241.06559240999999</v>
      </c>
      <c r="L147" s="21">
        <v>2475.0079150199999</v>
      </c>
      <c r="M147" s="21">
        <v>94.465210810000002</v>
      </c>
      <c r="N147" s="21"/>
      <c r="O147" s="21"/>
      <c r="P147" s="21"/>
      <c r="Q147" s="21"/>
    </row>
    <row r="148" spans="1:17" hidden="1" outlineLevel="1" collapsed="1">
      <c r="A148" s="9">
        <v>44713</v>
      </c>
      <c r="B148" s="21">
        <v>8225.1956508200001</v>
      </c>
      <c r="C148" s="21">
        <f t="shared" ref="C148" si="244">G148+K148</f>
        <v>3221.9192623900003</v>
      </c>
      <c r="D148" s="21">
        <f t="shared" ref="D148" si="245">H148+L148</f>
        <v>4900.4675008300001</v>
      </c>
      <c r="E148" s="21">
        <f t="shared" ref="E148" si="246">I148+M148</f>
        <v>102.80888760000001</v>
      </c>
      <c r="F148" s="21">
        <v>5381.2456691799998</v>
      </c>
      <c r="G148" s="21">
        <v>2983.3332668500002</v>
      </c>
      <c r="H148" s="21">
        <v>2388.3266663600002</v>
      </c>
      <c r="I148" s="21">
        <v>9.58573597</v>
      </c>
      <c r="J148" s="21">
        <v>2843.9499816399998</v>
      </c>
      <c r="K148" s="21">
        <v>238.58599554</v>
      </c>
      <c r="L148" s="21">
        <v>2512.1408344699998</v>
      </c>
      <c r="M148" s="21">
        <v>93.223151630000004</v>
      </c>
      <c r="N148" s="21"/>
      <c r="O148" s="21"/>
      <c r="P148" s="21"/>
      <c r="Q148" s="21"/>
    </row>
    <row r="149" spans="1:17" hidden="1" outlineLevel="1" collapsed="1">
      <c r="A149" s="9">
        <v>44743</v>
      </c>
      <c r="B149" s="21">
        <v>9096.1683229699993</v>
      </c>
      <c r="C149" s="21">
        <f t="shared" ref="C149" si="247">G149+K149</f>
        <v>3330.7831733799999</v>
      </c>
      <c r="D149" s="21">
        <f t="shared" ref="D149" si="248">H149+L149</f>
        <v>5639.6242961200005</v>
      </c>
      <c r="E149" s="21">
        <f t="shared" ref="E149" si="249">I149+M149</f>
        <v>125.76085347</v>
      </c>
      <c r="F149" s="21">
        <v>5612.9828569399997</v>
      </c>
      <c r="G149" s="21">
        <v>3042.6381193299999</v>
      </c>
      <c r="H149" s="21">
        <v>2558.7411580500002</v>
      </c>
      <c r="I149" s="21">
        <v>11.60357956</v>
      </c>
      <c r="J149" s="21">
        <v>3483.18546603</v>
      </c>
      <c r="K149" s="21">
        <v>288.14505405</v>
      </c>
      <c r="L149" s="21">
        <v>3080.8831380699999</v>
      </c>
      <c r="M149" s="21">
        <v>114.15727391</v>
      </c>
      <c r="N149" s="21"/>
      <c r="O149" s="21"/>
      <c r="P149" s="21"/>
      <c r="Q149" s="21"/>
    </row>
    <row r="150" spans="1:17" hidden="1" outlineLevel="1" collapsed="1">
      <c r="A150" s="9">
        <v>44774</v>
      </c>
      <c r="B150" s="21">
        <v>9113.4585547799998</v>
      </c>
      <c r="C150" s="21">
        <f t="shared" ref="C150" si="250">G150+K150</f>
        <v>3342.0601700100001</v>
      </c>
      <c r="D150" s="21">
        <f t="shared" ref="D150" si="251">H150+L150</f>
        <v>5646.8548987100003</v>
      </c>
      <c r="E150" s="21">
        <f t="shared" ref="E150" si="252">I150+M150</f>
        <v>124.54348605999999</v>
      </c>
      <c r="F150" s="21">
        <v>5604.4018827999998</v>
      </c>
      <c r="G150" s="21">
        <v>3017.66483638</v>
      </c>
      <c r="H150" s="21">
        <v>2574.5082612299998</v>
      </c>
      <c r="I150" s="21">
        <v>12.22878519</v>
      </c>
      <c r="J150" s="21">
        <v>3509.0566719799999</v>
      </c>
      <c r="K150" s="21">
        <v>324.39533362999998</v>
      </c>
      <c r="L150" s="21">
        <v>3072.34663748</v>
      </c>
      <c r="M150" s="21">
        <v>112.31470087</v>
      </c>
      <c r="N150" s="21"/>
      <c r="O150" s="21"/>
      <c r="P150" s="21"/>
      <c r="Q150" s="21"/>
    </row>
    <row r="151" spans="1:17" hidden="1" outlineLevel="1" collapsed="1">
      <c r="A151" s="9">
        <v>44805</v>
      </c>
      <c r="B151" s="21">
        <v>9071.7188302100003</v>
      </c>
      <c r="C151" s="21">
        <f t="shared" ref="C151" si="253">G151+K151</f>
        <v>3305.4792850499998</v>
      </c>
      <c r="D151" s="21">
        <f t="shared" ref="D151" si="254">H151+L151</f>
        <v>5643.6138025800001</v>
      </c>
      <c r="E151" s="21">
        <f t="shared" ref="E151" si="255">I151+M151</f>
        <v>122.62574257999999</v>
      </c>
      <c r="F151" s="21">
        <v>5627.3216361200002</v>
      </c>
      <c r="G151" s="21">
        <v>2980.5681187999999</v>
      </c>
      <c r="H151" s="21">
        <v>2634.6419484500002</v>
      </c>
      <c r="I151" s="21">
        <v>12.111568869999999</v>
      </c>
      <c r="J151" s="21">
        <v>3444.3971940900001</v>
      </c>
      <c r="K151" s="21">
        <v>324.91116625000001</v>
      </c>
      <c r="L151" s="21">
        <v>3008.9718541299999</v>
      </c>
      <c r="M151" s="21">
        <v>110.51417370999999</v>
      </c>
      <c r="N151" s="21"/>
      <c r="O151" s="21"/>
      <c r="P151" s="21"/>
      <c r="Q151" s="21"/>
    </row>
    <row r="152" spans="1:17" hidden="1" outlineLevel="1" collapsed="1">
      <c r="A152" s="9">
        <v>44835</v>
      </c>
      <c r="B152" s="21">
        <v>8888.0477801500001</v>
      </c>
      <c r="C152" s="21">
        <f t="shared" ref="C152" si="256">G152+K152</f>
        <v>3127.5106539200001</v>
      </c>
      <c r="D152" s="21">
        <f t="shared" ref="D152" si="257">H152+L152</f>
        <v>5644.3940521799996</v>
      </c>
      <c r="E152" s="21">
        <f t="shared" ref="E152" si="258">I152+M152</f>
        <v>116.14307405000001</v>
      </c>
      <c r="F152" s="21">
        <v>5434.7150531500001</v>
      </c>
      <c r="G152" s="21">
        <v>2801.06604728</v>
      </c>
      <c r="H152" s="21">
        <v>2621.9738001199999</v>
      </c>
      <c r="I152" s="21">
        <v>11.67520575</v>
      </c>
      <c r="J152" s="21">
        <v>3453.332727</v>
      </c>
      <c r="K152" s="21">
        <v>326.44460664000002</v>
      </c>
      <c r="L152" s="21">
        <v>3022.4202520600002</v>
      </c>
      <c r="M152" s="21">
        <v>104.46786830000001</v>
      </c>
      <c r="N152" s="21"/>
      <c r="O152" s="21"/>
      <c r="P152" s="21"/>
      <c r="Q152" s="21"/>
    </row>
    <row r="153" spans="1:17" hidden="1" outlineLevel="1" collapsed="1">
      <c r="A153" s="9">
        <v>44866</v>
      </c>
      <c r="B153" s="21">
        <v>8873.9757751699999</v>
      </c>
      <c r="C153" s="21">
        <f t="shared" ref="C153" si="259">G153+K153</f>
        <v>3054.7078320300002</v>
      </c>
      <c r="D153" s="21">
        <f t="shared" ref="D153" si="260">H153+L153</f>
        <v>5709.1503434699998</v>
      </c>
      <c r="E153" s="21">
        <f t="shared" ref="E153" si="261">I153+M153</f>
        <v>110.11759967</v>
      </c>
      <c r="F153" s="21">
        <v>5393.5141732499997</v>
      </c>
      <c r="G153" s="21">
        <v>2738.28715014</v>
      </c>
      <c r="H153" s="21">
        <v>2645.4963949399998</v>
      </c>
      <c r="I153" s="21">
        <v>9.7306281699999992</v>
      </c>
      <c r="J153" s="21">
        <v>3480.4616019199998</v>
      </c>
      <c r="K153" s="21">
        <v>316.42068189000003</v>
      </c>
      <c r="L153" s="21">
        <v>3063.65394853</v>
      </c>
      <c r="M153" s="21">
        <v>100.3869715</v>
      </c>
      <c r="N153" s="21"/>
      <c r="O153" s="21"/>
      <c r="P153" s="21"/>
      <c r="Q153" s="21"/>
    </row>
    <row r="154" spans="1:17" hidden="1" outlineLevel="1" collapsed="1">
      <c r="A154" s="9">
        <v>44896</v>
      </c>
      <c r="B154" s="21">
        <v>8986.0482215299999</v>
      </c>
      <c r="C154" s="21">
        <f t="shared" ref="C154" si="262">G154+K154</f>
        <v>3198.8137595799999</v>
      </c>
      <c r="D154" s="21">
        <f t="shared" ref="D154" si="263">H154+L154</f>
        <v>5677.4543543500004</v>
      </c>
      <c r="E154" s="21">
        <f t="shared" ref="E154" si="264">I154+M154</f>
        <v>109.78010760000001</v>
      </c>
      <c r="F154" s="21">
        <v>5468.9488427599999</v>
      </c>
      <c r="G154" s="21">
        <v>2664.6572138500001</v>
      </c>
      <c r="H154" s="21">
        <v>2795.6547360499999</v>
      </c>
      <c r="I154" s="21">
        <v>8.6368928599999997</v>
      </c>
      <c r="J154" s="21">
        <v>3517.0993787699999</v>
      </c>
      <c r="K154" s="21">
        <v>534.15654572999995</v>
      </c>
      <c r="L154" s="21">
        <v>2881.7996183</v>
      </c>
      <c r="M154" s="21">
        <v>101.14321474</v>
      </c>
      <c r="N154" s="21"/>
      <c r="O154" s="21"/>
      <c r="P154" s="21"/>
      <c r="Q154" s="21"/>
    </row>
    <row r="155" spans="1:17" hidden="1" outlineLevel="1" collapsed="1">
      <c r="A155" s="9">
        <v>44927</v>
      </c>
      <c r="B155" s="21">
        <v>9050.9375211700008</v>
      </c>
      <c r="C155" s="21">
        <f t="shared" ref="C155" si="265">G155+K155</f>
        <v>3183.7883568499997</v>
      </c>
      <c r="D155" s="21">
        <f t="shared" ref="D155" si="266">H155+L155</f>
        <v>5757.2905596800001</v>
      </c>
      <c r="E155" s="21">
        <f t="shared" ref="E155" si="267">I155+M155</f>
        <v>109.85860464000001</v>
      </c>
      <c r="F155" s="21">
        <v>5527.7486047900002</v>
      </c>
      <c r="G155" s="21">
        <v>2655.1540244399998</v>
      </c>
      <c r="H155" s="21">
        <v>2863.9025846899999</v>
      </c>
      <c r="I155" s="21">
        <v>8.6919956599999999</v>
      </c>
      <c r="J155" s="21">
        <v>3523.1889163800001</v>
      </c>
      <c r="K155" s="21">
        <v>528.63433240999996</v>
      </c>
      <c r="L155" s="21">
        <v>2893.3879749900002</v>
      </c>
      <c r="M155" s="21">
        <v>101.16660898000001</v>
      </c>
      <c r="N155" s="21"/>
      <c r="O155" s="21"/>
      <c r="P155" s="21"/>
      <c r="Q155" s="21"/>
    </row>
    <row r="156" spans="1:17" hidden="1" outlineLevel="1" collapsed="1">
      <c r="A156" s="9">
        <v>44958</v>
      </c>
      <c r="B156" s="21">
        <v>8867.8475023200008</v>
      </c>
      <c r="C156" s="21">
        <f t="shared" ref="C156" si="268">G156+K156</f>
        <v>3222.39891063</v>
      </c>
      <c r="D156" s="21">
        <f t="shared" ref="D156" si="269">H156+L156</f>
        <v>5540.4700278500004</v>
      </c>
      <c r="E156" s="21">
        <f t="shared" ref="E156" si="270">I156+M156</f>
        <v>104.97856384000001</v>
      </c>
      <c r="F156" s="21">
        <v>5438.5590245399999</v>
      </c>
      <c r="G156" s="21">
        <v>2530.1934790400001</v>
      </c>
      <c r="H156" s="21">
        <v>2899.55121693</v>
      </c>
      <c r="I156" s="21">
        <v>8.8143285700000007</v>
      </c>
      <c r="J156" s="21">
        <v>3429.28847778</v>
      </c>
      <c r="K156" s="21">
        <v>692.20543158999999</v>
      </c>
      <c r="L156" s="21">
        <v>2640.9188109199999</v>
      </c>
      <c r="M156" s="21">
        <v>96.164235270000006</v>
      </c>
      <c r="N156" s="21"/>
      <c r="O156" s="21"/>
      <c r="P156" s="21"/>
      <c r="Q156" s="21"/>
    </row>
    <row r="157" spans="1:17" hidden="1" outlineLevel="1" collapsed="1">
      <c r="A157" s="9">
        <v>44986</v>
      </c>
      <c r="B157" s="21">
        <v>8826.4212540400003</v>
      </c>
      <c r="C157" s="21">
        <f t="shared" ref="C157" si="271">G157+K157</f>
        <v>3119.2724151900002</v>
      </c>
      <c r="D157" s="21">
        <f t="shared" ref="D157" si="272">H157+L157</f>
        <v>5604.4413977000004</v>
      </c>
      <c r="E157" s="21">
        <f t="shared" ref="E157" si="273">I157+M157</f>
        <v>102.70744115000001</v>
      </c>
      <c r="F157" s="21">
        <v>5383.9866974400002</v>
      </c>
      <c r="G157" s="21">
        <v>2424.9969845999999</v>
      </c>
      <c r="H157" s="21">
        <v>2950.3989592500002</v>
      </c>
      <c r="I157" s="21">
        <v>8.5907535900000003</v>
      </c>
      <c r="J157" s="21">
        <v>3442.4345566000002</v>
      </c>
      <c r="K157" s="21">
        <v>694.27543059000004</v>
      </c>
      <c r="L157" s="21">
        <v>2654.0424384500002</v>
      </c>
      <c r="M157" s="21">
        <v>94.116687560000003</v>
      </c>
      <c r="N157" s="21"/>
      <c r="O157" s="21"/>
      <c r="P157" s="21"/>
      <c r="Q157" s="21"/>
    </row>
    <row r="158" spans="1:17" collapsed="1">
      <c r="A158" s="9">
        <v>45017</v>
      </c>
      <c r="B158" s="21">
        <v>8916.5254722600002</v>
      </c>
      <c r="C158" s="21">
        <f t="shared" ref="C158" si="274">G158+K158</f>
        <v>3251.2164802500001</v>
      </c>
      <c r="D158" s="21">
        <f t="shared" ref="D158" si="275">H158+L158</f>
        <v>5563.7762078599999</v>
      </c>
      <c r="E158" s="21">
        <f t="shared" ref="E158" si="276">I158+M158</f>
        <v>101.53278415</v>
      </c>
      <c r="F158" s="21">
        <v>5472.2429971199999</v>
      </c>
      <c r="G158" s="21">
        <v>2311.1427621100001</v>
      </c>
      <c r="H158" s="21">
        <v>3152.6767910200001</v>
      </c>
      <c r="I158" s="21">
        <v>8.4234439900000009</v>
      </c>
      <c r="J158" s="21">
        <v>3444.2824751399999</v>
      </c>
      <c r="K158" s="21">
        <v>940.07371813999998</v>
      </c>
      <c r="L158" s="21">
        <v>2411.0994168399998</v>
      </c>
      <c r="M158" s="21">
        <v>93.109340160000002</v>
      </c>
      <c r="N158" s="21"/>
      <c r="O158" s="21"/>
      <c r="P158" s="21"/>
      <c r="Q158" s="21"/>
    </row>
    <row r="159" spans="1:17">
      <c r="A159" s="9">
        <v>45047</v>
      </c>
      <c r="B159" s="21">
        <v>8754.4586416399998</v>
      </c>
      <c r="C159" s="21">
        <f t="shared" ref="C159" si="277">G159+K159</f>
        <v>3250.4422487400002</v>
      </c>
      <c r="D159" s="21">
        <f t="shared" ref="D159" si="278">H159+L159</f>
        <v>5407.8929608400003</v>
      </c>
      <c r="E159" s="21">
        <f t="shared" ref="E159" si="279">I159+M159</f>
        <v>96.123432059999999</v>
      </c>
      <c r="F159" s="21">
        <v>5417.02101726</v>
      </c>
      <c r="G159" s="21">
        <v>2304.7584797700001</v>
      </c>
      <c r="H159" s="21">
        <v>3104.2911246200001</v>
      </c>
      <c r="I159" s="21">
        <v>7.97141287</v>
      </c>
      <c r="J159" s="21">
        <v>3337.4376243800002</v>
      </c>
      <c r="K159" s="21">
        <v>945.68376896999996</v>
      </c>
      <c r="L159" s="21">
        <v>2303.6018362200002</v>
      </c>
      <c r="M159" s="21">
        <v>88.152019190000004</v>
      </c>
      <c r="N159" s="21"/>
      <c r="O159" s="21"/>
      <c r="P159" s="21"/>
      <c r="Q159" s="21"/>
    </row>
    <row r="160" spans="1:17">
      <c r="A160" s="9">
        <v>45078</v>
      </c>
      <c r="B160" s="21">
        <v>9091.9082119699997</v>
      </c>
      <c r="C160" s="21">
        <f t="shared" ref="C160" si="280">G160+K160</f>
        <v>3449.1059256799999</v>
      </c>
      <c r="D160" s="21">
        <f t="shared" ref="D160" si="281">H160+L160</f>
        <v>5549.1959166300003</v>
      </c>
      <c r="E160" s="21">
        <f t="shared" ref="E160" si="282">I160+M160</f>
        <v>93.606369659999999</v>
      </c>
      <c r="F160" s="21">
        <v>5767.5896709199997</v>
      </c>
      <c r="G160" s="21">
        <v>2445.07275703</v>
      </c>
      <c r="H160" s="21">
        <v>3313.8763282099999</v>
      </c>
      <c r="I160" s="21">
        <v>8.6405856799999992</v>
      </c>
      <c r="J160" s="21">
        <v>3324.31854105</v>
      </c>
      <c r="K160" s="21">
        <v>1004.03316865</v>
      </c>
      <c r="L160" s="21">
        <v>2235.3195884199999</v>
      </c>
      <c r="M160" s="21">
        <v>84.965783979999998</v>
      </c>
      <c r="N160" s="21"/>
      <c r="O160" s="21"/>
      <c r="P160" s="21"/>
      <c r="Q160" s="21"/>
    </row>
    <row r="161" spans="1:17">
      <c r="A161" s="9">
        <v>45108</v>
      </c>
      <c r="B161" s="21">
        <v>9267.4294189200009</v>
      </c>
      <c r="C161" s="21">
        <f t="shared" ref="C161" si="283">G161+K161</f>
        <v>3527.6939949999996</v>
      </c>
      <c r="D161" s="21">
        <f t="shared" ref="D161" si="284">H161+L161</f>
        <v>5649.2916867399999</v>
      </c>
      <c r="E161" s="21">
        <f t="shared" ref="E161" si="285">I161+M161</f>
        <v>90.443737179999999</v>
      </c>
      <c r="F161" s="21">
        <v>5876.2710425599998</v>
      </c>
      <c r="G161" s="21">
        <v>2456.7896250099998</v>
      </c>
      <c r="H161" s="21">
        <v>3410.9462885600001</v>
      </c>
      <c r="I161" s="21">
        <v>8.5351289900000005</v>
      </c>
      <c r="J161" s="21">
        <v>3391.1583763600001</v>
      </c>
      <c r="K161" s="21">
        <v>1070.9043699900001</v>
      </c>
      <c r="L161" s="21">
        <v>2238.3453981799998</v>
      </c>
      <c r="M161" s="21">
        <v>81.908608189999995</v>
      </c>
      <c r="N161" s="21"/>
      <c r="O161" s="21"/>
      <c r="P161" s="21"/>
      <c r="Q161" s="21"/>
    </row>
    <row r="162" spans="1:17">
      <c r="A162" s="9">
        <v>45139</v>
      </c>
      <c r="B162" s="21">
        <v>9334.8330219199997</v>
      </c>
      <c r="C162" s="21">
        <f t="shared" ref="C162" si="286">G162+K162</f>
        <v>3555.4952813299997</v>
      </c>
      <c r="D162" s="21">
        <f t="shared" ref="D162" si="287">H162+L162</f>
        <v>5694.2948787900004</v>
      </c>
      <c r="E162" s="21">
        <f t="shared" ref="E162" si="288">I162+M162</f>
        <v>85.042861799999997</v>
      </c>
      <c r="F162" s="21">
        <v>5935.3809381700003</v>
      </c>
      <c r="G162" s="21">
        <v>2487.1425995899999</v>
      </c>
      <c r="H162" s="21">
        <v>3440.2762564200002</v>
      </c>
      <c r="I162" s="21">
        <v>7.9620821599999996</v>
      </c>
      <c r="J162" s="21">
        <v>3399.4520837499999</v>
      </c>
      <c r="K162" s="21">
        <v>1068.35268174</v>
      </c>
      <c r="L162" s="21">
        <v>2254.0186223699998</v>
      </c>
      <c r="M162" s="21">
        <v>77.080779640000003</v>
      </c>
      <c r="N162" s="21"/>
      <c r="O162" s="21"/>
      <c r="P162" s="21"/>
      <c r="Q162" s="21"/>
    </row>
    <row r="163" spans="1:17">
      <c r="A163" s="9">
        <v>45170</v>
      </c>
      <c r="B163" s="21">
        <v>9229.9586685499999</v>
      </c>
      <c r="C163" s="21">
        <f t="shared" ref="C163" si="289">G163+K163</f>
        <v>3476.75980007</v>
      </c>
      <c r="D163" s="21">
        <f t="shared" ref="D163" si="290">H163+L163</f>
        <v>5674.3673766299999</v>
      </c>
      <c r="E163" s="21">
        <f t="shared" ref="E163" si="291">I163+M163</f>
        <v>78.831491850000006</v>
      </c>
      <c r="F163" s="21">
        <v>5861.8050664299999</v>
      </c>
      <c r="G163" s="21">
        <v>2404.6436389599999</v>
      </c>
      <c r="H163" s="21">
        <v>3449.6986238499999</v>
      </c>
      <c r="I163" s="21">
        <v>7.4628036199999999</v>
      </c>
      <c r="J163" s="21">
        <v>3368.15360212</v>
      </c>
      <c r="K163" s="21">
        <v>1072.1161611099999</v>
      </c>
      <c r="L163" s="21">
        <v>2224.66875278</v>
      </c>
      <c r="M163" s="21">
        <v>71.368688230000004</v>
      </c>
      <c r="N163" s="21"/>
      <c r="O163" s="21"/>
      <c r="P163" s="21"/>
      <c r="Q163" s="21"/>
    </row>
    <row r="164" spans="1:17">
      <c r="A164" s="9">
        <v>45200</v>
      </c>
      <c r="B164" s="21">
        <v>9055.8204497000006</v>
      </c>
      <c r="C164" s="21">
        <f t="shared" ref="C164" si="292">G164+K164</f>
        <v>3270.6711520399999</v>
      </c>
      <c r="D164" s="21">
        <f t="shared" ref="D164" si="293">H164+L164</f>
        <v>5709.6676311400006</v>
      </c>
      <c r="E164" s="21">
        <f t="shared" ref="E164" si="294">I164+M164</f>
        <v>75.48166651999999</v>
      </c>
      <c r="F164" s="21">
        <v>5756.75486473</v>
      </c>
      <c r="G164" s="21">
        <v>2224.8365918</v>
      </c>
      <c r="H164" s="21">
        <v>3524.8970918800001</v>
      </c>
      <c r="I164" s="21">
        <v>7.02118105</v>
      </c>
      <c r="J164" s="21">
        <v>3299.0655849700001</v>
      </c>
      <c r="K164" s="21">
        <v>1045.83456024</v>
      </c>
      <c r="L164" s="21">
        <v>2184.7705392600001</v>
      </c>
      <c r="M164" s="21">
        <v>68.460485469999995</v>
      </c>
      <c r="N164" s="21"/>
      <c r="O164" s="21"/>
      <c r="P164" s="21"/>
      <c r="Q164" s="21"/>
    </row>
    <row r="165" spans="1:17">
      <c r="A165" s="9">
        <v>45231</v>
      </c>
      <c r="B165" s="21">
        <v>9070.7855941800008</v>
      </c>
      <c r="C165" s="21">
        <f t="shared" ref="C165" si="295">G165+K165</f>
        <v>3338.1777478500003</v>
      </c>
      <c r="D165" s="21">
        <f t="shared" ref="D165" si="296">H165+L165</f>
        <v>5658.8363725599993</v>
      </c>
      <c r="E165" s="21">
        <f t="shared" ref="E165" si="297">I165+M165</f>
        <v>73.77147377</v>
      </c>
      <c r="F165" s="21">
        <v>5663.2373909899998</v>
      </c>
      <c r="G165" s="21">
        <v>2200.7069582600002</v>
      </c>
      <c r="H165" s="21">
        <v>3456.0464829299999</v>
      </c>
      <c r="I165" s="21">
        <v>6.4839498000000004</v>
      </c>
      <c r="J165" s="21">
        <v>3407.5482031900001</v>
      </c>
      <c r="K165" s="21">
        <v>1137.4707895900001</v>
      </c>
      <c r="L165" s="21">
        <v>2202.7898896299998</v>
      </c>
      <c r="M165" s="21">
        <v>67.287523969999995</v>
      </c>
      <c r="N165" s="21"/>
      <c r="O165" s="21"/>
      <c r="P165" s="21"/>
      <c r="Q165" s="21"/>
    </row>
    <row r="166" spans="1:17">
      <c r="A166" s="9">
        <v>45261</v>
      </c>
      <c r="B166" s="21">
        <v>8896.0062868500008</v>
      </c>
      <c r="C166" s="21">
        <f t="shared" ref="C166" si="298">G166+K166</f>
        <v>2857.9020188499999</v>
      </c>
      <c r="D166" s="21">
        <f t="shared" ref="D166" si="299">H166+L166</f>
        <v>5963.3630155299998</v>
      </c>
      <c r="E166" s="21">
        <f t="shared" ref="E166" si="300">I166+M166</f>
        <v>74.741252470000006</v>
      </c>
      <c r="F166" s="21">
        <v>5607.4442672599998</v>
      </c>
      <c r="G166" s="21">
        <v>2094.8278575899999</v>
      </c>
      <c r="H166" s="21">
        <v>3506.9400998599999</v>
      </c>
      <c r="I166" s="21">
        <v>5.6763098100000002</v>
      </c>
      <c r="J166" s="21">
        <v>3288.5620195900001</v>
      </c>
      <c r="K166" s="21">
        <v>763.07416125999998</v>
      </c>
      <c r="L166" s="21">
        <v>2456.4229156699998</v>
      </c>
      <c r="M166" s="21">
        <v>69.06494266</v>
      </c>
      <c r="N166" s="21"/>
      <c r="O166" s="21"/>
      <c r="P166" s="21"/>
      <c r="Q166" s="21"/>
    </row>
    <row r="167" spans="1:17">
      <c r="A167" s="9">
        <v>45292</v>
      </c>
      <c r="B167" s="21">
        <v>8797.3713079000008</v>
      </c>
      <c r="C167" s="21">
        <f t="shared" ref="C167" si="301">G167+K167</f>
        <v>2814.17841559</v>
      </c>
      <c r="D167" s="21">
        <f t="shared" ref="D167" si="302">H167+L167</f>
        <v>5911.8843574299999</v>
      </c>
      <c r="E167" s="21">
        <f t="shared" ref="E167" si="303">I167+M167</f>
        <v>71.308534879999996</v>
      </c>
      <c r="F167" s="21">
        <v>5487.9364985399998</v>
      </c>
      <c r="G167" s="21">
        <v>2067.0925883300001</v>
      </c>
      <c r="H167" s="21">
        <v>3415.7968191</v>
      </c>
      <c r="I167" s="21">
        <v>5.0470911100000002</v>
      </c>
      <c r="J167" s="21">
        <v>3309.4348093600001</v>
      </c>
      <c r="K167" s="21">
        <v>747.08582725999997</v>
      </c>
      <c r="L167" s="21">
        <v>2496.0875383299999</v>
      </c>
      <c r="M167" s="21">
        <v>66.26144377</v>
      </c>
      <c r="N167" s="21"/>
      <c r="O167" s="21"/>
      <c r="P167" s="21"/>
      <c r="Q167" s="21"/>
    </row>
    <row r="168" spans="1:17">
      <c r="A168" s="9">
        <v>45323</v>
      </c>
      <c r="B168" s="21">
        <v>8615.4985527400004</v>
      </c>
      <c r="C168" s="21">
        <f t="shared" ref="C168" si="304">G168+K168</f>
        <v>2586.81028539</v>
      </c>
      <c r="D168" s="21">
        <f t="shared" ref="D168" si="305">H168+L168</f>
        <v>5972.90543841</v>
      </c>
      <c r="E168" s="21">
        <f t="shared" ref="E168" si="306">I168+M168</f>
        <v>55.782828940000002</v>
      </c>
      <c r="F168" s="21">
        <v>5321.9945423199997</v>
      </c>
      <c r="G168" s="21">
        <v>1827.0494126900001</v>
      </c>
      <c r="H168" s="21">
        <v>3489.9101845300002</v>
      </c>
      <c r="I168" s="21">
        <v>5.0349450999999998</v>
      </c>
      <c r="J168" s="21">
        <v>3293.5040104200002</v>
      </c>
      <c r="K168" s="21">
        <v>759.76087270000005</v>
      </c>
      <c r="L168" s="21">
        <v>2482.9952538799998</v>
      </c>
      <c r="M168" s="21">
        <v>50.74788384</v>
      </c>
      <c r="N168" s="21"/>
      <c r="O168" s="21"/>
      <c r="P168" s="21"/>
      <c r="Q168" s="21"/>
    </row>
    <row r="169" spans="1:17">
      <c r="A169" s="9">
        <v>45352</v>
      </c>
      <c r="B169" s="21">
        <v>9174.0241512600005</v>
      </c>
      <c r="C169" s="21">
        <f t="shared" ref="C169" si="307">G169+K169</f>
        <v>2262.6925167199997</v>
      </c>
      <c r="D169" s="21">
        <f t="shared" ref="D169" si="308">H169+L169</f>
        <v>6846.0319939300007</v>
      </c>
      <c r="E169" s="21">
        <f t="shared" ref="E169" si="309">I169+M169</f>
        <v>65.299640609999997</v>
      </c>
      <c r="F169" s="21">
        <v>5401.5681074000004</v>
      </c>
      <c r="G169" s="21">
        <v>1741.4145370799999</v>
      </c>
      <c r="H169" s="21">
        <v>3645.0774216300001</v>
      </c>
      <c r="I169" s="21">
        <v>15.07614869</v>
      </c>
      <c r="J169" s="21">
        <v>3772.4560438600001</v>
      </c>
      <c r="K169" s="21">
        <v>521.27797964000001</v>
      </c>
      <c r="L169" s="21">
        <v>3200.9545723000001</v>
      </c>
      <c r="M169" s="21">
        <v>50.223491920000001</v>
      </c>
      <c r="N169" s="21"/>
      <c r="O169" s="21"/>
      <c r="P169" s="21"/>
      <c r="Q169" s="21"/>
    </row>
    <row r="170" spans="1:17">
      <c r="A170" s="9">
        <v>45383</v>
      </c>
      <c r="B170" s="21">
        <v>9211.9919327700009</v>
      </c>
      <c r="C170" s="21">
        <f t="shared" ref="C170" si="310">G170+K170</f>
        <v>2246.6693074600003</v>
      </c>
      <c r="D170" s="21">
        <f t="shared" ref="D170" si="311">H170+L170</f>
        <v>6883.75689203</v>
      </c>
      <c r="E170" s="21">
        <f t="shared" ref="E170" si="312">I170+M170</f>
        <v>81.565733280000003</v>
      </c>
      <c r="F170" s="21">
        <v>5512.0711862199996</v>
      </c>
      <c r="G170" s="21">
        <v>1810.4633180000001</v>
      </c>
      <c r="H170" s="21">
        <v>3667.0112003099998</v>
      </c>
      <c r="I170" s="21">
        <v>34.596667910000001</v>
      </c>
      <c r="J170" s="21">
        <v>3699.9207465499999</v>
      </c>
      <c r="K170" s="21">
        <v>436.20598946000001</v>
      </c>
      <c r="L170" s="21">
        <v>3216.7456917200002</v>
      </c>
      <c r="M170" s="21">
        <v>46.969065370000003</v>
      </c>
      <c r="N170" s="21"/>
      <c r="O170" s="21"/>
      <c r="P170" s="21"/>
      <c r="Q170" s="21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7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3" customWidth="1"/>
    <col min="2" max="2" width="9.6640625" style="13" customWidth="1"/>
    <col min="3" max="6" width="9.33203125" style="13" customWidth="1"/>
    <col min="7" max="7" width="10.5546875" style="13" customWidth="1"/>
    <col min="8" max="8" width="10.88671875" style="13" customWidth="1"/>
    <col min="9" max="13" width="9.33203125" style="13" customWidth="1"/>
    <col min="14" max="16384" width="9.109375" style="13"/>
  </cols>
  <sheetData>
    <row r="1" spans="1:17" s="27" customFormat="1" ht="14.4">
      <c r="A1" s="4" t="s">
        <v>128</v>
      </c>
    </row>
    <row r="2" spans="1:17" s="27" customFormat="1" ht="5.25" customHeight="1">
      <c r="A2" s="51"/>
    </row>
    <row r="3" spans="1:17" ht="28.5" customHeight="1">
      <c r="A3" s="194" t="s">
        <v>76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</row>
    <row r="4" spans="1:17" ht="12.75" customHeight="1">
      <c r="A4" s="11" t="s">
        <v>127</v>
      </c>
    </row>
    <row r="5" spans="1:17" ht="12.75" customHeight="1">
      <c r="A5" s="12" t="s">
        <v>228</v>
      </c>
    </row>
    <row r="6" spans="1:17" s="29" customFormat="1" ht="12.75" customHeight="1">
      <c r="A6" s="196" t="s">
        <v>0</v>
      </c>
      <c r="B6" s="185" t="s">
        <v>16</v>
      </c>
      <c r="C6" s="204" t="s">
        <v>7</v>
      </c>
      <c r="D6" s="205"/>
      <c r="E6" s="206"/>
      <c r="F6" s="201" t="s">
        <v>2</v>
      </c>
      <c r="G6" s="202"/>
      <c r="H6" s="202"/>
      <c r="I6" s="202"/>
      <c r="J6" s="202"/>
      <c r="K6" s="202"/>
      <c r="L6" s="202"/>
      <c r="M6" s="203"/>
    </row>
    <row r="7" spans="1:17" s="29" customFormat="1" ht="16.5" customHeight="1">
      <c r="A7" s="197"/>
      <c r="B7" s="185"/>
      <c r="C7" s="207"/>
      <c r="D7" s="208"/>
      <c r="E7" s="209"/>
      <c r="F7" s="201" t="s">
        <v>17</v>
      </c>
      <c r="G7" s="202"/>
      <c r="H7" s="202"/>
      <c r="I7" s="203"/>
      <c r="J7" s="201" t="s">
        <v>9</v>
      </c>
      <c r="K7" s="202"/>
      <c r="L7" s="202"/>
      <c r="M7" s="203"/>
    </row>
    <row r="8" spans="1:17" s="29" customFormat="1" ht="82.5" customHeight="1">
      <c r="A8" s="198"/>
      <c r="B8" s="185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9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</row>
    <row r="11" spans="1:17" ht="12.75" hidden="1" customHeight="1" outlineLevel="1">
      <c r="A11" s="9">
        <v>40544</v>
      </c>
      <c r="B11" s="21">
        <v>3815.08802444</v>
      </c>
      <c r="C11" s="21">
        <f>G11+K11</f>
        <v>395.80165195999996</v>
      </c>
      <c r="D11" s="21">
        <f t="shared" ref="D11:E11" si="0">H11+L11</f>
        <v>702.02077396000004</v>
      </c>
      <c r="E11" s="21">
        <f t="shared" si="0"/>
        <v>2717.2655985199999</v>
      </c>
      <c r="F11" s="21">
        <v>1133.1779891000001</v>
      </c>
      <c r="G11" s="21">
        <v>349.68400675999999</v>
      </c>
      <c r="H11" s="21">
        <v>315.50085338999997</v>
      </c>
      <c r="I11" s="21">
        <v>467.99312895000003</v>
      </c>
      <c r="J11" s="21">
        <v>2681.9100353399999</v>
      </c>
      <c r="K11" s="21">
        <v>46.117645199999998</v>
      </c>
      <c r="L11" s="21">
        <v>386.51992057000001</v>
      </c>
      <c r="M11" s="21">
        <v>2249.2724695699999</v>
      </c>
      <c r="N11" s="21"/>
      <c r="O11" s="21"/>
      <c r="P11" s="21"/>
      <c r="Q11" s="21"/>
    </row>
    <row r="12" spans="1:17" ht="12.75" hidden="1" customHeight="1" outlineLevel="1">
      <c r="A12" s="9">
        <v>40575</v>
      </c>
      <c r="B12" s="21">
        <v>3799.5757361199999</v>
      </c>
      <c r="C12" s="21">
        <f t="shared" ref="C12:C67" si="1">G12+K12</f>
        <v>409.83563834999995</v>
      </c>
      <c r="D12" s="21">
        <f t="shared" ref="D12:D67" si="2">H12+L12</f>
        <v>679.4213156400001</v>
      </c>
      <c r="E12" s="21">
        <f t="shared" ref="E12:E67" si="3">I12+M12</f>
        <v>2710.3187821299998</v>
      </c>
      <c r="F12" s="21">
        <v>1145.12496018</v>
      </c>
      <c r="G12" s="21">
        <v>363.35744620999998</v>
      </c>
      <c r="H12" s="21">
        <v>313.98731127000002</v>
      </c>
      <c r="I12" s="21">
        <v>467.78020270000002</v>
      </c>
      <c r="J12" s="21">
        <v>2654.4507759399999</v>
      </c>
      <c r="K12" s="21">
        <v>46.478192139999997</v>
      </c>
      <c r="L12" s="21">
        <v>365.43400437000003</v>
      </c>
      <c r="M12" s="21">
        <v>2242.53857943</v>
      </c>
      <c r="N12" s="21"/>
      <c r="O12" s="21"/>
      <c r="P12" s="21"/>
      <c r="Q12" s="21"/>
    </row>
    <row r="13" spans="1:17" ht="12.75" hidden="1" customHeight="1" outlineLevel="1">
      <c r="A13" s="9">
        <v>40603</v>
      </c>
      <c r="B13" s="21">
        <v>3805.9340661299998</v>
      </c>
      <c r="C13" s="21">
        <f t="shared" si="1"/>
        <v>432.27284293000002</v>
      </c>
      <c r="D13" s="21">
        <f t="shared" si="2"/>
        <v>685.38864093999996</v>
      </c>
      <c r="E13" s="21">
        <f t="shared" si="3"/>
        <v>2688.27258226</v>
      </c>
      <c r="F13" s="21">
        <v>1171.94425194</v>
      </c>
      <c r="G13" s="21">
        <v>385.74945795000002</v>
      </c>
      <c r="H13" s="21">
        <v>320.11667871999998</v>
      </c>
      <c r="I13" s="21">
        <v>466.07811527000001</v>
      </c>
      <c r="J13" s="21">
        <v>2633.9898141899998</v>
      </c>
      <c r="K13" s="21">
        <v>46.523384980000003</v>
      </c>
      <c r="L13" s="21">
        <v>365.27196221999998</v>
      </c>
      <c r="M13" s="21">
        <v>2222.1944669899999</v>
      </c>
      <c r="N13" s="21"/>
      <c r="O13" s="21"/>
      <c r="P13" s="21"/>
      <c r="Q13" s="21"/>
    </row>
    <row r="14" spans="1:17" ht="12.75" hidden="1" customHeight="1" outlineLevel="1">
      <c r="A14" s="9">
        <v>40634</v>
      </c>
      <c r="B14" s="21">
        <v>3817.2071910300001</v>
      </c>
      <c r="C14" s="21">
        <f t="shared" si="1"/>
        <v>460.15729947</v>
      </c>
      <c r="D14" s="21">
        <f t="shared" si="2"/>
        <v>672.46284766999997</v>
      </c>
      <c r="E14" s="21">
        <f t="shared" si="3"/>
        <v>2684.5870438900001</v>
      </c>
      <c r="F14" s="21">
        <v>1205.65479476</v>
      </c>
      <c r="G14" s="21">
        <v>413.36514949000002</v>
      </c>
      <c r="H14" s="21">
        <v>319.57583316</v>
      </c>
      <c r="I14" s="21">
        <v>472.71381210999999</v>
      </c>
      <c r="J14" s="21">
        <v>2611.5523962699999</v>
      </c>
      <c r="K14" s="21">
        <v>46.792149979999998</v>
      </c>
      <c r="L14" s="21">
        <v>352.88701450999997</v>
      </c>
      <c r="M14" s="21">
        <v>2211.87323178</v>
      </c>
      <c r="N14" s="21"/>
      <c r="O14" s="21"/>
      <c r="P14" s="21"/>
      <c r="Q14" s="21"/>
    </row>
    <row r="15" spans="1:17" ht="12.75" hidden="1" customHeight="1" outlineLevel="1">
      <c r="A15" s="9">
        <v>40664</v>
      </c>
      <c r="B15" s="21">
        <v>3817.1945263799998</v>
      </c>
      <c r="C15" s="21">
        <f t="shared" si="1"/>
        <v>485.08216564000003</v>
      </c>
      <c r="D15" s="21">
        <f t="shared" si="2"/>
        <v>674.77669255000001</v>
      </c>
      <c r="E15" s="21">
        <f t="shared" si="3"/>
        <v>2657.33566819</v>
      </c>
      <c r="F15" s="21">
        <v>1240.00894718</v>
      </c>
      <c r="G15" s="21">
        <v>437.63356850000002</v>
      </c>
      <c r="H15" s="21">
        <v>327.09411483999997</v>
      </c>
      <c r="I15" s="21">
        <v>475.28126384000001</v>
      </c>
      <c r="J15" s="21">
        <v>2577.1855792000001</v>
      </c>
      <c r="K15" s="21">
        <v>47.448597139999997</v>
      </c>
      <c r="L15" s="21">
        <v>347.68257770999998</v>
      </c>
      <c r="M15" s="21">
        <v>2182.0544043499999</v>
      </c>
      <c r="N15" s="21"/>
      <c r="O15" s="21"/>
      <c r="P15" s="21"/>
      <c r="Q15" s="21"/>
    </row>
    <row r="16" spans="1:17" ht="12.75" hidden="1" customHeight="1" outlineLevel="1">
      <c r="A16" s="9">
        <v>40695</v>
      </c>
      <c r="B16" s="21">
        <v>3814.9516874199999</v>
      </c>
      <c r="C16" s="21">
        <f t="shared" si="1"/>
        <v>505.36550778999998</v>
      </c>
      <c r="D16" s="21">
        <f t="shared" si="2"/>
        <v>682.36762431</v>
      </c>
      <c r="E16" s="21">
        <f t="shared" si="3"/>
        <v>2627.2185553200002</v>
      </c>
      <c r="F16" s="21">
        <v>1278.6103386899999</v>
      </c>
      <c r="G16" s="21">
        <v>458.19807999</v>
      </c>
      <c r="H16" s="21">
        <v>340.59552742</v>
      </c>
      <c r="I16" s="21">
        <v>479.81673128</v>
      </c>
      <c r="J16" s="21">
        <v>2536.3413487299999</v>
      </c>
      <c r="K16" s="21">
        <v>47.167427799999999</v>
      </c>
      <c r="L16" s="21">
        <v>341.77209689</v>
      </c>
      <c r="M16" s="21">
        <v>2147.4018240400001</v>
      </c>
      <c r="N16" s="21"/>
      <c r="O16" s="21"/>
      <c r="P16" s="21"/>
      <c r="Q16" s="21"/>
    </row>
    <row r="17" spans="1:17" ht="12.75" hidden="1" customHeight="1" outlineLevel="1">
      <c r="A17" s="9">
        <v>40725</v>
      </c>
      <c r="B17" s="21">
        <v>3806.8954474699999</v>
      </c>
      <c r="C17" s="21">
        <f t="shared" si="1"/>
        <v>528.44262145999994</v>
      </c>
      <c r="D17" s="21">
        <f t="shared" si="2"/>
        <v>681.11364307999997</v>
      </c>
      <c r="E17" s="21">
        <f t="shared" si="3"/>
        <v>2597.3391829299999</v>
      </c>
      <c r="F17" s="21">
        <v>1321.23532617</v>
      </c>
      <c r="G17" s="21">
        <v>481.18617793999999</v>
      </c>
      <c r="H17" s="21">
        <v>342.09574751999997</v>
      </c>
      <c r="I17" s="21">
        <v>497.95340070999998</v>
      </c>
      <c r="J17" s="21">
        <v>2485.6601212999999</v>
      </c>
      <c r="K17" s="21">
        <v>47.256443519999998</v>
      </c>
      <c r="L17" s="21">
        <v>339.01789556</v>
      </c>
      <c r="M17" s="21">
        <v>2099.3857822199998</v>
      </c>
      <c r="N17" s="21"/>
      <c r="O17" s="21"/>
      <c r="P17" s="21"/>
      <c r="Q17" s="21"/>
    </row>
    <row r="18" spans="1:17" ht="12.75" hidden="1" customHeight="1" outlineLevel="1">
      <c r="A18" s="9">
        <v>40756</v>
      </c>
      <c r="B18" s="21">
        <v>3784.9681090899999</v>
      </c>
      <c r="C18" s="21">
        <f t="shared" si="1"/>
        <v>569.87483207000002</v>
      </c>
      <c r="D18" s="21">
        <f t="shared" si="2"/>
        <v>690.32945126000004</v>
      </c>
      <c r="E18" s="21">
        <f t="shared" si="3"/>
        <v>2524.7638257600001</v>
      </c>
      <c r="F18" s="21">
        <v>1381.2620308800001</v>
      </c>
      <c r="G18" s="21">
        <v>514.60075786000004</v>
      </c>
      <c r="H18" s="21">
        <v>357.25265424999998</v>
      </c>
      <c r="I18" s="21">
        <v>509.40861876999998</v>
      </c>
      <c r="J18" s="21">
        <v>2403.7060782100002</v>
      </c>
      <c r="K18" s="21">
        <v>55.274074210000002</v>
      </c>
      <c r="L18" s="21">
        <v>333.07679701000001</v>
      </c>
      <c r="M18" s="21">
        <v>2015.3552069899999</v>
      </c>
      <c r="N18" s="21"/>
      <c r="O18" s="21"/>
      <c r="P18" s="21"/>
      <c r="Q18" s="21"/>
    </row>
    <row r="19" spans="1:17" ht="12.75" hidden="1" customHeight="1" outlineLevel="1">
      <c r="A19" s="9">
        <v>40787</v>
      </c>
      <c r="B19" s="21">
        <v>3712.1419961900001</v>
      </c>
      <c r="C19" s="21">
        <f t="shared" si="1"/>
        <v>592.50391697999999</v>
      </c>
      <c r="D19" s="21">
        <f t="shared" si="2"/>
        <v>695.22895818000006</v>
      </c>
      <c r="E19" s="21">
        <f t="shared" si="3"/>
        <v>2424.4091210300003</v>
      </c>
      <c r="F19" s="21">
        <v>1422.08764688</v>
      </c>
      <c r="G19" s="21">
        <v>537.58822556999996</v>
      </c>
      <c r="H19" s="21">
        <v>370.25216999000003</v>
      </c>
      <c r="I19" s="21">
        <v>514.24725132000003</v>
      </c>
      <c r="J19" s="21">
        <v>2290.0543493099999</v>
      </c>
      <c r="K19" s="21">
        <v>54.915691410000001</v>
      </c>
      <c r="L19" s="21">
        <v>324.97678818999998</v>
      </c>
      <c r="M19" s="21">
        <v>1910.16186971</v>
      </c>
      <c r="N19" s="21"/>
      <c r="O19" s="21"/>
      <c r="P19" s="21"/>
      <c r="Q19" s="21"/>
    </row>
    <row r="20" spans="1:17" ht="12.75" hidden="1" customHeight="1" outlineLevel="1">
      <c r="A20" s="9">
        <v>40817</v>
      </c>
      <c r="B20" s="21">
        <v>3665.8800928199998</v>
      </c>
      <c r="C20" s="21">
        <f t="shared" si="1"/>
        <v>599.94500590000007</v>
      </c>
      <c r="D20" s="21">
        <f t="shared" si="2"/>
        <v>690.72094652999999</v>
      </c>
      <c r="E20" s="21">
        <f t="shared" si="3"/>
        <v>2375.21414039</v>
      </c>
      <c r="F20" s="21">
        <v>1448.8319689699999</v>
      </c>
      <c r="G20" s="21">
        <v>545.34026057000005</v>
      </c>
      <c r="H20" s="21">
        <v>371.60791827000003</v>
      </c>
      <c r="I20" s="21">
        <v>531.88379012999997</v>
      </c>
      <c r="J20" s="21">
        <v>2217.0481238500001</v>
      </c>
      <c r="K20" s="21">
        <v>54.60474533</v>
      </c>
      <c r="L20" s="21">
        <v>319.11302826000002</v>
      </c>
      <c r="M20" s="21">
        <v>1843.3303502599999</v>
      </c>
      <c r="N20" s="21"/>
      <c r="O20" s="21"/>
      <c r="P20" s="21"/>
      <c r="Q20" s="21"/>
    </row>
    <row r="21" spans="1:17" ht="12.75" hidden="1" customHeight="1" outlineLevel="1">
      <c r="A21" s="9">
        <v>40848</v>
      </c>
      <c r="B21" s="21">
        <v>3583.0314041800002</v>
      </c>
      <c r="C21" s="21">
        <f t="shared" si="1"/>
        <v>606.84745874999999</v>
      </c>
      <c r="D21" s="21">
        <f t="shared" si="2"/>
        <v>687.37784979999992</v>
      </c>
      <c r="E21" s="21">
        <f t="shared" si="3"/>
        <v>2288.8060956300001</v>
      </c>
      <c r="F21" s="21">
        <v>1460.48257687</v>
      </c>
      <c r="G21" s="21">
        <v>546.07431810000003</v>
      </c>
      <c r="H21" s="21">
        <v>380.99402275</v>
      </c>
      <c r="I21" s="21">
        <v>533.41423601999998</v>
      </c>
      <c r="J21" s="21">
        <v>2122.54882731</v>
      </c>
      <c r="K21" s="21">
        <v>60.773140650000002</v>
      </c>
      <c r="L21" s="21">
        <v>306.38382704999998</v>
      </c>
      <c r="M21" s="21">
        <v>1755.39185961</v>
      </c>
      <c r="N21" s="21"/>
      <c r="O21" s="21"/>
      <c r="P21" s="21"/>
      <c r="Q21" s="21"/>
    </row>
    <row r="22" spans="1:17" ht="12.75" hidden="1" customHeight="1" outlineLevel="1">
      <c r="A22" s="9">
        <v>40878</v>
      </c>
      <c r="B22" s="21">
        <v>3431.6052166499999</v>
      </c>
      <c r="C22" s="21">
        <f t="shared" si="1"/>
        <v>603.37039387999994</v>
      </c>
      <c r="D22" s="21">
        <f t="shared" si="2"/>
        <v>676.50839106000001</v>
      </c>
      <c r="E22" s="21">
        <f t="shared" si="3"/>
        <v>2151.7264317099998</v>
      </c>
      <c r="F22" s="21">
        <v>1454.9563453999999</v>
      </c>
      <c r="G22" s="21">
        <v>544.71588616999998</v>
      </c>
      <c r="H22" s="21">
        <v>382.31674124</v>
      </c>
      <c r="I22" s="21">
        <v>527.92371799</v>
      </c>
      <c r="J22" s="21">
        <v>1976.64887125</v>
      </c>
      <c r="K22" s="21">
        <v>58.654507709999997</v>
      </c>
      <c r="L22" s="21">
        <v>294.19164982000001</v>
      </c>
      <c r="M22" s="21">
        <v>1623.8027137199999</v>
      </c>
      <c r="N22" s="21"/>
      <c r="O22" s="21"/>
      <c r="P22" s="21"/>
      <c r="Q22" s="21"/>
    </row>
    <row r="23" spans="1:17" ht="12.75" hidden="1" customHeight="1" outlineLevel="1">
      <c r="A23" s="9">
        <v>40909</v>
      </c>
      <c r="B23" s="21">
        <v>3378.3588318699999</v>
      </c>
      <c r="C23" s="21">
        <f t="shared" si="1"/>
        <v>589.51866804999997</v>
      </c>
      <c r="D23" s="21">
        <f t="shared" si="2"/>
        <v>655.03731154999991</v>
      </c>
      <c r="E23" s="21">
        <f t="shared" si="3"/>
        <v>2133.8028522700001</v>
      </c>
      <c r="F23" s="21">
        <v>1467.55238394</v>
      </c>
      <c r="G23" s="21">
        <v>544.24727758999995</v>
      </c>
      <c r="H23" s="21">
        <v>382.89944733999999</v>
      </c>
      <c r="I23" s="21">
        <v>540.40565901000002</v>
      </c>
      <c r="J23" s="21">
        <v>1910.8064479300001</v>
      </c>
      <c r="K23" s="21">
        <v>45.271390459999999</v>
      </c>
      <c r="L23" s="21">
        <v>272.13786420999998</v>
      </c>
      <c r="M23" s="21">
        <v>1593.39719326</v>
      </c>
      <c r="N23" s="21"/>
      <c r="O23" s="21"/>
      <c r="P23" s="21"/>
      <c r="Q23" s="21"/>
    </row>
    <row r="24" spans="1:17" ht="12.75" hidden="1" customHeight="1" outlineLevel="1">
      <c r="A24" s="9">
        <v>40940</v>
      </c>
      <c r="B24" s="21">
        <v>3325.0644490899999</v>
      </c>
      <c r="C24" s="21">
        <f t="shared" si="1"/>
        <v>589.57562464</v>
      </c>
      <c r="D24" s="21">
        <f t="shared" si="2"/>
        <v>654.48938117</v>
      </c>
      <c r="E24" s="21">
        <f t="shared" si="3"/>
        <v>2080.9994432799999</v>
      </c>
      <c r="F24" s="21">
        <v>1467.6169704199999</v>
      </c>
      <c r="G24" s="21">
        <v>544.03710022999996</v>
      </c>
      <c r="H24" s="21">
        <v>386.00360860000001</v>
      </c>
      <c r="I24" s="21">
        <v>537.57626158999994</v>
      </c>
      <c r="J24" s="21">
        <v>1857.44747867</v>
      </c>
      <c r="K24" s="21">
        <v>45.538524410000001</v>
      </c>
      <c r="L24" s="21">
        <v>268.48577256999999</v>
      </c>
      <c r="M24" s="21">
        <v>1543.4231816900001</v>
      </c>
      <c r="N24" s="21"/>
      <c r="O24" s="21"/>
      <c r="P24" s="21"/>
      <c r="Q24" s="21"/>
    </row>
    <row r="25" spans="1:17" ht="12.75" hidden="1" customHeight="1" outlineLevel="1">
      <c r="A25" s="9">
        <v>40969</v>
      </c>
      <c r="B25" s="21">
        <v>3268.0717660800001</v>
      </c>
      <c r="C25" s="21">
        <f t="shared" si="1"/>
        <v>588.35223178000001</v>
      </c>
      <c r="D25" s="21">
        <f t="shared" si="2"/>
        <v>643.82700922000004</v>
      </c>
      <c r="E25" s="21">
        <f t="shared" si="3"/>
        <v>2035.89252508</v>
      </c>
      <c r="F25" s="21">
        <v>1476.83209197</v>
      </c>
      <c r="G25" s="21">
        <v>551.15802134</v>
      </c>
      <c r="H25" s="21">
        <v>387.58885117</v>
      </c>
      <c r="I25" s="21">
        <v>538.08521945999996</v>
      </c>
      <c r="J25" s="21">
        <v>1791.2396741099999</v>
      </c>
      <c r="K25" s="21">
        <v>37.194210439999999</v>
      </c>
      <c r="L25" s="21">
        <v>256.23815804999998</v>
      </c>
      <c r="M25" s="21">
        <v>1497.8073056200001</v>
      </c>
      <c r="N25" s="21"/>
      <c r="O25" s="21"/>
      <c r="P25" s="21"/>
      <c r="Q25" s="21"/>
    </row>
    <row r="26" spans="1:17" ht="12.75" hidden="1" customHeight="1" outlineLevel="1">
      <c r="A26" s="9">
        <v>41000</v>
      </c>
      <c r="B26" s="21">
        <v>3239.9723461200001</v>
      </c>
      <c r="C26" s="21">
        <f t="shared" si="1"/>
        <v>589.21695008999995</v>
      </c>
      <c r="D26" s="21">
        <f t="shared" si="2"/>
        <v>648.75545242999999</v>
      </c>
      <c r="E26" s="21">
        <f t="shared" si="3"/>
        <v>2001.9999436000001</v>
      </c>
      <c r="F26" s="21">
        <v>1484.8837522900001</v>
      </c>
      <c r="G26" s="21">
        <v>551.71608347999995</v>
      </c>
      <c r="H26" s="21">
        <v>397.07172702999998</v>
      </c>
      <c r="I26" s="21">
        <v>536.09594177999998</v>
      </c>
      <c r="J26" s="21">
        <v>1755.08859383</v>
      </c>
      <c r="K26" s="21">
        <v>37.500866610000003</v>
      </c>
      <c r="L26" s="21">
        <v>251.68372539999999</v>
      </c>
      <c r="M26" s="21">
        <v>1465.9040018200001</v>
      </c>
      <c r="N26" s="21"/>
      <c r="O26" s="21"/>
      <c r="P26" s="21"/>
      <c r="Q26" s="21"/>
    </row>
    <row r="27" spans="1:17" ht="12.75" hidden="1" customHeight="1" outlineLevel="1">
      <c r="A27" s="9">
        <v>41030</v>
      </c>
      <c r="B27" s="21">
        <v>3230.8934793399999</v>
      </c>
      <c r="C27" s="21">
        <f t="shared" si="1"/>
        <v>600.63648217000002</v>
      </c>
      <c r="D27" s="21">
        <f t="shared" si="2"/>
        <v>662.96079121000002</v>
      </c>
      <c r="E27" s="21">
        <f t="shared" si="3"/>
        <v>1967.29620596</v>
      </c>
      <c r="F27" s="21">
        <v>1508.9386682100001</v>
      </c>
      <c r="G27" s="21">
        <v>571.80918917999998</v>
      </c>
      <c r="H27" s="21">
        <v>406.58446801999997</v>
      </c>
      <c r="I27" s="21">
        <v>530.54501101000005</v>
      </c>
      <c r="J27" s="21">
        <v>1721.9548111300001</v>
      </c>
      <c r="K27" s="21">
        <v>28.82729299</v>
      </c>
      <c r="L27" s="21">
        <v>256.37632318999999</v>
      </c>
      <c r="M27" s="21">
        <v>1436.7511949499999</v>
      </c>
      <c r="N27" s="21"/>
      <c r="O27" s="21"/>
      <c r="P27" s="21"/>
      <c r="Q27" s="21"/>
    </row>
    <row r="28" spans="1:17" ht="12.75" hidden="1" customHeight="1" outlineLevel="1">
      <c r="A28" s="9">
        <v>41061</v>
      </c>
      <c r="B28" s="21">
        <v>3213.8723150000001</v>
      </c>
      <c r="C28" s="21">
        <f t="shared" si="1"/>
        <v>598.24726678999991</v>
      </c>
      <c r="D28" s="21">
        <f t="shared" si="2"/>
        <v>667.67398790000004</v>
      </c>
      <c r="E28" s="21">
        <f t="shared" si="3"/>
        <v>1947.95106031</v>
      </c>
      <c r="F28" s="21">
        <v>1520.9453330399999</v>
      </c>
      <c r="G28" s="21">
        <v>570.76695502999996</v>
      </c>
      <c r="H28" s="21">
        <v>415.82999561000003</v>
      </c>
      <c r="I28" s="21">
        <v>534.34838239999999</v>
      </c>
      <c r="J28" s="21">
        <v>1692.9269819599999</v>
      </c>
      <c r="K28" s="21">
        <v>27.480311759999999</v>
      </c>
      <c r="L28" s="21">
        <v>251.84399228999999</v>
      </c>
      <c r="M28" s="21">
        <v>1413.60267791</v>
      </c>
      <c r="N28" s="21"/>
      <c r="O28" s="21"/>
      <c r="P28" s="21"/>
      <c r="Q28" s="21"/>
    </row>
    <row r="29" spans="1:17" ht="12.75" hidden="1" customHeight="1" outlineLevel="1">
      <c r="A29" s="9">
        <v>41091</v>
      </c>
      <c r="B29" s="21">
        <v>3198.6154606800001</v>
      </c>
      <c r="C29" s="21">
        <f t="shared" si="1"/>
        <v>603.87644437000006</v>
      </c>
      <c r="D29" s="21">
        <f t="shared" si="2"/>
        <v>667.69150428</v>
      </c>
      <c r="E29" s="21">
        <f t="shared" si="3"/>
        <v>1927.0475120299998</v>
      </c>
      <c r="F29" s="21">
        <v>1533.09302723</v>
      </c>
      <c r="G29" s="21">
        <v>576.65959406000002</v>
      </c>
      <c r="H29" s="21">
        <v>418.80681421000003</v>
      </c>
      <c r="I29" s="21">
        <v>537.62661895999997</v>
      </c>
      <c r="J29" s="21">
        <v>1665.5224334500001</v>
      </c>
      <c r="K29" s="21">
        <v>27.216850310000002</v>
      </c>
      <c r="L29" s="21">
        <v>248.88469007</v>
      </c>
      <c r="M29" s="21">
        <v>1389.4208930699999</v>
      </c>
      <c r="N29" s="21"/>
      <c r="O29" s="21"/>
      <c r="P29" s="21"/>
      <c r="Q29" s="21"/>
    </row>
    <row r="30" spans="1:17" ht="12.75" hidden="1" customHeight="1" outlineLevel="1">
      <c r="A30" s="9">
        <v>41122</v>
      </c>
      <c r="B30" s="21">
        <v>3190.1560979300002</v>
      </c>
      <c r="C30" s="21">
        <f t="shared" si="1"/>
        <v>613.16125820999991</v>
      </c>
      <c r="D30" s="21">
        <f t="shared" si="2"/>
        <v>668.74126815</v>
      </c>
      <c r="E30" s="21">
        <f t="shared" si="3"/>
        <v>1908.2535715700001</v>
      </c>
      <c r="F30" s="21">
        <v>1553.70612304</v>
      </c>
      <c r="G30" s="21">
        <v>586.34494987999994</v>
      </c>
      <c r="H30" s="21">
        <v>425.98210806999998</v>
      </c>
      <c r="I30" s="21">
        <v>541.37906509000004</v>
      </c>
      <c r="J30" s="21">
        <v>1636.44997489</v>
      </c>
      <c r="K30" s="21">
        <v>26.816308329999998</v>
      </c>
      <c r="L30" s="21">
        <v>242.75916007999999</v>
      </c>
      <c r="M30" s="21">
        <v>1366.87450648</v>
      </c>
      <c r="N30" s="21"/>
      <c r="O30" s="21"/>
      <c r="P30" s="21"/>
      <c r="Q30" s="21"/>
    </row>
    <row r="31" spans="1:17" ht="12.75" hidden="1" customHeight="1" outlineLevel="1">
      <c r="A31" s="9">
        <v>41153</v>
      </c>
      <c r="B31" s="21">
        <v>3137.1832085400001</v>
      </c>
      <c r="C31" s="21">
        <f t="shared" si="1"/>
        <v>616.84481318999997</v>
      </c>
      <c r="D31" s="21">
        <f t="shared" si="2"/>
        <v>665.95164911000006</v>
      </c>
      <c r="E31" s="21">
        <f t="shared" si="3"/>
        <v>1854.3867462399999</v>
      </c>
      <c r="F31" s="21">
        <v>1547.37763238</v>
      </c>
      <c r="G31" s="21">
        <v>590.88661227</v>
      </c>
      <c r="H31" s="21">
        <v>426.37203475000001</v>
      </c>
      <c r="I31" s="21">
        <v>530.11898536000001</v>
      </c>
      <c r="J31" s="21">
        <v>1589.8055761600001</v>
      </c>
      <c r="K31" s="21">
        <v>25.958200919999999</v>
      </c>
      <c r="L31" s="21">
        <v>239.57961435999999</v>
      </c>
      <c r="M31" s="21">
        <v>1324.26776088</v>
      </c>
      <c r="N31" s="21"/>
      <c r="O31" s="21"/>
      <c r="P31" s="21"/>
      <c r="Q31" s="21"/>
    </row>
    <row r="32" spans="1:17" ht="12.75" hidden="1" customHeight="1" outlineLevel="1">
      <c r="A32" s="9">
        <v>41183</v>
      </c>
      <c r="B32" s="21">
        <v>3119.65583827</v>
      </c>
      <c r="C32" s="21">
        <f t="shared" si="1"/>
        <v>628.60754026000006</v>
      </c>
      <c r="D32" s="21">
        <f t="shared" si="2"/>
        <v>669.42117974999996</v>
      </c>
      <c r="E32" s="21">
        <f t="shared" si="3"/>
        <v>1821.6271182600001</v>
      </c>
      <c r="F32" s="21">
        <v>1564.5532066400001</v>
      </c>
      <c r="G32" s="21">
        <v>601.99742615000002</v>
      </c>
      <c r="H32" s="21">
        <v>428.39985847999998</v>
      </c>
      <c r="I32" s="21">
        <v>534.15592201000004</v>
      </c>
      <c r="J32" s="21">
        <v>1555.1026316299999</v>
      </c>
      <c r="K32" s="21">
        <v>26.610114110000001</v>
      </c>
      <c r="L32" s="21">
        <v>241.02132126999999</v>
      </c>
      <c r="M32" s="21">
        <v>1287.47119625</v>
      </c>
      <c r="N32" s="21"/>
      <c r="O32" s="21"/>
      <c r="P32" s="21"/>
      <c r="Q32" s="21"/>
    </row>
    <row r="33" spans="1:17" ht="12.75" hidden="1" customHeight="1" outlineLevel="1">
      <c r="A33" s="9">
        <v>41214</v>
      </c>
      <c r="B33" s="21">
        <v>3099.8780475200001</v>
      </c>
      <c r="C33" s="21">
        <f t="shared" si="1"/>
        <v>629.31645522999997</v>
      </c>
      <c r="D33" s="21">
        <f t="shared" si="2"/>
        <v>671.11347649999993</v>
      </c>
      <c r="E33" s="21">
        <f t="shared" si="3"/>
        <v>1799.44811579</v>
      </c>
      <c r="F33" s="21">
        <v>1569.1321190900001</v>
      </c>
      <c r="G33" s="21">
        <v>603.41573345999996</v>
      </c>
      <c r="H33" s="21">
        <v>432.78151810999998</v>
      </c>
      <c r="I33" s="21">
        <v>532.93486752000001</v>
      </c>
      <c r="J33" s="21">
        <v>1530.74592843</v>
      </c>
      <c r="K33" s="21">
        <v>25.900721770000001</v>
      </c>
      <c r="L33" s="21">
        <v>238.33195839000001</v>
      </c>
      <c r="M33" s="21">
        <v>1266.5132482700001</v>
      </c>
      <c r="N33" s="21"/>
      <c r="O33" s="21"/>
      <c r="P33" s="21"/>
      <c r="Q33" s="21"/>
    </row>
    <row r="34" spans="1:17" ht="12.75" hidden="1" customHeight="1" outlineLevel="1">
      <c r="A34" s="9">
        <v>41244</v>
      </c>
      <c r="B34" s="21">
        <v>3051.1754390599999</v>
      </c>
      <c r="C34" s="21">
        <f t="shared" si="1"/>
        <v>618.36749785000006</v>
      </c>
      <c r="D34" s="21">
        <f t="shared" si="2"/>
        <v>667.78369462000001</v>
      </c>
      <c r="E34" s="21">
        <f t="shared" si="3"/>
        <v>1765.0242465900001</v>
      </c>
      <c r="F34" s="21">
        <v>1560.6767620400001</v>
      </c>
      <c r="G34" s="21">
        <v>602.80157768000004</v>
      </c>
      <c r="H34" s="21">
        <v>432.98807722999999</v>
      </c>
      <c r="I34" s="21">
        <v>524.88710713</v>
      </c>
      <c r="J34" s="21">
        <v>1490.4986770200001</v>
      </c>
      <c r="K34" s="21">
        <v>15.56592017</v>
      </c>
      <c r="L34" s="21">
        <v>234.79561738999999</v>
      </c>
      <c r="M34" s="21">
        <v>1240.1371394600001</v>
      </c>
      <c r="N34" s="21"/>
      <c r="O34" s="21"/>
      <c r="P34" s="21"/>
      <c r="Q34" s="21"/>
    </row>
    <row r="35" spans="1:17" ht="12.75" hidden="1" customHeight="1" outlineLevel="1">
      <c r="A35" s="9">
        <v>41275</v>
      </c>
      <c r="B35" s="21">
        <v>3015.0975500999998</v>
      </c>
      <c r="C35" s="21">
        <f t="shared" si="1"/>
        <v>627.26170969999998</v>
      </c>
      <c r="D35" s="21">
        <f t="shared" si="2"/>
        <v>660.93215754000005</v>
      </c>
      <c r="E35" s="21">
        <f t="shared" si="3"/>
        <v>1726.9036828600001</v>
      </c>
      <c r="F35" s="21">
        <v>1555.32781864</v>
      </c>
      <c r="G35" s="21">
        <v>611.72521265</v>
      </c>
      <c r="H35" s="21">
        <v>426.99775475000001</v>
      </c>
      <c r="I35" s="21">
        <v>516.60485124000002</v>
      </c>
      <c r="J35" s="21">
        <v>1459.76973146</v>
      </c>
      <c r="K35" s="21">
        <v>15.536497049999999</v>
      </c>
      <c r="L35" s="21">
        <v>233.93440279000001</v>
      </c>
      <c r="M35" s="21">
        <v>1210.2988316200001</v>
      </c>
      <c r="N35" s="21"/>
      <c r="O35" s="21"/>
      <c r="P35" s="21"/>
      <c r="Q35" s="21"/>
    </row>
    <row r="36" spans="1:17" ht="12.75" hidden="1" customHeight="1" outlineLevel="1">
      <c r="A36" s="9">
        <v>41306</v>
      </c>
      <c r="B36" s="21">
        <v>2998.5859006999999</v>
      </c>
      <c r="C36" s="21">
        <f t="shared" si="1"/>
        <v>741.31338375999997</v>
      </c>
      <c r="D36" s="21">
        <f t="shared" si="2"/>
        <v>596.96522097000002</v>
      </c>
      <c r="E36" s="21">
        <f t="shared" si="3"/>
        <v>1660.3072959699998</v>
      </c>
      <c r="F36" s="21">
        <v>1555.7952505200001</v>
      </c>
      <c r="G36" s="21">
        <v>642.13777307999999</v>
      </c>
      <c r="H36" s="21">
        <v>409.76047648999997</v>
      </c>
      <c r="I36" s="21">
        <v>503.89700095000001</v>
      </c>
      <c r="J36" s="21">
        <v>1442.7906501800001</v>
      </c>
      <c r="K36" s="21">
        <v>99.175610680000005</v>
      </c>
      <c r="L36" s="21">
        <v>187.20474447999999</v>
      </c>
      <c r="M36" s="21">
        <v>1156.4102950199999</v>
      </c>
      <c r="N36" s="21"/>
      <c r="O36" s="21"/>
      <c r="P36" s="21"/>
      <c r="Q36" s="21"/>
    </row>
    <row r="37" spans="1:17" ht="12.75" hidden="1" customHeight="1" outlineLevel="1">
      <c r="A37" s="9">
        <v>41334</v>
      </c>
      <c r="B37" s="21">
        <v>2992.1797707699998</v>
      </c>
      <c r="C37" s="21">
        <f t="shared" si="1"/>
        <v>755.96976825000002</v>
      </c>
      <c r="D37" s="21">
        <f t="shared" si="2"/>
        <v>594.54418882000004</v>
      </c>
      <c r="E37" s="21">
        <f t="shared" si="3"/>
        <v>1641.6658136999999</v>
      </c>
      <c r="F37" s="21">
        <v>1565.1646444400001</v>
      </c>
      <c r="G37" s="21">
        <v>654.30276718000005</v>
      </c>
      <c r="H37" s="21">
        <v>408.73559201</v>
      </c>
      <c r="I37" s="21">
        <v>502.12628525000002</v>
      </c>
      <c r="J37" s="21">
        <v>1427.0151263299999</v>
      </c>
      <c r="K37" s="21">
        <v>101.66700107</v>
      </c>
      <c r="L37" s="21">
        <v>185.80859681000001</v>
      </c>
      <c r="M37" s="21">
        <v>1139.53952845</v>
      </c>
      <c r="N37" s="21"/>
      <c r="O37" s="21"/>
      <c r="P37" s="21"/>
      <c r="Q37" s="21"/>
    </row>
    <row r="38" spans="1:17" ht="12.75" hidden="1" customHeight="1" outlineLevel="1">
      <c r="A38" s="9">
        <v>41365</v>
      </c>
      <c r="B38" s="21">
        <v>3009.76796036</v>
      </c>
      <c r="C38" s="21">
        <f t="shared" si="1"/>
        <v>788.48673656999995</v>
      </c>
      <c r="D38" s="21">
        <f t="shared" si="2"/>
        <v>594.41834702000006</v>
      </c>
      <c r="E38" s="21">
        <f t="shared" si="3"/>
        <v>1626.86287677</v>
      </c>
      <c r="F38" s="21">
        <v>1602.02500371</v>
      </c>
      <c r="G38" s="21">
        <v>685.66821278999998</v>
      </c>
      <c r="H38" s="21">
        <v>413.33861920999999</v>
      </c>
      <c r="I38" s="21">
        <v>503.01817170999999</v>
      </c>
      <c r="J38" s="21">
        <v>1407.74295665</v>
      </c>
      <c r="K38" s="21">
        <v>102.81852378000001</v>
      </c>
      <c r="L38" s="21">
        <v>181.07972781000001</v>
      </c>
      <c r="M38" s="21">
        <v>1123.84470506</v>
      </c>
      <c r="N38" s="21"/>
      <c r="O38" s="21"/>
      <c r="P38" s="21"/>
      <c r="Q38" s="21"/>
    </row>
    <row r="39" spans="1:17" ht="12.75" hidden="1" customHeight="1" outlineLevel="1">
      <c r="A39" s="9">
        <v>41395</v>
      </c>
      <c r="B39" s="21">
        <v>2992.4700450599998</v>
      </c>
      <c r="C39" s="21">
        <f t="shared" si="1"/>
        <v>786.08201509999992</v>
      </c>
      <c r="D39" s="21">
        <f t="shared" si="2"/>
        <v>599.05022402999998</v>
      </c>
      <c r="E39" s="21">
        <f t="shared" si="3"/>
        <v>1607.3378059299998</v>
      </c>
      <c r="F39" s="21">
        <v>1600.4398449800001</v>
      </c>
      <c r="G39" s="21">
        <v>681.89268677999996</v>
      </c>
      <c r="H39" s="21">
        <v>418.47530018999998</v>
      </c>
      <c r="I39" s="21">
        <v>500.07185801000003</v>
      </c>
      <c r="J39" s="21">
        <v>1392.03020008</v>
      </c>
      <c r="K39" s="21">
        <v>104.18932832</v>
      </c>
      <c r="L39" s="21">
        <v>180.57492384</v>
      </c>
      <c r="M39" s="21">
        <v>1107.2659479199999</v>
      </c>
      <c r="N39" s="21"/>
      <c r="O39" s="21"/>
      <c r="P39" s="21"/>
      <c r="Q39" s="21"/>
    </row>
    <row r="40" spans="1:17" ht="12.75" hidden="1" customHeight="1" outlineLevel="1">
      <c r="A40" s="9">
        <v>41426</v>
      </c>
      <c r="B40" s="21">
        <v>2995.88573649</v>
      </c>
      <c r="C40" s="21">
        <f t="shared" si="1"/>
        <v>811.68819015000008</v>
      </c>
      <c r="D40" s="21">
        <f t="shared" si="2"/>
        <v>599.15037066000002</v>
      </c>
      <c r="E40" s="21">
        <f t="shared" si="3"/>
        <v>1585.04717568</v>
      </c>
      <c r="F40" s="21">
        <v>1620.9258353600001</v>
      </c>
      <c r="G40" s="21">
        <v>706.96431139000003</v>
      </c>
      <c r="H40" s="21">
        <v>420.69333160000002</v>
      </c>
      <c r="I40" s="21">
        <v>493.26819237000001</v>
      </c>
      <c r="J40" s="21">
        <v>1374.9599011299999</v>
      </c>
      <c r="K40" s="21">
        <v>104.72387876000001</v>
      </c>
      <c r="L40" s="21">
        <v>178.45703906</v>
      </c>
      <c r="M40" s="21">
        <v>1091.7789833100001</v>
      </c>
      <c r="N40" s="21"/>
      <c r="O40" s="21"/>
      <c r="P40" s="21"/>
      <c r="Q40" s="21"/>
    </row>
    <row r="41" spans="1:17" ht="12.75" hidden="1" customHeight="1" outlineLevel="1">
      <c r="A41" s="9">
        <v>41456</v>
      </c>
      <c r="B41" s="21">
        <v>3003.4709585800001</v>
      </c>
      <c r="C41" s="21">
        <f t="shared" si="1"/>
        <v>829.89681990999998</v>
      </c>
      <c r="D41" s="21">
        <f t="shared" si="2"/>
        <v>600.76348430000007</v>
      </c>
      <c r="E41" s="21">
        <f t="shared" si="3"/>
        <v>1572.8106543699998</v>
      </c>
      <c r="F41" s="21">
        <v>1647.6177507899999</v>
      </c>
      <c r="G41" s="21">
        <v>725.09054518999994</v>
      </c>
      <c r="H41" s="21">
        <v>427.69923849000003</v>
      </c>
      <c r="I41" s="21">
        <v>494.82796710999997</v>
      </c>
      <c r="J41" s="21">
        <v>1355.8532077899999</v>
      </c>
      <c r="K41" s="21">
        <v>104.80627472</v>
      </c>
      <c r="L41" s="21">
        <v>173.06424580999999</v>
      </c>
      <c r="M41" s="21">
        <v>1077.9826872599999</v>
      </c>
      <c r="N41" s="21"/>
      <c r="O41" s="21"/>
      <c r="P41" s="21"/>
      <c r="Q41" s="21"/>
    </row>
    <row r="42" spans="1:17" ht="12.75" hidden="1" customHeight="1" outlineLevel="1">
      <c r="A42" s="9">
        <v>41487</v>
      </c>
      <c r="B42" s="21">
        <v>3023.93831963</v>
      </c>
      <c r="C42" s="21">
        <f t="shared" si="1"/>
        <v>852.48006801999998</v>
      </c>
      <c r="D42" s="21">
        <f t="shared" si="2"/>
        <v>609.24549195999998</v>
      </c>
      <c r="E42" s="21">
        <f t="shared" si="3"/>
        <v>1562.21275965</v>
      </c>
      <c r="F42" s="21">
        <v>1678.4494339800001</v>
      </c>
      <c r="G42" s="21">
        <v>746.34520284999996</v>
      </c>
      <c r="H42" s="21">
        <v>436.84501598999998</v>
      </c>
      <c r="I42" s="21">
        <v>495.25921513999998</v>
      </c>
      <c r="J42" s="21">
        <v>1345.4888856499999</v>
      </c>
      <c r="K42" s="21">
        <v>106.13486517</v>
      </c>
      <c r="L42" s="21">
        <v>172.40047597</v>
      </c>
      <c r="M42" s="21">
        <v>1066.95354451</v>
      </c>
      <c r="N42" s="21"/>
      <c r="O42" s="21"/>
      <c r="P42" s="21"/>
      <c r="Q42" s="21"/>
    </row>
    <row r="43" spans="1:17" ht="12.75" hidden="1" customHeight="1" outlineLevel="1">
      <c r="A43" s="9">
        <v>41518</v>
      </c>
      <c r="B43" s="21">
        <v>3008.9438658899999</v>
      </c>
      <c r="C43" s="21">
        <f t="shared" si="1"/>
        <v>864.27071352000007</v>
      </c>
      <c r="D43" s="21">
        <f t="shared" si="2"/>
        <v>608.93658791999997</v>
      </c>
      <c r="E43" s="21">
        <f t="shared" si="3"/>
        <v>1535.7365644500001</v>
      </c>
      <c r="F43" s="21">
        <v>1692.19042947</v>
      </c>
      <c r="G43" s="21">
        <v>761.01608304000001</v>
      </c>
      <c r="H43" s="21">
        <v>438.37768094</v>
      </c>
      <c r="I43" s="21">
        <v>492.79666549000001</v>
      </c>
      <c r="J43" s="21">
        <v>1316.7534364200001</v>
      </c>
      <c r="K43" s="21">
        <v>103.25463048</v>
      </c>
      <c r="L43" s="21">
        <v>170.55890697999999</v>
      </c>
      <c r="M43" s="21">
        <v>1042.9398989599999</v>
      </c>
      <c r="N43" s="21"/>
      <c r="O43" s="21"/>
      <c r="P43" s="21"/>
      <c r="Q43" s="21"/>
    </row>
    <row r="44" spans="1:17" ht="12.75" hidden="1" customHeight="1" outlineLevel="1">
      <c r="A44" s="9">
        <v>41548</v>
      </c>
      <c r="B44" s="21">
        <v>3014.29669792</v>
      </c>
      <c r="C44" s="21">
        <f t="shared" si="1"/>
        <v>882.35532668999997</v>
      </c>
      <c r="D44" s="21">
        <f t="shared" si="2"/>
        <v>610.39296221999996</v>
      </c>
      <c r="E44" s="21">
        <f t="shared" si="3"/>
        <v>1521.5484090100001</v>
      </c>
      <c r="F44" s="21">
        <v>1717.3135643799999</v>
      </c>
      <c r="G44" s="21">
        <v>783.40489597999999</v>
      </c>
      <c r="H44" s="21">
        <v>436.04784429</v>
      </c>
      <c r="I44" s="21">
        <v>497.86082411000001</v>
      </c>
      <c r="J44" s="21">
        <v>1296.9831335399999</v>
      </c>
      <c r="K44" s="21">
        <v>98.950430710000006</v>
      </c>
      <c r="L44" s="21">
        <v>174.34511792999999</v>
      </c>
      <c r="M44" s="21">
        <v>1023.6875849</v>
      </c>
      <c r="N44" s="21"/>
      <c r="O44" s="21"/>
      <c r="P44" s="21"/>
      <c r="Q44" s="21"/>
    </row>
    <row r="45" spans="1:17" ht="12.75" hidden="1" customHeight="1" outlineLevel="1">
      <c r="A45" s="9">
        <v>41579</v>
      </c>
      <c r="B45" s="21">
        <v>2954.7722200799999</v>
      </c>
      <c r="C45" s="21">
        <f t="shared" si="1"/>
        <v>851.46072845000003</v>
      </c>
      <c r="D45" s="21">
        <f t="shared" si="2"/>
        <v>607.25549780000006</v>
      </c>
      <c r="E45" s="21">
        <f t="shared" si="3"/>
        <v>1496.05599383</v>
      </c>
      <c r="F45" s="21">
        <v>1713.6867199999999</v>
      </c>
      <c r="G45" s="21">
        <v>786.12325037000005</v>
      </c>
      <c r="H45" s="21">
        <v>434.69081747000001</v>
      </c>
      <c r="I45" s="21">
        <v>492.87265215999997</v>
      </c>
      <c r="J45" s="21">
        <v>1241.08550008</v>
      </c>
      <c r="K45" s="21">
        <v>65.337478079999997</v>
      </c>
      <c r="L45" s="21">
        <v>172.56468032999999</v>
      </c>
      <c r="M45" s="21">
        <v>1003.18334167</v>
      </c>
      <c r="N45" s="21"/>
      <c r="O45" s="21"/>
      <c r="P45" s="21"/>
      <c r="Q45" s="21"/>
    </row>
    <row r="46" spans="1:17" ht="12.75" hidden="1" customHeight="1" outlineLevel="1">
      <c r="A46" s="9">
        <v>41609</v>
      </c>
      <c r="B46" s="21">
        <v>2923.4997773999999</v>
      </c>
      <c r="C46" s="21">
        <f t="shared" si="1"/>
        <v>856.21159208999995</v>
      </c>
      <c r="D46" s="21">
        <f t="shared" si="2"/>
        <v>596.15331191999996</v>
      </c>
      <c r="E46" s="21">
        <f t="shared" si="3"/>
        <v>1471.1348733899999</v>
      </c>
      <c r="F46" s="21">
        <v>1713.83946167</v>
      </c>
      <c r="G46" s="21">
        <v>795.81973668000001</v>
      </c>
      <c r="H46" s="21">
        <v>423.13600803999998</v>
      </c>
      <c r="I46" s="21">
        <v>494.88371695000001</v>
      </c>
      <c r="J46" s="21">
        <v>1209.6603157300001</v>
      </c>
      <c r="K46" s="21">
        <v>60.391855409999998</v>
      </c>
      <c r="L46" s="21">
        <v>173.01730387999999</v>
      </c>
      <c r="M46" s="21">
        <v>976.25115644000005</v>
      </c>
      <c r="N46" s="21"/>
      <c r="O46" s="21"/>
      <c r="P46" s="21"/>
      <c r="Q46" s="21"/>
    </row>
    <row r="47" spans="1:17" ht="12.75" hidden="1" customHeight="1" outlineLevel="1">
      <c r="A47" s="9">
        <v>41640</v>
      </c>
      <c r="B47" s="21">
        <v>2922.5563936899998</v>
      </c>
      <c r="C47" s="21">
        <f t="shared" si="1"/>
        <v>867.43613428000003</v>
      </c>
      <c r="D47" s="21">
        <f t="shared" si="2"/>
        <v>598.11052240000004</v>
      </c>
      <c r="E47" s="21">
        <f t="shared" si="3"/>
        <v>1457.00973701</v>
      </c>
      <c r="F47" s="21">
        <v>1722.07683002</v>
      </c>
      <c r="G47" s="21">
        <v>806.6948946</v>
      </c>
      <c r="H47" s="21">
        <v>425.0448791</v>
      </c>
      <c r="I47" s="21">
        <v>490.33705631999999</v>
      </c>
      <c r="J47" s="21">
        <v>1200.4795636700001</v>
      </c>
      <c r="K47" s="21">
        <v>60.74123968</v>
      </c>
      <c r="L47" s="21">
        <v>173.0656433</v>
      </c>
      <c r="M47" s="21">
        <v>966.67268068999999</v>
      </c>
      <c r="N47" s="21"/>
      <c r="O47" s="21"/>
      <c r="P47" s="21"/>
      <c r="Q47" s="21"/>
    </row>
    <row r="48" spans="1:17" ht="12.75" hidden="1" customHeight="1" outlineLevel="1">
      <c r="A48" s="9">
        <v>41671</v>
      </c>
      <c r="B48" s="21">
        <v>3169.0535571300002</v>
      </c>
      <c r="C48" s="21">
        <f t="shared" si="1"/>
        <v>880.69078764999995</v>
      </c>
      <c r="D48" s="21">
        <f t="shared" si="2"/>
        <v>678.03809079000007</v>
      </c>
      <c r="E48" s="21">
        <f t="shared" si="3"/>
        <v>1610.3246786899999</v>
      </c>
      <c r="F48" s="21">
        <v>1724.99810955</v>
      </c>
      <c r="G48" s="21">
        <v>813.38302358999999</v>
      </c>
      <c r="H48" s="21">
        <v>427.37681857000001</v>
      </c>
      <c r="I48" s="21">
        <v>484.23826738999998</v>
      </c>
      <c r="J48" s="21">
        <v>1444.05544758</v>
      </c>
      <c r="K48" s="21">
        <v>67.307764059999997</v>
      </c>
      <c r="L48" s="21">
        <v>250.66127222</v>
      </c>
      <c r="M48" s="21">
        <v>1126.0864113</v>
      </c>
      <c r="N48" s="21"/>
      <c r="O48" s="21"/>
      <c r="P48" s="21"/>
      <c r="Q48" s="21"/>
    </row>
    <row r="49" spans="1:17" ht="12.75" hidden="1" customHeight="1" outlineLevel="1">
      <c r="A49" s="9">
        <v>41699</v>
      </c>
      <c r="B49" s="21">
        <v>3286.2469093</v>
      </c>
      <c r="C49" s="21">
        <f t="shared" si="1"/>
        <v>910.82463102999998</v>
      </c>
      <c r="D49" s="21">
        <f t="shared" si="2"/>
        <v>648.76074300000005</v>
      </c>
      <c r="E49" s="21">
        <f t="shared" si="3"/>
        <v>1726.6615352700001</v>
      </c>
      <c r="F49" s="21">
        <v>1724.19583255</v>
      </c>
      <c r="G49" s="21">
        <v>825.13809104999996</v>
      </c>
      <c r="H49" s="21">
        <v>414.36540162</v>
      </c>
      <c r="I49" s="21">
        <v>484.69233988000002</v>
      </c>
      <c r="J49" s="21">
        <v>1562.05107675</v>
      </c>
      <c r="K49" s="21">
        <v>85.686539980000006</v>
      </c>
      <c r="L49" s="21">
        <v>234.39534137999999</v>
      </c>
      <c r="M49" s="21">
        <v>1241.9691953900001</v>
      </c>
      <c r="N49" s="21"/>
      <c r="O49" s="21"/>
      <c r="P49" s="21"/>
      <c r="Q49" s="21"/>
    </row>
    <row r="50" spans="1:17" ht="12.75" hidden="1" customHeight="1" outlineLevel="1">
      <c r="A50" s="9">
        <v>41730</v>
      </c>
      <c r="B50" s="21">
        <v>3315.9001254899999</v>
      </c>
      <c r="C50" s="21">
        <f t="shared" si="1"/>
        <v>917.01301797999997</v>
      </c>
      <c r="D50" s="21">
        <f t="shared" si="2"/>
        <v>666.40236096000001</v>
      </c>
      <c r="E50" s="21">
        <f t="shared" si="3"/>
        <v>1732.48474655</v>
      </c>
      <c r="F50" s="21">
        <v>1720.7769908099999</v>
      </c>
      <c r="G50" s="21">
        <v>840.78643026999998</v>
      </c>
      <c r="H50" s="21">
        <v>409.36012836999998</v>
      </c>
      <c r="I50" s="21">
        <v>470.63043217000001</v>
      </c>
      <c r="J50" s="21">
        <v>1595.12313468</v>
      </c>
      <c r="K50" s="21">
        <v>76.226587710000004</v>
      </c>
      <c r="L50" s="21">
        <v>257.04223259000003</v>
      </c>
      <c r="M50" s="21">
        <v>1261.85431438</v>
      </c>
      <c r="N50" s="21"/>
      <c r="O50" s="21"/>
      <c r="P50" s="21"/>
      <c r="Q50" s="21"/>
    </row>
    <row r="51" spans="1:17" ht="12.75" hidden="1" customHeight="1" outlineLevel="1">
      <c r="A51" s="9">
        <v>41760</v>
      </c>
      <c r="B51" s="21">
        <v>3337.73349783</v>
      </c>
      <c r="C51" s="21">
        <f t="shared" si="1"/>
        <v>909.96819410000001</v>
      </c>
      <c r="D51" s="21">
        <f t="shared" si="2"/>
        <v>699.28482413999996</v>
      </c>
      <c r="E51" s="21">
        <f t="shared" si="3"/>
        <v>1728.48047959</v>
      </c>
      <c r="F51" s="21">
        <v>1703.4470421399999</v>
      </c>
      <c r="G51" s="21">
        <v>831.37623240000005</v>
      </c>
      <c r="H51" s="21">
        <v>410.52216222999999</v>
      </c>
      <c r="I51" s="21">
        <v>461.54864751000002</v>
      </c>
      <c r="J51" s="21">
        <v>1634.2864556899999</v>
      </c>
      <c r="K51" s="21">
        <v>78.591961699999999</v>
      </c>
      <c r="L51" s="21">
        <v>288.76266191000002</v>
      </c>
      <c r="M51" s="21">
        <v>1266.93183208</v>
      </c>
      <c r="N51" s="21"/>
      <c r="O51" s="21"/>
      <c r="P51" s="21"/>
      <c r="Q51" s="21"/>
    </row>
    <row r="52" spans="1:17" ht="12.75" hidden="1" customHeight="1" outlineLevel="1">
      <c r="A52" s="9">
        <v>41791</v>
      </c>
      <c r="B52" s="21">
        <v>3204.8854777000001</v>
      </c>
      <c r="C52" s="21">
        <f t="shared" si="1"/>
        <v>921.67512140999997</v>
      </c>
      <c r="D52" s="21">
        <f t="shared" si="2"/>
        <v>606.79039703000001</v>
      </c>
      <c r="E52" s="21">
        <f t="shared" si="3"/>
        <v>1676.4199592599998</v>
      </c>
      <c r="F52" s="21">
        <v>1673.8485734200001</v>
      </c>
      <c r="G52" s="21">
        <v>832.39429435</v>
      </c>
      <c r="H52" s="21">
        <v>385.89436036000001</v>
      </c>
      <c r="I52" s="21">
        <v>455.55991870999998</v>
      </c>
      <c r="J52" s="21">
        <v>1531.03690428</v>
      </c>
      <c r="K52" s="21">
        <v>89.280827059999993</v>
      </c>
      <c r="L52" s="21">
        <v>220.89603667</v>
      </c>
      <c r="M52" s="21">
        <v>1220.8600405499999</v>
      </c>
      <c r="N52" s="21"/>
      <c r="O52" s="21"/>
      <c r="P52" s="21"/>
      <c r="Q52" s="21"/>
    </row>
    <row r="53" spans="1:17" ht="12.75" hidden="1" customHeight="1" outlineLevel="1">
      <c r="A53" s="9">
        <v>41821</v>
      </c>
      <c r="B53" s="21">
        <v>3234.1387481699999</v>
      </c>
      <c r="C53" s="21">
        <f t="shared" si="1"/>
        <v>950.41766615000006</v>
      </c>
      <c r="D53" s="21">
        <f t="shared" si="2"/>
        <v>602.73287931000004</v>
      </c>
      <c r="E53" s="21">
        <f t="shared" si="3"/>
        <v>1680.9882027100002</v>
      </c>
      <c r="F53" s="21">
        <v>1682.1952349600001</v>
      </c>
      <c r="G53" s="21">
        <v>853.06505311000001</v>
      </c>
      <c r="H53" s="21">
        <v>378.20267553999997</v>
      </c>
      <c r="I53" s="21">
        <v>450.92750631000001</v>
      </c>
      <c r="J53" s="21">
        <v>1551.94351321</v>
      </c>
      <c r="K53" s="21">
        <v>97.352613039999994</v>
      </c>
      <c r="L53" s="21">
        <v>224.53020377000001</v>
      </c>
      <c r="M53" s="21">
        <v>1230.0606964000001</v>
      </c>
      <c r="N53" s="21"/>
      <c r="O53" s="21"/>
      <c r="P53" s="21"/>
      <c r="Q53" s="21"/>
    </row>
    <row r="54" spans="1:17" hidden="1" outlineLevel="1">
      <c r="A54" s="9">
        <v>41852</v>
      </c>
      <c r="B54" s="21">
        <v>3430.8617979999999</v>
      </c>
      <c r="C54" s="21">
        <f t="shared" si="1"/>
        <v>975.08933569999999</v>
      </c>
      <c r="D54" s="21">
        <f t="shared" si="2"/>
        <v>631.76980307999997</v>
      </c>
      <c r="E54" s="21">
        <f t="shared" si="3"/>
        <v>1824.0026592200002</v>
      </c>
      <c r="F54" s="21">
        <v>1693.5254491999999</v>
      </c>
      <c r="G54" s="21">
        <v>869.43714982999995</v>
      </c>
      <c r="H54" s="21">
        <v>377.54863284999999</v>
      </c>
      <c r="I54" s="21">
        <v>446.53966652000003</v>
      </c>
      <c r="J54" s="21">
        <v>1737.3363488</v>
      </c>
      <c r="K54" s="21">
        <v>105.65218587</v>
      </c>
      <c r="L54" s="21">
        <v>254.22117023000001</v>
      </c>
      <c r="M54" s="21">
        <v>1377.4629927000001</v>
      </c>
      <c r="N54" s="21"/>
      <c r="O54" s="21"/>
      <c r="P54" s="21"/>
      <c r="Q54" s="21"/>
    </row>
    <row r="55" spans="1:17" hidden="1" outlineLevel="1" collapsed="1">
      <c r="A55" s="9">
        <v>41883</v>
      </c>
      <c r="B55" s="21">
        <v>3275.0666821599998</v>
      </c>
      <c r="C55" s="21">
        <f t="shared" si="1"/>
        <v>943.75051755000004</v>
      </c>
      <c r="D55" s="21">
        <f t="shared" si="2"/>
        <v>620.32646631</v>
      </c>
      <c r="E55" s="21">
        <f t="shared" si="3"/>
        <v>1710.9896983000001</v>
      </c>
      <c r="F55" s="21">
        <v>1668.44217452</v>
      </c>
      <c r="G55" s="21">
        <v>856.69101082999998</v>
      </c>
      <c r="H55" s="21">
        <v>376.51699602000002</v>
      </c>
      <c r="I55" s="21">
        <v>435.23416766999998</v>
      </c>
      <c r="J55" s="21">
        <v>1606.62450764</v>
      </c>
      <c r="K55" s="21">
        <v>87.059506720000002</v>
      </c>
      <c r="L55" s="21">
        <v>243.80947029000001</v>
      </c>
      <c r="M55" s="21">
        <v>1275.7555306300001</v>
      </c>
      <c r="N55" s="21"/>
      <c r="O55" s="21"/>
      <c r="P55" s="21"/>
      <c r="Q55" s="21"/>
    </row>
    <row r="56" spans="1:17" hidden="1" outlineLevel="1" collapsed="1">
      <c r="A56" s="9">
        <v>41913</v>
      </c>
      <c r="B56" s="21">
        <v>3226.4197514299999</v>
      </c>
      <c r="C56" s="21">
        <f t="shared" si="1"/>
        <v>955.58399388999999</v>
      </c>
      <c r="D56" s="21">
        <f t="shared" si="2"/>
        <v>591.28202663000002</v>
      </c>
      <c r="E56" s="21">
        <f t="shared" si="3"/>
        <v>1679.55373091</v>
      </c>
      <c r="F56" s="21">
        <v>1644.4815752500001</v>
      </c>
      <c r="G56" s="21">
        <v>852.27395971999999</v>
      </c>
      <c r="H56" s="21">
        <v>364.2693486</v>
      </c>
      <c r="I56" s="21">
        <v>427.93826693</v>
      </c>
      <c r="J56" s="21">
        <v>1581.93817618</v>
      </c>
      <c r="K56" s="21">
        <v>103.31003416999999</v>
      </c>
      <c r="L56" s="21">
        <v>227.01267802999999</v>
      </c>
      <c r="M56" s="21">
        <v>1251.61546398</v>
      </c>
      <c r="N56" s="21"/>
      <c r="O56" s="21"/>
      <c r="P56" s="21"/>
      <c r="Q56" s="21"/>
    </row>
    <row r="57" spans="1:17" hidden="1" outlineLevel="1" collapsed="1">
      <c r="A57" s="9">
        <v>41944</v>
      </c>
      <c r="B57" s="21">
        <v>3428.1436774200001</v>
      </c>
      <c r="C57" s="21">
        <f t="shared" si="1"/>
        <v>949.00117224000007</v>
      </c>
      <c r="D57" s="21">
        <f t="shared" si="2"/>
        <v>627.97890514000005</v>
      </c>
      <c r="E57" s="21">
        <f t="shared" si="3"/>
        <v>1851.1636000400001</v>
      </c>
      <c r="F57" s="21">
        <v>1623.7918932299999</v>
      </c>
      <c r="G57" s="21">
        <v>832.65621596000005</v>
      </c>
      <c r="H57" s="21">
        <v>365.88218912000002</v>
      </c>
      <c r="I57" s="21">
        <v>425.25348815000001</v>
      </c>
      <c r="J57" s="21">
        <v>1804.35178419</v>
      </c>
      <c r="K57" s="21">
        <v>116.34495628000001</v>
      </c>
      <c r="L57" s="21">
        <v>262.09671601999997</v>
      </c>
      <c r="M57" s="21">
        <v>1425.9101118900001</v>
      </c>
      <c r="N57" s="21"/>
      <c r="O57" s="21"/>
      <c r="P57" s="21"/>
      <c r="Q57" s="21"/>
    </row>
    <row r="58" spans="1:17" hidden="1" outlineLevel="1" collapsed="1">
      <c r="A58" s="9">
        <v>41974</v>
      </c>
      <c r="B58" s="21">
        <v>3510.4516887599998</v>
      </c>
      <c r="C58" s="21">
        <f t="shared" si="1"/>
        <v>975.18659219999995</v>
      </c>
      <c r="D58" s="21">
        <f t="shared" si="2"/>
        <v>641.39040060999992</v>
      </c>
      <c r="E58" s="21">
        <f t="shared" si="3"/>
        <v>1893.8746959499999</v>
      </c>
      <c r="F58" s="21">
        <v>1638.6551983700001</v>
      </c>
      <c r="G58" s="21">
        <v>851.30386094999994</v>
      </c>
      <c r="H58" s="21">
        <v>366.83256351</v>
      </c>
      <c r="I58" s="21">
        <v>420.51877390999999</v>
      </c>
      <c r="J58" s="21">
        <v>1871.7964903899999</v>
      </c>
      <c r="K58" s="21">
        <v>123.88273125000001</v>
      </c>
      <c r="L58" s="21">
        <v>274.55783709999997</v>
      </c>
      <c r="M58" s="21">
        <v>1473.35592204</v>
      </c>
      <c r="N58" s="21"/>
      <c r="O58" s="21"/>
      <c r="P58" s="21"/>
      <c r="Q58" s="21"/>
    </row>
    <row r="59" spans="1:17" hidden="1" outlineLevel="1" collapsed="1">
      <c r="A59" s="9">
        <v>42005</v>
      </c>
      <c r="B59" s="21">
        <v>3515.1737943200001</v>
      </c>
      <c r="C59" s="21">
        <f t="shared" si="1"/>
        <v>951.64537794</v>
      </c>
      <c r="D59" s="21">
        <f t="shared" si="2"/>
        <v>643.43174783999996</v>
      </c>
      <c r="E59" s="21">
        <f t="shared" si="3"/>
        <v>1920.0966685399999</v>
      </c>
      <c r="F59" s="21">
        <v>1606.7510779500001</v>
      </c>
      <c r="G59" s="21">
        <v>826.61296424</v>
      </c>
      <c r="H59" s="21">
        <v>364.23245143999998</v>
      </c>
      <c r="I59" s="21">
        <v>415.90566226999999</v>
      </c>
      <c r="J59" s="21">
        <v>1908.42271637</v>
      </c>
      <c r="K59" s="21">
        <v>125.03241370000001</v>
      </c>
      <c r="L59" s="21">
        <v>279.19929639999998</v>
      </c>
      <c r="M59" s="21">
        <v>1504.1910062699999</v>
      </c>
      <c r="N59" s="21"/>
      <c r="O59" s="21"/>
      <c r="P59" s="21"/>
      <c r="Q59" s="21"/>
    </row>
    <row r="60" spans="1:17" hidden="1" outlineLevel="1" collapsed="1">
      <c r="A60" s="9">
        <v>42036</v>
      </c>
      <c r="B60" s="21">
        <v>4783.9572170199999</v>
      </c>
      <c r="C60" s="21">
        <f t="shared" si="1"/>
        <v>1007.0605469999999</v>
      </c>
      <c r="D60" s="21">
        <f t="shared" si="2"/>
        <v>844.97053481</v>
      </c>
      <c r="E60" s="21">
        <f t="shared" si="3"/>
        <v>2931.9261352100002</v>
      </c>
      <c r="F60" s="21">
        <v>1595.1601419199999</v>
      </c>
      <c r="G60" s="21">
        <v>826.47655686999997</v>
      </c>
      <c r="H60" s="21">
        <v>348.96578275000002</v>
      </c>
      <c r="I60" s="21">
        <v>419.71780230000002</v>
      </c>
      <c r="J60" s="21">
        <v>3188.7970750999998</v>
      </c>
      <c r="K60" s="21">
        <v>180.58399012999999</v>
      </c>
      <c r="L60" s="21">
        <v>496.00475205999999</v>
      </c>
      <c r="M60" s="21">
        <v>2512.2083329100001</v>
      </c>
      <c r="N60" s="21"/>
      <c r="O60" s="21"/>
      <c r="P60" s="21"/>
      <c r="Q60" s="21"/>
    </row>
    <row r="61" spans="1:17" hidden="1" outlineLevel="1" collapsed="1">
      <c r="A61" s="9">
        <v>42064</v>
      </c>
      <c r="B61" s="21">
        <v>4251.8871693299998</v>
      </c>
      <c r="C61" s="21">
        <f t="shared" si="1"/>
        <v>1005.74868363</v>
      </c>
      <c r="D61" s="21">
        <f t="shared" si="2"/>
        <v>743.61434075</v>
      </c>
      <c r="E61" s="21">
        <f t="shared" si="3"/>
        <v>2502.5241449499999</v>
      </c>
      <c r="F61" s="21">
        <v>1592.256924</v>
      </c>
      <c r="G61" s="21">
        <v>827.34464390999995</v>
      </c>
      <c r="H61" s="21">
        <v>344.56928534999997</v>
      </c>
      <c r="I61" s="21">
        <v>420.34299473999999</v>
      </c>
      <c r="J61" s="21">
        <v>2659.63024533</v>
      </c>
      <c r="K61" s="21">
        <v>178.40403971999999</v>
      </c>
      <c r="L61" s="21">
        <v>399.04505540000002</v>
      </c>
      <c r="M61" s="21">
        <v>2082.1811502099999</v>
      </c>
      <c r="N61" s="21"/>
      <c r="O61" s="21"/>
      <c r="P61" s="21"/>
      <c r="Q61" s="21"/>
    </row>
    <row r="62" spans="1:17" hidden="1" outlineLevel="1" collapsed="1">
      <c r="A62" s="9">
        <v>42095</v>
      </c>
      <c r="B62" s="21">
        <v>3927.7010538899999</v>
      </c>
      <c r="C62" s="21">
        <f t="shared" si="1"/>
        <v>982.48003996000011</v>
      </c>
      <c r="D62" s="21">
        <f t="shared" si="2"/>
        <v>701.07762606999995</v>
      </c>
      <c r="E62" s="21">
        <f t="shared" si="3"/>
        <v>2244.1433878600001</v>
      </c>
      <c r="F62" s="21">
        <v>1586.38103183</v>
      </c>
      <c r="G62" s="21">
        <v>820.88372775000005</v>
      </c>
      <c r="H62" s="21">
        <v>342.52331562000001</v>
      </c>
      <c r="I62" s="21">
        <v>422.97398845999999</v>
      </c>
      <c r="J62" s="21">
        <v>2341.3200220600002</v>
      </c>
      <c r="K62" s="21">
        <v>161.59631221000001</v>
      </c>
      <c r="L62" s="21">
        <v>358.55431045</v>
      </c>
      <c r="M62" s="21">
        <v>1821.1693994</v>
      </c>
      <c r="N62" s="21"/>
      <c r="O62" s="21"/>
      <c r="P62" s="21"/>
      <c r="Q62" s="21"/>
    </row>
    <row r="63" spans="1:17" hidden="1" outlineLevel="1" collapsed="1">
      <c r="A63" s="9">
        <v>42125</v>
      </c>
      <c r="B63" s="21">
        <v>3003.42214526</v>
      </c>
      <c r="C63" s="21">
        <f t="shared" si="1"/>
        <v>926.82404651000002</v>
      </c>
      <c r="D63" s="21">
        <f t="shared" si="2"/>
        <v>438.99474086999999</v>
      </c>
      <c r="E63" s="21">
        <f t="shared" si="3"/>
        <v>1637.6033578800002</v>
      </c>
      <c r="F63" s="21">
        <v>1466.1735853800001</v>
      </c>
      <c r="G63" s="21">
        <v>809.68603203999999</v>
      </c>
      <c r="H63" s="21">
        <v>277.66907823999998</v>
      </c>
      <c r="I63" s="21">
        <v>378.8184751</v>
      </c>
      <c r="J63" s="21">
        <v>1537.2485598799999</v>
      </c>
      <c r="K63" s="21">
        <v>117.13801447</v>
      </c>
      <c r="L63" s="21">
        <v>161.32566263000001</v>
      </c>
      <c r="M63" s="21">
        <v>1258.7848827800001</v>
      </c>
      <c r="N63" s="21"/>
      <c r="O63" s="21"/>
      <c r="P63" s="21"/>
      <c r="Q63" s="21"/>
    </row>
    <row r="64" spans="1:17" hidden="1" outlineLevel="1" collapsed="1">
      <c r="A64" s="9">
        <v>42156</v>
      </c>
      <c r="B64" s="21">
        <v>2987.8960780900002</v>
      </c>
      <c r="C64" s="21">
        <f t="shared" si="1"/>
        <v>936.59053836999999</v>
      </c>
      <c r="D64" s="21">
        <f t="shared" si="2"/>
        <v>432.13784212000002</v>
      </c>
      <c r="E64" s="21">
        <f t="shared" si="3"/>
        <v>1619.1676976000001</v>
      </c>
      <c r="F64" s="21">
        <v>1464.6130742</v>
      </c>
      <c r="G64" s="21">
        <v>808.27024674999996</v>
      </c>
      <c r="H64" s="21">
        <v>280.35754800000001</v>
      </c>
      <c r="I64" s="21">
        <v>375.98527945000001</v>
      </c>
      <c r="J64" s="21">
        <v>1523.2830038899999</v>
      </c>
      <c r="K64" s="21">
        <v>128.32029162000001</v>
      </c>
      <c r="L64" s="21">
        <v>151.78029412000001</v>
      </c>
      <c r="M64" s="21">
        <v>1243.1824181500001</v>
      </c>
      <c r="N64" s="21"/>
      <c r="O64" s="21"/>
      <c r="P64" s="21"/>
      <c r="Q64" s="21"/>
    </row>
    <row r="65" spans="1:17" hidden="1" outlineLevel="1" collapsed="1">
      <c r="A65" s="9">
        <v>42186</v>
      </c>
      <c r="B65" s="21">
        <v>3028.4203197299998</v>
      </c>
      <c r="C65" s="21">
        <f t="shared" si="1"/>
        <v>947.89518588999999</v>
      </c>
      <c r="D65" s="21">
        <f t="shared" si="2"/>
        <v>444.92847969000002</v>
      </c>
      <c r="E65" s="21">
        <f t="shared" si="3"/>
        <v>1635.5966541499999</v>
      </c>
      <c r="F65" s="21">
        <v>1479.0413815899999</v>
      </c>
      <c r="G65" s="21">
        <v>816.16025013000001</v>
      </c>
      <c r="H65" s="21">
        <v>287.87320009000001</v>
      </c>
      <c r="I65" s="21">
        <v>375.00793136999999</v>
      </c>
      <c r="J65" s="21">
        <v>1549.3789381399999</v>
      </c>
      <c r="K65" s="21">
        <v>131.73493576000001</v>
      </c>
      <c r="L65" s="21">
        <v>157.05527960000001</v>
      </c>
      <c r="M65" s="21">
        <v>1260.5887227799999</v>
      </c>
      <c r="N65" s="21"/>
      <c r="O65" s="21"/>
      <c r="P65" s="21"/>
      <c r="Q65" s="21"/>
    </row>
    <row r="66" spans="1:17" hidden="1" outlineLevel="1" collapsed="1">
      <c r="A66" s="9">
        <v>42217</v>
      </c>
      <c r="B66" s="21">
        <v>2961.3559873700001</v>
      </c>
      <c r="C66" s="21">
        <f t="shared" si="1"/>
        <v>930.58772246000001</v>
      </c>
      <c r="D66" s="21">
        <f t="shared" si="2"/>
        <v>462.15699947999997</v>
      </c>
      <c r="E66" s="21">
        <f t="shared" si="3"/>
        <v>1568.61126543</v>
      </c>
      <c r="F66" s="21">
        <v>1477.03930971</v>
      </c>
      <c r="G66" s="21">
        <v>798.23684579999997</v>
      </c>
      <c r="H66" s="21">
        <v>306.78570771</v>
      </c>
      <c r="I66" s="21">
        <v>372.01675619999997</v>
      </c>
      <c r="J66" s="21">
        <v>1484.3166776600001</v>
      </c>
      <c r="K66" s="21">
        <v>132.35087666000001</v>
      </c>
      <c r="L66" s="21">
        <v>155.37129177</v>
      </c>
      <c r="M66" s="21">
        <v>1196.5945092300001</v>
      </c>
      <c r="N66" s="21"/>
      <c r="O66" s="21"/>
      <c r="P66" s="21"/>
      <c r="Q66" s="21"/>
    </row>
    <row r="67" spans="1:17" hidden="1" outlineLevel="1" collapsed="1">
      <c r="A67" s="9">
        <v>42248</v>
      </c>
      <c r="B67" s="21">
        <v>2928.4863509500001</v>
      </c>
      <c r="C67" s="21">
        <f t="shared" si="1"/>
        <v>921.69759380000005</v>
      </c>
      <c r="D67" s="21">
        <f t="shared" si="2"/>
        <v>469.62281535</v>
      </c>
      <c r="E67" s="21">
        <f t="shared" si="3"/>
        <v>1537.1659417999999</v>
      </c>
      <c r="F67" s="21">
        <v>1460.72688225</v>
      </c>
      <c r="G67" s="21">
        <v>794.54025073000003</v>
      </c>
      <c r="H67" s="21">
        <v>304.17655982999997</v>
      </c>
      <c r="I67" s="21">
        <v>362.01007169000002</v>
      </c>
      <c r="J67" s="21">
        <v>1467.7594687000001</v>
      </c>
      <c r="K67" s="21">
        <v>127.15734307</v>
      </c>
      <c r="L67" s="21">
        <v>165.44625551999999</v>
      </c>
      <c r="M67" s="21">
        <v>1175.15587011</v>
      </c>
      <c r="N67" s="21"/>
      <c r="O67" s="21"/>
      <c r="P67" s="21"/>
      <c r="Q67" s="21"/>
    </row>
    <row r="68" spans="1:17" hidden="1" outlineLevel="1" collapsed="1">
      <c r="A68" s="9">
        <v>42278</v>
      </c>
      <c r="B68" s="21">
        <v>2996.6628013999998</v>
      </c>
      <c r="C68" s="21">
        <f t="shared" ref="C68" si="4">G68+K68</f>
        <v>923.69249725000009</v>
      </c>
      <c r="D68" s="21">
        <f t="shared" ref="D68" si="5">H68+L68</f>
        <v>487.99155565000001</v>
      </c>
      <c r="E68" s="21">
        <f t="shared" ref="E68" si="6">I68+M68</f>
        <v>1584.9787484999999</v>
      </c>
      <c r="F68" s="21">
        <v>1457.8275039499999</v>
      </c>
      <c r="G68" s="21">
        <v>788.59275102000004</v>
      </c>
      <c r="H68" s="21">
        <v>311.70472947000002</v>
      </c>
      <c r="I68" s="21">
        <v>357.53002346</v>
      </c>
      <c r="J68" s="21">
        <v>1538.8352974500001</v>
      </c>
      <c r="K68" s="21">
        <v>135.09974622999999</v>
      </c>
      <c r="L68" s="21">
        <v>176.28682617999999</v>
      </c>
      <c r="M68" s="21">
        <v>1227.44872504</v>
      </c>
      <c r="N68" s="21"/>
      <c r="O68" s="21"/>
      <c r="P68" s="21"/>
      <c r="Q68" s="21"/>
    </row>
    <row r="69" spans="1:17" hidden="1" outlineLevel="1" collapsed="1">
      <c r="A69" s="9">
        <v>42309</v>
      </c>
      <c r="B69" s="21">
        <v>3048.8595325699998</v>
      </c>
      <c r="C69" s="21">
        <f t="shared" ref="C69" si="7">G69+K69</f>
        <v>929.55068963999997</v>
      </c>
      <c r="D69" s="21">
        <f t="shared" ref="D69" si="8">H69+L69</f>
        <v>501.78898589999994</v>
      </c>
      <c r="E69" s="21">
        <f t="shared" ref="E69" si="9">I69+M69</f>
        <v>1617.5198570299999</v>
      </c>
      <c r="F69" s="21">
        <v>1445.2960747499999</v>
      </c>
      <c r="G69" s="21">
        <v>775.02775026999996</v>
      </c>
      <c r="H69" s="21">
        <v>315.81508696999998</v>
      </c>
      <c r="I69" s="21">
        <v>354.45323751000001</v>
      </c>
      <c r="J69" s="21">
        <v>1603.5634578199999</v>
      </c>
      <c r="K69" s="21">
        <v>154.52293936999999</v>
      </c>
      <c r="L69" s="21">
        <v>185.97389892999999</v>
      </c>
      <c r="M69" s="21">
        <v>1263.0666195199999</v>
      </c>
      <c r="N69" s="21"/>
      <c r="O69" s="21"/>
      <c r="P69" s="21"/>
      <c r="Q69" s="21"/>
    </row>
    <row r="70" spans="1:17" hidden="1" outlineLevel="1" collapsed="1">
      <c r="A70" s="9">
        <v>42339</v>
      </c>
      <c r="B70" s="21">
        <v>2847.7604741800001</v>
      </c>
      <c r="C70" s="21">
        <f t="shared" ref="C70" si="10">G70+K70</f>
        <v>906.84357627999998</v>
      </c>
      <c r="D70" s="21">
        <f t="shared" ref="D70" si="11">H70+L70</f>
        <v>369.06121909999996</v>
      </c>
      <c r="E70" s="21">
        <f t="shared" ref="E70" si="12">I70+M70</f>
        <v>1571.8556787999999</v>
      </c>
      <c r="F70" s="21">
        <v>1444.10173637</v>
      </c>
      <c r="G70" s="21">
        <v>778.81745908000005</v>
      </c>
      <c r="H70" s="21">
        <v>288.10705037999998</v>
      </c>
      <c r="I70" s="21">
        <v>377.17722691</v>
      </c>
      <c r="J70" s="21">
        <v>1403.65873781</v>
      </c>
      <c r="K70" s="21">
        <v>128.02611719999999</v>
      </c>
      <c r="L70" s="21">
        <v>80.954168719999998</v>
      </c>
      <c r="M70" s="21">
        <v>1194.6784518899999</v>
      </c>
      <c r="N70" s="21"/>
      <c r="O70" s="21"/>
      <c r="P70" s="21"/>
      <c r="Q70" s="21"/>
    </row>
    <row r="71" spans="1:17" hidden="1" outlineLevel="1" collapsed="1">
      <c r="A71" s="9">
        <v>42370</v>
      </c>
      <c r="B71" s="21">
        <v>2894.2226669800002</v>
      </c>
      <c r="C71" s="21">
        <f t="shared" ref="C71" si="13">G71+K71</f>
        <v>929.35405922000007</v>
      </c>
      <c r="D71" s="21">
        <f t="shared" ref="D71" si="14">H71+L71</f>
        <v>375.28345761000003</v>
      </c>
      <c r="E71" s="21">
        <f t="shared" ref="E71" si="15">I71+M71</f>
        <v>1589.5851501500001</v>
      </c>
      <c r="F71" s="21">
        <v>1434.5026331700001</v>
      </c>
      <c r="G71" s="21">
        <v>771.24267954000004</v>
      </c>
      <c r="H71" s="21">
        <v>288.82986914000003</v>
      </c>
      <c r="I71" s="21">
        <v>374.43008449000001</v>
      </c>
      <c r="J71" s="21">
        <v>1459.7200338099999</v>
      </c>
      <c r="K71" s="21">
        <v>158.11137968</v>
      </c>
      <c r="L71" s="21">
        <v>86.45358847</v>
      </c>
      <c r="M71" s="21">
        <v>1215.15506566</v>
      </c>
      <c r="N71" s="21"/>
      <c r="O71" s="21"/>
      <c r="P71" s="21"/>
      <c r="Q71" s="21"/>
    </row>
    <row r="72" spans="1:17" hidden="1" outlineLevel="1" collapsed="1">
      <c r="A72" s="9">
        <v>42401</v>
      </c>
      <c r="B72" s="21">
        <v>2996.6293849499998</v>
      </c>
      <c r="C72" s="21">
        <f t="shared" ref="C72" si="16">G72+K72</f>
        <v>941.91367381000009</v>
      </c>
      <c r="D72" s="21">
        <f t="shared" ref="D72" si="17">H72+L72</f>
        <v>379.3519867</v>
      </c>
      <c r="E72" s="21">
        <f t="shared" ref="E72" si="18">I72+M72</f>
        <v>1675.3637244399999</v>
      </c>
      <c r="F72" s="21">
        <v>1447.8864586699999</v>
      </c>
      <c r="G72" s="21">
        <v>786.96659276000003</v>
      </c>
      <c r="H72" s="21">
        <v>286.41682522000002</v>
      </c>
      <c r="I72" s="21">
        <v>374.50304068999998</v>
      </c>
      <c r="J72" s="21">
        <v>1548.7429262799999</v>
      </c>
      <c r="K72" s="21">
        <v>154.94708105000001</v>
      </c>
      <c r="L72" s="21">
        <v>92.935161480000005</v>
      </c>
      <c r="M72" s="21">
        <v>1300.8606837499999</v>
      </c>
      <c r="N72" s="21"/>
      <c r="O72" s="21"/>
      <c r="P72" s="21"/>
      <c r="Q72" s="21"/>
    </row>
    <row r="73" spans="1:17" hidden="1" outlineLevel="1" collapsed="1">
      <c r="A73" s="9">
        <v>42430</v>
      </c>
      <c r="B73" s="21">
        <v>2930.5788414100002</v>
      </c>
      <c r="C73" s="21">
        <f t="shared" ref="C73" si="19">G73+K73</f>
        <v>839.29156705000003</v>
      </c>
      <c r="D73" s="21">
        <f t="shared" ref="D73" si="20">H73+L73</f>
        <v>377.72872794</v>
      </c>
      <c r="E73" s="21">
        <f t="shared" ref="E73" si="21">I73+M73</f>
        <v>1713.5585464199999</v>
      </c>
      <c r="F73" s="21">
        <v>1451.0459166099999</v>
      </c>
      <c r="G73" s="21">
        <v>781.72479480000004</v>
      </c>
      <c r="H73" s="21">
        <v>287.74342565000001</v>
      </c>
      <c r="I73" s="21">
        <v>381.57769616000002</v>
      </c>
      <c r="J73" s="21">
        <v>1479.5329248</v>
      </c>
      <c r="K73" s="21">
        <v>57.56677225</v>
      </c>
      <c r="L73" s="21">
        <v>89.985302290000007</v>
      </c>
      <c r="M73" s="21">
        <v>1331.9808502599999</v>
      </c>
      <c r="N73" s="21"/>
      <c r="O73" s="21"/>
      <c r="P73" s="21"/>
      <c r="Q73" s="21"/>
    </row>
    <row r="74" spans="1:17" hidden="1" outlineLevel="1" collapsed="1">
      <c r="A74" s="9">
        <v>42461</v>
      </c>
      <c r="B74" s="21">
        <v>2801.57389113</v>
      </c>
      <c r="C74" s="21">
        <f t="shared" ref="C74" si="22">G74+K74</f>
        <v>782.04906151</v>
      </c>
      <c r="D74" s="21">
        <f t="shared" ref="D74" si="23">H74+L74</f>
        <v>375.90874037000003</v>
      </c>
      <c r="E74" s="21">
        <f t="shared" ref="E74" si="24">I74+M74</f>
        <v>1643.61608925</v>
      </c>
      <c r="F74" s="21">
        <v>1408.6494937</v>
      </c>
      <c r="G74" s="21">
        <v>726.29141334999997</v>
      </c>
      <c r="H74" s="21">
        <v>305.0682309</v>
      </c>
      <c r="I74" s="21">
        <v>377.28984945000002</v>
      </c>
      <c r="J74" s="21">
        <v>1392.92439743</v>
      </c>
      <c r="K74" s="21">
        <v>55.757648160000002</v>
      </c>
      <c r="L74" s="21">
        <v>70.840509470000001</v>
      </c>
      <c r="M74" s="21">
        <v>1266.3262397999999</v>
      </c>
      <c r="N74" s="21"/>
      <c r="O74" s="21"/>
      <c r="P74" s="21"/>
      <c r="Q74" s="21"/>
    </row>
    <row r="75" spans="1:17" hidden="1" outlineLevel="1" collapsed="1">
      <c r="A75" s="9">
        <v>42491</v>
      </c>
      <c r="B75" s="21">
        <v>2799.7140997900001</v>
      </c>
      <c r="C75" s="21">
        <f t="shared" ref="C75" si="25">G75+K75</f>
        <v>814.04435935999993</v>
      </c>
      <c r="D75" s="21">
        <f t="shared" ref="D75" si="26">H75+L75</f>
        <v>360.53026381999996</v>
      </c>
      <c r="E75" s="21">
        <f t="shared" ref="E75" si="27">I75+M75</f>
        <v>1625.13947661</v>
      </c>
      <c r="F75" s="21">
        <v>1420.4422583400001</v>
      </c>
      <c r="G75" s="21">
        <v>758.03076082999996</v>
      </c>
      <c r="H75" s="21">
        <v>288.96244174999998</v>
      </c>
      <c r="I75" s="21">
        <v>373.44905576000002</v>
      </c>
      <c r="J75" s="21">
        <v>1379.27184145</v>
      </c>
      <c r="K75" s="21">
        <v>56.013598530000003</v>
      </c>
      <c r="L75" s="21">
        <v>71.567822070000005</v>
      </c>
      <c r="M75" s="21">
        <v>1251.69042085</v>
      </c>
      <c r="N75" s="21"/>
      <c r="O75" s="21"/>
      <c r="P75" s="21"/>
      <c r="Q75" s="21"/>
    </row>
    <row r="76" spans="1:17" hidden="1" outlineLevel="1" collapsed="1">
      <c r="A76" s="9">
        <v>42522</v>
      </c>
      <c r="B76" s="21">
        <v>2809.8822507599998</v>
      </c>
      <c r="C76" s="21">
        <f t="shared" ref="C76" si="28">G76+K76</f>
        <v>814.84023859000001</v>
      </c>
      <c r="D76" s="21">
        <f t="shared" ref="D76" si="29">H76+L76</f>
        <v>370.49159895000003</v>
      </c>
      <c r="E76" s="21">
        <f t="shared" ref="E76" si="30">I76+M76</f>
        <v>1624.5504132200001</v>
      </c>
      <c r="F76" s="21">
        <v>1457.2374829099999</v>
      </c>
      <c r="G76" s="21">
        <v>759.26734566000005</v>
      </c>
      <c r="H76" s="21">
        <v>299.87289297000001</v>
      </c>
      <c r="I76" s="21">
        <v>398.09724427999998</v>
      </c>
      <c r="J76" s="21">
        <v>1352.6447678500001</v>
      </c>
      <c r="K76" s="21">
        <v>55.572892930000002</v>
      </c>
      <c r="L76" s="21">
        <v>70.618705980000001</v>
      </c>
      <c r="M76" s="21">
        <v>1226.4531689400001</v>
      </c>
      <c r="N76" s="21"/>
      <c r="O76" s="21"/>
      <c r="P76" s="21"/>
      <c r="Q76" s="21"/>
    </row>
    <row r="77" spans="1:17" hidden="1" outlineLevel="1" collapsed="1">
      <c r="A77" s="9">
        <v>42552</v>
      </c>
      <c r="B77" s="21">
        <v>2661.6371789899999</v>
      </c>
      <c r="C77" s="21">
        <f t="shared" ref="C77" si="31">G77+K77</f>
        <v>794.75808212000004</v>
      </c>
      <c r="D77" s="21">
        <f t="shared" ref="D77" si="32">H77+L77</f>
        <v>363.31388515000003</v>
      </c>
      <c r="E77" s="21">
        <f t="shared" ref="E77" si="33">I77+M77</f>
        <v>1503.56521172</v>
      </c>
      <c r="F77" s="21">
        <v>1367.96331549</v>
      </c>
      <c r="G77" s="21">
        <v>739.38216288000001</v>
      </c>
      <c r="H77" s="21">
        <v>298.10626753000003</v>
      </c>
      <c r="I77" s="21">
        <v>330.47488507999998</v>
      </c>
      <c r="J77" s="21">
        <v>1293.6738634999999</v>
      </c>
      <c r="K77" s="21">
        <v>55.375919240000002</v>
      </c>
      <c r="L77" s="21">
        <v>65.207617619999994</v>
      </c>
      <c r="M77" s="21">
        <v>1173.0903266400001</v>
      </c>
      <c r="N77" s="21"/>
      <c r="O77" s="21"/>
      <c r="P77" s="21"/>
      <c r="Q77" s="21"/>
    </row>
    <row r="78" spans="1:17" hidden="1" outlineLevel="1" collapsed="1">
      <c r="A78" s="9">
        <v>42583</v>
      </c>
      <c r="B78" s="21">
        <v>2747.0077649099999</v>
      </c>
      <c r="C78" s="21">
        <f t="shared" ref="C78" si="34">G78+K78</f>
        <v>841.44678520000002</v>
      </c>
      <c r="D78" s="21">
        <f t="shared" ref="D78" si="35">H78+L78</f>
        <v>369.84917567000002</v>
      </c>
      <c r="E78" s="21">
        <f t="shared" ref="E78" si="36">I78+M78</f>
        <v>1535.7118040400001</v>
      </c>
      <c r="F78" s="21">
        <v>1417.63016296</v>
      </c>
      <c r="G78" s="21">
        <v>783.79601178999997</v>
      </c>
      <c r="H78" s="21">
        <v>302.04376859000001</v>
      </c>
      <c r="I78" s="21">
        <v>331.79038258000003</v>
      </c>
      <c r="J78" s="21">
        <v>1329.3776019500001</v>
      </c>
      <c r="K78" s="21">
        <v>57.650773409999999</v>
      </c>
      <c r="L78" s="21">
        <v>67.805407079999995</v>
      </c>
      <c r="M78" s="21">
        <v>1203.9214214599999</v>
      </c>
      <c r="N78" s="21"/>
      <c r="O78" s="21"/>
      <c r="P78" s="21"/>
      <c r="Q78" s="21"/>
    </row>
    <row r="79" spans="1:17" hidden="1" outlineLevel="1" collapsed="1">
      <c r="A79" s="9">
        <v>42614</v>
      </c>
      <c r="B79" s="21">
        <v>2726.2050324900001</v>
      </c>
      <c r="C79" s="21">
        <f t="shared" ref="C79" si="37">G79+K79</f>
        <v>832.21975182999995</v>
      </c>
      <c r="D79" s="21">
        <f t="shared" ref="D79" si="38">H79+L79</f>
        <v>367.17094063000002</v>
      </c>
      <c r="E79" s="21">
        <f t="shared" ref="E79" si="39">I79+M79</f>
        <v>1526.81434003</v>
      </c>
      <c r="F79" s="21">
        <v>1401.8850629599999</v>
      </c>
      <c r="G79" s="21">
        <v>773.82690097</v>
      </c>
      <c r="H79" s="21">
        <v>300.70756022</v>
      </c>
      <c r="I79" s="21">
        <v>327.35060177000003</v>
      </c>
      <c r="J79" s="21">
        <v>1324.31996953</v>
      </c>
      <c r="K79" s="21">
        <v>58.392850860000003</v>
      </c>
      <c r="L79" s="21">
        <v>66.463380409999999</v>
      </c>
      <c r="M79" s="21">
        <v>1199.4637382599999</v>
      </c>
      <c r="N79" s="21"/>
      <c r="O79" s="21"/>
      <c r="P79" s="21"/>
      <c r="Q79" s="21"/>
    </row>
    <row r="80" spans="1:17" hidden="1" outlineLevel="1" collapsed="1">
      <c r="A80" s="9">
        <v>42644</v>
      </c>
      <c r="B80" s="21">
        <v>2698.02319558</v>
      </c>
      <c r="C80" s="21">
        <f t="shared" ref="C80" si="40">G80+K80</f>
        <v>833.86465338999994</v>
      </c>
      <c r="D80" s="21">
        <f t="shared" ref="D80" si="41">H80+L80</f>
        <v>365.94400797000003</v>
      </c>
      <c r="E80" s="21">
        <f t="shared" ref="E80" si="42">I80+M80</f>
        <v>1498.2145342200001</v>
      </c>
      <c r="F80" s="21">
        <v>1402.1679529099999</v>
      </c>
      <c r="G80" s="21">
        <v>776.66770487999997</v>
      </c>
      <c r="H80" s="21">
        <v>300.71865642</v>
      </c>
      <c r="I80" s="21">
        <v>324.78159161000002</v>
      </c>
      <c r="J80" s="21">
        <v>1295.8552426700001</v>
      </c>
      <c r="K80" s="21">
        <v>57.196948509999999</v>
      </c>
      <c r="L80" s="21">
        <v>65.225351549999999</v>
      </c>
      <c r="M80" s="21">
        <v>1173.4329426100001</v>
      </c>
      <c r="N80" s="21"/>
      <c r="O80" s="21"/>
      <c r="P80" s="21"/>
      <c r="Q80" s="21"/>
    </row>
    <row r="81" spans="1:17" hidden="1" outlineLevel="1" collapsed="1">
      <c r="A81" s="9">
        <v>42675</v>
      </c>
      <c r="B81" s="21">
        <v>2673.1026602500001</v>
      </c>
      <c r="C81" s="21">
        <f t="shared" ref="C81" si="43">G81+K81</f>
        <v>830.61242487999994</v>
      </c>
      <c r="D81" s="21">
        <f t="shared" ref="D81" si="44">H81+L81</f>
        <v>373.37564291999996</v>
      </c>
      <c r="E81" s="21">
        <f t="shared" ref="E81" si="45">I81+M81</f>
        <v>1469.1145924499999</v>
      </c>
      <c r="F81" s="21">
        <v>1400.8596768499999</v>
      </c>
      <c r="G81" s="21">
        <v>774.35475042999997</v>
      </c>
      <c r="H81" s="21">
        <v>308.07369577999998</v>
      </c>
      <c r="I81" s="21">
        <v>318.43123064000002</v>
      </c>
      <c r="J81" s="21">
        <v>1272.2429834</v>
      </c>
      <c r="K81" s="21">
        <v>56.257674450000003</v>
      </c>
      <c r="L81" s="21">
        <v>65.301947139999996</v>
      </c>
      <c r="M81" s="21">
        <v>1150.68336181</v>
      </c>
      <c r="N81" s="21"/>
      <c r="O81" s="21"/>
      <c r="P81" s="21"/>
      <c r="Q81" s="21"/>
    </row>
    <row r="82" spans="1:17" hidden="1" outlineLevel="1" collapsed="1">
      <c r="A82" s="9">
        <v>42705</v>
      </c>
      <c r="B82" s="21">
        <v>2702.0494770099999</v>
      </c>
      <c r="C82" s="21">
        <f t="shared" ref="C82" si="46">G82+K82</f>
        <v>873.13569627000004</v>
      </c>
      <c r="D82" s="21">
        <f t="shared" ref="D82" si="47">H82+L82</f>
        <v>362.17548650000003</v>
      </c>
      <c r="E82" s="21">
        <f t="shared" ref="E82" si="48">I82+M82</f>
        <v>1466.73829424</v>
      </c>
      <c r="F82" s="21">
        <v>1368.0283564599999</v>
      </c>
      <c r="G82" s="21">
        <v>768.88261308000006</v>
      </c>
      <c r="H82" s="21">
        <v>293.31867978000002</v>
      </c>
      <c r="I82" s="21">
        <v>305.82706359999997</v>
      </c>
      <c r="J82" s="21">
        <v>1334.02112055</v>
      </c>
      <c r="K82" s="21">
        <v>104.25308319</v>
      </c>
      <c r="L82" s="21">
        <v>68.856806719999994</v>
      </c>
      <c r="M82" s="21">
        <v>1160.91123064</v>
      </c>
      <c r="N82" s="21"/>
      <c r="O82" s="21"/>
      <c r="P82" s="21"/>
      <c r="Q82" s="21"/>
    </row>
    <row r="83" spans="1:17" hidden="1" outlineLevel="1" collapsed="1">
      <c r="A83" s="9">
        <v>42736</v>
      </c>
      <c r="B83" s="21">
        <v>2712.7171220599998</v>
      </c>
      <c r="C83" s="21">
        <f t="shared" ref="C83" si="49">G83+K83</f>
        <v>889.55250438999997</v>
      </c>
      <c r="D83" s="21">
        <f t="shared" ref="D83" si="50">H83+L83</f>
        <v>366.16483972000003</v>
      </c>
      <c r="E83" s="21">
        <f t="shared" ref="E83" si="51">I83+M83</f>
        <v>1456.99977795</v>
      </c>
      <c r="F83" s="21">
        <v>1387.57077387</v>
      </c>
      <c r="G83" s="21">
        <v>786.14224629</v>
      </c>
      <c r="H83" s="21">
        <v>297.58583897</v>
      </c>
      <c r="I83" s="21">
        <v>303.84268860999998</v>
      </c>
      <c r="J83" s="21">
        <v>1325.14634819</v>
      </c>
      <c r="K83" s="21">
        <v>103.41025809999999</v>
      </c>
      <c r="L83" s="21">
        <v>68.579000750000006</v>
      </c>
      <c r="M83" s="21">
        <v>1153.1570893400001</v>
      </c>
      <c r="N83" s="21"/>
      <c r="O83" s="21"/>
      <c r="P83" s="21"/>
      <c r="Q83" s="21"/>
    </row>
    <row r="84" spans="1:17" hidden="1" outlineLevel="1" collapsed="1">
      <c r="A84" s="9">
        <v>42767</v>
      </c>
      <c r="B84" s="21">
        <v>2784.73593729</v>
      </c>
      <c r="C84" s="21">
        <f t="shared" ref="C84" si="52">G84+K84</f>
        <v>983.00567439999998</v>
      </c>
      <c r="D84" s="21">
        <f t="shared" ref="D84" si="53">H84+L84</f>
        <v>364.51674438000003</v>
      </c>
      <c r="E84" s="21">
        <f t="shared" ref="E84" si="54">I84+M84</f>
        <v>1437.2135185100001</v>
      </c>
      <c r="F84" s="21">
        <v>1481.9102607100001</v>
      </c>
      <c r="G84" s="21">
        <v>880.97029440999995</v>
      </c>
      <c r="H84" s="21">
        <v>297.28781744000003</v>
      </c>
      <c r="I84" s="21">
        <v>303.65214886000001</v>
      </c>
      <c r="J84" s="21">
        <v>1302.8256765799999</v>
      </c>
      <c r="K84" s="21">
        <v>102.03537999</v>
      </c>
      <c r="L84" s="21">
        <v>67.228926939999994</v>
      </c>
      <c r="M84" s="21">
        <v>1133.56136965</v>
      </c>
      <c r="N84" s="21"/>
      <c r="O84" s="21"/>
      <c r="P84" s="21"/>
      <c r="Q84" s="21"/>
    </row>
    <row r="85" spans="1:17" hidden="1" outlineLevel="1" collapsed="1">
      <c r="A85" s="9">
        <v>42795</v>
      </c>
      <c r="B85" s="21">
        <v>2837.6360191200001</v>
      </c>
      <c r="C85" s="21">
        <f t="shared" ref="C85" si="55">G85+K85</f>
        <v>953.91949957000008</v>
      </c>
      <c r="D85" s="21">
        <f t="shared" ref="D85" si="56">H85+L85</f>
        <v>397.59352813000004</v>
      </c>
      <c r="E85" s="21">
        <f t="shared" ref="E85" si="57">I85+M85</f>
        <v>1486.1229914200001</v>
      </c>
      <c r="F85" s="21">
        <v>1560.10416255</v>
      </c>
      <c r="G85" s="21">
        <v>935.05808376000005</v>
      </c>
      <c r="H85" s="21">
        <v>312.04820596000002</v>
      </c>
      <c r="I85" s="21">
        <v>312.99787283000001</v>
      </c>
      <c r="J85" s="21">
        <v>1277.5318565699999</v>
      </c>
      <c r="K85" s="21">
        <v>18.86141581</v>
      </c>
      <c r="L85" s="21">
        <v>85.545322170000006</v>
      </c>
      <c r="M85" s="21">
        <v>1173.1251185900001</v>
      </c>
      <c r="N85" s="21"/>
      <c r="O85" s="21"/>
      <c r="P85" s="21"/>
      <c r="Q85" s="21"/>
    </row>
    <row r="86" spans="1:17" hidden="1" outlineLevel="1" collapsed="1">
      <c r="A86" s="9">
        <v>42826</v>
      </c>
      <c r="B86" s="21">
        <v>2821.8811807699999</v>
      </c>
      <c r="C86" s="21">
        <f t="shared" ref="C86" si="58">G86+K86</f>
        <v>1000.18200805</v>
      </c>
      <c r="D86" s="21">
        <f t="shared" ref="D86" si="59">H86+L86</f>
        <v>401.85903621</v>
      </c>
      <c r="E86" s="21">
        <f t="shared" ref="E86" si="60">I86+M86</f>
        <v>1419.8401365100001</v>
      </c>
      <c r="F86" s="21">
        <v>1567.5155267099999</v>
      </c>
      <c r="G86" s="21">
        <v>941.73754622000001</v>
      </c>
      <c r="H86" s="21">
        <v>317.73173384</v>
      </c>
      <c r="I86" s="21">
        <v>308.04624665</v>
      </c>
      <c r="J86" s="21">
        <v>1254.36565406</v>
      </c>
      <c r="K86" s="21">
        <v>58.444461830000002</v>
      </c>
      <c r="L86" s="21">
        <v>84.127302369999995</v>
      </c>
      <c r="M86" s="21">
        <v>1111.79388986</v>
      </c>
      <c r="N86" s="21"/>
      <c r="O86" s="21"/>
      <c r="P86" s="21"/>
      <c r="Q86" s="21"/>
    </row>
    <row r="87" spans="1:17" hidden="1" outlineLevel="1" collapsed="1">
      <c r="A87" s="9">
        <v>42856</v>
      </c>
      <c r="B87" s="21">
        <v>2858.2699867699998</v>
      </c>
      <c r="C87" s="21">
        <f t="shared" ref="C87" si="61">G87+K87</f>
        <v>1036.23785417</v>
      </c>
      <c r="D87" s="21">
        <f t="shared" ref="D87" si="62">H87+L87</f>
        <v>414.52532144999998</v>
      </c>
      <c r="E87" s="21">
        <f t="shared" ref="E87" si="63">I87+M87</f>
        <v>1407.50681115</v>
      </c>
      <c r="F87" s="21">
        <v>1623.07162748</v>
      </c>
      <c r="G87" s="21">
        <v>979.71644684</v>
      </c>
      <c r="H87" s="21">
        <v>330.99979767999997</v>
      </c>
      <c r="I87" s="21">
        <v>312.35538295999999</v>
      </c>
      <c r="J87" s="21">
        <v>1235.1983592900001</v>
      </c>
      <c r="K87" s="21">
        <v>56.521407330000002</v>
      </c>
      <c r="L87" s="21">
        <v>83.525523770000007</v>
      </c>
      <c r="M87" s="21">
        <v>1095.1514281899999</v>
      </c>
      <c r="N87" s="21"/>
      <c r="O87" s="21"/>
      <c r="P87" s="21"/>
      <c r="Q87" s="21"/>
    </row>
    <row r="88" spans="1:17" hidden="1" outlineLevel="1" collapsed="1">
      <c r="A88" s="9">
        <v>42887</v>
      </c>
      <c r="B88" s="21">
        <v>2856.8431874299999</v>
      </c>
      <c r="C88" s="21">
        <f t="shared" ref="C88" si="64">G88+K88</f>
        <v>990.22634396000001</v>
      </c>
      <c r="D88" s="21">
        <f t="shared" ref="D88" si="65">H88+L88</f>
        <v>477.78692076999999</v>
      </c>
      <c r="E88" s="21">
        <f t="shared" ref="E88" si="66">I88+M88</f>
        <v>1388.8299227</v>
      </c>
      <c r="F88" s="21">
        <v>1642.98414394</v>
      </c>
      <c r="G88" s="21">
        <v>936.47871736000002</v>
      </c>
      <c r="H88" s="21">
        <v>395.03060292999999</v>
      </c>
      <c r="I88" s="21">
        <v>311.47482365000002</v>
      </c>
      <c r="J88" s="21">
        <v>1213.85904349</v>
      </c>
      <c r="K88" s="21">
        <v>53.747626599999997</v>
      </c>
      <c r="L88" s="21">
        <v>82.756317839999994</v>
      </c>
      <c r="M88" s="21">
        <v>1077.35509905</v>
      </c>
      <c r="N88" s="21"/>
      <c r="O88" s="21"/>
      <c r="P88" s="21"/>
      <c r="Q88" s="21"/>
    </row>
    <row r="89" spans="1:17" hidden="1" outlineLevel="1" collapsed="1">
      <c r="A89" s="9">
        <v>42917</v>
      </c>
      <c r="B89" s="21">
        <v>2882.75157072</v>
      </c>
      <c r="C89" s="21">
        <f t="shared" ref="C89" si="67">G89+K89</f>
        <v>1014.3890754600001</v>
      </c>
      <c r="D89" s="21">
        <f t="shared" ref="D89" si="68">H89+L89</f>
        <v>458.50834845999998</v>
      </c>
      <c r="E89" s="21">
        <f t="shared" ref="E89" si="69">I89+M89</f>
        <v>1409.8541468000001</v>
      </c>
      <c r="F89" s="21">
        <v>1688.64363013</v>
      </c>
      <c r="G89" s="21">
        <v>996.29984376000004</v>
      </c>
      <c r="H89" s="21">
        <v>375.89859130999997</v>
      </c>
      <c r="I89" s="21">
        <v>316.44519506</v>
      </c>
      <c r="J89" s="21">
        <v>1194.10794059</v>
      </c>
      <c r="K89" s="21">
        <v>18.089231699999999</v>
      </c>
      <c r="L89" s="21">
        <v>82.609757149999993</v>
      </c>
      <c r="M89" s="21">
        <v>1093.40895174</v>
      </c>
      <c r="N89" s="21"/>
      <c r="O89" s="21"/>
      <c r="P89" s="21"/>
      <c r="Q89" s="21"/>
    </row>
    <row r="90" spans="1:17" hidden="1" outlineLevel="1" collapsed="1">
      <c r="A90" s="9">
        <v>42948</v>
      </c>
      <c r="B90" s="21">
        <v>2917.7035719099999</v>
      </c>
      <c r="C90" s="21">
        <f t="shared" ref="C90" si="70">G90+K90</f>
        <v>1063.6683753499999</v>
      </c>
      <c r="D90" s="21">
        <f t="shared" ref="D90" si="71">H90+L90</f>
        <v>471.26932471999999</v>
      </c>
      <c r="E90" s="21">
        <f t="shared" ref="E90" si="72">I90+M90</f>
        <v>1382.76587184</v>
      </c>
      <c r="F90" s="21">
        <v>1749.8417742399999</v>
      </c>
      <c r="G90" s="21">
        <v>1045.68847697</v>
      </c>
      <c r="H90" s="21">
        <v>389.92108098</v>
      </c>
      <c r="I90" s="21">
        <v>314.23221629</v>
      </c>
      <c r="J90" s="21">
        <v>1167.86179767</v>
      </c>
      <c r="K90" s="21">
        <v>17.979898380000002</v>
      </c>
      <c r="L90" s="21">
        <v>81.348243740000001</v>
      </c>
      <c r="M90" s="21">
        <v>1068.53365555</v>
      </c>
      <c r="N90" s="21"/>
      <c r="O90" s="21"/>
      <c r="P90" s="21"/>
      <c r="Q90" s="21"/>
    </row>
    <row r="91" spans="1:17" hidden="1" outlineLevel="1" collapsed="1">
      <c r="A91" s="9">
        <v>42979</v>
      </c>
      <c r="B91" s="21">
        <v>2978.5039619600002</v>
      </c>
      <c r="C91" s="21">
        <f t="shared" ref="C91" si="73">G91+K91</f>
        <v>1088.6663104199999</v>
      </c>
      <c r="D91" s="21">
        <f t="shared" ref="D91" si="74">H91+L91</f>
        <v>490.43604590000001</v>
      </c>
      <c r="E91" s="21">
        <f t="shared" ref="E91" si="75">I91+M91</f>
        <v>1399.4016056400001</v>
      </c>
      <c r="F91" s="21">
        <v>1791.1099331600001</v>
      </c>
      <c r="G91" s="21">
        <v>1070.2994786100001</v>
      </c>
      <c r="H91" s="21">
        <v>408.28658745000001</v>
      </c>
      <c r="I91" s="21">
        <v>312.52386710000002</v>
      </c>
      <c r="J91" s="21">
        <v>1187.3940287999999</v>
      </c>
      <c r="K91" s="21">
        <v>18.366831810000001</v>
      </c>
      <c r="L91" s="21">
        <v>82.149458449999997</v>
      </c>
      <c r="M91" s="21">
        <v>1086.8777385400001</v>
      </c>
      <c r="N91" s="21"/>
      <c r="O91" s="21"/>
      <c r="P91" s="21"/>
      <c r="Q91" s="21"/>
    </row>
    <row r="92" spans="1:17" hidden="1" outlineLevel="1" collapsed="1">
      <c r="A92" s="9">
        <v>43009</v>
      </c>
      <c r="B92" s="21">
        <v>3024.8555908200001</v>
      </c>
      <c r="C92" s="21">
        <f t="shared" ref="C92" si="76">G92+K92</f>
        <v>1128.58277628</v>
      </c>
      <c r="D92" s="21">
        <f t="shared" ref="D92" si="77">H92+L92</f>
        <v>493.90473384999996</v>
      </c>
      <c r="E92" s="21">
        <f t="shared" ref="E92" si="78">I92+M92</f>
        <v>1402.3680806900002</v>
      </c>
      <c r="F92" s="21">
        <v>1832.2262356199999</v>
      </c>
      <c r="G92" s="21">
        <v>1109.87394068</v>
      </c>
      <c r="H92" s="21">
        <v>410.94414346999997</v>
      </c>
      <c r="I92" s="21">
        <v>311.40815147000001</v>
      </c>
      <c r="J92" s="21">
        <v>1192.6293552</v>
      </c>
      <c r="K92" s="21">
        <v>18.7088356</v>
      </c>
      <c r="L92" s="21">
        <v>82.960590379999999</v>
      </c>
      <c r="M92" s="21">
        <v>1090.95992922</v>
      </c>
      <c r="N92" s="21"/>
      <c r="O92" s="21"/>
      <c r="P92" s="21"/>
      <c r="Q92" s="21"/>
    </row>
    <row r="93" spans="1:17" hidden="1" outlineLevel="1" collapsed="1">
      <c r="A93" s="9">
        <v>43040</v>
      </c>
      <c r="B93" s="21">
        <v>2919.1564716600001</v>
      </c>
      <c r="C93" s="21">
        <f t="shared" ref="C93" si="79">G93+K93</f>
        <v>1151.5747024099999</v>
      </c>
      <c r="D93" s="21">
        <f t="shared" ref="D93" si="80">H93+L93</f>
        <v>504.69132886</v>
      </c>
      <c r="E93" s="21">
        <f t="shared" ref="E93" si="81">I93+M93</f>
        <v>1262.8904403900001</v>
      </c>
      <c r="F93" s="21">
        <v>1864.8339114400001</v>
      </c>
      <c r="G93" s="21">
        <v>1132.9816292999999</v>
      </c>
      <c r="H93" s="21">
        <v>422.73099459999997</v>
      </c>
      <c r="I93" s="21">
        <v>309.12128754000003</v>
      </c>
      <c r="J93" s="21">
        <v>1054.32256022</v>
      </c>
      <c r="K93" s="21">
        <v>18.593073109999999</v>
      </c>
      <c r="L93" s="21">
        <v>81.960334259999996</v>
      </c>
      <c r="M93" s="21">
        <v>953.76915284999995</v>
      </c>
      <c r="N93" s="21"/>
      <c r="O93" s="21"/>
      <c r="P93" s="21"/>
      <c r="Q93" s="21"/>
    </row>
    <row r="94" spans="1:17" hidden="1" outlineLevel="1" collapsed="1">
      <c r="A94" s="9">
        <v>43070</v>
      </c>
      <c r="B94" s="21">
        <v>3098.9741945199999</v>
      </c>
      <c r="C94" s="21">
        <f t="shared" ref="C94" si="82">G94+K94</f>
        <v>1014.1601813799999</v>
      </c>
      <c r="D94" s="21">
        <f t="shared" ref="D94" si="83">H94+L94</f>
        <v>728.32106576000001</v>
      </c>
      <c r="E94" s="21">
        <f t="shared" ref="E94" si="84">I94+M94</f>
        <v>1356.49294738</v>
      </c>
      <c r="F94" s="21">
        <v>1933.50382472</v>
      </c>
      <c r="G94" s="21">
        <v>994.88832033999995</v>
      </c>
      <c r="H94" s="21">
        <v>627.24112063999996</v>
      </c>
      <c r="I94" s="21">
        <v>311.37438373999998</v>
      </c>
      <c r="J94" s="21">
        <v>1165.4703698000001</v>
      </c>
      <c r="K94" s="21">
        <v>19.271861040000001</v>
      </c>
      <c r="L94" s="21">
        <v>101.07994512</v>
      </c>
      <c r="M94" s="21">
        <v>1045.11856364</v>
      </c>
      <c r="N94" s="21"/>
      <c r="O94" s="21"/>
      <c r="P94" s="21"/>
      <c r="Q94" s="21"/>
    </row>
    <row r="95" spans="1:17" hidden="1" outlineLevel="1" collapsed="1">
      <c r="A95" s="9">
        <v>43101</v>
      </c>
      <c r="B95" s="21">
        <v>3174.6268163700001</v>
      </c>
      <c r="C95" s="21">
        <f t="shared" ref="C95" si="85">G95+K95</f>
        <v>1218.55945765</v>
      </c>
      <c r="D95" s="21">
        <f t="shared" ref="D95" si="86">H95+L95</f>
        <v>565.09653065999998</v>
      </c>
      <c r="E95" s="21">
        <f t="shared" ref="E95" si="87">I95+M95</f>
        <v>1390.97082806</v>
      </c>
      <c r="F95" s="21">
        <v>1998.21397043</v>
      </c>
      <c r="G95" s="21">
        <v>1191.1524691699999</v>
      </c>
      <c r="H95" s="21">
        <v>490.65116004999999</v>
      </c>
      <c r="I95" s="21">
        <v>316.41034121000001</v>
      </c>
      <c r="J95" s="21">
        <v>1176.4128459399999</v>
      </c>
      <c r="K95" s="21">
        <v>27.406988479999999</v>
      </c>
      <c r="L95" s="21">
        <v>74.445370609999998</v>
      </c>
      <c r="M95" s="21">
        <v>1074.56048685</v>
      </c>
      <c r="N95" s="21"/>
      <c r="O95" s="21"/>
      <c r="P95" s="21"/>
      <c r="Q95" s="21"/>
    </row>
    <row r="96" spans="1:17" hidden="1" outlineLevel="1" collapsed="1">
      <c r="A96" s="9">
        <v>43132</v>
      </c>
      <c r="B96" s="21">
        <v>3140.7736553</v>
      </c>
      <c r="C96" s="21">
        <f t="shared" ref="C96" si="88">G96+K96</f>
        <v>1220.6417741</v>
      </c>
      <c r="D96" s="21">
        <f t="shared" ref="D96" si="89">H96+L96</f>
        <v>571.40600231999997</v>
      </c>
      <c r="E96" s="21">
        <f t="shared" ref="E96" si="90">I96+M96</f>
        <v>1348.72587888</v>
      </c>
      <c r="F96" s="21">
        <v>2016.0586663399999</v>
      </c>
      <c r="G96" s="21">
        <v>1201.69244334</v>
      </c>
      <c r="H96" s="21">
        <v>495.17462051000001</v>
      </c>
      <c r="I96" s="21">
        <v>319.19160248999998</v>
      </c>
      <c r="J96" s="21">
        <v>1124.71498896</v>
      </c>
      <c r="K96" s="21">
        <v>18.949330759999999</v>
      </c>
      <c r="L96" s="21">
        <v>76.231381810000002</v>
      </c>
      <c r="M96" s="21">
        <v>1029.5342763900001</v>
      </c>
      <c r="N96" s="21"/>
      <c r="O96" s="21"/>
      <c r="P96" s="21"/>
      <c r="Q96" s="21"/>
    </row>
    <row r="97" spans="1:17" hidden="1" outlineLevel="1" collapsed="1">
      <c r="A97" s="9">
        <v>43160</v>
      </c>
      <c r="B97" s="21">
        <v>3183.6620203299999</v>
      </c>
      <c r="C97" s="21">
        <f t="shared" ref="C97" si="91">G97+K97</f>
        <v>1259.60910205</v>
      </c>
      <c r="D97" s="21">
        <f t="shared" ref="D97" si="92">H97+L97</f>
        <v>584.02505475999999</v>
      </c>
      <c r="E97" s="21">
        <f t="shared" ref="E97" si="93">I97+M97</f>
        <v>1340.02786352</v>
      </c>
      <c r="F97" s="21">
        <v>2072.0291383600002</v>
      </c>
      <c r="G97" s="21">
        <v>1240.8413206800001</v>
      </c>
      <c r="H97" s="21">
        <v>508.18588582000001</v>
      </c>
      <c r="I97" s="21">
        <v>323.00193186000001</v>
      </c>
      <c r="J97" s="21">
        <v>1111.63288197</v>
      </c>
      <c r="K97" s="21">
        <v>18.767781370000002</v>
      </c>
      <c r="L97" s="21">
        <v>75.839168939999993</v>
      </c>
      <c r="M97" s="21">
        <v>1017.02593166</v>
      </c>
      <c r="N97" s="21"/>
      <c r="O97" s="21"/>
      <c r="P97" s="21"/>
      <c r="Q97" s="21"/>
    </row>
    <row r="98" spans="1:17" hidden="1" outlineLevel="1" collapsed="1">
      <c r="A98" s="9">
        <v>43191</v>
      </c>
      <c r="B98" s="21">
        <v>3203.8207502</v>
      </c>
      <c r="C98" s="21">
        <f t="shared" ref="C98" si="94">G98+K98</f>
        <v>1276.0469002100001</v>
      </c>
      <c r="D98" s="21">
        <f t="shared" ref="D98" si="95">H98+L98</f>
        <v>600.93153484000004</v>
      </c>
      <c r="E98" s="21">
        <f t="shared" ref="E98" si="96">I98+M98</f>
        <v>1326.8423151500001</v>
      </c>
      <c r="F98" s="21">
        <v>2107.89409084</v>
      </c>
      <c r="G98" s="21">
        <v>1257.3949538300001</v>
      </c>
      <c r="H98" s="21">
        <v>524.50221248000003</v>
      </c>
      <c r="I98" s="21">
        <v>325.99692453</v>
      </c>
      <c r="J98" s="21">
        <v>1095.92665936</v>
      </c>
      <c r="K98" s="21">
        <v>18.651946379999998</v>
      </c>
      <c r="L98" s="21">
        <v>76.42932236</v>
      </c>
      <c r="M98" s="21">
        <v>1000.84539062</v>
      </c>
      <c r="N98" s="21"/>
      <c r="O98" s="21"/>
      <c r="P98" s="21"/>
      <c r="Q98" s="21"/>
    </row>
    <row r="99" spans="1:17" hidden="1" outlineLevel="1" collapsed="1">
      <c r="A99" s="9">
        <v>43221</v>
      </c>
      <c r="B99" s="21">
        <v>3280.4146818300001</v>
      </c>
      <c r="C99" s="21">
        <f t="shared" ref="C99" si="97">G99+K99</f>
        <v>1313.7965176500002</v>
      </c>
      <c r="D99" s="21">
        <f t="shared" ref="D99" si="98">H99+L99</f>
        <v>648.17236933000004</v>
      </c>
      <c r="E99" s="21">
        <f t="shared" ref="E99" si="99">I99+M99</f>
        <v>1318.4457948499999</v>
      </c>
      <c r="F99" s="21">
        <v>2197.56096458</v>
      </c>
      <c r="G99" s="21">
        <v>1295.3082394800001</v>
      </c>
      <c r="H99" s="21">
        <v>573.46955184000001</v>
      </c>
      <c r="I99" s="21">
        <v>328.78317326000001</v>
      </c>
      <c r="J99" s="21">
        <v>1082.85371725</v>
      </c>
      <c r="K99" s="21">
        <v>18.488278170000001</v>
      </c>
      <c r="L99" s="21">
        <v>74.702817490000001</v>
      </c>
      <c r="M99" s="21">
        <v>989.66262158999996</v>
      </c>
      <c r="N99" s="21"/>
      <c r="O99" s="21"/>
      <c r="P99" s="21"/>
      <c r="Q99" s="21"/>
    </row>
    <row r="100" spans="1:17" hidden="1" outlineLevel="1" collapsed="1">
      <c r="A100" s="9">
        <v>43252</v>
      </c>
      <c r="B100" s="21">
        <v>3274.4545895000001</v>
      </c>
      <c r="C100" s="21">
        <f t="shared" ref="C100" si="100">G100+K100</f>
        <v>1306.37799288</v>
      </c>
      <c r="D100" s="21">
        <f t="shared" ref="D100" si="101">H100+L100</f>
        <v>651.13531197999998</v>
      </c>
      <c r="E100" s="21">
        <f t="shared" ref="E100" si="102">I100+M100</f>
        <v>1316.94128464</v>
      </c>
      <c r="F100" s="21">
        <v>2196.17603865</v>
      </c>
      <c r="G100" s="21">
        <v>1287.7506009900001</v>
      </c>
      <c r="H100" s="21">
        <v>577.34180481999999</v>
      </c>
      <c r="I100" s="21">
        <v>331.08363284000001</v>
      </c>
      <c r="J100" s="21">
        <v>1078.2785508500001</v>
      </c>
      <c r="K100" s="21">
        <v>18.627391889999998</v>
      </c>
      <c r="L100" s="21">
        <v>73.793507160000004</v>
      </c>
      <c r="M100" s="21">
        <v>985.85765179999999</v>
      </c>
      <c r="N100" s="21"/>
      <c r="O100" s="21"/>
      <c r="P100" s="21"/>
      <c r="Q100" s="21"/>
    </row>
    <row r="101" spans="1:17" hidden="1" outlineLevel="1" collapsed="1">
      <c r="A101" s="9">
        <v>43282</v>
      </c>
      <c r="B101" s="21">
        <v>3356.6637367899998</v>
      </c>
      <c r="C101" s="21">
        <f t="shared" ref="C101" si="103">G101+K101</f>
        <v>1354.2790206799998</v>
      </c>
      <c r="D101" s="21">
        <f t="shared" ref="D101" si="104">H101+L101</f>
        <v>679.05941169000005</v>
      </c>
      <c r="E101" s="21">
        <f t="shared" ref="E101" si="105">I101+M101</f>
        <v>1323.3253044200001</v>
      </c>
      <c r="F101" s="21">
        <v>2269.1824605400002</v>
      </c>
      <c r="G101" s="21">
        <v>1333.5938604999999</v>
      </c>
      <c r="H101" s="21">
        <v>605.01608893000002</v>
      </c>
      <c r="I101" s="21">
        <v>330.57251110999999</v>
      </c>
      <c r="J101" s="21">
        <v>1087.4812762500001</v>
      </c>
      <c r="K101" s="21">
        <v>20.68516018</v>
      </c>
      <c r="L101" s="21">
        <v>74.043322759999995</v>
      </c>
      <c r="M101" s="21">
        <v>992.75279331000002</v>
      </c>
      <c r="N101" s="21"/>
      <c r="O101" s="21"/>
      <c r="P101" s="21"/>
      <c r="Q101" s="21"/>
    </row>
    <row r="102" spans="1:17" hidden="1" outlineLevel="1" collapsed="1">
      <c r="A102" s="9">
        <v>43313</v>
      </c>
      <c r="B102" s="21">
        <v>3616.0898298900001</v>
      </c>
      <c r="C102" s="21">
        <f t="shared" ref="C102" si="106">G102+K102</f>
        <v>1412.9108502199999</v>
      </c>
      <c r="D102" s="21">
        <f t="shared" ref="D102" si="107">H102+L102</f>
        <v>735.26061622999998</v>
      </c>
      <c r="E102" s="21">
        <f t="shared" ref="E102" si="108">I102+M102</f>
        <v>1467.9183634400001</v>
      </c>
      <c r="F102" s="21">
        <v>2354.6605976300002</v>
      </c>
      <c r="G102" s="21">
        <v>1383.74155997</v>
      </c>
      <c r="H102" s="21">
        <v>630.61971540000002</v>
      </c>
      <c r="I102" s="21">
        <v>340.29932226</v>
      </c>
      <c r="J102" s="21">
        <v>1261.4292322599999</v>
      </c>
      <c r="K102" s="21">
        <v>29.16929025</v>
      </c>
      <c r="L102" s="21">
        <v>104.64090083000001</v>
      </c>
      <c r="M102" s="21">
        <v>1127.6190411800001</v>
      </c>
      <c r="N102" s="21"/>
      <c r="O102" s="21"/>
      <c r="P102" s="21"/>
      <c r="Q102" s="21"/>
    </row>
    <row r="103" spans="1:17" hidden="1" outlineLevel="1" collapsed="1">
      <c r="A103" s="9">
        <v>43344</v>
      </c>
      <c r="B103" s="21">
        <v>3634.41153377</v>
      </c>
      <c r="C103" s="21">
        <f t="shared" ref="C103" si="109">G103+K103</f>
        <v>1432.4350125399999</v>
      </c>
      <c r="D103" s="21">
        <f t="shared" ref="D103" si="110">H103+L103</f>
        <v>747.18719565000004</v>
      </c>
      <c r="E103" s="21">
        <f t="shared" ref="E103" si="111">I103+M103</f>
        <v>1454.78932558</v>
      </c>
      <c r="F103" s="21">
        <v>2387.85167443</v>
      </c>
      <c r="G103" s="21">
        <v>1403.13426162</v>
      </c>
      <c r="H103" s="21">
        <v>642.18303862000005</v>
      </c>
      <c r="I103" s="21">
        <v>342.53437418999999</v>
      </c>
      <c r="J103" s="21">
        <v>1246.55985934</v>
      </c>
      <c r="K103" s="21">
        <v>29.300750919999999</v>
      </c>
      <c r="L103" s="21">
        <v>105.00415703</v>
      </c>
      <c r="M103" s="21">
        <v>1112.2549513900001</v>
      </c>
      <c r="N103" s="21"/>
      <c r="O103" s="21"/>
      <c r="P103" s="21"/>
      <c r="Q103" s="21"/>
    </row>
    <row r="104" spans="1:17" hidden="1" outlineLevel="1" collapsed="1">
      <c r="A104" s="9">
        <v>43374</v>
      </c>
      <c r="B104" s="21">
        <v>3681.3088371099998</v>
      </c>
      <c r="C104" s="21">
        <f t="shared" ref="C104" si="112">G104+K104</f>
        <v>1462.3553691900001</v>
      </c>
      <c r="D104" s="21">
        <f t="shared" ref="D104" si="113">H104+L104</f>
        <v>771.11744088</v>
      </c>
      <c r="E104" s="21">
        <f t="shared" ref="E104" si="114">I104+M104</f>
        <v>1447.8360270400001</v>
      </c>
      <c r="F104" s="21">
        <v>2446.6341362500002</v>
      </c>
      <c r="G104" s="21">
        <v>1432.1843785000001</v>
      </c>
      <c r="H104" s="21">
        <v>667.13152969999999</v>
      </c>
      <c r="I104" s="21">
        <v>347.31822805000002</v>
      </c>
      <c r="J104" s="21">
        <v>1234.67470086</v>
      </c>
      <c r="K104" s="21">
        <v>30.17099069</v>
      </c>
      <c r="L104" s="21">
        <v>103.98591118</v>
      </c>
      <c r="M104" s="21">
        <v>1100.5177989900001</v>
      </c>
      <c r="N104" s="21"/>
      <c r="O104" s="21"/>
      <c r="P104" s="21"/>
      <c r="Q104" s="21"/>
    </row>
    <row r="105" spans="1:17" hidden="1" outlineLevel="1" collapsed="1">
      <c r="A105" s="9">
        <v>43405</v>
      </c>
      <c r="B105" s="21">
        <v>3722.87225928</v>
      </c>
      <c r="C105" s="21">
        <f t="shared" ref="C105" si="115">G105+K105</f>
        <v>1483.9370045200001</v>
      </c>
      <c r="D105" s="21">
        <f t="shared" ref="D105" si="116">H105+L105</f>
        <v>783.25127264000002</v>
      </c>
      <c r="E105" s="21">
        <f t="shared" ref="E105" si="117">I105+M105</f>
        <v>1455.6839821199999</v>
      </c>
      <c r="F105" s="21">
        <v>2483.5945547400001</v>
      </c>
      <c r="G105" s="21">
        <v>1453.3986415300001</v>
      </c>
      <c r="H105" s="21">
        <v>678.47020473999999</v>
      </c>
      <c r="I105" s="21">
        <v>351.72570846999997</v>
      </c>
      <c r="J105" s="21">
        <v>1239.2777045400001</v>
      </c>
      <c r="K105" s="21">
        <v>30.53836299</v>
      </c>
      <c r="L105" s="21">
        <v>104.7810679</v>
      </c>
      <c r="M105" s="21">
        <v>1103.9582736499999</v>
      </c>
      <c r="N105" s="21"/>
      <c r="O105" s="21"/>
      <c r="P105" s="21"/>
      <c r="Q105" s="21"/>
    </row>
    <row r="106" spans="1:17" hidden="1" outlineLevel="1" collapsed="1">
      <c r="A106" s="9">
        <v>43435</v>
      </c>
      <c r="B106" s="21">
        <v>3470.5286479800002</v>
      </c>
      <c r="C106" s="21">
        <f t="shared" ref="C106" si="118">G106+K106</f>
        <v>1476.8937315400001</v>
      </c>
      <c r="D106" s="21">
        <f t="shared" ref="D106" si="119">H106+L106</f>
        <v>784.38314186000002</v>
      </c>
      <c r="E106" s="21">
        <f t="shared" ref="E106" si="120">I106+M106</f>
        <v>1209.2517745800001</v>
      </c>
      <c r="F106" s="21">
        <v>2477.6476932199998</v>
      </c>
      <c r="G106" s="21">
        <v>1447.1263665500001</v>
      </c>
      <c r="H106" s="21">
        <v>686.00634518000004</v>
      </c>
      <c r="I106" s="21">
        <v>344.51498149000003</v>
      </c>
      <c r="J106" s="21">
        <v>992.88095476000001</v>
      </c>
      <c r="K106" s="21">
        <v>29.767364990000001</v>
      </c>
      <c r="L106" s="21">
        <v>98.376796679999998</v>
      </c>
      <c r="M106" s="21">
        <v>864.73679308999999</v>
      </c>
      <c r="N106" s="21"/>
      <c r="O106" s="21"/>
      <c r="P106" s="21"/>
      <c r="Q106" s="21"/>
    </row>
    <row r="107" spans="1:17" hidden="1" outlineLevel="1" collapsed="1">
      <c r="A107" s="9">
        <v>43466</v>
      </c>
      <c r="B107" s="21">
        <v>3516.9337372099999</v>
      </c>
      <c r="C107" s="21">
        <f t="shared" ref="C107" si="121">G107+K107</f>
        <v>1505.5424420200002</v>
      </c>
      <c r="D107" s="21">
        <f t="shared" ref="D107" si="122">H107+L107</f>
        <v>801.59013698000001</v>
      </c>
      <c r="E107" s="21">
        <f t="shared" ref="E107" si="123">I107+M107</f>
        <v>1209.80115821</v>
      </c>
      <c r="F107" s="21">
        <v>2522.1707842699998</v>
      </c>
      <c r="G107" s="21">
        <v>1475.5842870700001</v>
      </c>
      <c r="H107" s="21">
        <v>702.45864648999998</v>
      </c>
      <c r="I107" s="21">
        <v>344.12785071000002</v>
      </c>
      <c r="J107" s="21">
        <v>994.76295293999999</v>
      </c>
      <c r="K107" s="21">
        <v>29.958154950000001</v>
      </c>
      <c r="L107" s="21">
        <v>99.131490490000004</v>
      </c>
      <c r="M107" s="21">
        <v>865.67330749999996</v>
      </c>
      <c r="N107" s="21"/>
      <c r="O107" s="21"/>
      <c r="P107" s="21"/>
      <c r="Q107" s="21"/>
    </row>
    <row r="108" spans="1:17" hidden="1" outlineLevel="1" collapsed="1">
      <c r="A108" s="9">
        <v>43497</v>
      </c>
      <c r="B108" s="21">
        <v>3508.70812656</v>
      </c>
      <c r="C108" s="21">
        <f t="shared" ref="C108" si="124">G108+K108</f>
        <v>1518.5557813800001</v>
      </c>
      <c r="D108" s="21">
        <f t="shared" ref="D108" si="125">H108+L108</f>
        <v>811.12332794999998</v>
      </c>
      <c r="E108" s="21">
        <f t="shared" ref="E108" si="126">I108+M108</f>
        <v>1179.0290172299999</v>
      </c>
      <c r="F108" s="21">
        <v>2552.0275280199999</v>
      </c>
      <c r="G108" s="21">
        <v>1489.3260860400001</v>
      </c>
      <c r="H108" s="21">
        <v>714.41189546999999</v>
      </c>
      <c r="I108" s="21">
        <v>348.28954650999998</v>
      </c>
      <c r="J108" s="21">
        <v>956.68059854000001</v>
      </c>
      <c r="K108" s="21">
        <v>29.229695339999999</v>
      </c>
      <c r="L108" s="21">
        <v>96.711432479999999</v>
      </c>
      <c r="M108" s="21">
        <v>830.73947071999999</v>
      </c>
      <c r="N108" s="21"/>
      <c r="O108" s="21"/>
      <c r="P108" s="21"/>
      <c r="Q108" s="21"/>
    </row>
    <row r="109" spans="1:17" hidden="1" outlineLevel="1" collapsed="1">
      <c r="A109" s="9">
        <v>43525</v>
      </c>
      <c r="B109" s="21">
        <v>3560.0957700099998</v>
      </c>
      <c r="C109" s="21">
        <f t="shared" ref="C109" si="127">G109+K109</f>
        <v>1623.3907769500001</v>
      </c>
      <c r="D109" s="21">
        <f t="shared" ref="D109" si="128">H109+L109</f>
        <v>824.52303660999996</v>
      </c>
      <c r="E109" s="21">
        <f t="shared" ref="E109" si="129">I109+M109</f>
        <v>1112.1819564499999</v>
      </c>
      <c r="F109" s="21">
        <v>2612.1232968200002</v>
      </c>
      <c r="G109" s="21">
        <v>1554.67197349</v>
      </c>
      <c r="H109" s="21">
        <v>726.61974758999997</v>
      </c>
      <c r="I109" s="21">
        <v>330.83157574000001</v>
      </c>
      <c r="J109" s="21">
        <v>947.97247318999996</v>
      </c>
      <c r="K109" s="21">
        <v>68.718803460000004</v>
      </c>
      <c r="L109" s="21">
        <v>97.903289020000003</v>
      </c>
      <c r="M109" s="21">
        <v>781.35038070999997</v>
      </c>
      <c r="N109" s="21"/>
      <c r="O109" s="21"/>
      <c r="P109" s="21"/>
      <c r="Q109" s="21"/>
    </row>
    <row r="110" spans="1:17" hidden="1" outlineLevel="1" collapsed="1">
      <c r="A110" s="9">
        <v>43556</v>
      </c>
      <c r="B110" s="21">
        <v>3533.01462214</v>
      </c>
      <c r="C110" s="21">
        <f t="shared" ref="C110" si="130">G110+K110</f>
        <v>1545.9357295299999</v>
      </c>
      <c r="D110" s="21">
        <f t="shared" ref="D110" si="131">H110+L110</f>
        <v>860.08600617000002</v>
      </c>
      <c r="E110" s="21">
        <f t="shared" ref="E110" si="132">I110+M110</f>
        <v>1126.9928864399999</v>
      </c>
      <c r="F110" s="21">
        <v>2636.7147574099999</v>
      </c>
      <c r="G110" s="21">
        <v>1516.84699037</v>
      </c>
      <c r="H110" s="21">
        <v>770.99283292999996</v>
      </c>
      <c r="I110" s="21">
        <v>348.87493411000003</v>
      </c>
      <c r="J110" s="21">
        <v>896.29986472999997</v>
      </c>
      <c r="K110" s="21">
        <v>29.088739159999999</v>
      </c>
      <c r="L110" s="21">
        <v>89.093173239999999</v>
      </c>
      <c r="M110" s="21">
        <v>778.11795232999998</v>
      </c>
      <c r="N110" s="21"/>
      <c r="O110" s="21"/>
      <c r="P110" s="21"/>
      <c r="Q110" s="21"/>
    </row>
    <row r="111" spans="1:17" hidden="1" outlineLevel="1" collapsed="1">
      <c r="A111" s="9">
        <v>43586</v>
      </c>
      <c r="B111" s="21">
        <v>3588.9695254899998</v>
      </c>
      <c r="C111" s="21">
        <f t="shared" ref="C111" si="133">G111+K111</f>
        <v>1580.48067272</v>
      </c>
      <c r="D111" s="21">
        <f t="shared" ref="D111" si="134">H111+L111</f>
        <v>887.24625551000008</v>
      </c>
      <c r="E111" s="21">
        <f t="shared" ref="E111" si="135">I111+M111</f>
        <v>1121.2425972599999</v>
      </c>
      <c r="F111" s="21">
        <v>2699.64408886</v>
      </c>
      <c r="G111" s="21">
        <v>1551.2794090899999</v>
      </c>
      <c r="H111" s="21">
        <v>798.60548515000005</v>
      </c>
      <c r="I111" s="21">
        <v>349.75919462000002</v>
      </c>
      <c r="J111" s="21">
        <v>889.32543663000001</v>
      </c>
      <c r="K111" s="21">
        <v>29.20126363</v>
      </c>
      <c r="L111" s="21">
        <v>88.640770360000005</v>
      </c>
      <c r="M111" s="21">
        <v>771.48340264000001</v>
      </c>
      <c r="N111" s="21"/>
      <c r="O111" s="21"/>
      <c r="P111" s="21"/>
      <c r="Q111" s="21"/>
    </row>
    <row r="112" spans="1:17" hidden="1" outlineLevel="1" collapsed="1">
      <c r="A112" s="9">
        <v>43617</v>
      </c>
      <c r="B112" s="21">
        <v>3256.5330790799999</v>
      </c>
      <c r="C112" s="21">
        <f t="shared" ref="C112" si="136">G112+K112</f>
        <v>1676.46781547</v>
      </c>
      <c r="D112" s="21">
        <f t="shared" ref="D112" si="137">H112+L112</f>
        <v>753.22491341</v>
      </c>
      <c r="E112" s="21">
        <f t="shared" ref="E112" si="138">I112+M112</f>
        <v>826.8403502000001</v>
      </c>
      <c r="F112" s="21">
        <v>2683.7306358699998</v>
      </c>
      <c r="G112" s="21">
        <v>1648.2581600399999</v>
      </c>
      <c r="H112" s="21">
        <v>708.95805303999998</v>
      </c>
      <c r="I112" s="21">
        <v>326.51442279000003</v>
      </c>
      <c r="J112" s="21">
        <v>572.80244320999998</v>
      </c>
      <c r="K112" s="21">
        <v>28.209655430000002</v>
      </c>
      <c r="L112" s="21">
        <v>44.266860370000003</v>
      </c>
      <c r="M112" s="21">
        <v>500.32592741000002</v>
      </c>
      <c r="N112" s="21"/>
      <c r="O112" s="21"/>
      <c r="P112" s="21"/>
      <c r="Q112" s="21"/>
    </row>
    <row r="113" spans="1:17" hidden="1" outlineLevel="1" collapsed="1">
      <c r="A113" s="9">
        <v>43647</v>
      </c>
      <c r="B113" s="21">
        <v>3283.7242562800002</v>
      </c>
      <c r="C113" s="21">
        <f t="shared" ref="C113" si="139">G113+K113</f>
        <v>1712.2311745</v>
      </c>
      <c r="D113" s="21">
        <f t="shared" ref="D113" si="140">H113+L113</f>
        <v>769.38568714000007</v>
      </c>
      <c r="E113" s="21">
        <f t="shared" ref="E113" si="141">I113+M113</f>
        <v>802.10739463999994</v>
      </c>
      <c r="F113" s="21">
        <v>2741.03875083</v>
      </c>
      <c r="G113" s="21">
        <v>1685.1510126999999</v>
      </c>
      <c r="H113" s="21">
        <v>726.96664797000005</v>
      </c>
      <c r="I113" s="21">
        <v>328.92109016000001</v>
      </c>
      <c r="J113" s="21">
        <v>542.68550545000005</v>
      </c>
      <c r="K113" s="21">
        <v>27.080161799999999</v>
      </c>
      <c r="L113" s="21">
        <v>42.419039169999998</v>
      </c>
      <c r="M113" s="21">
        <v>473.18630447999999</v>
      </c>
      <c r="N113" s="21"/>
      <c r="O113" s="21"/>
      <c r="P113" s="21"/>
      <c r="Q113" s="21"/>
    </row>
    <row r="114" spans="1:17" hidden="1" outlineLevel="1" collapsed="1">
      <c r="A114" s="9">
        <v>43678</v>
      </c>
      <c r="B114" s="21">
        <v>3333.67980502</v>
      </c>
      <c r="C114" s="21">
        <f t="shared" ref="C114" si="142">G114+K114</f>
        <v>1727.3441969799999</v>
      </c>
      <c r="D114" s="21">
        <f t="shared" ref="D114" si="143">H114+L114</f>
        <v>806.49266038999997</v>
      </c>
      <c r="E114" s="21">
        <f t="shared" ref="E114" si="144">I114+M114</f>
        <v>799.84294765000004</v>
      </c>
      <c r="F114" s="21">
        <v>2792.9846457600001</v>
      </c>
      <c r="G114" s="21">
        <v>1699.99426679</v>
      </c>
      <c r="H114" s="21">
        <v>764.86383773</v>
      </c>
      <c r="I114" s="21">
        <v>328.12654123999999</v>
      </c>
      <c r="J114" s="21">
        <v>540.69515925999997</v>
      </c>
      <c r="K114" s="21">
        <v>27.349930189999998</v>
      </c>
      <c r="L114" s="21">
        <v>41.628822659999997</v>
      </c>
      <c r="M114" s="21">
        <v>471.71640640999999</v>
      </c>
      <c r="N114" s="21"/>
      <c r="O114" s="21"/>
      <c r="P114" s="21"/>
      <c r="Q114" s="21"/>
    </row>
    <row r="115" spans="1:17" hidden="1" outlineLevel="1" collapsed="1">
      <c r="A115" s="9">
        <v>43709</v>
      </c>
      <c r="B115" s="21">
        <v>3291.3618735700002</v>
      </c>
      <c r="C115" s="21">
        <f t="shared" ref="C115" si="145">G115+K115</f>
        <v>1751.6200873399998</v>
      </c>
      <c r="D115" s="21">
        <f t="shared" ref="D115" si="146">H115+L115</f>
        <v>823.75832046999994</v>
      </c>
      <c r="E115" s="21">
        <f t="shared" ref="E115" si="147">I115+M115</f>
        <v>715.98346575999994</v>
      </c>
      <c r="F115" s="21">
        <v>2842.7643878200001</v>
      </c>
      <c r="G115" s="21">
        <v>1724.2684009499999</v>
      </c>
      <c r="H115" s="21">
        <v>784.03720472999998</v>
      </c>
      <c r="I115" s="21">
        <v>334.45878213999998</v>
      </c>
      <c r="J115" s="21">
        <v>448.59748574999998</v>
      </c>
      <c r="K115" s="21">
        <v>27.351686390000001</v>
      </c>
      <c r="L115" s="21">
        <v>39.721115740000002</v>
      </c>
      <c r="M115" s="21">
        <v>381.52468362000002</v>
      </c>
      <c r="N115" s="21"/>
      <c r="O115" s="21"/>
      <c r="P115" s="21"/>
      <c r="Q115" s="21"/>
    </row>
    <row r="116" spans="1:17" hidden="1" outlineLevel="1" collapsed="1">
      <c r="A116" s="9">
        <v>43739</v>
      </c>
      <c r="B116" s="21">
        <v>3354.62520769</v>
      </c>
      <c r="C116" s="21">
        <f t="shared" ref="C116" si="148">G116+K116</f>
        <v>1735.5502673000001</v>
      </c>
      <c r="D116" s="21">
        <f t="shared" ref="D116" si="149">H116+L116</f>
        <v>856.02862800000003</v>
      </c>
      <c r="E116" s="21">
        <f t="shared" ref="E116" si="150">I116+M116</f>
        <v>763.04631239000003</v>
      </c>
      <c r="F116" s="21">
        <v>2896.7903450200001</v>
      </c>
      <c r="G116" s="21">
        <v>1707.0626260900001</v>
      </c>
      <c r="H116" s="21">
        <v>815.33976168000004</v>
      </c>
      <c r="I116" s="21">
        <v>374.38795725</v>
      </c>
      <c r="J116" s="21">
        <v>457.83486267000001</v>
      </c>
      <c r="K116" s="21">
        <v>28.48764121</v>
      </c>
      <c r="L116" s="21">
        <v>40.688866320000002</v>
      </c>
      <c r="M116" s="21">
        <v>388.65835514000003</v>
      </c>
      <c r="N116" s="21"/>
      <c r="O116" s="21"/>
      <c r="P116" s="21"/>
      <c r="Q116" s="21"/>
    </row>
    <row r="117" spans="1:17" hidden="1" outlineLevel="1" collapsed="1">
      <c r="A117" s="9">
        <v>43770</v>
      </c>
      <c r="B117" s="21">
        <v>3349.0389086499999</v>
      </c>
      <c r="C117" s="21">
        <f t="shared" ref="C117" si="151">G117+K117</f>
        <v>1749.64884562</v>
      </c>
      <c r="D117" s="21">
        <f t="shared" ref="D117" si="152">H117+L117</f>
        <v>865.29107716999999</v>
      </c>
      <c r="E117" s="21">
        <f t="shared" ref="E117" si="153">I117+M117</f>
        <v>734.09898585999997</v>
      </c>
      <c r="F117" s="21">
        <v>2921.76161787</v>
      </c>
      <c r="G117" s="21">
        <v>1723.29921126</v>
      </c>
      <c r="H117" s="21">
        <v>826.42020216000003</v>
      </c>
      <c r="I117" s="21">
        <v>372.04220444999999</v>
      </c>
      <c r="J117" s="21">
        <v>427.27729077999999</v>
      </c>
      <c r="K117" s="21">
        <v>26.34963436</v>
      </c>
      <c r="L117" s="21">
        <v>38.870875009999999</v>
      </c>
      <c r="M117" s="21">
        <v>362.05678140999999</v>
      </c>
      <c r="N117" s="21"/>
      <c r="O117" s="21"/>
      <c r="P117" s="21"/>
      <c r="Q117" s="21"/>
    </row>
    <row r="118" spans="1:17" hidden="1" outlineLevel="1" collapsed="1">
      <c r="A118" s="9">
        <v>43800</v>
      </c>
      <c r="B118" s="21">
        <v>3389.6947523499998</v>
      </c>
      <c r="C118" s="21">
        <f t="shared" ref="C118" si="154">G118+K118</f>
        <v>1791.5456464000001</v>
      </c>
      <c r="D118" s="21">
        <f t="shared" ref="D118" si="155">H118+L118</f>
        <v>883.94539184999996</v>
      </c>
      <c r="E118" s="21">
        <f t="shared" ref="E118" si="156">I118+M118</f>
        <v>714.20371410000007</v>
      </c>
      <c r="F118" s="21">
        <v>2974.5521695900002</v>
      </c>
      <c r="G118" s="21">
        <v>1765.5490911700001</v>
      </c>
      <c r="H118" s="21">
        <v>845.64450896999995</v>
      </c>
      <c r="I118" s="21">
        <v>363.35856945</v>
      </c>
      <c r="J118" s="21">
        <v>415.14258275999998</v>
      </c>
      <c r="K118" s="21">
        <v>25.996555229999998</v>
      </c>
      <c r="L118" s="21">
        <v>38.300882880000003</v>
      </c>
      <c r="M118" s="21">
        <v>350.84514465000001</v>
      </c>
      <c r="N118" s="21"/>
      <c r="O118" s="21"/>
      <c r="P118" s="21"/>
      <c r="Q118" s="21"/>
    </row>
    <row r="119" spans="1:17" hidden="1" outlineLevel="1" collapsed="1">
      <c r="A119" s="9">
        <v>43831</v>
      </c>
      <c r="B119" s="21">
        <v>3448.2917123500001</v>
      </c>
      <c r="C119" s="21">
        <f t="shared" ref="C119" si="157">G119+K119</f>
        <v>1818.2756144900002</v>
      </c>
      <c r="D119" s="21">
        <f t="shared" ref="D119" si="158">H119+L119</f>
        <v>902.64689096000006</v>
      </c>
      <c r="E119" s="21">
        <f t="shared" ref="E119" si="159">I119+M119</f>
        <v>727.36920690000011</v>
      </c>
      <c r="F119" s="21">
        <v>3014.1442016999999</v>
      </c>
      <c r="G119" s="21">
        <v>1790.8208704000001</v>
      </c>
      <c r="H119" s="21">
        <v>862.35607443000004</v>
      </c>
      <c r="I119" s="21">
        <v>360.96725687000003</v>
      </c>
      <c r="J119" s="21">
        <v>434.14751065000002</v>
      </c>
      <c r="K119" s="21">
        <v>27.454744089999998</v>
      </c>
      <c r="L119" s="21">
        <v>40.290816530000001</v>
      </c>
      <c r="M119" s="21">
        <v>366.40195003000002</v>
      </c>
      <c r="N119" s="21"/>
      <c r="O119" s="21"/>
      <c r="P119" s="21"/>
      <c r="Q119" s="21"/>
    </row>
    <row r="120" spans="1:17" hidden="1" outlineLevel="1" collapsed="1">
      <c r="A120" s="9">
        <v>43862</v>
      </c>
      <c r="B120" s="21">
        <v>3493.58550397</v>
      </c>
      <c r="C120" s="21">
        <f t="shared" ref="C120" si="160">G120+K120</f>
        <v>1840.3721277900001</v>
      </c>
      <c r="D120" s="21">
        <f t="shared" ref="D120" si="161">H120+L120</f>
        <v>924.45488038999997</v>
      </c>
      <c r="E120" s="21">
        <f t="shared" ref="E120" si="162">I120+M120</f>
        <v>728.75849578999998</v>
      </c>
      <c r="F120" s="21">
        <v>3065.1930951200002</v>
      </c>
      <c r="G120" s="21">
        <v>1813.2149718000001</v>
      </c>
      <c r="H120" s="21">
        <v>884.66539482999997</v>
      </c>
      <c r="I120" s="21">
        <v>367.31272848999998</v>
      </c>
      <c r="J120" s="21">
        <v>428.39240884999998</v>
      </c>
      <c r="K120" s="21">
        <v>27.15715599</v>
      </c>
      <c r="L120" s="21">
        <v>39.789485560000003</v>
      </c>
      <c r="M120" s="21">
        <v>361.4457673</v>
      </c>
      <c r="N120" s="21"/>
      <c r="O120" s="21"/>
      <c r="P120" s="21"/>
      <c r="Q120" s="21"/>
    </row>
    <row r="121" spans="1:17" hidden="1" outlineLevel="1" collapsed="1">
      <c r="A121" s="9">
        <v>43891</v>
      </c>
      <c r="B121" s="21">
        <v>3564.98195403</v>
      </c>
      <c r="C121" s="21">
        <f t="shared" ref="C121" si="163">G121+K121</f>
        <v>1865.54541445</v>
      </c>
      <c r="D121" s="21">
        <f t="shared" ref="D121" si="164">H121+L121</f>
        <v>932.44716089000008</v>
      </c>
      <c r="E121" s="21">
        <f t="shared" ref="E121" si="165">I121+M121</f>
        <v>766.98937868999997</v>
      </c>
      <c r="F121" s="21">
        <v>3078.9193187000001</v>
      </c>
      <c r="G121" s="21">
        <v>1834.40525155</v>
      </c>
      <c r="H121" s="21">
        <v>886.99892566000005</v>
      </c>
      <c r="I121" s="21">
        <v>357.51514149000002</v>
      </c>
      <c r="J121" s="21">
        <v>486.06263532999998</v>
      </c>
      <c r="K121" s="21">
        <v>31.1401629</v>
      </c>
      <c r="L121" s="21">
        <v>45.448235230000002</v>
      </c>
      <c r="M121" s="21">
        <v>409.4742372</v>
      </c>
      <c r="N121" s="21"/>
      <c r="O121" s="21"/>
      <c r="P121" s="21"/>
      <c r="Q121" s="21"/>
    </row>
    <row r="122" spans="1:17" hidden="1" outlineLevel="1" collapsed="1">
      <c r="A122" s="9">
        <v>43922</v>
      </c>
      <c r="B122" s="21">
        <v>3437.24824463</v>
      </c>
      <c r="C122" s="21">
        <f t="shared" ref="C122" si="166">G122+K122</f>
        <v>1770.05178471</v>
      </c>
      <c r="D122" s="21">
        <f t="shared" ref="D122" si="167">H122+L122</f>
        <v>906.24420593000002</v>
      </c>
      <c r="E122" s="21">
        <f t="shared" ref="E122" si="168">I122+M122</f>
        <v>760.95225399000003</v>
      </c>
      <c r="F122" s="21">
        <v>2974.5510287299999</v>
      </c>
      <c r="G122" s="21">
        <v>1740.03919494</v>
      </c>
      <c r="H122" s="21">
        <v>862.57169649000002</v>
      </c>
      <c r="I122" s="21">
        <v>371.9401373</v>
      </c>
      <c r="J122" s="21">
        <v>462.6972159</v>
      </c>
      <c r="K122" s="21">
        <v>30.012589770000002</v>
      </c>
      <c r="L122" s="21">
        <v>43.672509439999999</v>
      </c>
      <c r="M122" s="21">
        <v>389.01211669000003</v>
      </c>
      <c r="N122" s="21"/>
      <c r="O122" s="21"/>
      <c r="P122" s="21"/>
      <c r="Q122" s="21"/>
    </row>
    <row r="123" spans="1:17" hidden="1" outlineLevel="1" collapsed="1">
      <c r="A123" s="9">
        <v>43952</v>
      </c>
      <c r="B123" s="21">
        <v>3426.2561934</v>
      </c>
      <c r="C123" s="21">
        <f t="shared" ref="C123" si="169">G123+K123</f>
        <v>1779.5428746299999</v>
      </c>
      <c r="D123" s="21">
        <f t="shared" ref="D123" si="170">H123+L123</f>
        <v>906.32466775</v>
      </c>
      <c r="E123" s="21">
        <f t="shared" ref="E123" si="171">I123+M123</f>
        <v>740.38865102</v>
      </c>
      <c r="F123" s="21">
        <v>2964.98050792</v>
      </c>
      <c r="G123" s="21">
        <v>1749.5022621799999</v>
      </c>
      <c r="H123" s="21">
        <v>862.75672569000005</v>
      </c>
      <c r="I123" s="21">
        <v>352.72152004999998</v>
      </c>
      <c r="J123" s="21">
        <v>461.27568547999999</v>
      </c>
      <c r="K123" s="21">
        <v>30.040612450000001</v>
      </c>
      <c r="L123" s="21">
        <v>43.56794206</v>
      </c>
      <c r="M123" s="21">
        <v>387.66713097000002</v>
      </c>
      <c r="N123" s="21"/>
      <c r="O123" s="21"/>
      <c r="P123" s="21"/>
      <c r="Q123" s="21"/>
    </row>
    <row r="124" spans="1:17" hidden="1" outlineLevel="1" collapsed="1">
      <c r="A124" s="9">
        <v>43983</v>
      </c>
      <c r="B124" s="21">
        <v>3429.3020912000002</v>
      </c>
      <c r="C124" s="21">
        <f t="shared" ref="C124" si="172">G124+K124</f>
        <v>1778.95815322</v>
      </c>
      <c r="D124" s="21">
        <f t="shared" ref="D124" si="173">H124+L124</f>
        <v>916.37773849999996</v>
      </c>
      <c r="E124" s="21">
        <f t="shared" ref="E124" si="174">I124+M124</f>
        <v>733.96619948</v>
      </c>
      <c r="F124" s="21">
        <v>2972.6454217099999</v>
      </c>
      <c r="G124" s="21">
        <v>1748.95442746</v>
      </c>
      <c r="H124" s="21">
        <v>873.18565323999997</v>
      </c>
      <c r="I124" s="21">
        <v>350.50534101</v>
      </c>
      <c r="J124" s="21">
        <v>456.65666949000001</v>
      </c>
      <c r="K124" s="21">
        <v>30.003725759999998</v>
      </c>
      <c r="L124" s="21">
        <v>43.192085259999999</v>
      </c>
      <c r="M124" s="21">
        <v>383.46085847000001</v>
      </c>
      <c r="N124" s="21"/>
      <c r="O124" s="21"/>
      <c r="P124" s="21"/>
      <c r="Q124" s="21"/>
    </row>
    <row r="125" spans="1:17" hidden="1" outlineLevel="1" collapsed="1">
      <c r="A125" s="9">
        <v>44013</v>
      </c>
      <c r="B125" s="21">
        <v>3482.5986176500001</v>
      </c>
      <c r="C125" s="21">
        <f t="shared" ref="C125" si="175">G125+K125</f>
        <v>1779.1126818499999</v>
      </c>
      <c r="D125" s="21">
        <f t="shared" ref="D125" si="176">H125+L125</f>
        <v>944.20905363999998</v>
      </c>
      <c r="E125" s="21">
        <f t="shared" ref="E125" si="177">I125+M125</f>
        <v>759.27688216000001</v>
      </c>
      <c r="F125" s="21">
        <v>3010.0094314299999</v>
      </c>
      <c r="G125" s="21">
        <v>1748.0045185199999</v>
      </c>
      <c r="H125" s="21">
        <v>899.78542604999996</v>
      </c>
      <c r="I125" s="21">
        <v>362.21948686000002</v>
      </c>
      <c r="J125" s="21">
        <v>472.58918621999999</v>
      </c>
      <c r="K125" s="21">
        <v>31.10816333</v>
      </c>
      <c r="L125" s="21">
        <v>44.423627590000002</v>
      </c>
      <c r="M125" s="21">
        <v>397.0573953</v>
      </c>
      <c r="N125" s="21"/>
      <c r="O125" s="21"/>
      <c r="P125" s="21"/>
      <c r="Q125" s="21"/>
    </row>
    <row r="126" spans="1:17" hidden="1" outlineLevel="1" collapsed="1">
      <c r="A126" s="9">
        <v>44044</v>
      </c>
      <c r="B126" s="21">
        <v>3529.98961345</v>
      </c>
      <c r="C126" s="21">
        <f t="shared" ref="C126" si="178">G126+K126</f>
        <v>1807.3840249900002</v>
      </c>
      <c r="D126" s="21">
        <f t="shared" ref="D126" si="179">H126+L126</f>
        <v>963.22084281000002</v>
      </c>
      <c r="E126" s="21">
        <f t="shared" ref="E126" si="180">I126+M126</f>
        <v>759.38474565000001</v>
      </c>
      <c r="F126" s="21">
        <v>3061.4962940400001</v>
      </c>
      <c r="G126" s="21">
        <v>1776.4290766700001</v>
      </c>
      <c r="H126" s="21">
        <v>919.15671221000002</v>
      </c>
      <c r="I126" s="21">
        <v>365.91050516000001</v>
      </c>
      <c r="J126" s="21">
        <v>468.49331941000003</v>
      </c>
      <c r="K126" s="21">
        <v>30.95494832</v>
      </c>
      <c r="L126" s="21">
        <v>44.064130599999999</v>
      </c>
      <c r="M126" s="21">
        <v>393.47424049</v>
      </c>
      <c r="N126" s="21"/>
      <c r="O126" s="21"/>
      <c r="P126" s="21"/>
      <c r="Q126" s="21"/>
    </row>
    <row r="127" spans="1:17" hidden="1" outlineLevel="1" collapsed="1">
      <c r="A127" s="9">
        <v>44075</v>
      </c>
      <c r="B127" s="21">
        <v>3535.9524770899998</v>
      </c>
      <c r="C127" s="21">
        <f t="shared" ref="C127" si="181">G127+K127</f>
        <v>1793.1912891500001</v>
      </c>
      <c r="D127" s="21">
        <f t="shared" ref="D127" si="182">H127+L127</f>
        <v>971.66883805999998</v>
      </c>
      <c r="E127" s="21">
        <f t="shared" ref="E127" si="183">I127+M127</f>
        <v>771.09234988000003</v>
      </c>
      <c r="F127" s="21">
        <v>3056.0040659199999</v>
      </c>
      <c r="G127" s="21">
        <v>1761.2286391600001</v>
      </c>
      <c r="H127" s="21">
        <v>928.02090415999999</v>
      </c>
      <c r="I127" s="21">
        <v>366.75452259999997</v>
      </c>
      <c r="J127" s="21">
        <v>479.94841116999999</v>
      </c>
      <c r="K127" s="21">
        <v>31.962649989999999</v>
      </c>
      <c r="L127" s="21">
        <v>43.647933899999998</v>
      </c>
      <c r="M127" s="21">
        <v>404.33782728</v>
      </c>
      <c r="N127" s="21"/>
      <c r="O127" s="21"/>
      <c r="P127" s="21"/>
      <c r="Q127" s="21"/>
    </row>
    <row r="128" spans="1:17" hidden="1" outlineLevel="1" collapsed="1">
      <c r="A128" s="9">
        <v>44105</v>
      </c>
      <c r="B128" s="21">
        <v>3399.1851225700002</v>
      </c>
      <c r="C128" s="21">
        <f t="shared" ref="C128" si="184">G128+K128</f>
        <v>1704.8353899000001</v>
      </c>
      <c r="D128" s="21">
        <f t="shared" ref="D128" si="185">H128+L128</f>
        <v>962.43543055999999</v>
      </c>
      <c r="E128" s="21">
        <f t="shared" ref="E128" si="186">I128+M128</f>
        <v>731.91430210999999</v>
      </c>
      <c r="F128" s="21">
        <v>2992.6151170200001</v>
      </c>
      <c r="G128" s="21">
        <v>1694.0819785900001</v>
      </c>
      <c r="H128" s="21">
        <v>928.26926846000003</v>
      </c>
      <c r="I128" s="21">
        <v>370.26386996999997</v>
      </c>
      <c r="J128" s="21">
        <v>406.57000555000002</v>
      </c>
      <c r="K128" s="21">
        <v>10.753411310000001</v>
      </c>
      <c r="L128" s="21">
        <v>34.166162100000001</v>
      </c>
      <c r="M128" s="21">
        <v>361.65043214000002</v>
      </c>
      <c r="N128" s="21"/>
      <c r="O128" s="21"/>
      <c r="P128" s="21"/>
      <c r="Q128" s="21"/>
    </row>
    <row r="129" spans="1:17" hidden="1" outlineLevel="1" collapsed="1">
      <c r="A129" s="9">
        <v>44136</v>
      </c>
      <c r="B129" s="21">
        <v>3401.6429927600002</v>
      </c>
      <c r="C129" s="21">
        <f t="shared" ref="C129" si="187">G129+K129</f>
        <v>1716.0194398199999</v>
      </c>
      <c r="D129" s="21">
        <f t="shared" ref="D129" si="188">H129+L129</f>
        <v>971.78946780000001</v>
      </c>
      <c r="E129" s="21">
        <f t="shared" ref="E129" si="189">I129+M129</f>
        <v>713.83408513999996</v>
      </c>
      <c r="F129" s="21">
        <v>3010.5758578099999</v>
      </c>
      <c r="G129" s="21">
        <v>1705.24098725</v>
      </c>
      <c r="H129" s="21">
        <v>937.60036825999998</v>
      </c>
      <c r="I129" s="21">
        <v>367.73450229999997</v>
      </c>
      <c r="J129" s="21">
        <v>391.06713495000002</v>
      </c>
      <c r="K129" s="21">
        <v>10.778452570000001</v>
      </c>
      <c r="L129" s="21">
        <v>34.189099540000001</v>
      </c>
      <c r="M129" s="21">
        <v>346.09958283999998</v>
      </c>
      <c r="N129" s="21"/>
      <c r="O129" s="21"/>
      <c r="P129" s="21"/>
      <c r="Q129" s="21"/>
    </row>
    <row r="130" spans="1:17" hidden="1" outlineLevel="1" collapsed="1">
      <c r="A130" s="9">
        <v>44166</v>
      </c>
      <c r="B130" s="21">
        <v>3325.0568019299999</v>
      </c>
      <c r="C130" s="21">
        <f t="shared" ref="C130" si="190">G130+K130</f>
        <v>1681.4313586100002</v>
      </c>
      <c r="D130" s="21">
        <f t="shared" ref="D130" si="191">H130+L130</f>
        <v>943.55155396999999</v>
      </c>
      <c r="E130" s="21">
        <f t="shared" ref="E130" si="192">I130+M130</f>
        <v>700.07388934999994</v>
      </c>
      <c r="F130" s="21">
        <v>2968.8142569800002</v>
      </c>
      <c r="G130" s="21">
        <v>1670.8627180000001</v>
      </c>
      <c r="H130" s="21">
        <v>933.85864978999996</v>
      </c>
      <c r="I130" s="21">
        <v>364.09288918999999</v>
      </c>
      <c r="J130" s="21">
        <v>356.24254495000002</v>
      </c>
      <c r="K130" s="21">
        <v>10.568640609999999</v>
      </c>
      <c r="L130" s="21">
        <v>9.6929041799999993</v>
      </c>
      <c r="M130" s="21">
        <v>335.98100016000001</v>
      </c>
      <c r="N130" s="21"/>
      <c r="O130" s="21"/>
      <c r="P130" s="21"/>
      <c r="Q130" s="21"/>
    </row>
    <row r="131" spans="1:17" hidden="1" outlineLevel="1" collapsed="1">
      <c r="A131" s="9">
        <v>44197</v>
      </c>
      <c r="B131" s="21">
        <v>3339.9064013500001</v>
      </c>
      <c r="C131" s="21">
        <f t="shared" ref="C131" si="193">G131+K131</f>
        <v>1687.9074253799999</v>
      </c>
      <c r="D131" s="21">
        <f t="shared" ref="D131" si="194">H131+L131</f>
        <v>947.52143924999996</v>
      </c>
      <c r="E131" s="21">
        <f t="shared" ref="E131" si="195">I131+M131</f>
        <v>704.47753671999999</v>
      </c>
      <c r="F131" s="21">
        <v>2984.0636921</v>
      </c>
      <c r="G131" s="21">
        <v>1677.36699615</v>
      </c>
      <c r="H131" s="21">
        <v>938.17360492</v>
      </c>
      <c r="I131" s="21">
        <v>368.52309102999999</v>
      </c>
      <c r="J131" s="21">
        <v>355.84270924999998</v>
      </c>
      <c r="K131" s="21">
        <v>10.540429230000001</v>
      </c>
      <c r="L131" s="21">
        <v>9.3478343299999995</v>
      </c>
      <c r="M131" s="21">
        <v>335.95444569</v>
      </c>
      <c r="N131" s="21"/>
      <c r="O131" s="21"/>
      <c r="P131" s="21"/>
      <c r="Q131" s="21"/>
    </row>
    <row r="132" spans="1:17" hidden="1" outlineLevel="1" collapsed="1">
      <c r="A132" s="9">
        <v>44228</v>
      </c>
      <c r="B132" s="21">
        <v>3382.6122198399999</v>
      </c>
      <c r="C132" s="21">
        <f t="shared" ref="C132" si="196">G132+K132</f>
        <v>1708.6522154700001</v>
      </c>
      <c r="D132" s="21">
        <f t="shared" ref="D132" si="197">H132+L132</f>
        <v>964.14559727999995</v>
      </c>
      <c r="E132" s="21">
        <f t="shared" ref="E132" si="198">I132+M132</f>
        <v>709.81440709000003</v>
      </c>
      <c r="F132" s="21">
        <v>3030.38985151</v>
      </c>
      <c r="G132" s="21">
        <v>1698.2033550000001</v>
      </c>
      <c r="H132" s="21">
        <v>955.45380842999998</v>
      </c>
      <c r="I132" s="21">
        <v>376.73268808</v>
      </c>
      <c r="J132" s="21">
        <v>352.22236832999999</v>
      </c>
      <c r="K132" s="21">
        <v>10.44886047</v>
      </c>
      <c r="L132" s="21">
        <v>8.69178885</v>
      </c>
      <c r="M132" s="21">
        <v>333.08171900999997</v>
      </c>
      <c r="N132" s="21"/>
      <c r="O132" s="21"/>
      <c r="P132" s="21"/>
      <c r="Q132" s="21"/>
    </row>
    <row r="133" spans="1:17" hidden="1" outlineLevel="1" collapsed="1">
      <c r="A133" s="9">
        <v>44256</v>
      </c>
      <c r="B133" s="21">
        <v>3472.0161148500001</v>
      </c>
      <c r="C133" s="21">
        <f t="shared" ref="C133" si="199">G133+K133</f>
        <v>1758.0384499900001</v>
      </c>
      <c r="D133" s="21">
        <f t="shared" ref="D133" si="200">H133+L133</f>
        <v>1000.76390142</v>
      </c>
      <c r="E133" s="21">
        <f t="shared" ref="E133" si="201">I133+M133</f>
        <v>713.21376343999998</v>
      </c>
      <c r="F133" s="21">
        <v>3122.3144548499999</v>
      </c>
      <c r="G133" s="21">
        <v>1747.6621203300001</v>
      </c>
      <c r="H133" s="21">
        <v>992.09442189000004</v>
      </c>
      <c r="I133" s="21">
        <v>382.55791262999998</v>
      </c>
      <c r="J133" s="21">
        <v>349.70166</v>
      </c>
      <c r="K133" s="21">
        <v>10.37632966</v>
      </c>
      <c r="L133" s="21">
        <v>8.6694795300000003</v>
      </c>
      <c r="M133" s="21">
        <v>330.65585081</v>
      </c>
      <c r="N133" s="21"/>
      <c r="O133" s="21"/>
      <c r="P133" s="21"/>
      <c r="Q133" s="21"/>
    </row>
    <row r="134" spans="1:17" hidden="1" outlineLevel="1" collapsed="1">
      <c r="A134" s="9">
        <v>44287</v>
      </c>
      <c r="B134" s="21">
        <v>3519.79555695</v>
      </c>
      <c r="C134" s="21">
        <f t="shared" ref="C134" si="202">G134+K134</f>
        <v>1760.4745307999999</v>
      </c>
      <c r="D134" s="21">
        <f t="shared" ref="D134" si="203">H134+L134</f>
        <v>1029.76580253</v>
      </c>
      <c r="E134" s="21">
        <f t="shared" ref="E134" si="204">I134+M134</f>
        <v>729.55522362000011</v>
      </c>
      <c r="F134" s="21">
        <v>3173.3083206299998</v>
      </c>
      <c r="G134" s="21">
        <v>1750.1472304599999</v>
      </c>
      <c r="H134" s="21">
        <v>1021.1936593200001</v>
      </c>
      <c r="I134" s="21">
        <v>401.96743085000003</v>
      </c>
      <c r="J134" s="21">
        <v>346.48723632000002</v>
      </c>
      <c r="K134" s="21">
        <v>10.327300340000001</v>
      </c>
      <c r="L134" s="21">
        <v>8.5721432100000001</v>
      </c>
      <c r="M134" s="21">
        <v>327.58779277000002</v>
      </c>
      <c r="N134" s="21"/>
      <c r="O134" s="21"/>
      <c r="P134" s="21"/>
      <c r="Q134" s="21"/>
    </row>
    <row r="135" spans="1:17" hidden="1" outlineLevel="1" collapsed="1">
      <c r="A135" s="9">
        <v>44317</v>
      </c>
      <c r="B135" s="21">
        <v>3612.6012612499999</v>
      </c>
      <c r="C135" s="21">
        <f t="shared" ref="C135" si="205">G135+K135</f>
        <v>1810.3712261400001</v>
      </c>
      <c r="D135" s="21">
        <f t="shared" ref="D135" si="206">H135+L135</f>
        <v>1062.8451361299999</v>
      </c>
      <c r="E135" s="21">
        <f t="shared" ref="E135" si="207">I135+M135</f>
        <v>739.38489898</v>
      </c>
      <c r="F135" s="21">
        <v>3277.8001827500002</v>
      </c>
      <c r="G135" s="21">
        <v>1800.13359496</v>
      </c>
      <c r="H135" s="21">
        <v>1054.3554738299999</v>
      </c>
      <c r="I135" s="21">
        <v>423.31111396</v>
      </c>
      <c r="J135" s="21">
        <v>334.80107850000002</v>
      </c>
      <c r="K135" s="21">
        <v>10.237631179999999</v>
      </c>
      <c r="L135" s="21">
        <v>8.4896623000000009</v>
      </c>
      <c r="M135" s="21">
        <v>316.07378502</v>
      </c>
      <c r="N135" s="21"/>
      <c r="O135" s="21"/>
      <c r="P135" s="21"/>
      <c r="Q135" s="21"/>
    </row>
    <row r="136" spans="1:17" hidden="1" outlineLevel="1" collapsed="1">
      <c r="A136" s="9">
        <v>44348</v>
      </c>
      <c r="B136" s="21">
        <v>3681.86809528</v>
      </c>
      <c r="C136" s="21">
        <f t="shared" ref="C136" si="208">G136+K136</f>
        <v>1853.26006912</v>
      </c>
      <c r="D136" s="21">
        <f t="shared" ref="D136" si="209">H136+L136</f>
        <v>1083.2436487</v>
      </c>
      <c r="E136" s="21">
        <f t="shared" ref="E136" si="210">I136+M136</f>
        <v>745.36437746000001</v>
      </c>
      <c r="F136" s="21">
        <v>3358.0939964099998</v>
      </c>
      <c r="G136" s="21">
        <v>1843.1473856</v>
      </c>
      <c r="H136" s="21">
        <v>1076.1474024199999</v>
      </c>
      <c r="I136" s="21">
        <v>438.79920838999999</v>
      </c>
      <c r="J136" s="21">
        <v>323.77409886999999</v>
      </c>
      <c r="K136" s="21">
        <v>10.112683519999999</v>
      </c>
      <c r="L136" s="21">
        <v>7.0962462799999999</v>
      </c>
      <c r="M136" s="21">
        <v>306.56516907000002</v>
      </c>
      <c r="N136" s="21"/>
      <c r="O136" s="21"/>
      <c r="P136" s="21"/>
      <c r="Q136" s="21"/>
    </row>
    <row r="137" spans="1:17" hidden="1" outlineLevel="1" collapsed="1">
      <c r="A137" s="9">
        <v>44378</v>
      </c>
      <c r="B137" s="21">
        <v>3789.02608362</v>
      </c>
      <c r="C137" s="21">
        <f t="shared" ref="C137" si="211">G137+K137</f>
        <v>1903.2745213600001</v>
      </c>
      <c r="D137" s="21">
        <f t="shared" ref="D137" si="212">H137+L137</f>
        <v>1125.0688188000001</v>
      </c>
      <c r="E137" s="21">
        <f t="shared" ref="E137" si="213">I137+M137</f>
        <v>760.68274345999998</v>
      </c>
      <c r="F137" s="21">
        <v>3472.43904075</v>
      </c>
      <c r="G137" s="21">
        <v>1893.2647410500001</v>
      </c>
      <c r="H137" s="21">
        <v>1118.0496388700001</v>
      </c>
      <c r="I137" s="21">
        <v>461.12466082999998</v>
      </c>
      <c r="J137" s="21">
        <v>316.58704287</v>
      </c>
      <c r="K137" s="21">
        <v>10.00978031</v>
      </c>
      <c r="L137" s="21">
        <v>7.01917993</v>
      </c>
      <c r="M137" s="21">
        <v>299.55808263</v>
      </c>
      <c r="N137" s="21"/>
      <c r="O137" s="21"/>
      <c r="P137" s="21"/>
      <c r="Q137" s="21"/>
    </row>
    <row r="138" spans="1:17" hidden="1" outlineLevel="1" collapsed="1">
      <c r="A138" s="9">
        <v>44409</v>
      </c>
      <c r="B138" s="21">
        <v>3915.4280519700001</v>
      </c>
      <c r="C138" s="21">
        <f t="shared" ref="C138" si="214">G138+K138</f>
        <v>1985.4105729600001</v>
      </c>
      <c r="D138" s="21">
        <f t="shared" ref="D138" si="215">H138+L138</f>
        <v>1164.3684150300001</v>
      </c>
      <c r="E138" s="21">
        <f t="shared" ref="E138" si="216">I138+M138</f>
        <v>765.64906397999994</v>
      </c>
      <c r="F138" s="21">
        <v>3601.4390420300001</v>
      </c>
      <c r="G138" s="21">
        <v>1975.40773749</v>
      </c>
      <c r="H138" s="21">
        <v>1157.3730846200001</v>
      </c>
      <c r="I138" s="21">
        <v>468.65821992000002</v>
      </c>
      <c r="J138" s="21">
        <v>313.98900994000002</v>
      </c>
      <c r="K138" s="21">
        <v>10.002835470000001</v>
      </c>
      <c r="L138" s="21">
        <v>6.9953304100000002</v>
      </c>
      <c r="M138" s="21">
        <v>296.99084405999997</v>
      </c>
      <c r="N138" s="21"/>
      <c r="O138" s="21"/>
      <c r="P138" s="21"/>
      <c r="Q138" s="21"/>
    </row>
    <row r="139" spans="1:17" hidden="1" outlineLevel="1" collapsed="1">
      <c r="A139" s="9">
        <v>44440</v>
      </c>
      <c r="B139" s="21">
        <v>3934.42273424</v>
      </c>
      <c r="C139" s="21">
        <f t="shared" ref="C139" si="217">G139+K139</f>
        <v>1928.92405927</v>
      </c>
      <c r="D139" s="21">
        <f t="shared" ref="D139" si="218">H139+L139</f>
        <v>1237.1977348200001</v>
      </c>
      <c r="E139" s="21">
        <f t="shared" ref="E139" si="219">I139+M139</f>
        <v>768.30094014999997</v>
      </c>
      <c r="F139" s="21">
        <v>3627.2608731199998</v>
      </c>
      <c r="G139" s="21">
        <v>1919.0276759400001</v>
      </c>
      <c r="H139" s="21">
        <v>1230.4250558700001</v>
      </c>
      <c r="I139" s="21">
        <v>477.80814131</v>
      </c>
      <c r="J139" s="21">
        <v>307.16186112000003</v>
      </c>
      <c r="K139" s="21">
        <v>9.8963833300000008</v>
      </c>
      <c r="L139" s="21">
        <v>6.7726789500000004</v>
      </c>
      <c r="M139" s="21">
        <v>290.49279883999998</v>
      </c>
      <c r="N139" s="21"/>
      <c r="O139" s="21"/>
      <c r="P139" s="21"/>
      <c r="Q139" s="21"/>
    </row>
    <row r="140" spans="1:17" hidden="1" outlineLevel="1" collapsed="1">
      <c r="A140" s="9">
        <v>44470</v>
      </c>
      <c r="B140" s="21">
        <v>3947.86849803</v>
      </c>
      <c r="C140" s="21">
        <f t="shared" ref="C140" si="220">G140+K140</f>
        <v>1889.6427223599999</v>
      </c>
      <c r="D140" s="21">
        <f t="shared" ref="D140" si="221">H140+L140</f>
        <v>1262.6953592700002</v>
      </c>
      <c r="E140" s="21">
        <f t="shared" ref="E140" si="222">I140+M140</f>
        <v>795.53041639999992</v>
      </c>
      <c r="F140" s="21">
        <v>3660.0786229400001</v>
      </c>
      <c r="G140" s="21">
        <v>1879.8253579899999</v>
      </c>
      <c r="H140" s="21">
        <v>1256.0041374800001</v>
      </c>
      <c r="I140" s="21">
        <v>524.24912746999996</v>
      </c>
      <c r="J140" s="21">
        <v>287.78987509000001</v>
      </c>
      <c r="K140" s="21">
        <v>9.81736437</v>
      </c>
      <c r="L140" s="21">
        <v>6.6912217900000002</v>
      </c>
      <c r="M140" s="21">
        <v>271.28128893000002</v>
      </c>
      <c r="N140" s="21"/>
      <c r="O140" s="21"/>
      <c r="P140" s="21"/>
      <c r="Q140" s="21"/>
    </row>
    <row r="141" spans="1:17" hidden="1" outlineLevel="1" collapsed="1">
      <c r="A141" s="9">
        <v>44501</v>
      </c>
      <c r="B141" s="21">
        <v>4039.4488495599999</v>
      </c>
      <c r="C141" s="21">
        <f t="shared" ref="C141" si="223">G141+K141</f>
        <v>1968.7605196300001</v>
      </c>
      <c r="D141" s="21">
        <f t="shared" ref="D141" si="224">H141+L141</f>
        <v>1297.09997269</v>
      </c>
      <c r="E141" s="21">
        <f t="shared" ref="E141" si="225">I141+M141</f>
        <v>773.58835724000005</v>
      </c>
      <c r="F141" s="21">
        <v>3748.5274025099998</v>
      </c>
      <c r="G141" s="21">
        <v>1958.6429775500001</v>
      </c>
      <c r="H141" s="21">
        <v>1290.24746837</v>
      </c>
      <c r="I141" s="21">
        <v>499.63695659000001</v>
      </c>
      <c r="J141" s="21">
        <v>290.92144704999998</v>
      </c>
      <c r="K141" s="21">
        <v>10.11754208</v>
      </c>
      <c r="L141" s="21">
        <v>6.8525043200000004</v>
      </c>
      <c r="M141" s="21">
        <v>273.95140064999998</v>
      </c>
      <c r="N141" s="21"/>
      <c r="O141" s="21"/>
      <c r="P141" s="21"/>
      <c r="Q141" s="21"/>
    </row>
    <row r="142" spans="1:17" hidden="1" outlineLevel="1" collapsed="1">
      <c r="A142" s="9">
        <v>44531</v>
      </c>
      <c r="B142" s="21">
        <v>4061.6579011899998</v>
      </c>
      <c r="C142" s="21">
        <f t="shared" ref="C142" si="226">G142+K142</f>
        <v>1967.3187172400001</v>
      </c>
      <c r="D142" s="21">
        <f t="shared" ref="D142" si="227">H142+L142</f>
        <v>1325.37737373</v>
      </c>
      <c r="E142" s="21">
        <f t="shared" ref="E142" si="228">I142+M142</f>
        <v>768.96181021999996</v>
      </c>
      <c r="F142" s="21">
        <v>3775.59215868</v>
      </c>
      <c r="G142" s="21">
        <v>1957.65178954</v>
      </c>
      <c r="H142" s="21">
        <v>1319.27351155</v>
      </c>
      <c r="I142" s="21">
        <v>498.66685759000001</v>
      </c>
      <c r="J142" s="21">
        <v>286.06574251000001</v>
      </c>
      <c r="K142" s="21">
        <v>9.6669277000000005</v>
      </c>
      <c r="L142" s="21">
        <v>6.1038621800000001</v>
      </c>
      <c r="M142" s="21">
        <v>270.29495263000001</v>
      </c>
      <c r="N142" s="21"/>
      <c r="O142" s="21"/>
      <c r="P142" s="21"/>
      <c r="Q142" s="21"/>
    </row>
    <row r="143" spans="1:17" hidden="1" outlineLevel="1" collapsed="1">
      <c r="A143" s="9">
        <v>44562</v>
      </c>
      <c r="B143" s="21">
        <v>4179.8871440800003</v>
      </c>
      <c r="C143" s="21">
        <f t="shared" ref="C143" si="229">G143+K143</f>
        <v>2027.00972983</v>
      </c>
      <c r="D143" s="21">
        <f t="shared" ref="D143" si="230">H143+L143</f>
        <v>1364.3334408200001</v>
      </c>
      <c r="E143" s="21">
        <f t="shared" ref="E143" si="231">I143+M143</f>
        <v>788.54397343000005</v>
      </c>
      <c r="F143" s="21">
        <v>3887.59282712</v>
      </c>
      <c r="G143" s="21">
        <v>2026.24172251</v>
      </c>
      <c r="H143" s="21">
        <v>1357.8967019300001</v>
      </c>
      <c r="I143" s="21">
        <v>503.45440267999999</v>
      </c>
      <c r="J143" s="21">
        <v>292.29431696</v>
      </c>
      <c r="K143" s="21">
        <v>0.76800732000000005</v>
      </c>
      <c r="L143" s="21">
        <v>6.43673889</v>
      </c>
      <c r="M143" s="21">
        <v>285.08957075000001</v>
      </c>
      <c r="N143" s="21"/>
      <c r="O143" s="21"/>
      <c r="P143" s="21"/>
      <c r="Q143" s="21"/>
    </row>
    <row r="144" spans="1:17" hidden="1" outlineLevel="1" collapsed="1">
      <c r="A144" s="9">
        <v>44593</v>
      </c>
      <c r="B144" s="21">
        <v>4318.5968157799998</v>
      </c>
      <c r="C144" s="21">
        <f t="shared" ref="C144" si="232">G144+K144</f>
        <v>2108.68104954</v>
      </c>
      <c r="D144" s="21">
        <f t="shared" ref="D144" si="233">H144+L144</f>
        <v>1408.8472550500001</v>
      </c>
      <c r="E144" s="21">
        <f t="shared" ref="E144" si="234">I144+M144</f>
        <v>801.06851118999998</v>
      </c>
      <c r="F144" s="21">
        <v>4021.80348452</v>
      </c>
      <c r="G144" s="21">
        <v>2107.9073926999999</v>
      </c>
      <c r="H144" s="21">
        <v>1402.30770426</v>
      </c>
      <c r="I144" s="21">
        <v>511.58838756</v>
      </c>
      <c r="J144" s="21">
        <v>296.79333126</v>
      </c>
      <c r="K144" s="21">
        <v>0.77365684000000001</v>
      </c>
      <c r="L144" s="21">
        <v>6.5395507899999998</v>
      </c>
      <c r="M144" s="21">
        <v>289.48012362999998</v>
      </c>
      <c r="N144" s="21"/>
      <c r="O144" s="21"/>
      <c r="P144" s="21"/>
      <c r="Q144" s="21"/>
    </row>
    <row r="145" spans="1:17" hidden="1" outlineLevel="1" collapsed="1">
      <c r="A145" s="9">
        <v>44621</v>
      </c>
      <c r="B145" s="21">
        <v>4209.7598417299996</v>
      </c>
      <c r="C145" s="21">
        <f t="shared" ref="C145" si="235">G145+K145</f>
        <v>2026.8190966</v>
      </c>
      <c r="D145" s="21">
        <f t="shared" ref="D145" si="236">H145+L145</f>
        <v>1376.3969638799999</v>
      </c>
      <c r="E145" s="21">
        <f t="shared" ref="E145" si="237">I145+M145</f>
        <v>806.54378124999994</v>
      </c>
      <c r="F145" s="21">
        <v>3912.6716225700002</v>
      </c>
      <c r="G145" s="21">
        <v>2026.0278505700001</v>
      </c>
      <c r="H145" s="21">
        <v>1369.85741392</v>
      </c>
      <c r="I145" s="21">
        <v>516.78635808000001</v>
      </c>
      <c r="J145" s="21">
        <v>297.08821915999999</v>
      </c>
      <c r="K145" s="21">
        <v>0.79124603000000004</v>
      </c>
      <c r="L145" s="21">
        <v>6.5395499600000004</v>
      </c>
      <c r="M145" s="21">
        <v>289.75742316999998</v>
      </c>
      <c r="N145" s="21"/>
      <c r="O145" s="21"/>
      <c r="P145" s="21"/>
      <c r="Q145" s="21"/>
    </row>
    <row r="146" spans="1:17" hidden="1" outlineLevel="1" collapsed="1">
      <c r="A146" s="9">
        <v>44652</v>
      </c>
      <c r="B146" s="21">
        <v>4153.1655764300003</v>
      </c>
      <c r="C146" s="21">
        <f t="shared" ref="C146" si="238">G146+K146</f>
        <v>2047.34707942</v>
      </c>
      <c r="D146" s="21">
        <f t="shared" ref="D146" si="239">H146+L146</f>
        <v>1309.8303088800001</v>
      </c>
      <c r="E146" s="21">
        <f t="shared" ref="E146" si="240">I146+M146</f>
        <v>795.98818813000003</v>
      </c>
      <c r="F146" s="21">
        <v>3861.5150653000001</v>
      </c>
      <c r="G146" s="21">
        <v>2046.56542601</v>
      </c>
      <c r="H146" s="21">
        <v>1303.2952893700001</v>
      </c>
      <c r="I146" s="21">
        <v>511.65434992000002</v>
      </c>
      <c r="J146" s="21">
        <v>291.65051112999998</v>
      </c>
      <c r="K146" s="21">
        <v>0.78165340999999999</v>
      </c>
      <c r="L146" s="21">
        <v>6.5350195099999997</v>
      </c>
      <c r="M146" s="21">
        <v>284.33383821000001</v>
      </c>
      <c r="N146" s="21"/>
      <c r="O146" s="21"/>
      <c r="P146" s="21"/>
      <c r="Q146" s="21"/>
    </row>
    <row r="147" spans="1:17" hidden="1" outlineLevel="1" collapsed="1">
      <c r="A147" s="9">
        <v>44682</v>
      </c>
      <c r="B147" s="21">
        <v>4145.4966670699996</v>
      </c>
      <c r="C147" s="21">
        <f t="shared" ref="C147" si="241">G147+K147</f>
        <v>2015.9851733200001</v>
      </c>
      <c r="D147" s="21">
        <f t="shared" ref="D147" si="242">H147+L147</f>
        <v>1344.96598027</v>
      </c>
      <c r="E147" s="21">
        <f t="shared" ref="E147" si="243">I147+M147</f>
        <v>784.54551347999995</v>
      </c>
      <c r="F147" s="21">
        <v>3853.9337464199998</v>
      </c>
      <c r="G147" s="21">
        <v>2015.18120808</v>
      </c>
      <c r="H147" s="21">
        <v>1338.4309596099999</v>
      </c>
      <c r="I147" s="21">
        <v>500.32157873</v>
      </c>
      <c r="J147" s="21">
        <v>291.56292065000002</v>
      </c>
      <c r="K147" s="21">
        <v>0.80396524000000003</v>
      </c>
      <c r="L147" s="21">
        <v>6.5350206599999998</v>
      </c>
      <c r="M147" s="21">
        <v>284.22393475000001</v>
      </c>
      <c r="N147" s="21"/>
      <c r="O147" s="21"/>
      <c r="P147" s="21"/>
      <c r="Q147" s="21"/>
    </row>
    <row r="148" spans="1:17" hidden="1" outlineLevel="1" collapsed="1">
      <c r="A148" s="9">
        <v>44713</v>
      </c>
      <c r="B148" s="21">
        <v>4074.7822367200001</v>
      </c>
      <c r="C148" s="21">
        <f t="shared" ref="C148" si="244">G148+K148</f>
        <v>1888.16796568</v>
      </c>
      <c r="D148" s="21">
        <f t="shared" ref="D148" si="245">H148+L148</f>
        <v>1364.5650646299998</v>
      </c>
      <c r="E148" s="21">
        <f t="shared" ref="E148" si="246">I148+M148</f>
        <v>822.0492064099999</v>
      </c>
      <c r="F148" s="21">
        <v>3783.1368369699999</v>
      </c>
      <c r="G148" s="21">
        <v>1887.38674326</v>
      </c>
      <c r="H148" s="21">
        <v>1358.0475027299999</v>
      </c>
      <c r="I148" s="21">
        <v>537.70259097999997</v>
      </c>
      <c r="J148" s="21">
        <v>291.64539975000002</v>
      </c>
      <c r="K148" s="21">
        <v>0.78122241999999997</v>
      </c>
      <c r="L148" s="21">
        <v>6.5175618999999996</v>
      </c>
      <c r="M148" s="21">
        <v>284.34661542999999</v>
      </c>
      <c r="N148" s="21"/>
      <c r="O148" s="21"/>
      <c r="P148" s="21"/>
      <c r="Q148" s="21"/>
    </row>
    <row r="149" spans="1:17" hidden="1" outlineLevel="1" collapsed="1">
      <c r="A149" s="9">
        <v>44743</v>
      </c>
      <c r="B149" s="21">
        <v>4069.72950257</v>
      </c>
      <c r="C149" s="21">
        <f t="shared" ref="C149" si="247">G149+K149</f>
        <v>1921.7434400699999</v>
      </c>
      <c r="D149" s="21">
        <f t="shared" ref="D149" si="248">H149+L149</f>
        <v>1309.3139235499998</v>
      </c>
      <c r="E149" s="21">
        <f t="shared" ref="E149" si="249">I149+M149</f>
        <v>838.67213895000009</v>
      </c>
      <c r="F149" s="21">
        <v>3708.2442055500001</v>
      </c>
      <c r="G149" s="21">
        <v>1920.76441095</v>
      </c>
      <c r="H149" s="21">
        <v>1301.1720752399999</v>
      </c>
      <c r="I149" s="21">
        <v>486.30771936000002</v>
      </c>
      <c r="J149" s="21">
        <v>361.48529702000002</v>
      </c>
      <c r="K149" s="21">
        <v>0.97902911999999997</v>
      </c>
      <c r="L149" s="21">
        <v>8.1418483100000003</v>
      </c>
      <c r="M149" s="21">
        <v>352.36441959000001</v>
      </c>
      <c r="N149" s="21"/>
      <c r="O149" s="21"/>
      <c r="P149" s="21"/>
      <c r="Q149" s="21"/>
    </row>
    <row r="150" spans="1:17" hidden="1" outlineLevel="1" collapsed="1">
      <c r="A150" s="9">
        <v>44774</v>
      </c>
      <c r="B150" s="21">
        <v>4032.6992705500002</v>
      </c>
      <c r="C150" s="21">
        <f t="shared" ref="C150" si="250">G150+K150</f>
        <v>1922.89006376</v>
      </c>
      <c r="D150" s="21">
        <f t="shared" ref="D150" si="251">H150+L150</f>
        <v>1290.6254900000001</v>
      </c>
      <c r="E150" s="21">
        <f t="shared" ref="E150" si="252">I150+M150</f>
        <v>819.18371679000006</v>
      </c>
      <c r="F150" s="21">
        <v>3674.3763487800002</v>
      </c>
      <c r="G150" s="21">
        <v>1922.07232172</v>
      </c>
      <c r="H150" s="21">
        <v>1282.48360359</v>
      </c>
      <c r="I150" s="21">
        <v>469.82042346999998</v>
      </c>
      <c r="J150" s="21">
        <v>358.32292176999999</v>
      </c>
      <c r="K150" s="21">
        <v>0.81774203999999995</v>
      </c>
      <c r="L150" s="21">
        <v>8.1418864099999997</v>
      </c>
      <c r="M150" s="21">
        <v>349.36329332000003</v>
      </c>
      <c r="N150" s="21"/>
      <c r="O150" s="21"/>
      <c r="P150" s="21"/>
      <c r="Q150" s="21"/>
    </row>
    <row r="151" spans="1:17" hidden="1" outlineLevel="1" collapsed="1">
      <c r="A151" s="9">
        <v>44805</v>
      </c>
      <c r="B151" s="21">
        <v>3995.7750055500001</v>
      </c>
      <c r="C151" s="21">
        <f t="shared" ref="C151" si="253">G151+K151</f>
        <v>1922.9686774900001</v>
      </c>
      <c r="D151" s="21">
        <f t="shared" ref="D151" si="254">H151+L151</f>
        <v>1265.4407607599999</v>
      </c>
      <c r="E151" s="21">
        <f t="shared" ref="E151" si="255">I151+M151</f>
        <v>807.36556730000007</v>
      </c>
      <c r="F151" s="21">
        <v>3641.5342587700002</v>
      </c>
      <c r="G151" s="21">
        <v>1921.99199479</v>
      </c>
      <c r="H151" s="21">
        <v>1257.29750322</v>
      </c>
      <c r="I151" s="21">
        <v>462.24476076000002</v>
      </c>
      <c r="J151" s="21">
        <v>354.24074677999999</v>
      </c>
      <c r="K151" s="21">
        <v>0.97668270000000001</v>
      </c>
      <c r="L151" s="21">
        <v>8.1432575400000005</v>
      </c>
      <c r="M151" s="21">
        <v>345.12080653999999</v>
      </c>
      <c r="N151" s="21"/>
      <c r="O151" s="21"/>
      <c r="P151" s="21"/>
      <c r="Q151" s="21"/>
    </row>
    <row r="152" spans="1:17" hidden="1" outlineLevel="1" collapsed="1">
      <c r="A152" s="9">
        <v>44835</v>
      </c>
      <c r="B152" s="21">
        <v>3942.6937192999999</v>
      </c>
      <c r="C152" s="21">
        <f t="shared" ref="C152" si="256">G152+K152</f>
        <v>1902.27076769</v>
      </c>
      <c r="D152" s="21">
        <f t="shared" ref="D152" si="257">H152+L152</f>
        <v>1241.33378795</v>
      </c>
      <c r="E152" s="21">
        <f t="shared" ref="E152" si="258">I152+M152</f>
        <v>799.08916365999994</v>
      </c>
      <c r="F152" s="21">
        <v>3588.4516438599999</v>
      </c>
      <c r="G152" s="21">
        <v>1901.4817628799999</v>
      </c>
      <c r="H152" s="21">
        <v>1233.20686288</v>
      </c>
      <c r="I152" s="21">
        <v>453.76301810000001</v>
      </c>
      <c r="J152" s="21">
        <v>354.24207544000001</v>
      </c>
      <c r="K152" s="21">
        <v>0.78900481</v>
      </c>
      <c r="L152" s="21">
        <v>8.1269250700000004</v>
      </c>
      <c r="M152" s="21">
        <v>345.32614555999999</v>
      </c>
      <c r="N152" s="21"/>
      <c r="O152" s="21"/>
      <c r="P152" s="21"/>
      <c r="Q152" s="21"/>
    </row>
    <row r="153" spans="1:17" hidden="1" outlineLevel="1" collapsed="1">
      <c r="A153" s="9">
        <v>44866</v>
      </c>
      <c r="B153" s="21">
        <v>3929.241078</v>
      </c>
      <c r="C153" s="21">
        <f t="shared" ref="C153" si="259">G153+K153</f>
        <v>1915.1517617500001</v>
      </c>
      <c r="D153" s="21">
        <f t="shared" ref="D153" si="260">H153+L153</f>
        <v>1221.8427201499999</v>
      </c>
      <c r="E153" s="21">
        <f t="shared" ref="E153" si="261">I153+M153</f>
        <v>792.24659610000003</v>
      </c>
      <c r="F153" s="21">
        <v>3580.2626839700001</v>
      </c>
      <c r="G153" s="21">
        <v>1914.3174960700001</v>
      </c>
      <c r="H153" s="21">
        <v>1213.7188154299999</v>
      </c>
      <c r="I153" s="21">
        <v>452.22637247</v>
      </c>
      <c r="J153" s="21">
        <v>348.97839403</v>
      </c>
      <c r="K153" s="21">
        <v>0.83426568000000001</v>
      </c>
      <c r="L153" s="21">
        <v>8.1239047200000005</v>
      </c>
      <c r="M153" s="21">
        <v>340.02022362999998</v>
      </c>
      <c r="N153" s="21"/>
      <c r="O153" s="21"/>
      <c r="P153" s="21"/>
      <c r="Q153" s="21"/>
    </row>
    <row r="154" spans="1:17" hidden="1" outlineLevel="1" collapsed="1">
      <c r="A154" s="9">
        <v>44896</v>
      </c>
      <c r="B154" s="21">
        <v>3567.2320247299999</v>
      </c>
      <c r="C154" s="21">
        <f t="shared" ref="C154" si="262">G154+K154</f>
        <v>1846.4031138600001</v>
      </c>
      <c r="D154" s="21">
        <f t="shared" ref="D154" si="263">H154+L154</f>
        <v>1194.8191281300001</v>
      </c>
      <c r="E154" s="21">
        <f t="shared" ref="E154" si="264">I154+M154</f>
        <v>526.00978273999999</v>
      </c>
      <c r="F154" s="21">
        <v>3485.8783897600001</v>
      </c>
      <c r="G154" s="21">
        <v>1845.6119274</v>
      </c>
      <c r="H154" s="21">
        <v>1193.28070748</v>
      </c>
      <c r="I154" s="21">
        <v>446.98575488</v>
      </c>
      <c r="J154" s="21">
        <v>81.353634970000002</v>
      </c>
      <c r="K154" s="21">
        <v>0.79118646000000004</v>
      </c>
      <c r="L154" s="21">
        <v>1.5384206499999999</v>
      </c>
      <c r="M154" s="21">
        <v>79.024027860000004</v>
      </c>
      <c r="N154" s="21"/>
      <c r="O154" s="21"/>
      <c r="P154" s="21"/>
      <c r="Q154" s="21"/>
    </row>
    <row r="155" spans="1:17" hidden="1" outlineLevel="1" collapsed="1">
      <c r="A155" s="9">
        <v>44927</v>
      </c>
      <c r="B155" s="21">
        <v>3611.21971493</v>
      </c>
      <c r="C155" s="21">
        <f t="shared" ref="C155" si="265">G155+K155</f>
        <v>1888.44930634</v>
      </c>
      <c r="D155" s="21">
        <f t="shared" ref="D155" si="266">H155+L155</f>
        <v>1193.03271778</v>
      </c>
      <c r="E155" s="21">
        <f t="shared" ref="E155" si="267">I155+M155</f>
        <v>529.73769081</v>
      </c>
      <c r="F155" s="21">
        <v>3530.2192298800001</v>
      </c>
      <c r="G155" s="21">
        <v>1887.6673843000001</v>
      </c>
      <c r="H155" s="21">
        <v>1191.4869387599999</v>
      </c>
      <c r="I155" s="21">
        <v>451.06490681999998</v>
      </c>
      <c r="J155" s="21">
        <v>81.000485049999995</v>
      </c>
      <c r="K155" s="21">
        <v>0.78192203999999998</v>
      </c>
      <c r="L155" s="21">
        <v>1.5457790199999999</v>
      </c>
      <c r="M155" s="21">
        <v>78.672783989999999</v>
      </c>
      <c r="N155" s="21"/>
      <c r="O155" s="21"/>
      <c r="P155" s="21"/>
      <c r="Q155" s="21"/>
    </row>
    <row r="156" spans="1:17" hidden="1" outlineLevel="1" collapsed="1">
      <c r="A156" s="9">
        <v>44958</v>
      </c>
      <c r="B156" s="21">
        <v>3619.23189103</v>
      </c>
      <c r="C156" s="21">
        <f t="shared" ref="C156" si="268">G156+K156</f>
        <v>1892.30545783</v>
      </c>
      <c r="D156" s="21">
        <f t="shared" ref="D156" si="269">H156+L156</f>
        <v>1202.31800527</v>
      </c>
      <c r="E156" s="21">
        <f t="shared" ref="E156" si="270">I156+M156</f>
        <v>524.60842792999995</v>
      </c>
      <c r="F156" s="21">
        <v>3538.87183448</v>
      </c>
      <c r="G156" s="21">
        <v>1891.50581059</v>
      </c>
      <c r="H156" s="21">
        <v>1200.771534</v>
      </c>
      <c r="I156" s="21">
        <v>446.59448988999998</v>
      </c>
      <c r="J156" s="21">
        <v>80.360056549999996</v>
      </c>
      <c r="K156" s="21">
        <v>0.79964723999999998</v>
      </c>
      <c r="L156" s="21">
        <v>1.5464712700000001</v>
      </c>
      <c r="M156" s="21">
        <v>78.013938039999999</v>
      </c>
      <c r="N156" s="21"/>
      <c r="O156" s="21"/>
      <c r="P156" s="21"/>
      <c r="Q156" s="21"/>
    </row>
    <row r="157" spans="1:17" hidden="1" outlineLevel="1" collapsed="1">
      <c r="A157" s="9">
        <v>44986</v>
      </c>
      <c r="B157" s="21">
        <v>3680.9147801399999</v>
      </c>
      <c r="C157" s="21">
        <f t="shared" ref="C157" si="271">G157+K157</f>
        <v>1966.3201300399999</v>
      </c>
      <c r="D157" s="21">
        <f t="shared" ref="D157" si="272">H157+L157</f>
        <v>1203.16476276</v>
      </c>
      <c r="E157" s="21">
        <f t="shared" ref="E157" si="273">I157+M157</f>
        <v>511.42988733999999</v>
      </c>
      <c r="F157" s="21">
        <v>3601.9345860499998</v>
      </c>
      <c r="G157" s="21">
        <v>1965.53103741</v>
      </c>
      <c r="H157" s="21">
        <v>1201.61787469</v>
      </c>
      <c r="I157" s="21">
        <v>434.78567394999999</v>
      </c>
      <c r="J157" s="21">
        <v>78.980194089999998</v>
      </c>
      <c r="K157" s="21">
        <v>0.78909262999999996</v>
      </c>
      <c r="L157" s="21">
        <v>1.5468880700000001</v>
      </c>
      <c r="M157" s="21">
        <v>76.644213390000004</v>
      </c>
      <c r="N157" s="21"/>
      <c r="O157" s="21"/>
      <c r="P157" s="21"/>
      <c r="Q157" s="21"/>
    </row>
    <row r="158" spans="1:17" collapsed="1">
      <c r="A158" s="9">
        <v>45017</v>
      </c>
      <c r="B158" s="21">
        <v>3704.66900493</v>
      </c>
      <c r="C158" s="21">
        <f t="shared" ref="C158" si="274">G158+K158</f>
        <v>2002.62669658</v>
      </c>
      <c r="D158" s="21">
        <f t="shared" ref="D158" si="275">H158+L158</f>
        <v>1201.15154547</v>
      </c>
      <c r="E158" s="21">
        <f t="shared" ref="E158" si="276">I158+M158</f>
        <v>500.89076288000001</v>
      </c>
      <c r="F158" s="21">
        <v>3625.7311300400002</v>
      </c>
      <c r="G158" s="21">
        <v>2001.8401336100001</v>
      </c>
      <c r="H158" s="21">
        <v>1199.60424577</v>
      </c>
      <c r="I158" s="21">
        <v>424.28675066</v>
      </c>
      <c r="J158" s="21">
        <v>78.937874890000003</v>
      </c>
      <c r="K158" s="21">
        <v>0.78656296999999997</v>
      </c>
      <c r="L158" s="21">
        <v>1.5472996999999999</v>
      </c>
      <c r="M158" s="21">
        <v>76.604012220000001</v>
      </c>
      <c r="N158" s="21"/>
      <c r="O158" s="21"/>
      <c r="P158" s="21"/>
      <c r="Q158" s="21"/>
    </row>
    <row r="159" spans="1:17">
      <c r="A159" s="9">
        <v>45047</v>
      </c>
      <c r="B159" s="21">
        <v>3787.5405742799999</v>
      </c>
      <c r="C159" s="21">
        <f t="shared" ref="C159" si="277">G159+K159</f>
        <v>2076.97235095</v>
      </c>
      <c r="D159" s="21">
        <f t="shared" ref="D159" si="278">H159+L159</f>
        <v>1213.11702911</v>
      </c>
      <c r="E159" s="21">
        <f t="shared" ref="E159" si="279">I159+M159</f>
        <v>497.45119422000005</v>
      </c>
      <c r="F159" s="21">
        <v>3708.9453588000001</v>
      </c>
      <c r="G159" s="21">
        <v>2076.08290463</v>
      </c>
      <c r="H159" s="21">
        <v>1211.69535924</v>
      </c>
      <c r="I159" s="21">
        <v>421.16709493000002</v>
      </c>
      <c r="J159" s="21">
        <v>78.595215479999993</v>
      </c>
      <c r="K159" s="21">
        <v>0.88944632000000001</v>
      </c>
      <c r="L159" s="21">
        <v>1.4216698699999999</v>
      </c>
      <c r="M159" s="21">
        <v>76.28409929</v>
      </c>
      <c r="N159" s="21"/>
      <c r="O159" s="21"/>
      <c r="P159" s="21"/>
      <c r="Q159" s="21"/>
    </row>
    <row r="160" spans="1:17">
      <c r="A160" s="9">
        <v>45078</v>
      </c>
      <c r="B160" s="21">
        <v>3851.3595788600001</v>
      </c>
      <c r="C160" s="21">
        <f t="shared" ref="C160" si="280">G160+K160</f>
        <v>2088.6612884000001</v>
      </c>
      <c r="D160" s="21">
        <f t="shared" ref="D160" si="281">H160+L160</f>
        <v>1243.8092629400001</v>
      </c>
      <c r="E160" s="21">
        <f t="shared" ref="E160" si="282">I160+M160</f>
        <v>518.88902752000001</v>
      </c>
      <c r="F160" s="21">
        <v>3775.7477447599999</v>
      </c>
      <c r="G160" s="21">
        <v>2087.8798050300002</v>
      </c>
      <c r="H160" s="21">
        <v>1243.4124906</v>
      </c>
      <c r="I160" s="21">
        <v>444.45544912999998</v>
      </c>
      <c r="J160" s="21">
        <v>75.611834099999996</v>
      </c>
      <c r="K160" s="21">
        <v>0.78148337000000001</v>
      </c>
      <c r="L160" s="21">
        <v>0.39677234</v>
      </c>
      <c r="M160" s="21">
        <v>74.433578389999994</v>
      </c>
      <c r="N160" s="21"/>
      <c r="O160" s="21"/>
      <c r="P160" s="21"/>
      <c r="Q160" s="21"/>
    </row>
    <row r="161" spans="1:17">
      <c r="A161" s="9">
        <v>45108</v>
      </c>
      <c r="B161" s="21">
        <v>3950.6367224400001</v>
      </c>
      <c r="C161" s="21">
        <f t="shared" ref="C161" si="283">G161+K161</f>
        <v>2146.9121078499998</v>
      </c>
      <c r="D161" s="21">
        <f t="shared" ref="D161" si="284">H161+L161</f>
        <v>1265.91606776</v>
      </c>
      <c r="E161" s="21">
        <f t="shared" ref="E161" si="285">I161+M161</f>
        <v>537.80854683000007</v>
      </c>
      <c r="F161" s="21">
        <v>3875.33227941</v>
      </c>
      <c r="G161" s="21">
        <v>2146.1232194099998</v>
      </c>
      <c r="H161" s="21">
        <v>1265.51928606</v>
      </c>
      <c r="I161" s="21">
        <v>463.68977394000001</v>
      </c>
      <c r="J161" s="21">
        <v>75.304443030000002</v>
      </c>
      <c r="K161" s="21">
        <v>0.78888844000000002</v>
      </c>
      <c r="L161" s="21">
        <v>0.39678170000000001</v>
      </c>
      <c r="M161" s="21">
        <v>74.118772890000002</v>
      </c>
      <c r="N161" s="21"/>
      <c r="O161" s="21"/>
      <c r="P161" s="21"/>
      <c r="Q161" s="21"/>
    </row>
    <row r="162" spans="1:17">
      <c r="A162" s="9">
        <v>45139</v>
      </c>
      <c r="B162" s="21">
        <v>4113.7315910799998</v>
      </c>
      <c r="C162" s="21">
        <f t="shared" ref="C162" si="286">G162+K162</f>
        <v>2243.3787222699998</v>
      </c>
      <c r="D162" s="21">
        <f t="shared" ref="D162" si="287">H162+L162</f>
        <v>1302.3084025300002</v>
      </c>
      <c r="E162" s="21">
        <f t="shared" ref="E162" si="288">I162+M162</f>
        <v>568.04446627999994</v>
      </c>
      <c r="F162" s="21">
        <v>4039.1358557600001</v>
      </c>
      <c r="G162" s="21">
        <v>2242.59159985</v>
      </c>
      <c r="H162" s="21">
        <v>1301.9097189700001</v>
      </c>
      <c r="I162" s="21">
        <v>494.63453693999998</v>
      </c>
      <c r="J162" s="21">
        <v>74.595735320000003</v>
      </c>
      <c r="K162" s="21">
        <v>0.78712241999999999</v>
      </c>
      <c r="L162" s="21">
        <v>0.39868355999999999</v>
      </c>
      <c r="M162" s="21">
        <v>73.409929340000005</v>
      </c>
      <c r="N162" s="21"/>
      <c r="O162" s="21"/>
      <c r="P162" s="21"/>
      <c r="Q162" s="21"/>
    </row>
    <row r="163" spans="1:17">
      <c r="A163" s="9">
        <v>45170</v>
      </c>
      <c r="B163" s="21">
        <v>4183.8212138999997</v>
      </c>
      <c r="C163" s="21">
        <f t="shared" ref="C163" si="289">G163+K163</f>
        <v>2273.8086289399998</v>
      </c>
      <c r="D163" s="21">
        <f t="shared" ref="D163" si="290">H163+L163</f>
        <v>1277.9897600500001</v>
      </c>
      <c r="E163" s="21">
        <f t="shared" ref="E163" si="291">I163+M163</f>
        <v>632.02282491000005</v>
      </c>
      <c r="F163" s="21">
        <v>4111.7977736100001</v>
      </c>
      <c r="G163" s="21">
        <v>2272.82822321</v>
      </c>
      <c r="H163" s="21">
        <v>1277.5926261100001</v>
      </c>
      <c r="I163" s="21">
        <v>561.37692429000003</v>
      </c>
      <c r="J163" s="21">
        <v>72.023440289999996</v>
      </c>
      <c r="K163" s="21">
        <v>0.98040572999999998</v>
      </c>
      <c r="L163" s="21">
        <v>0.39713394000000002</v>
      </c>
      <c r="M163" s="21">
        <v>70.645900620000006</v>
      </c>
      <c r="N163" s="21"/>
      <c r="O163" s="21"/>
      <c r="P163" s="21"/>
      <c r="Q163" s="21"/>
    </row>
    <row r="164" spans="1:17">
      <c r="A164" s="9">
        <v>45200</v>
      </c>
      <c r="B164" s="21">
        <v>4272.1030310799997</v>
      </c>
      <c r="C164" s="21">
        <f t="shared" ref="C164" si="292">G164+K164</f>
        <v>2329.52216967</v>
      </c>
      <c r="D164" s="21">
        <f t="shared" ref="D164" si="293">H164+L164</f>
        <v>1297.6466302499998</v>
      </c>
      <c r="E164" s="21">
        <f t="shared" ref="E164" si="294">I164+M164</f>
        <v>644.93423115999997</v>
      </c>
      <c r="F164" s="21">
        <v>4200.9288423899998</v>
      </c>
      <c r="G164" s="21">
        <v>2328.75345586</v>
      </c>
      <c r="H164" s="21">
        <v>1297.2517252099999</v>
      </c>
      <c r="I164" s="21">
        <v>574.92366131999995</v>
      </c>
      <c r="J164" s="21">
        <v>71.174188689999994</v>
      </c>
      <c r="K164" s="21">
        <v>0.76871381000000005</v>
      </c>
      <c r="L164" s="21">
        <v>0.39490503999999998</v>
      </c>
      <c r="M164" s="21">
        <v>70.010569840000002</v>
      </c>
      <c r="N164" s="21"/>
      <c r="O164" s="21"/>
      <c r="P164" s="21"/>
      <c r="Q164" s="21"/>
    </row>
    <row r="165" spans="1:17">
      <c r="A165" s="9">
        <v>45231</v>
      </c>
      <c r="B165" s="21">
        <v>4413.8379220799998</v>
      </c>
      <c r="C165" s="21">
        <f t="shared" ref="C165" si="295">G165+K165</f>
        <v>2414.6345531300003</v>
      </c>
      <c r="D165" s="21">
        <f t="shared" ref="D165" si="296">H165+L165</f>
        <v>1329.8266651899999</v>
      </c>
      <c r="E165" s="21">
        <f t="shared" ref="E165" si="297">I165+M165</f>
        <v>669.37670376000005</v>
      </c>
      <c r="F165" s="21">
        <v>4342.8804666300002</v>
      </c>
      <c r="G165" s="21">
        <v>2413.8668928400002</v>
      </c>
      <c r="H165" s="21">
        <v>1329.4316513199999</v>
      </c>
      <c r="I165" s="21">
        <v>599.58192246999999</v>
      </c>
      <c r="J165" s="21">
        <v>70.957455449999998</v>
      </c>
      <c r="K165" s="21">
        <v>0.76766029000000002</v>
      </c>
      <c r="L165" s="21">
        <v>0.39501386999999999</v>
      </c>
      <c r="M165" s="21">
        <v>69.794781290000003</v>
      </c>
      <c r="N165" s="21"/>
      <c r="O165" s="21"/>
      <c r="P165" s="21"/>
      <c r="Q165" s="21"/>
    </row>
    <row r="166" spans="1:17">
      <c r="A166" s="9">
        <v>45261</v>
      </c>
      <c r="B166" s="21">
        <v>4385.3437622199999</v>
      </c>
      <c r="C166" s="21">
        <f t="shared" ref="C166" si="298">G166+K166</f>
        <v>2333.8361723600001</v>
      </c>
      <c r="D166" s="21">
        <f t="shared" ref="D166" si="299">H166+L166</f>
        <v>1345.6161559299999</v>
      </c>
      <c r="E166" s="21">
        <f t="shared" ref="E166" si="300">I166+M166</f>
        <v>705.89143392999995</v>
      </c>
      <c r="F166" s="21">
        <v>4311.7602280000001</v>
      </c>
      <c r="G166" s="21">
        <v>2333.0250000599999</v>
      </c>
      <c r="H166" s="21">
        <v>1345.2037539299999</v>
      </c>
      <c r="I166" s="21">
        <v>633.53147401000001</v>
      </c>
      <c r="J166" s="21">
        <v>73.583534220000004</v>
      </c>
      <c r="K166" s="21">
        <v>0.81117229999999996</v>
      </c>
      <c r="L166" s="21">
        <v>0.41240199999999999</v>
      </c>
      <c r="M166" s="21">
        <v>72.359959919999994</v>
      </c>
      <c r="N166" s="21"/>
      <c r="O166" s="21"/>
      <c r="P166" s="21"/>
      <c r="Q166" s="21"/>
    </row>
    <row r="167" spans="1:17">
      <c r="A167" s="9">
        <v>45292</v>
      </c>
      <c r="B167" s="21">
        <v>4514.1376469300003</v>
      </c>
      <c r="C167" s="21">
        <f t="shared" ref="C167" si="301">G167+K167</f>
        <v>2435.9819346100003</v>
      </c>
      <c r="D167" s="21">
        <f t="shared" ref="D167" si="302">H167+L167</f>
        <v>1350.36500566</v>
      </c>
      <c r="E167" s="21">
        <f t="shared" ref="E167" si="303">I167+M167</f>
        <v>727.79070665999996</v>
      </c>
      <c r="F167" s="21">
        <v>4441.3062290199996</v>
      </c>
      <c r="G167" s="21">
        <v>2435.1618730700002</v>
      </c>
      <c r="H167" s="21">
        <v>1349.9537783999999</v>
      </c>
      <c r="I167" s="21">
        <v>656.19057754999994</v>
      </c>
      <c r="J167" s="21">
        <v>72.831417909999999</v>
      </c>
      <c r="K167" s="21">
        <v>0.82006153999999998</v>
      </c>
      <c r="L167" s="21">
        <v>0.41122725999999998</v>
      </c>
      <c r="M167" s="21">
        <v>71.600129109999997</v>
      </c>
      <c r="N167" s="21"/>
      <c r="O167" s="21"/>
      <c r="P167" s="21"/>
      <c r="Q167" s="21"/>
    </row>
    <row r="168" spans="1:17">
      <c r="A168" s="9">
        <v>45323</v>
      </c>
      <c r="B168" s="21">
        <v>4609.3246445200002</v>
      </c>
      <c r="C168" s="21">
        <f t="shared" ref="C168" si="304">G168+K168</f>
        <v>2469.3094181500001</v>
      </c>
      <c r="D168" s="21">
        <f t="shared" ref="D168" si="305">H168+L168</f>
        <v>1368.8263943700001</v>
      </c>
      <c r="E168" s="21">
        <f t="shared" ref="E168" si="306">I168+M168</f>
        <v>771.18883199999993</v>
      </c>
      <c r="F168" s="21">
        <v>4536.0291542699997</v>
      </c>
      <c r="G168" s="21">
        <v>2468.4556187100002</v>
      </c>
      <c r="H168" s="21">
        <v>1368.41157709</v>
      </c>
      <c r="I168" s="21">
        <v>699.16195846999995</v>
      </c>
      <c r="J168" s="21">
        <v>73.29549025</v>
      </c>
      <c r="K168" s="21">
        <v>0.85379943999999997</v>
      </c>
      <c r="L168" s="21">
        <v>0.41481728000000001</v>
      </c>
      <c r="M168" s="21">
        <v>72.026873530000003</v>
      </c>
      <c r="N168" s="21"/>
      <c r="O168" s="21"/>
      <c r="P168" s="21"/>
      <c r="Q168" s="21"/>
    </row>
    <row r="169" spans="1:17">
      <c r="A169" s="9">
        <v>45352</v>
      </c>
      <c r="B169" s="21">
        <v>4753.0723708400001</v>
      </c>
      <c r="C169" s="21">
        <f t="shared" ref="C169" si="307">G169+K169</f>
        <v>2525.4256506800002</v>
      </c>
      <c r="D169" s="21">
        <f t="shared" ref="D169" si="308">H169+L169</f>
        <v>1420.7670187400001</v>
      </c>
      <c r="E169" s="21">
        <f t="shared" ref="E169" si="309">I169+M169</f>
        <v>806.87970142000006</v>
      </c>
      <c r="F169" s="21">
        <v>4680.9212807399999</v>
      </c>
      <c r="G169" s="21">
        <v>2524.5586257700002</v>
      </c>
      <c r="H169" s="21">
        <v>1420.3533023800001</v>
      </c>
      <c r="I169" s="21">
        <v>736.00935259000005</v>
      </c>
      <c r="J169" s="21">
        <v>72.151090100000005</v>
      </c>
      <c r="K169" s="21">
        <v>0.86702491000000004</v>
      </c>
      <c r="L169" s="21">
        <v>0.41371636000000001</v>
      </c>
      <c r="M169" s="21">
        <v>70.870348829999998</v>
      </c>
      <c r="N169" s="21"/>
      <c r="O169" s="21"/>
      <c r="P169" s="21"/>
      <c r="Q169" s="21"/>
    </row>
    <row r="170" spans="1:17">
      <c r="A170" s="9">
        <v>45383</v>
      </c>
      <c r="B170" s="21">
        <v>4902.9480335300004</v>
      </c>
      <c r="C170" s="21">
        <f t="shared" ref="C170" si="310">G170+K170</f>
        <v>2586.3921308599997</v>
      </c>
      <c r="D170" s="21">
        <f t="shared" ref="D170" si="311">H170+L170</f>
        <v>1464.62807748</v>
      </c>
      <c r="E170" s="21">
        <f t="shared" ref="E170" si="312">I170+M170</f>
        <v>851.92782519000002</v>
      </c>
      <c r="F170" s="21">
        <v>4831.5540677899999</v>
      </c>
      <c r="G170" s="21">
        <v>2585.5122083699998</v>
      </c>
      <c r="H170" s="21">
        <v>1464.20984168</v>
      </c>
      <c r="I170" s="21">
        <v>781.83201773999997</v>
      </c>
      <c r="J170" s="21">
        <v>71.393965739999999</v>
      </c>
      <c r="K170" s="21">
        <v>0.87992249</v>
      </c>
      <c r="L170" s="21">
        <v>0.41823579999999999</v>
      </c>
      <c r="M170" s="21">
        <v>70.095807449999995</v>
      </c>
      <c r="N170" s="21"/>
      <c r="O170" s="21"/>
      <c r="P170" s="21"/>
      <c r="Q170" s="21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16" customWidth="1"/>
    <col min="2" max="2" width="10.44140625" style="16" customWidth="1"/>
    <col min="3" max="3" width="12.5546875" style="16" customWidth="1"/>
    <col min="4" max="4" width="13.109375" style="16" customWidth="1"/>
    <col min="5" max="5" width="12.6640625" style="16" customWidth="1"/>
    <col min="6" max="6" width="13.109375" style="16" customWidth="1"/>
    <col min="7" max="7" width="14.6640625" style="16" customWidth="1"/>
    <col min="8" max="8" width="10.88671875" style="16" customWidth="1"/>
    <col min="9" max="9" width="15.88671875" style="16" customWidth="1"/>
    <col min="10" max="10" width="12.6640625" style="16" customWidth="1"/>
    <col min="11" max="11" width="12.44140625" style="16" customWidth="1"/>
    <col min="12" max="12" width="12" style="16" customWidth="1"/>
    <col min="13" max="13" width="10.88671875" style="16" customWidth="1"/>
    <col min="14" max="14" width="11.109375" style="16" customWidth="1"/>
    <col min="15" max="15" width="14" style="16" customWidth="1"/>
    <col min="16" max="16" width="9.6640625" style="16" customWidth="1"/>
    <col min="17" max="17" width="10.33203125" style="16" customWidth="1"/>
    <col min="18" max="18" width="10.44140625" style="16" customWidth="1"/>
    <col min="19" max="16384" width="9.109375" style="16"/>
  </cols>
  <sheetData>
    <row r="1" spans="1:702" s="27" customFormat="1" ht="14.4">
      <c r="A1" s="4" t="s">
        <v>128</v>
      </c>
    </row>
    <row r="2" spans="1:702" s="27" customFormat="1" ht="5.25" customHeight="1">
      <c r="A2" s="51"/>
    </row>
    <row r="3" spans="1:702">
      <c r="A3" s="112" t="s">
        <v>49</v>
      </c>
    </row>
    <row r="4" spans="1:702" ht="12.75" customHeight="1">
      <c r="A4" s="212" t="s">
        <v>127</v>
      </c>
      <c r="B4" s="213"/>
      <c r="C4" s="25"/>
    </row>
    <row r="5" spans="1:702" ht="12.75" customHeight="1">
      <c r="A5" s="17" t="s">
        <v>228</v>
      </c>
    </row>
    <row r="6" spans="1:702" ht="12.75" customHeight="1">
      <c r="A6" s="214" t="s">
        <v>0</v>
      </c>
      <c r="B6" s="216" t="s">
        <v>1</v>
      </c>
      <c r="C6" s="218" t="s">
        <v>48</v>
      </c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</row>
    <row r="7" spans="1:702" s="33" customFormat="1" ht="12.75" customHeight="1">
      <c r="A7" s="214"/>
      <c r="B7" s="216"/>
      <c r="C7" s="210" t="s">
        <v>258</v>
      </c>
      <c r="D7" s="210" t="s">
        <v>259</v>
      </c>
      <c r="E7" s="210" t="s">
        <v>47</v>
      </c>
      <c r="F7" s="210" t="s">
        <v>46</v>
      </c>
      <c r="G7" s="210" t="s">
        <v>45</v>
      </c>
      <c r="H7" s="210" t="s">
        <v>44</v>
      </c>
      <c r="I7" s="210" t="s">
        <v>43</v>
      </c>
      <c r="J7" s="210" t="s">
        <v>42</v>
      </c>
      <c r="K7" s="210" t="s">
        <v>41</v>
      </c>
      <c r="L7" s="210" t="s">
        <v>62</v>
      </c>
      <c r="M7" s="210" t="s">
        <v>260</v>
      </c>
      <c r="N7" s="210" t="s">
        <v>40</v>
      </c>
      <c r="O7" s="210" t="s">
        <v>39</v>
      </c>
      <c r="P7" s="210" t="s">
        <v>50</v>
      </c>
      <c r="Q7" s="210" t="s">
        <v>38</v>
      </c>
      <c r="R7" s="210" t="s">
        <v>37</v>
      </c>
      <c r="S7" s="210" t="s">
        <v>36</v>
      </c>
      <c r="T7" s="210" t="s">
        <v>35</v>
      </c>
    </row>
    <row r="8" spans="1:702" s="33" customFormat="1" ht="12.75" customHeight="1">
      <c r="A8" s="215"/>
      <c r="B8" s="217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</row>
    <row r="9" spans="1:702" s="33" customFormat="1" ht="65.25" customHeight="1">
      <c r="A9" s="215"/>
      <c r="B9" s="217"/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</row>
    <row r="10" spans="1:702" s="33" customFormat="1" collapsed="1">
      <c r="A10" s="44">
        <v>1</v>
      </c>
      <c r="B10" s="168">
        <v>2</v>
      </c>
      <c r="C10" s="44">
        <v>3</v>
      </c>
      <c r="D10" s="168">
        <v>4</v>
      </c>
      <c r="E10" s="44">
        <v>5</v>
      </c>
      <c r="F10" s="168">
        <v>6</v>
      </c>
      <c r="G10" s="44">
        <v>7</v>
      </c>
      <c r="H10" s="168">
        <v>8</v>
      </c>
      <c r="I10" s="44">
        <v>9</v>
      </c>
      <c r="J10" s="168">
        <v>10</v>
      </c>
      <c r="K10" s="44">
        <v>11</v>
      </c>
      <c r="L10" s="168">
        <v>12</v>
      </c>
      <c r="M10" s="44">
        <v>13</v>
      </c>
      <c r="N10" s="168">
        <v>14</v>
      </c>
      <c r="O10" s="44">
        <v>15</v>
      </c>
      <c r="P10" s="168">
        <v>16</v>
      </c>
      <c r="Q10" s="44">
        <v>17</v>
      </c>
      <c r="R10" s="168">
        <v>18</v>
      </c>
      <c r="S10" s="44">
        <v>19</v>
      </c>
      <c r="T10" s="168">
        <v>20</v>
      </c>
    </row>
    <row r="11" spans="1:702" hidden="1" outlineLevel="1">
      <c r="A11" s="9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  <c r="IO11" s="130"/>
      <c r="IP11" s="130"/>
      <c r="IQ11" s="130"/>
      <c r="IR11" s="130"/>
      <c r="IS11" s="130"/>
      <c r="IT11" s="130"/>
      <c r="IU11" s="130"/>
      <c r="IV11" s="130"/>
      <c r="IW11" s="130"/>
      <c r="IX11" s="130"/>
      <c r="IY11" s="130"/>
      <c r="IZ11" s="130"/>
      <c r="JA11" s="130"/>
      <c r="JB11" s="130"/>
      <c r="JC11" s="130"/>
      <c r="JD11" s="130"/>
      <c r="JE11" s="130"/>
      <c r="JF11" s="130"/>
      <c r="JG11" s="130"/>
      <c r="JH11" s="130"/>
      <c r="JI11" s="130"/>
      <c r="JJ11" s="130"/>
      <c r="JK11" s="130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130"/>
      <c r="KA11" s="130"/>
      <c r="KB11" s="130"/>
      <c r="KC11" s="130"/>
      <c r="KD11" s="130"/>
      <c r="KE11" s="130"/>
      <c r="KF11" s="130"/>
      <c r="KG11" s="130"/>
      <c r="KH11" s="130"/>
      <c r="KI11" s="130"/>
      <c r="KJ11" s="130"/>
      <c r="KK11" s="130"/>
      <c r="KL11" s="130"/>
      <c r="KM11" s="130"/>
      <c r="KN11" s="130"/>
      <c r="KO11" s="130"/>
      <c r="KP11" s="130"/>
      <c r="KQ11" s="130"/>
      <c r="KR11" s="130"/>
      <c r="KS11" s="130"/>
      <c r="KT11" s="130"/>
      <c r="KU11" s="130"/>
      <c r="KV11" s="130"/>
      <c r="KW11" s="130"/>
      <c r="KX11" s="130"/>
      <c r="KY11" s="130"/>
      <c r="KZ11" s="130"/>
      <c r="LA11" s="130"/>
      <c r="LB11" s="130"/>
      <c r="LC11" s="130"/>
      <c r="LD11" s="130"/>
      <c r="LE11" s="130"/>
      <c r="LF11" s="130"/>
      <c r="LG11" s="130"/>
      <c r="LH11" s="130"/>
      <c r="LI11" s="130"/>
      <c r="LJ11" s="130"/>
      <c r="LK11" s="130"/>
      <c r="LL11" s="130"/>
      <c r="LM11" s="130"/>
      <c r="LN11" s="130"/>
      <c r="LO11" s="130"/>
      <c r="LP11" s="130"/>
      <c r="LQ11" s="130"/>
      <c r="LR11" s="130"/>
      <c r="LS11" s="130"/>
      <c r="LT11" s="130"/>
      <c r="LU11" s="130"/>
      <c r="LV11" s="130"/>
      <c r="LW11" s="130"/>
      <c r="LX11" s="130"/>
      <c r="LY11" s="130"/>
      <c r="LZ11" s="130"/>
      <c r="MA11" s="130"/>
      <c r="MB11" s="130"/>
      <c r="MC11" s="130"/>
      <c r="MD11" s="130"/>
      <c r="ME11" s="130"/>
      <c r="MF11" s="130"/>
      <c r="MG11" s="130"/>
      <c r="MH11" s="130"/>
      <c r="MI11" s="130"/>
      <c r="MJ11" s="130"/>
      <c r="MK11" s="130"/>
      <c r="ML11" s="130"/>
      <c r="MM11" s="130"/>
      <c r="MN11" s="130"/>
      <c r="MO11" s="130"/>
      <c r="MP11" s="130"/>
      <c r="MQ11" s="130"/>
      <c r="MR11" s="130"/>
      <c r="MS11" s="130"/>
      <c r="MT11" s="130"/>
      <c r="MU11" s="130"/>
      <c r="MV11" s="130"/>
      <c r="MW11" s="130"/>
      <c r="MX11" s="130"/>
      <c r="MY11" s="130"/>
      <c r="MZ11" s="130"/>
      <c r="NA11" s="130"/>
      <c r="NB11" s="130"/>
      <c r="NC11" s="130"/>
      <c r="ND11" s="130"/>
      <c r="NE11" s="130"/>
      <c r="NF11" s="130"/>
      <c r="NG11" s="130"/>
      <c r="NH11" s="130"/>
      <c r="NI11" s="130"/>
      <c r="NJ11" s="130"/>
      <c r="NK11" s="130"/>
      <c r="NL11" s="130"/>
      <c r="NM11" s="130"/>
      <c r="NN11" s="130"/>
      <c r="NO11" s="130"/>
      <c r="NP11" s="130"/>
      <c r="NQ11" s="130"/>
      <c r="NR11" s="130"/>
      <c r="NS11" s="130"/>
      <c r="NT11" s="130"/>
      <c r="NU11" s="130"/>
      <c r="NV11" s="130"/>
      <c r="NW11" s="130"/>
      <c r="NX11" s="130"/>
      <c r="NY11" s="130"/>
      <c r="NZ11" s="130"/>
      <c r="OA11" s="130"/>
      <c r="OB11" s="130"/>
      <c r="OC11" s="130"/>
      <c r="OD11" s="130"/>
      <c r="OE11" s="130"/>
      <c r="OF11" s="130"/>
      <c r="OG11" s="130"/>
      <c r="OH11" s="130"/>
      <c r="OI11" s="130"/>
      <c r="OJ11" s="130"/>
      <c r="OK11" s="130"/>
      <c r="OL11" s="130"/>
      <c r="OM11" s="130"/>
      <c r="ON11" s="130"/>
      <c r="OO11" s="130"/>
      <c r="OP11" s="130"/>
      <c r="OQ11" s="130"/>
      <c r="OR11" s="130"/>
      <c r="OS11" s="130"/>
      <c r="OT11" s="130"/>
      <c r="OU11" s="130"/>
      <c r="OV11" s="130"/>
      <c r="OW11" s="130"/>
      <c r="OX11" s="130"/>
      <c r="OY11" s="130"/>
      <c r="OZ11" s="130"/>
      <c r="PA11" s="130"/>
      <c r="PB11" s="130"/>
      <c r="PC11" s="130"/>
      <c r="PD11" s="130"/>
      <c r="PE11" s="130"/>
      <c r="PF11" s="130"/>
      <c r="PG11" s="130"/>
      <c r="PH11" s="130"/>
      <c r="PI11" s="130"/>
      <c r="PJ11" s="130"/>
      <c r="PK11" s="130"/>
      <c r="PL11" s="130"/>
      <c r="PM11" s="130"/>
      <c r="PN11" s="130"/>
      <c r="PO11" s="130"/>
      <c r="PP11" s="130"/>
      <c r="PQ11" s="130"/>
      <c r="PR11" s="130"/>
      <c r="PS11" s="130"/>
      <c r="PT11" s="130"/>
      <c r="PU11" s="130"/>
      <c r="PV11" s="130"/>
      <c r="PW11" s="130"/>
      <c r="PX11" s="130"/>
      <c r="PY11" s="130"/>
      <c r="PZ11" s="130"/>
      <c r="QA11" s="130"/>
      <c r="QB11" s="130"/>
      <c r="QC11" s="130"/>
      <c r="QD11" s="130"/>
      <c r="QE11" s="130"/>
      <c r="QF11" s="130"/>
      <c r="QG11" s="130"/>
      <c r="QH11" s="130"/>
      <c r="QI11" s="130"/>
      <c r="QJ11" s="130"/>
      <c r="QK11" s="130"/>
      <c r="QL11" s="130"/>
      <c r="QM11" s="130"/>
      <c r="QN11" s="130"/>
      <c r="QO11" s="130"/>
      <c r="QP11" s="130"/>
      <c r="QQ11" s="130"/>
      <c r="QR11" s="130"/>
      <c r="QS11" s="130"/>
      <c r="QT11" s="130"/>
      <c r="QU11" s="130"/>
      <c r="QV11" s="130"/>
      <c r="QW11" s="130"/>
      <c r="QX11" s="130"/>
      <c r="QY11" s="130"/>
      <c r="QZ11" s="130"/>
      <c r="RA11" s="130"/>
      <c r="RB11" s="130"/>
      <c r="RC11" s="130"/>
      <c r="RD11" s="130"/>
      <c r="RE11" s="130"/>
      <c r="RF11" s="130"/>
      <c r="RG11" s="130"/>
      <c r="RH11" s="130"/>
      <c r="RI11" s="130"/>
      <c r="RJ11" s="130"/>
      <c r="RK11" s="130"/>
      <c r="RL11" s="130"/>
      <c r="RM11" s="130"/>
      <c r="RN11" s="130"/>
      <c r="RO11" s="130"/>
      <c r="RP11" s="130"/>
      <c r="RQ11" s="130"/>
      <c r="RR11" s="130"/>
      <c r="RS11" s="130"/>
      <c r="RT11" s="130"/>
      <c r="RU11" s="130"/>
      <c r="RV11" s="130"/>
      <c r="RW11" s="130"/>
      <c r="RX11" s="130"/>
      <c r="RY11" s="130"/>
      <c r="RZ11" s="130"/>
      <c r="SA11" s="130"/>
      <c r="SB11" s="130"/>
      <c r="SC11" s="130"/>
      <c r="SD11" s="130"/>
      <c r="SE11" s="130"/>
      <c r="SF11" s="130"/>
      <c r="SG11" s="130"/>
      <c r="SH11" s="130"/>
      <c r="SI11" s="130"/>
      <c r="SJ11" s="130"/>
      <c r="SK11" s="130"/>
      <c r="SL11" s="130"/>
      <c r="SM11" s="130"/>
      <c r="SN11" s="130"/>
      <c r="SO11" s="130"/>
      <c r="SP11" s="130"/>
      <c r="SQ11" s="130"/>
      <c r="SR11" s="130"/>
      <c r="SS11" s="130"/>
      <c r="ST11" s="130"/>
      <c r="SU11" s="130"/>
      <c r="SV11" s="130"/>
      <c r="SW11" s="130"/>
      <c r="SX11" s="130"/>
      <c r="SY11" s="130"/>
      <c r="SZ11" s="130"/>
      <c r="TA11" s="130"/>
      <c r="TB11" s="130"/>
      <c r="TC11" s="130"/>
      <c r="TD11" s="130"/>
      <c r="TE11" s="130"/>
      <c r="TF11" s="130"/>
      <c r="TG11" s="130"/>
      <c r="TH11" s="130"/>
      <c r="TI11" s="130"/>
      <c r="TJ11" s="130"/>
      <c r="TK11" s="130"/>
      <c r="TL11" s="130"/>
      <c r="TM11" s="130"/>
      <c r="TN11" s="130"/>
      <c r="TO11" s="130"/>
      <c r="TP11" s="130"/>
      <c r="TQ11" s="130"/>
      <c r="TR11" s="130"/>
      <c r="TS11" s="130"/>
      <c r="TT11" s="130"/>
      <c r="TU11" s="130"/>
      <c r="TV11" s="130"/>
      <c r="TW11" s="130"/>
      <c r="TX11" s="130"/>
      <c r="TY11" s="130"/>
      <c r="TZ11" s="130"/>
      <c r="UA11" s="130"/>
      <c r="UB11" s="130"/>
      <c r="UC11" s="130"/>
      <c r="UD11" s="130"/>
      <c r="UE11" s="130"/>
      <c r="UF11" s="130"/>
      <c r="UG11" s="130"/>
      <c r="UH11" s="130"/>
      <c r="UI11" s="130"/>
      <c r="UJ11" s="130"/>
      <c r="UK11" s="130"/>
      <c r="UL11" s="130"/>
      <c r="UM11" s="130"/>
      <c r="UN11" s="130"/>
      <c r="UO11" s="130"/>
      <c r="UP11" s="130"/>
      <c r="UQ11" s="130"/>
      <c r="UR11" s="130"/>
      <c r="US11" s="130"/>
      <c r="UT11" s="130"/>
      <c r="UU11" s="130"/>
      <c r="UV11" s="130"/>
      <c r="UW11" s="130"/>
      <c r="UX11" s="130"/>
      <c r="UY11" s="130"/>
      <c r="UZ11" s="130"/>
      <c r="VA11" s="130"/>
      <c r="VB11" s="130"/>
      <c r="VC11" s="130"/>
      <c r="VD11" s="130"/>
      <c r="VE11" s="130"/>
      <c r="VF11" s="130"/>
      <c r="VG11" s="130"/>
      <c r="VH11" s="130"/>
      <c r="VI11" s="130"/>
      <c r="VJ11" s="130"/>
      <c r="VK11" s="130"/>
      <c r="VL11" s="130"/>
      <c r="VM11" s="130"/>
      <c r="VN11" s="130"/>
      <c r="VO11" s="130"/>
      <c r="VP11" s="130"/>
      <c r="VQ11" s="130"/>
      <c r="VR11" s="130"/>
      <c r="VS11" s="130"/>
      <c r="VT11" s="130"/>
      <c r="VU11" s="130"/>
      <c r="VV11" s="130"/>
      <c r="VW11" s="130"/>
      <c r="VX11" s="130"/>
      <c r="VY11" s="130"/>
      <c r="VZ11" s="130"/>
      <c r="WA11" s="130"/>
      <c r="WB11" s="130"/>
      <c r="WC11" s="130"/>
      <c r="WD11" s="130"/>
      <c r="WE11" s="130"/>
      <c r="WF11" s="130"/>
      <c r="WG11" s="130"/>
      <c r="WH11" s="130"/>
      <c r="WI11" s="130"/>
      <c r="WJ11" s="130"/>
      <c r="WK11" s="130"/>
      <c r="WL11" s="130"/>
      <c r="WM11" s="130"/>
      <c r="WN11" s="130"/>
      <c r="WO11" s="130"/>
      <c r="WP11" s="130"/>
      <c r="WQ11" s="130"/>
      <c r="WR11" s="130"/>
      <c r="WS11" s="130"/>
      <c r="WT11" s="130"/>
      <c r="WU11" s="130"/>
      <c r="WV11" s="130"/>
      <c r="WW11" s="130"/>
      <c r="WX11" s="130"/>
      <c r="WY11" s="130"/>
      <c r="WZ11" s="130"/>
      <c r="XA11" s="130"/>
      <c r="XB11" s="130"/>
      <c r="XC11" s="130"/>
      <c r="XD11" s="130"/>
      <c r="XE11" s="130"/>
      <c r="XF11" s="130"/>
      <c r="XG11" s="130"/>
      <c r="XH11" s="130"/>
      <c r="XI11" s="130"/>
      <c r="XJ11" s="130"/>
      <c r="XK11" s="130"/>
      <c r="XL11" s="130"/>
      <c r="XM11" s="130"/>
      <c r="XN11" s="130"/>
      <c r="XO11" s="130"/>
      <c r="XP11" s="130"/>
      <c r="XQ11" s="130"/>
      <c r="XR11" s="130"/>
      <c r="XS11" s="130"/>
      <c r="XT11" s="130"/>
      <c r="XU11" s="130"/>
      <c r="XV11" s="130"/>
      <c r="XW11" s="130"/>
      <c r="XX11" s="130"/>
      <c r="XY11" s="130"/>
      <c r="XZ11" s="130"/>
      <c r="YA11" s="130"/>
      <c r="YB11" s="130"/>
      <c r="YC11" s="130"/>
      <c r="YD11" s="130"/>
      <c r="YE11" s="130"/>
      <c r="YF11" s="130"/>
      <c r="YG11" s="130"/>
      <c r="YH11" s="130"/>
      <c r="YI11" s="130"/>
      <c r="YJ11" s="130"/>
      <c r="YK11" s="130"/>
      <c r="YL11" s="130"/>
      <c r="YM11" s="130"/>
      <c r="YN11" s="130"/>
      <c r="YO11" s="130"/>
      <c r="YP11" s="130"/>
      <c r="YQ11" s="130"/>
      <c r="YR11" s="130"/>
      <c r="YS11" s="130"/>
      <c r="YT11" s="130"/>
      <c r="YU11" s="130"/>
      <c r="YV11" s="130"/>
      <c r="YW11" s="130"/>
      <c r="YX11" s="130"/>
      <c r="YY11" s="130"/>
      <c r="YZ11" s="130"/>
      <c r="ZA11" s="130"/>
      <c r="ZB11" s="130"/>
      <c r="ZC11" s="130"/>
      <c r="ZD11" s="130"/>
      <c r="ZE11" s="130"/>
      <c r="ZF11" s="130"/>
      <c r="ZG11" s="130"/>
      <c r="ZH11" s="130"/>
      <c r="ZI11" s="130"/>
      <c r="ZJ11" s="130"/>
      <c r="ZK11" s="130"/>
      <c r="ZL11" s="130"/>
      <c r="ZM11" s="130"/>
      <c r="ZN11" s="130"/>
      <c r="ZO11" s="130"/>
      <c r="ZP11" s="130"/>
      <c r="ZQ11" s="130"/>
      <c r="ZR11" s="130"/>
      <c r="ZS11" s="130"/>
      <c r="ZT11" s="130"/>
      <c r="ZU11" s="130"/>
      <c r="ZV11" s="130"/>
      <c r="ZW11" s="130"/>
      <c r="ZX11" s="130"/>
      <c r="ZY11" s="130"/>
      <c r="ZZ11" s="130"/>
    </row>
    <row r="12" spans="1:702" hidden="1" outlineLevel="1">
      <c r="A12" s="9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130"/>
      <c r="CI12" s="130"/>
      <c r="CJ12" s="130"/>
      <c r="CK12" s="130"/>
      <c r="CL12" s="130"/>
      <c r="CM12" s="130"/>
      <c r="CN12" s="130"/>
      <c r="CO12" s="130"/>
      <c r="CP12" s="130"/>
      <c r="CQ12" s="130"/>
      <c r="CR12" s="130"/>
      <c r="CS12" s="130"/>
      <c r="CT12" s="130"/>
      <c r="CU12" s="130"/>
      <c r="CV12" s="130"/>
      <c r="CW12" s="130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0"/>
      <c r="DX12" s="130"/>
      <c r="DY12" s="130"/>
      <c r="DZ12" s="130"/>
      <c r="EA12" s="130"/>
      <c r="EB12" s="130"/>
      <c r="EC12" s="130"/>
      <c r="ED12" s="130"/>
      <c r="EE12" s="130"/>
      <c r="EF12" s="130"/>
      <c r="EG12" s="130"/>
      <c r="EH12" s="130"/>
      <c r="EI12" s="130"/>
      <c r="EJ12" s="130"/>
      <c r="EK12" s="130"/>
      <c r="EL12" s="130"/>
      <c r="EM12" s="130"/>
      <c r="EN12" s="130"/>
      <c r="EO12" s="130"/>
      <c r="EP12" s="130"/>
      <c r="EQ12" s="130"/>
      <c r="ER12" s="130"/>
      <c r="ES12" s="130"/>
      <c r="ET12" s="130"/>
      <c r="EU12" s="130"/>
      <c r="EV12" s="130"/>
      <c r="EW12" s="130"/>
      <c r="EX12" s="130"/>
      <c r="EY12" s="130"/>
      <c r="EZ12" s="130"/>
      <c r="FA12" s="130"/>
      <c r="FB12" s="130"/>
      <c r="FC12" s="130"/>
      <c r="FD12" s="130"/>
      <c r="FE12" s="130"/>
      <c r="FF12" s="130"/>
      <c r="FG12" s="130"/>
      <c r="FH12" s="130"/>
      <c r="FI12" s="130"/>
      <c r="FJ12" s="130"/>
      <c r="FK12" s="130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130"/>
      <c r="GZ12" s="130"/>
      <c r="HA12" s="130"/>
      <c r="HB12" s="130"/>
      <c r="HC12" s="130"/>
      <c r="HD12" s="130"/>
      <c r="HE12" s="130"/>
      <c r="HF12" s="130"/>
      <c r="HG12" s="130"/>
      <c r="HH12" s="130"/>
      <c r="HI12" s="130"/>
      <c r="HJ12" s="130"/>
      <c r="HK12" s="130"/>
      <c r="HL12" s="130"/>
      <c r="HM12" s="130"/>
      <c r="HN12" s="130"/>
      <c r="HO12" s="130"/>
      <c r="HP12" s="130"/>
      <c r="HQ12" s="130"/>
      <c r="HR12" s="130"/>
      <c r="HS12" s="130"/>
      <c r="HT12" s="130"/>
      <c r="HU12" s="130"/>
      <c r="HV12" s="130"/>
      <c r="HW12" s="130"/>
      <c r="HX12" s="130"/>
      <c r="HY12" s="130"/>
      <c r="HZ12" s="130"/>
      <c r="IA12" s="130"/>
      <c r="IB12" s="130"/>
      <c r="IC12" s="130"/>
      <c r="ID12" s="130"/>
      <c r="IE12" s="130"/>
      <c r="IF12" s="130"/>
      <c r="IG12" s="130"/>
      <c r="IH12" s="130"/>
      <c r="II12" s="130"/>
      <c r="IJ12" s="130"/>
      <c r="IK12" s="130"/>
      <c r="IL12" s="130"/>
      <c r="IM12" s="130"/>
      <c r="IN12" s="130"/>
      <c r="IO12" s="130"/>
      <c r="IP12" s="130"/>
      <c r="IQ12" s="130"/>
      <c r="IR12" s="130"/>
      <c r="IS12" s="130"/>
      <c r="IT12" s="130"/>
      <c r="IU12" s="130"/>
      <c r="IV12" s="130"/>
      <c r="IW12" s="130"/>
      <c r="IX12" s="130"/>
      <c r="IY12" s="130"/>
      <c r="IZ12" s="130"/>
      <c r="JA12" s="130"/>
      <c r="JB12" s="130"/>
      <c r="JC12" s="130"/>
      <c r="JD12" s="130"/>
      <c r="JE12" s="130"/>
      <c r="JF12" s="130"/>
      <c r="JG12" s="130"/>
      <c r="JH12" s="130"/>
      <c r="JI12" s="130"/>
      <c r="JJ12" s="130"/>
      <c r="JK12" s="130"/>
      <c r="JL12" s="130"/>
      <c r="JM12" s="130"/>
      <c r="JN12" s="130"/>
      <c r="JO12" s="130"/>
      <c r="JP12" s="130"/>
      <c r="JQ12" s="130"/>
      <c r="JR12" s="130"/>
      <c r="JS12" s="130"/>
      <c r="JT12" s="130"/>
      <c r="JU12" s="130"/>
      <c r="JV12" s="130"/>
      <c r="JW12" s="130"/>
      <c r="JX12" s="130"/>
      <c r="JY12" s="130"/>
      <c r="JZ12" s="130"/>
      <c r="KA12" s="130"/>
      <c r="KB12" s="130"/>
      <c r="KC12" s="130"/>
      <c r="KD12" s="130"/>
      <c r="KE12" s="130"/>
      <c r="KF12" s="130"/>
      <c r="KG12" s="130"/>
      <c r="KH12" s="130"/>
      <c r="KI12" s="130"/>
      <c r="KJ12" s="130"/>
      <c r="KK12" s="130"/>
      <c r="KL12" s="130"/>
      <c r="KM12" s="130"/>
      <c r="KN12" s="130"/>
      <c r="KO12" s="130"/>
      <c r="KP12" s="130"/>
      <c r="KQ12" s="130"/>
      <c r="KR12" s="130"/>
      <c r="KS12" s="130"/>
      <c r="KT12" s="130"/>
      <c r="KU12" s="130"/>
      <c r="KV12" s="130"/>
      <c r="KW12" s="130"/>
      <c r="KX12" s="130"/>
      <c r="KY12" s="130"/>
      <c r="KZ12" s="130"/>
      <c r="LA12" s="130"/>
      <c r="LB12" s="130"/>
      <c r="LC12" s="130"/>
      <c r="LD12" s="130"/>
      <c r="LE12" s="130"/>
      <c r="LF12" s="130"/>
      <c r="LG12" s="130"/>
      <c r="LH12" s="130"/>
      <c r="LI12" s="130"/>
      <c r="LJ12" s="130"/>
      <c r="LK12" s="130"/>
      <c r="LL12" s="130"/>
      <c r="LM12" s="130"/>
      <c r="LN12" s="130"/>
      <c r="LO12" s="130"/>
      <c r="LP12" s="130"/>
      <c r="LQ12" s="130"/>
      <c r="LR12" s="130"/>
      <c r="LS12" s="130"/>
      <c r="LT12" s="130"/>
      <c r="LU12" s="130"/>
      <c r="LV12" s="130"/>
      <c r="LW12" s="130"/>
      <c r="LX12" s="130"/>
      <c r="LY12" s="130"/>
      <c r="LZ12" s="130"/>
      <c r="MA12" s="130"/>
      <c r="MB12" s="130"/>
      <c r="MC12" s="130"/>
      <c r="MD12" s="130"/>
      <c r="ME12" s="130"/>
      <c r="MF12" s="130"/>
      <c r="MG12" s="130"/>
      <c r="MH12" s="130"/>
      <c r="MI12" s="130"/>
      <c r="MJ12" s="130"/>
      <c r="MK12" s="130"/>
      <c r="ML12" s="130"/>
      <c r="MM12" s="130"/>
      <c r="MN12" s="130"/>
      <c r="MO12" s="130"/>
      <c r="MP12" s="130"/>
      <c r="MQ12" s="130"/>
      <c r="MR12" s="130"/>
      <c r="MS12" s="130"/>
      <c r="MT12" s="130"/>
      <c r="MU12" s="130"/>
      <c r="MV12" s="130"/>
      <c r="MW12" s="130"/>
      <c r="MX12" s="130"/>
      <c r="MY12" s="130"/>
      <c r="MZ12" s="130"/>
      <c r="NA12" s="130"/>
      <c r="NB12" s="130"/>
      <c r="NC12" s="130"/>
      <c r="ND12" s="130"/>
      <c r="NE12" s="130"/>
      <c r="NF12" s="130"/>
      <c r="NG12" s="130"/>
      <c r="NH12" s="130"/>
      <c r="NI12" s="130"/>
      <c r="NJ12" s="130"/>
      <c r="NK12" s="130"/>
      <c r="NL12" s="130"/>
      <c r="NM12" s="130"/>
      <c r="NN12" s="130"/>
      <c r="NO12" s="130"/>
      <c r="NP12" s="130"/>
      <c r="NQ12" s="130"/>
      <c r="NR12" s="130"/>
      <c r="NS12" s="130"/>
      <c r="NT12" s="130"/>
      <c r="NU12" s="130"/>
      <c r="NV12" s="130"/>
      <c r="NW12" s="130"/>
      <c r="NX12" s="130"/>
      <c r="NY12" s="130"/>
      <c r="NZ12" s="130"/>
      <c r="OA12" s="130"/>
      <c r="OB12" s="130"/>
      <c r="OC12" s="130"/>
      <c r="OD12" s="130"/>
      <c r="OE12" s="130"/>
      <c r="OF12" s="130"/>
      <c r="OG12" s="130"/>
      <c r="OH12" s="130"/>
      <c r="OI12" s="130"/>
      <c r="OJ12" s="130"/>
      <c r="OK12" s="130"/>
      <c r="OL12" s="130"/>
      <c r="OM12" s="130"/>
      <c r="ON12" s="130"/>
      <c r="OO12" s="130"/>
      <c r="OP12" s="130"/>
      <c r="OQ12" s="130"/>
      <c r="OR12" s="130"/>
      <c r="OS12" s="130"/>
      <c r="OT12" s="130"/>
      <c r="OU12" s="130"/>
      <c r="OV12" s="130"/>
      <c r="OW12" s="130"/>
      <c r="OX12" s="130"/>
      <c r="OY12" s="130"/>
      <c r="OZ12" s="130"/>
      <c r="PA12" s="130"/>
      <c r="PB12" s="130"/>
      <c r="PC12" s="130"/>
      <c r="PD12" s="130"/>
      <c r="PE12" s="130"/>
      <c r="PF12" s="130"/>
      <c r="PG12" s="130"/>
      <c r="PH12" s="130"/>
      <c r="PI12" s="130"/>
      <c r="PJ12" s="130"/>
      <c r="PK12" s="130"/>
      <c r="PL12" s="130"/>
      <c r="PM12" s="130"/>
      <c r="PN12" s="130"/>
      <c r="PO12" s="130"/>
      <c r="PP12" s="130"/>
      <c r="PQ12" s="130"/>
      <c r="PR12" s="130"/>
      <c r="PS12" s="130"/>
      <c r="PT12" s="130"/>
      <c r="PU12" s="130"/>
      <c r="PV12" s="130"/>
      <c r="PW12" s="130"/>
      <c r="PX12" s="130"/>
      <c r="PY12" s="130"/>
      <c r="PZ12" s="130"/>
      <c r="QA12" s="130"/>
      <c r="QB12" s="130"/>
      <c r="QC12" s="130"/>
      <c r="QD12" s="130"/>
      <c r="QE12" s="130"/>
      <c r="QF12" s="130"/>
      <c r="QG12" s="130"/>
      <c r="QH12" s="130"/>
      <c r="QI12" s="130"/>
      <c r="QJ12" s="130"/>
      <c r="QK12" s="130"/>
      <c r="QL12" s="130"/>
      <c r="QM12" s="130"/>
      <c r="QN12" s="130"/>
      <c r="QO12" s="130"/>
      <c r="QP12" s="130"/>
      <c r="QQ12" s="130"/>
      <c r="QR12" s="130"/>
      <c r="QS12" s="130"/>
      <c r="QT12" s="130"/>
      <c r="QU12" s="130"/>
      <c r="QV12" s="130"/>
      <c r="QW12" s="130"/>
      <c r="QX12" s="130"/>
      <c r="QY12" s="130"/>
      <c r="QZ12" s="130"/>
      <c r="RA12" s="130"/>
      <c r="RB12" s="130"/>
      <c r="RC12" s="130"/>
      <c r="RD12" s="130"/>
      <c r="RE12" s="130"/>
      <c r="RF12" s="130"/>
      <c r="RG12" s="130"/>
      <c r="RH12" s="130"/>
      <c r="RI12" s="130"/>
      <c r="RJ12" s="130"/>
      <c r="RK12" s="130"/>
      <c r="RL12" s="130"/>
      <c r="RM12" s="130"/>
      <c r="RN12" s="130"/>
      <c r="RO12" s="130"/>
      <c r="RP12" s="130"/>
      <c r="RQ12" s="130"/>
      <c r="RR12" s="130"/>
      <c r="RS12" s="130"/>
      <c r="RT12" s="130"/>
      <c r="RU12" s="130"/>
      <c r="RV12" s="130"/>
      <c r="RW12" s="130"/>
      <c r="RX12" s="130"/>
      <c r="RY12" s="130"/>
      <c r="RZ12" s="130"/>
      <c r="SA12" s="130"/>
      <c r="SB12" s="130"/>
      <c r="SC12" s="130"/>
      <c r="SD12" s="130"/>
      <c r="SE12" s="130"/>
      <c r="SF12" s="130"/>
      <c r="SG12" s="130"/>
      <c r="SH12" s="130"/>
      <c r="SI12" s="130"/>
      <c r="SJ12" s="130"/>
      <c r="SK12" s="130"/>
      <c r="SL12" s="130"/>
      <c r="SM12" s="130"/>
      <c r="SN12" s="130"/>
      <c r="SO12" s="130"/>
      <c r="SP12" s="130"/>
      <c r="SQ12" s="130"/>
      <c r="SR12" s="130"/>
      <c r="SS12" s="130"/>
      <c r="ST12" s="130"/>
      <c r="SU12" s="130"/>
      <c r="SV12" s="130"/>
      <c r="SW12" s="130"/>
      <c r="SX12" s="130"/>
      <c r="SY12" s="130"/>
      <c r="SZ12" s="130"/>
      <c r="TA12" s="130"/>
      <c r="TB12" s="130"/>
      <c r="TC12" s="130"/>
      <c r="TD12" s="130"/>
      <c r="TE12" s="130"/>
      <c r="TF12" s="130"/>
      <c r="TG12" s="130"/>
      <c r="TH12" s="130"/>
      <c r="TI12" s="130"/>
      <c r="TJ12" s="130"/>
      <c r="TK12" s="130"/>
      <c r="TL12" s="130"/>
      <c r="TM12" s="130"/>
      <c r="TN12" s="130"/>
      <c r="TO12" s="130"/>
      <c r="TP12" s="130"/>
      <c r="TQ12" s="130"/>
      <c r="TR12" s="130"/>
      <c r="TS12" s="130"/>
      <c r="TT12" s="130"/>
      <c r="TU12" s="130"/>
      <c r="TV12" s="130"/>
      <c r="TW12" s="130"/>
      <c r="TX12" s="130"/>
      <c r="TY12" s="130"/>
      <c r="TZ12" s="130"/>
      <c r="UA12" s="130"/>
      <c r="UB12" s="130"/>
      <c r="UC12" s="130"/>
      <c r="UD12" s="130"/>
      <c r="UE12" s="130"/>
      <c r="UF12" s="130"/>
      <c r="UG12" s="130"/>
      <c r="UH12" s="130"/>
      <c r="UI12" s="130"/>
      <c r="UJ12" s="130"/>
      <c r="UK12" s="130"/>
      <c r="UL12" s="130"/>
      <c r="UM12" s="130"/>
      <c r="UN12" s="130"/>
      <c r="UO12" s="130"/>
      <c r="UP12" s="130"/>
      <c r="UQ12" s="130"/>
      <c r="UR12" s="130"/>
      <c r="US12" s="130"/>
      <c r="UT12" s="130"/>
      <c r="UU12" s="130"/>
      <c r="UV12" s="130"/>
      <c r="UW12" s="130"/>
      <c r="UX12" s="130"/>
      <c r="UY12" s="130"/>
      <c r="UZ12" s="130"/>
      <c r="VA12" s="130"/>
      <c r="VB12" s="130"/>
      <c r="VC12" s="130"/>
      <c r="VD12" s="130"/>
      <c r="VE12" s="130"/>
      <c r="VF12" s="130"/>
      <c r="VG12" s="130"/>
      <c r="VH12" s="130"/>
      <c r="VI12" s="130"/>
      <c r="VJ12" s="130"/>
      <c r="VK12" s="130"/>
      <c r="VL12" s="130"/>
      <c r="VM12" s="130"/>
      <c r="VN12" s="130"/>
      <c r="VO12" s="130"/>
      <c r="VP12" s="130"/>
      <c r="VQ12" s="130"/>
      <c r="VR12" s="130"/>
      <c r="VS12" s="130"/>
      <c r="VT12" s="130"/>
      <c r="VU12" s="130"/>
      <c r="VV12" s="130"/>
      <c r="VW12" s="130"/>
      <c r="VX12" s="130"/>
      <c r="VY12" s="130"/>
      <c r="VZ12" s="130"/>
      <c r="WA12" s="130"/>
      <c r="WB12" s="130"/>
      <c r="WC12" s="130"/>
      <c r="WD12" s="130"/>
      <c r="WE12" s="130"/>
      <c r="WF12" s="130"/>
      <c r="WG12" s="130"/>
      <c r="WH12" s="130"/>
      <c r="WI12" s="130"/>
      <c r="WJ12" s="130"/>
      <c r="WK12" s="130"/>
      <c r="WL12" s="130"/>
      <c r="WM12" s="130"/>
      <c r="WN12" s="130"/>
      <c r="WO12" s="130"/>
      <c r="WP12" s="130"/>
      <c r="WQ12" s="130"/>
      <c r="WR12" s="130"/>
      <c r="WS12" s="130"/>
      <c r="WT12" s="130"/>
      <c r="WU12" s="130"/>
      <c r="WV12" s="130"/>
      <c r="WW12" s="130"/>
      <c r="WX12" s="130"/>
      <c r="WY12" s="130"/>
      <c r="WZ12" s="130"/>
      <c r="XA12" s="130"/>
      <c r="XB12" s="130"/>
      <c r="XC12" s="130"/>
      <c r="XD12" s="130"/>
      <c r="XE12" s="130"/>
      <c r="XF12" s="130"/>
      <c r="XG12" s="130"/>
      <c r="XH12" s="130"/>
      <c r="XI12" s="130"/>
      <c r="XJ12" s="130"/>
      <c r="XK12" s="130"/>
      <c r="XL12" s="130"/>
      <c r="XM12" s="130"/>
      <c r="XN12" s="130"/>
      <c r="XO12" s="130"/>
      <c r="XP12" s="130"/>
      <c r="XQ12" s="130"/>
      <c r="XR12" s="130"/>
      <c r="XS12" s="130"/>
      <c r="XT12" s="130"/>
      <c r="XU12" s="130"/>
      <c r="XV12" s="130"/>
      <c r="XW12" s="130"/>
      <c r="XX12" s="130"/>
      <c r="XY12" s="130"/>
      <c r="XZ12" s="130"/>
      <c r="YA12" s="130"/>
      <c r="YB12" s="130"/>
      <c r="YC12" s="130"/>
      <c r="YD12" s="130"/>
      <c r="YE12" s="130"/>
      <c r="YF12" s="130"/>
      <c r="YG12" s="130"/>
      <c r="YH12" s="130"/>
      <c r="YI12" s="130"/>
      <c r="YJ12" s="130"/>
      <c r="YK12" s="130"/>
      <c r="YL12" s="130"/>
      <c r="YM12" s="130"/>
      <c r="YN12" s="130"/>
      <c r="YO12" s="130"/>
      <c r="YP12" s="130"/>
      <c r="YQ12" s="130"/>
      <c r="YR12" s="130"/>
      <c r="YS12" s="130"/>
      <c r="YT12" s="130"/>
      <c r="YU12" s="130"/>
      <c r="YV12" s="130"/>
      <c r="YW12" s="130"/>
      <c r="YX12" s="130"/>
      <c r="YY12" s="130"/>
      <c r="YZ12" s="130"/>
      <c r="ZA12" s="130"/>
      <c r="ZB12" s="130"/>
      <c r="ZC12" s="130"/>
      <c r="ZD12" s="130"/>
      <c r="ZE12" s="130"/>
      <c r="ZF12" s="130"/>
      <c r="ZG12" s="130"/>
      <c r="ZH12" s="130"/>
      <c r="ZI12" s="130"/>
      <c r="ZJ12" s="130"/>
      <c r="ZK12" s="130"/>
      <c r="ZL12" s="130"/>
      <c r="ZM12" s="130"/>
      <c r="ZN12" s="130"/>
      <c r="ZO12" s="130"/>
      <c r="ZP12" s="130"/>
      <c r="ZQ12" s="130"/>
      <c r="ZR12" s="130"/>
      <c r="ZS12" s="130"/>
      <c r="ZT12" s="130"/>
      <c r="ZU12" s="130"/>
      <c r="ZV12" s="130"/>
      <c r="ZW12" s="130"/>
      <c r="ZX12" s="130"/>
      <c r="ZY12" s="130"/>
      <c r="ZZ12" s="130"/>
    </row>
    <row r="13" spans="1:702" hidden="1" outlineLevel="1">
      <c r="A13" s="9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  <c r="EC13" s="130"/>
      <c r="ED13" s="130"/>
      <c r="EE13" s="130"/>
      <c r="EF13" s="130"/>
      <c r="EG13" s="130"/>
      <c r="EH13" s="130"/>
      <c r="EI13" s="130"/>
      <c r="EJ13" s="130"/>
      <c r="EK13" s="130"/>
      <c r="EL13" s="130"/>
      <c r="EM13" s="130"/>
      <c r="EN13" s="130"/>
      <c r="EO13" s="130"/>
      <c r="EP13" s="130"/>
      <c r="EQ13" s="130"/>
      <c r="ER13" s="130"/>
      <c r="ES13" s="130"/>
      <c r="ET13" s="130"/>
      <c r="EU13" s="130"/>
      <c r="EV13" s="130"/>
      <c r="EW13" s="130"/>
      <c r="EX13" s="130"/>
      <c r="EY13" s="130"/>
      <c r="EZ13" s="130"/>
      <c r="FA13" s="130"/>
      <c r="FB13" s="130"/>
      <c r="FC13" s="130"/>
      <c r="FD13" s="130"/>
      <c r="FE13" s="130"/>
      <c r="FF13" s="130"/>
      <c r="FG13" s="130"/>
      <c r="FH13" s="130"/>
      <c r="FI13" s="130"/>
      <c r="FJ13" s="130"/>
      <c r="FK13" s="130"/>
      <c r="FL13" s="130"/>
      <c r="FM13" s="130"/>
      <c r="FN13" s="130"/>
      <c r="FO13" s="130"/>
      <c r="FP13" s="130"/>
      <c r="FQ13" s="130"/>
      <c r="FR13" s="130"/>
      <c r="FS13" s="130"/>
      <c r="FT13" s="130"/>
      <c r="FU13" s="130"/>
      <c r="FV13" s="130"/>
      <c r="FW13" s="130"/>
      <c r="FX13" s="130"/>
      <c r="FY13" s="130"/>
      <c r="FZ13" s="130"/>
      <c r="GA13" s="130"/>
      <c r="GB13" s="130"/>
      <c r="GC13" s="130"/>
      <c r="GD13" s="130"/>
      <c r="GE13" s="130"/>
      <c r="GF13" s="130"/>
      <c r="GG13" s="130"/>
      <c r="GH13" s="130"/>
      <c r="GI13" s="130"/>
      <c r="GJ13" s="130"/>
      <c r="GK13" s="130"/>
      <c r="GL13" s="130"/>
      <c r="GM13" s="130"/>
      <c r="GN13" s="130"/>
      <c r="GO13" s="130"/>
      <c r="GP13" s="130"/>
      <c r="GQ13" s="130"/>
      <c r="GR13" s="130"/>
      <c r="GS13" s="130"/>
      <c r="GT13" s="130"/>
      <c r="GU13" s="130"/>
      <c r="GV13" s="130"/>
      <c r="GW13" s="130"/>
      <c r="GX13" s="130"/>
      <c r="GY13" s="130"/>
      <c r="GZ13" s="130"/>
      <c r="HA13" s="130"/>
      <c r="HB13" s="130"/>
      <c r="HC13" s="130"/>
      <c r="HD13" s="130"/>
      <c r="HE13" s="130"/>
      <c r="HF13" s="130"/>
      <c r="HG13" s="130"/>
      <c r="HH13" s="130"/>
      <c r="HI13" s="130"/>
      <c r="HJ13" s="130"/>
      <c r="HK13" s="130"/>
      <c r="HL13" s="130"/>
      <c r="HM13" s="130"/>
      <c r="HN13" s="130"/>
      <c r="HO13" s="130"/>
      <c r="HP13" s="130"/>
      <c r="HQ13" s="130"/>
      <c r="HR13" s="130"/>
      <c r="HS13" s="130"/>
      <c r="HT13" s="130"/>
      <c r="HU13" s="130"/>
      <c r="HV13" s="130"/>
      <c r="HW13" s="130"/>
      <c r="HX13" s="130"/>
      <c r="HY13" s="130"/>
      <c r="HZ13" s="130"/>
      <c r="IA13" s="130"/>
      <c r="IB13" s="130"/>
      <c r="IC13" s="130"/>
      <c r="ID13" s="130"/>
      <c r="IE13" s="130"/>
      <c r="IF13" s="130"/>
      <c r="IG13" s="130"/>
      <c r="IH13" s="130"/>
      <c r="II13" s="130"/>
      <c r="IJ13" s="130"/>
      <c r="IK13" s="130"/>
      <c r="IL13" s="130"/>
      <c r="IM13" s="130"/>
      <c r="IN13" s="130"/>
      <c r="IO13" s="130"/>
      <c r="IP13" s="130"/>
      <c r="IQ13" s="130"/>
      <c r="IR13" s="130"/>
      <c r="IS13" s="130"/>
      <c r="IT13" s="130"/>
      <c r="IU13" s="130"/>
      <c r="IV13" s="130"/>
      <c r="IW13" s="130"/>
      <c r="IX13" s="130"/>
      <c r="IY13" s="130"/>
      <c r="IZ13" s="130"/>
      <c r="JA13" s="130"/>
      <c r="JB13" s="130"/>
      <c r="JC13" s="130"/>
      <c r="JD13" s="130"/>
      <c r="JE13" s="130"/>
      <c r="JF13" s="130"/>
      <c r="JG13" s="130"/>
      <c r="JH13" s="130"/>
      <c r="JI13" s="130"/>
      <c r="JJ13" s="130"/>
      <c r="JK13" s="130"/>
      <c r="JL13" s="130"/>
      <c r="JM13" s="130"/>
      <c r="JN13" s="130"/>
      <c r="JO13" s="130"/>
      <c r="JP13" s="130"/>
      <c r="JQ13" s="130"/>
      <c r="JR13" s="130"/>
      <c r="JS13" s="130"/>
      <c r="JT13" s="130"/>
      <c r="JU13" s="130"/>
      <c r="JV13" s="130"/>
      <c r="JW13" s="130"/>
      <c r="JX13" s="130"/>
      <c r="JY13" s="130"/>
      <c r="JZ13" s="130"/>
      <c r="KA13" s="130"/>
      <c r="KB13" s="130"/>
      <c r="KC13" s="130"/>
      <c r="KD13" s="130"/>
      <c r="KE13" s="130"/>
      <c r="KF13" s="130"/>
      <c r="KG13" s="130"/>
      <c r="KH13" s="130"/>
      <c r="KI13" s="130"/>
      <c r="KJ13" s="130"/>
      <c r="KK13" s="130"/>
      <c r="KL13" s="130"/>
      <c r="KM13" s="130"/>
      <c r="KN13" s="130"/>
      <c r="KO13" s="130"/>
      <c r="KP13" s="130"/>
      <c r="KQ13" s="130"/>
      <c r="KR13" s="130"/>
      <c r="KS13" s="130"/>
      <c r="KT13" s="130"/>
      <c r="KU13" s="130"/>
      <c r="KV13" s="130"/>
      <c r="KW13" s="130"/>
      <c r="KX13" s="130"/>
      <c r="KY13" s="130"/>
      <c r="KZ13" s="130"/>
      <c r="LA13" s="130"/>
      <c r="LB13" s="130"/>
      <c r="LC13" s="130"/>
      <c r="LD13" s="130"/>
      <c r="LE13" s="130"/>
      <c r="LF13" s="130"/>
      <c r="LG13" s="130"/>
      <c r="LH13" s="130"/>
      <c r="LI13" s="130"/>
      <c r="LJ13" s="130"/>
      <c r="LK13" s="130"/>
      <c r="LL13" s="130"/>
      <c r="LM13" s="130"/>
      <c r="LN13" s="130"/>
      <c r="LO13" s="130"/>
      <c r="LP13" s="130"/>
      <c r="LQ13" s="130"/>
      <c r="LR13" s="130"/>
      <c r="LS13" s="130"/>
      <c r="LT13" s="130"/>
      <c r="LU13" s="130"/>
      <c r="LV13" s="130"/>
      <c r="LW13" s="130"/>
      <c r="LX13" s="130"/>
      <c r="LY13" s="130"/>
      <c r="LZ13" s="130"/>
      <c r="MA13" s="130"/>
      <c r="MB13" s="130"/>
      <c r="MC13" s="130"/>
      <c r="MD13" s="130"/>
      <c r="ME13" s="130"/>
      <c r="MF13" s="130"/>
      <c r="MG13" s="130"/>
      <c r="MH13" s="130"/>
      <c r="MI13" s="130"/>
      <c r="MJ13" s="130"/>
      <c r="MK13" s="130"/>
      <c r="ML13" s="130"/>
      <c r="MM13" s="130"/>
      <c r="MN13" s="130"/>
      <c r="MO13" s="130"/>
      <c r="MP13" s="130"/>
      <c r="MQ13" s="130"/>
      <c r="MR13" s="130"/>
      <c r="MS13" s="130"/>
      <c r="MT13" s="130"/>
      <c r="MU13" s="130"/>
      <c r="MV13" s="130"/>
      <c r="MW13" s="130"/>
      <c r="MX13" s="130"/>
      <c r="MY13" s="130"/>
      <c r="MZ13" s="130"/>
      <c r="NA13" s="130"/>
      <c r="NB13" s="130"/>
      <c r="NC13" s="130"/>
      <c r="ND13" s="130"/>
      <c r="NE13" s="130"/>
      <c r="NF13" s="130"/>
      <c r="NG13" s="130"/>
      <c r="NH13" s="130"/>
      <c r="NI13" s="130"/>
      <c r="NJ13" s="130"/>
      <c r="NK13" s="130"/>
      <c r="NL13" s="130"/>
      <c r="NM13" s="130"/>
      <c r="NN13" s="130"/>
      <c r="NO13" s="130"/>
      <c r="NP13" s="130"/>
      <c r="NQ13" s="130"/>
      <c r="NR13" s="130"/>
      <c r="NS13" s="130"/>
      <c r="NT13" s="130"/>
      <c r="NU13" s="130"/>
      <c r="NV13" s="130"/>
      <c r="NW13" s="130"/>
      <c r="NX13" s="130"/>
      <c r="NY13" s="130"/>
      <c r="NZ13" s="130"/>
      <c r="OA13" s="130"/>
      <c r="OB13" s="130"/>
      <c r="OC13" s="130"/>
      <c r="OD13" s="130"/>
      <c r="OE13" s="130"/>
      <c r="OF13" s="130"/>
      <c r="OG13" s="130"/>
      <c r="OH13" s="130"/>
      <c r="OI13" s="130"/>
      <c r="OJ13" s="130"/>
      <c r="OK13" s="130"/>
      <c r="OL13" s="130"/>
      <c r="OM13" s="130"/>
      <c r="ON13" s="130"/>
      <c r="OO13" s="130"/>
      <c r="OP13" s="130"/>
      <c r="OQ13" s="130"/>
      <c r="OR13" s="130"/>
      <c r="OS13" s="130"/>
      <c r="OT13" s="130"/>
      <c r="OU13" s="130"/>
      <c r="OV13" s="130"/>
      <c r="OW13" s="130"/>
      <c r="OX13" s="130"/>
      <c r="OY13" s="130"/>
      <c r="OZ13" s="130"/>
      <c r="PA13" s="130"/>
      <c r="PB13" s="130"/>
      <c r="PC13" s="130"/>
      <c r="PD13" s="130"/>
      <c r="PE13" s="130"/>
      <c r="PF13" s="130"/>
      <c r="PG13" s="130"/>
      <c r="PH13" s="130"/>
      <c r="PI13" s="130"/>
      <c r="PJ13" s="130"/>
      <c r="PK13" s="130"/>
      <c r="PL13" s="130"/>
      <c r="PM13" s="130"/>
      <c r="PN13" s="130"/>
      <c r="PO13" s="130"/>
      <c r="PP13" s="130"/>
      <c r="PQ13" s="130"/>
      <c r="PR13" s="130"/>
      <c r="PS13" s="130"/>
      <c r="PT13" s="130"/>
      <c r="PU13" s="130"/>
      <c r="PV13" s="130"/>
      <c r="PW13" s="130"/>
      <c r="PX13" s="130"/>
      <c r="PY13" s="130"/>
      <c r="PZ13" s="130"/>
      <c r="QA13" s="130"/>
      <c r="QB13" s="130"/>
      <c r="QC13" s="130"/>
      <c r="QD13" s="130"/>
      <c r="QE13" s="130"/>
      <c r="QF13" s="130"/>
      <c r="QG13" s="130"/>
      <c r="QH13" s="130"/>
      <c r="QI13" s="130"/>
      <c r="QJ13" s="130"/>
      <c r="QK13" s="130"/>
      <c r="QL13" s="130"/>
      <c r="QM13" s="130"/>
      <c r="QN13" s="130"/>
      <c r="QO13" s="130"/>
      <c r="QP13" s="130"/>
      <c r="QQ13" s="130"/>
      <c r="QR13" s="130"/>
      <c r="QS13" s="130"/>
      <c r="QT13" s="130"/>
      <c r="QU13" s="130"/>
      <c r="QV13" s="130"/>
      <c r="QW13" s="130"/>
      <c r="QX13" s="130"/>
      <c r="QY13" s="130"/>
      <c r="QZ13" s="130"/>
      <c r="RA13" s="130"/>
      <c r="RB13" s="130"/>
      <c r="RC13" s="130"/>
      <c r="RD13" s="130"/>
      <c r="RE13" s="130"/>
      <c r="RF13" s="130"/>
      <c r="RG13" s="130"/>
      <c r="RH13" s="130"/>
      <c r="RI13" s="130"/>
      <c r="RJ13" s="130"/>
      <c r="RK13" s="130"/>
      <c r="RL13" s="130"/>
      <c r="RM13" s="130"/>
      <c r="RN13" s="130"/>
      <c r="RO13" s="130"/>
      <c r="RP13" s="130"/>
      <c r="RQ13" s="130"/>
      <c r="RR13" s="130"/>
      <c r="RS13" s="130"/>
      <c r="RT13" s="130"/>
      <c r="RU13" s="130"/>
      <c r="RV13" s="130"/>
      <c r="RW13" s="130"/>
      <c r="RX13" s="130"/>
      <c r="RY13" s="130"/>
      <c r="RZ13" s="130"/>
      <c r="SA13" s="130"/>
      <c r="SB13" s="130"/>
      <c r="SC13" s="130"/>
      <c r="SD13" s="130"/>
      <c r="SE13" s="130"/>
      <c r="SF13" s="130"/>
      <c r="SG13" s="130"/>
      <c r="SH13" s="130"/>
      <c r="SI13" s="130"/>
      <c r="SJ13" s="130"/>
      <c r="SK13" s="130"/>
      <c r="SL13" s="130"/>
      <c r="SM13" s="130"/>
      <c r="SN13" s="130"/>
      <c r="SO13" s="130"/>
      <c r="SP13" s="130"/>
      <c r="SQ13" s="130"/>
      <c r="SR13" s="130"/>
      <c r="SS13" s="130"/>
      <c r="ST13" s="130"/>
      <c r="SU13" s="130"/>
      <c r="SV13" s="130"/>
      <c r="SW13" s="130"/>
      <c r="SX13" s="130"/>
      <c r="SY13" s="130"/>
      <c r="SZ13" s="130"/>
      <c r="TA13" s="130"/>
      <c r="TB13" s="130"/>
      <c r="TC13" s="130"/>
      <c r="TD13" s="130"/>
      <c r="TE13" s="130"/>
      <c r="TF13" s="130"/>
      <c r="TG13" s="130"/>
      <c r="TH13" s="130"/>
      <c r="TI13" s="130"/>
      <c r="TJ13" s="130"/>
      <c r="TK13" s="130"/>
      <c r="TL13" s="130"/>
      <c r="TM13" s="130"/>
      <c r="TN13" s="130"/>
      <c r="TO13" s="130"/>
      <c r="TP13" s="130"/>
      <c r="TQ13" s="130"/>
      <c r="TR13" s="130"/>
      <c r="TS13" s="130"/>
      <c r="TT13" s="130"/>
      <c r="TU13" s="130"/>
      <c r="TV13" s="130"/>
      <c r="TW13" s="130"/>
      <c r="TX13" s="130"/>
      <c r="TY13" s="130"/>
      <c r="TZ13" s="130"/>
      <c r="UA13" s="130"/>
      <c r="UB13" s="130"/>
      <c r="UC13" s="130"/>
      <c r="UD13" s="130"/>
      <c r="UE13" s="130"/>
      <c r="UF13" s="130"/>
      <c r="UG13" s="130"/>
      <c r="UH13" s="130"/>
      <c r="UI13" s="130"/>
      <c r="UJ13" s="130"/>
      <c r="UK13" s="130"/>
      <c r="UL13" s="130"/>
      <c r="UM13" s="130"/>
      <c r="UN13" s="130"/>
      <c r="UO13" s="130"/>
      <c r="UP13" s="130"/>
      <c r="UQ13" s="130"/>
      <c r="UR13" s="130"/>
      <c r="US13" s="130"/>
      <c r="UT13" s="130"/>
      <c r="UU13" s="130"/>
      <c r="UV13" s="130"/>
      <c r="UW13" s="130"/>
      <c r="UX13" s="130"/>
      <c r="UY13" s="130"/>
      <c r="UZ13" s="130"/>
      <c r="VA13" s="130"/>
      <c r="VB13" s="130"/>
      <c r="VC13" s="130"/>
      <c r="VD13" s="130"/>
      <c r="VE13" s="130"/>
      <c r="VF13" s="130"/>
      <c r="VG13" s="130"/>
      <c r="VH13" s="130"/>
      <c r="VI13" s="130"/>
      <c r="VJ13" s="130"/>
      <c r="VK13" s="130"/>
      <c r="VL13" s="130"/>
      <c r="VM13" s="130"/>
      <c r="VN13" s="130"/>
      <c r="VO13" s="130"/>
      <c r="VP13" s="130"/>
      <c r="VQ13" s="130"/>
      <c r="VR13" s="130"/>
      <c r="VS13" s="130"/>
      <c r="VT13" s="130"/>
      <c r="VU13" s="130"/>
      <c r="VV13" s="130"/>
      <c r="VW13" s="130"/>
      <c r="VX13" s="130"/>
      <c r="VY13" s="130"/>
      <c r="VZ13" s="130"/>
      <c r="WA13" s="130"/>
      <c r="WB13" s="130"/>
      <c r="WC13" s="130"/>
      <c r="WD13" s="130"/>
      <c r="WE13" s="130"/>
      <c r="WF13" s="130"/>
      <c r="WG13" s="130"/>
      <c r="WH13" s="130"/>
      <c r="WI13" s="130"/>
      <c r="WJ13" s="130"/>
      <c r="WK13" s="130"/>
      <c r="WL13" s="130"/>
      <c r="WM13" s="130"/>
      <c r="WN13" s="130"/>
      <c r="WO13" s="130"/>
      <c r="WP13" s="130"/>
      <c r="WQ13" s="130"/>
      <c r="WR13" s="130"/>
      <c r="WS13" s="130"/>
      <c r="WT13" s="130"/>
      <c r="WU13" s="130"/>
      <c r="WV13" s="130"/>
      <c r="WW13" s="130"/>
      <c r="WX13" s="130"/>
      <c r="WY13" s="130"/>
      <c r="WZ13" s="130"/>
      <c r="XA13" s="130"/>
      <c r="XB13" s="130"/>
      <c r="XC13" s="130"/>
      <c r="XD13" s="130"/>
      <c r="XE13" s="130"/>
      <c r="XF13" s="130"/>
      <c r="XG13" s="130"/>
      <c r="XH13" s="130"/>
      <c r="XI13" s="130"/>
      <c r="XJ13" s="130"/>
      <c r="XK13" s="130"/>
      <c r="XL13" s="130"/>
      <c r="XM13" s="130"/>
      <c r="XN13" s="130"/>
      <c r="XO13" s="130"/>
      <c r="XP13" s="130"/>
      <c r="XQ13" s="130"/>
      <c r="XR13" s="130"/>
      <c r="XS13" s="130"/>
      <c r="XT13" s="130"/>
      <c r="XU13" s="130"/>
      <c r="XV13" s="130"/>
      <c r="XW13" s="130"/>
      <c r="XX13" s="130"/>
      <c r="XY13" s="130"/>
      <c r="XZ13" s="130"/>
      <c r="YA13" s="130"/>
      <c r="YB13" s="130"/>
      <c r="YC13" s="130"/>
      <c r="YD13" s="130"/>
      <c r="YE13" s="130"/>
      <c r="YF13" s="130"/>
      <c r="YG13" s="130"/>
      <c r="YH13" s="130"/>
      <c r="YI13" s="130"/>
      <c r="YJ13" s="130"/>
      <c r="YK13" s="130"/>
      <c r="YL13" s="130"/>
      <c r="YM13" s="130"/>
      <c r="YN13" s="130"/>
      <c r="YO13" s="130"/>
      <c r="YP13" s="130"/>
      <c r="YQ13" s="130"/>
      <c r="YR13" s="130"/>
      <c r="YS13" s="130"/>
      <c r="YT13" s="130"/>
      <c r="YU13" s="130"/>
      <c r="YV13" s="130"/>
      <c r="YW13" s="130"/>
      <c r="YX13" s="130"/>
      <c r="YY13" s="130"/>
      <c r="YZ13" s="130"/>
      <c r="ZA13" s="130"/>
      <c r="ZB13" s="130"/>
      <c r="ZC13" s="130"/>
      <c r="ZD13" s="130"/>
      <c r="ZE13" s="130"/>
      <c r="ZF13" s="130"/>
      <c r="ZG13" s="130"/>
      <c r="ZH13" s="130"/>
      <c r="ZI13" s="130"/>
      <c r="ZJ13" s="130"/>
      <c r="ZK13" s="130"/>
      <c r="ZL13" s="130"/>
      <c r="ZM13" s="130"/>
      <c r="ZN13" s="130"/>
      <c r="ZO13" s="130"/>
      <c r="ZP13" s="130"/>
      <c r="ZQ13" s="130"/>
      <c r="ZR13" s="130"/>
      <c r="ZS13" s="130"/>
      <c r="ZT13" s="130"/>
      <c r="ZU13" s="130"/>
      <c r="ZV13" s="130"/>
      <c r="ZW13" s="130"/>
      <c r="ZX13" s="130"/>
      <c r="ZY13" s="130"/>
      <c r="ZZ13" s="130"/>
    </row>
    <row r="14" spans="1:702" hidden="1" outlineLevel="1">
      <c r="A14" s="9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  <c r="CC14" s="130"/>
      <c r="CD14" s="130"/>
      <c r="CE14" s="130"/>
      <c r="CF14" s="130"/>
      <c r="CG14" s="130"/>
      <c r="CH14" s="130"/>
      <c r="CI14" s="130"/>
      <c r="CJ14" s="130"/>
      <c r="CK14" s="130"/>
      <c r="CL14" s="130"/>
      <c r="CM14" s="130"/>
      <c r="CN14" s="130"/>
      <c r="CO14" s="130"/>
      <c r="CP14" s="130"/>
      <c r="CQ14" s="130"/>
      <c r="CR14" s="130"/>
      <c r="CS14" s="130"/>
      <c r="CT14" s="130"/>
      <c r="CU14" s="130"/>
      <c r="CV14" s="130"/>
      <c r="CW14" s="130"/>
      <c r="CX14" s="130"/>
      <c r="CY14" s="130"/>
      <c r="CZ14" s="130"/>
      <c r="DA14" s="130"/>
      <c r="DB14" s="130"/>
      <c r="DC14" s="130"/>
      <c r="DD14" s="130"/>
      <c r="DE14" s="130"/>
      <c r="DF14" s="130"/>
      <c r="DG14" s="130"/>
      <c r="DH14" s="130"/>
      <c r="DI14" s="130"/>
      <c r="DJ14" s="130"/>
      <c r="DK14" s="130"/>
      <c r="DL14" s="130"/>
      <c r="DM14" s="130"/>
      <c r="DN14" s="130"/>
      <c r="DO14" s="130"/>
      <c r="DP14" s="130"/>
      <c r="DQ14" s="130"/>
      <c r="DR14" s="130"/>
      <c r="DS14" s="130"/>
      <c r="DT14" s="130"/>
      <c r="DU14" s="130"/>
      <c r="DV14" s="130"/>
      <c r="DW14" s="130"/>
      <c r="DX14" s="130"/>
      <c r="DY14" s="130"/>
      <c r="DZ14" s="130"/>
      <c r="EA14" s="130"/>
      <c r="EB14" s="130"/>
      <c r="EC14" s="130"/>
      <c r="ED14" s="130"/>
      <c r="EE14" s="130"/>
      <c r="EF14" s="130"/>
      <c r="EG14" s="130"/>
      <c r="EH14" s="130"/>
      <c r="EI14" s="130"/>
      <c r="EJ14" s="130"/>
      <c r="EK14" s="130"/>
      <c r="EL14" s="130"/>
      <c r="EM14" s="130"/>
      <c r="EN14" s="130"/>
      <c r="EO14" s="130"/>
      <c r="EP14" s="130"/>
      <c r="EQ14" s="130"/>
      <c r="ER14" s="130"/>
      <c r="ES14" s="130"/>
      <c r="ET14" s="130"/>
      <c r="EU14" s="130"/>
      <c r="EV14" s="130"/>
      <c r="EW14" s="130"/>
      <c r="EX14" s="130"/>
      <c r="EY14" s="130"/>
      <c r="EZ14" s="130"/>
      <c r="FA14" s="130"/>
      <c r="FB14" s="130"/>
      <c r="FC14" s="130"/>
      <c r="FD14" s="130"/>
      <c r="FE14" s="130"/>
      <c r="FF14" s="130"/>
      <c r="FG14" s="130"/>
      <c r="FH14" s="130"/>
      <c r="FI14" s="130"/>
      <c r="FJ14" s="130"/>
      <c r="FK14" s="130"/>
      <c r="FL14" s="130"/>
      <c r="FM14" s="130"/>
      <c r="FN14" s="130"/>
      <c r="FO14" s="130"/>
      <c r="FP14" s="130"/>
      <c r="FQ14" s="130"/>
      <c r="FR14" s="130"/>
      <c r="FS14" s="130"/>
      <c r="FT14" s="130"/>
      <c r="FU14" s="130"/>
      <c r="FV14" s="130"/>
      <c r="FW14" s="130"/>
      <c r="FX14" s="130"/>
      <c r="FY14" s="130"/>
      <c r="FZ14" s="130"/>
      <c r="GA14" s="130"/>
      <c r="GB14" s="130"/>
      <c r="GC14" s="130"/>
      <c r="GD14" s="130"/>
      <c r="GE14" s="130"/>
      <c r="GF14" s="130"/>
      <c r="GG14" s="130"/>
      <c r="GH14" s="130"/>
      <c r="GI14" s="130"/>
      <c r="GJ14" s="130"/>
      <c r="GK14" s="130"/>
      <c r="GL14" s="130"/>
      <c r="GM14" s="130"/>
      <c r="GN14" s="130"/>
      <c r="GO14" s="130"/>
      <c r="GP14" s="130"/>
      <c r="GQ14" s="130"/>
      <c r="GR14" s="130"/>
      <c r="GS14" s="130"/>
      <c r="GT14" s="130"/>
      <c r="GU14" s="130"/>
      <c r="GV14" s="130"/>
      <c r="GW14" s="130"/>
      <c r="GX14" s="130"/>
      <c r="GY14" s="130"/>
      <c r="GZ14" s="130"/>
      <c r="HA14" s="130"/>
      <c r="HB14" s="130"/>
      <c r="HC14" s="130"/>
      <c r="HD14" s="130"/>
      <c r="HE14" s="130"/>
      <c r="HF14" s="130"/>
      <c r="HG14" s="130"/>
      <c r="HH14" s="130"/>
      <c r="HI14" s="130"/>
      <c r="HJ14" s="130"/>
      <c r="HK14" s="130"/>
      <c r="HL14" s="130"/>
      <c r="HM14" s="130"/>
      <c r="HN14" s="130"/>
      <c r="HO14" s="130"/>
      <c r="HP14" s="130"/>
      <c r="HQ14" s="130"/>
      <c r="HR14" s="130"/>
      <c r="HS14" s="130"/>
      <c r="HT14" s="130"/>
      <c r="HU14" s="130"/>
      <c r="HV14" s="130"/>
      <c r="HW14" s="130"/>
      <c r="HX14" s="130"/>
      <c r="HY14" s="130"/>
      <c r="HZ14" s="130"/>
      <c r="IA14" s="130"/>
      <c r="IB14" s="130"/>
      <c r="IC14" s="130"/>
      <c r="ID14" s="130"/>
      <c r="IE14" s="130"/>
      <c r="IF14" s="130"/>
      <c r="IG14" s="130"/>
      <c r="IH14" s="130"/>
      <c r="II14" s="130"/>
      <c r="IJ14" s="130"/>
      <c r="IK14" s="130"/>
      <c r="IL14" s="130"/>
      <c r="IM14" s="130"/>
      <c r="IN14" s="130"/>
      <c r="IO14" s="130"/>
      <c r="IP14" s="130"/>
      <c r="IQ14" s="130"/>
      <c r="IR14" s="130"/>
      <c r="IS14" s="130"/>
      <c r="IT14" s="130"/>
      <c r="IU14" s="130"/>
      <c r="IV14" s="130"/>
      <c r="IW14" s="130"/>
      <c r="IX14" s="130"/>
      <c r="IY14" s="130"/>
      <c r="IZ14" s="130"/>
      <c r="JA14" s="130"/>
      <c r="JB14" s="130"/>
      <c r="JC14" s="130"/>
      <c r="JD14" s="130"/>
      <c r="JE14" s="130"/>
      <c r="JF14" s="130"/>
      <c r="JG14" s="130"/>
      <c r="JH14" s="130"/>
      <c r="JI14" s="130"/>
      <c r="JJ14" s="130"/>
      <c r="JK14" s="130"/>
      <c r="JL14" s="130"/>
      <c r="JM14" s="130"/>
      <c r="JN14" s="130"/>
      <c r="JO14" s="130"/>
      <c r="JP14" s="130"/>
      <c r="JQ14" s="130"/>
      <c r="JR14" s="130"/>
      <c r="JS14" s="130"/>
      <c r="JT14" s="130"/>
      <c r="JU14" s="130"/>
      <c r="JV14" s="130"/>
      <c r="JW14" s="130"/>
      <c r="JX14" s="130"/>
      <c r="JY14" s="130"/>
      <c r="JZ14" s="130"/>
      <c r="KA14" s="130"/>
      <c r="KB14" s="130"/>
      <c r="KC14" s="130"/>
      <c r="KD14" s="130"/>
      <c r="KE14" s="130"/>
      <c r="KF14" s="130"/>
      <c r="KG14" s="130"/>
      <c r="KH14" s="130"/>
      <c r="KI14" s="130"/>
      <c r="KJ14" s="130"/>
      <c r="KK14" s="130"/>
      <c r="KL14" s="130"/>
      <c r="KM14" s="130"/>
      <c r="KN14" s="130"/>
      <c r="KO14" s="130"/>
      <c r="KP14" s="130"/>
      <c r="KQ14" s="130"/>
      <c r="KR14" s="130"/>
      <c r="KS14" s="130"/>
      <c r="KT14" s="130"/>
      <c r="KU14" s="130"/>
      <c r="KV14" s="130"/>
      <c r="KW14" s="130"/>
      <c r="KX14" s="130"/>
      <c r="KY14" s="130"/>
      <c r="KZ14" s="130"/>
      <c r="LA14" s="130"/>
      <c r="LB14" s="130"/>
      <c r="LC14" s="130"/>
      <c r="LD14" s="130"/>
      <c r="LE14" s="130"/>
      <c r="LF14" s="130"/>
      <c r="LG14" s="130"/>
      <c r="LH14" s="130"/>
      <c r="LI14" s="130"/>
      <c r="LJ14" s="130"/>
      <c r="LK14" s="130"/>
      <c r="LL14" s="130"/>
      <c r="LM14" s="130"/>
      <c r="LN14" s="130"/>
      <c r="LO14" s="130"/>
      <c r="LP14" s="130"/>
      <c r="LQ14" s="130"/>
      <c r="LR14" s="130"/>
      <c r="LS14" s="130"/>
      <c r="LT14" s="130"/>
      <c r="LU14" s="130"/>
      <c r="LV14" s="130"/>
      <c r="LW14" s="130"/>
      <c r="LX14" s="130"/>
      <c r="LY14" s="130"/>
      <c r="LZ14" s="130"/>
      <c r="MA14" s="130"/>
      <c r="MB14" s="130"/>
      <c r="MC14" s="130"/>
      <c r="MD14" s="130"/>
      <c r="ME14" s="130"/>
      <c r="MF14" s="130"/>
      <c r="MG14" s="130"/>
      <c r="MH14" s="130"/>
      <c r="MI14" s="130"/>
      <c r="MJ14" s="130"/>
      <c r="MK14" s="130"/>
      <c r="ML14" s="130"/>
      <c r="MM14" s="130"/>
      <c r="MN14" s="130"/>
      <c r="MO14" s="130"/>
      <c r="MP14" s="130"/>
      <c r="MQ14" s="130"/>
      <c r="MR14" s="130"/>
      <c r="MS14" s="130"/>
      <c r="MT14" s="130"/>
      <c r="MU14" s="130"/>
      <c r="MV14" s="130"/>
      <c r="MW14" s="130"/>
      <c r="MX14" s="130"/>
      <c r="MY14" s="130"/>
      <c r="MZ14" s="130"/>
      <c r="NA14" s="130"/>
      <c r="NB14" s="130"/>
      <c r="NC14" s="130"/>
      <c r="ND14" s="130"/>
      <c r="NE14" s="130"/>
      <c r="NF14" s="130"/>
      <c r="NG14" s="130"/>
      <c r="NH14" s="130"/>
      <c r="NI14" s="130"/>
      <c r="NJ14" s="130"/>
      <c r="NK14" s="130"/>
      <c r="NL14" s="130"/>
      <c r="NM14" s="130"/>
      <c r="NN14" s="130"/>
      <c r="NO14" s="130"/>
      <c r="NP14" s="130"/>
      <c r="NQ14" s="130"/>
      <c r="NR14" s="130"/>
      <c r="NS14" s="130"/>
      <c r="NT14" s="130"/>
      <c r="NU14" s="130"/>
      <c r="NV14" s="130"/>
      <c r="NW14" s="130"/>
      <c r="NX14" s="130"/>
      <c r="NY14" s="130"/>
      <c r="NZ14" s="130"/>
      <c r="OA14" s="130"/>
      <c r="OB14" s="130"/>
      <c r="OC14" s="130"/>
      <c r="OD14" s="130"/>
      <c r="OE14" s="130"/>
      <c r="OF14" s="130"/>
      <c r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="OQ14" s="130"/>
      <c r="OR14" s="130"/>
      <c r="OS14" s="130"/>
      <c r="OT14" s="130"/>
      <c r="OU14" s="130"/>
      <c r="OV14" s="130"/>
      <c r="OW14" s="130"/>
      <c r="OX14" s="130"/>
      <c r="OY14" s="130"/>
      <c r="OZ14" s="130"/>
      <c r="PA14" s="130"/>
      <c r="PB14" s="130"/>
      <c r="PC14" s="130"/>
      <c r="PD14" s="130"/>
      <c r="PE14" s="130"/>
      <c r="PF14" s="130"/>
      <c r="PG14" s="130"/>
      <c r="PH14" s="130"/>
      <c r="PI14" s="130"/>
      <c r="PJ14" s="130"/>
      <c r="PK14" s="130"/>
      <c r="PL14" s="130"/>
      <c r="PM14" s="130"/>
      <c r="PN14" s="130"/>
      <c r="PO14" s="130"/>
      <c r="PP14" s="130"/>
      <c r="PQ14" s="130"/>
      <c r="PR14" s="130"/>
      <c r="PS14" s="130"/>
      <c r="PT14" s="130"/>
      <c r="PU14" s="130"/>
      <c r="PV14" s="130"/>
      <c r="PW14" s="130"/>
      <c r="PX14" s="130"/>
      <c r="PY14" s="130"/>
      <c r="PZ14" s="130"/>
      <c r="QA14" s="130"/>
      <c r="QB14" s="130"/>
      <c r="QC14" s="130"/>
      <c r="QD14" s="130"/>
      <c r="QE14" s="130"/>
      <c r="QF14" s="130"/>
      <c r="QG14" s="130"/>
      <c r="QH14" s="130"/>
      <c r="QI14" s="130"/>
      <c r="QJ14" s="130"/>
      <c r="QK14" s="130"/>
      <c r="QL14" s="130"/>
      <c r="QM14" s="130"/>
      <c r="QN14" s="130"/>
      <c r="QO14" s="130"/>
      <c r="QP14" s="130"/>
      <c r="QQ14" s="130"/>
      <c r="QR14" s="130"/>
      <c r="QS14" s="130"/>
      <c r="QT14" s="130"/>
      <c r="QU14" s="130"/>
      <c r="QV14" s="130"/>
      <c r="QW14" s="130"/>
      <c r="QX14" s="130"/>
      <c r="QY14" s="130"/>
      <c r="QZ14" s="130"/>
      <c r="RA14" s="130"/>
      <c r="RB14" s="130"/>
      <c r="RC14" s="130"/>
      <c r="RD14" s="130"/>
      <c r="RE14" s="130"/>
      <c r="RF14" s="130"/>
      <c r="RG14" s="130"/>
      <c r="RH14" s="130"/>
      <c r="RI14" s="130"/>
      <c r="RJ14" s="130"/>
      <c r="RK14" s="130"/>
      <c r="RL14" s="130"/>
      <c r="RM14" s="130"/>
      <c r="RN14" s="130"/>
      <c r="RO14" s="130"/>
      <c r="RP14" s="130"/>
      <c r="RQ14" s="130"/>
      <c r="RR14" s="130"/>
      <c r="RS14" s="130"/>
      <c r="RT14" s="130"/>
      <c r="RU14" s="130"/>
      <c r="RV14" s="130"/>
      <c r="RW14" s="130"/>
      <c r="RX14" s="130"/>
      <c r="RY14" s="130"/>
      <c r="RZ14" s="130"/>
      <c r="SA14" s="130"/>
      <c r="SB14" s="130"/>
      <c r="SC14" s="130"/>
      <c r="SD14" s="130"/>
      <c r="SE14" s="130"/>
      <c r="SF14" s="130"/>
      <c r="SG14" s="130"/>
      <c r="SH14" s="130"/>
      <c r="SI14" s="130"/>
      <c r="SJ14" s="130"/>
      <c r="SK14" s="130"/>
      <c r="SL14" s="130"/>
      <c r="SM14" s="130"/>
      <c r="SN14" s="130"/>
      <c r="SO14" s="130"/>
      <c r="SP14" s="130"/>
      <c r="SQ14" s="130"/>
      <c r="SR14" s="130"/>
      <c r="SS14" s="130"/>
      <c r="ST14" s="130"/>
      <c r="SU14" s="130"/>
      <c r="SV14" s="130"/>
      <c r="SW14" s="130"/>
      <c r="SX14" s="130"/>
      <c r="SY14" s="130"/>
      <c r="SZ14" s="130"/>
      <c r="TA14" s="130"/>
      <c r="TB14" s="130"/>
      <c r="TC14" s="130"/>
      <c r="TD14" s="130"/>
      <c r="TE14" s="130"/>
      <c r="TF14" s="130"/>
      <c r="TG14" s="130"/>
      <c r="TH14" s="130"/>
      <c r="TI14" s="130"/>
      <c r="TJ14" s="130"/>
      <c r="TK14" s="130"/>
      <c r="TL14" s="130"/>
      <c r="TM14" s="130"/>
      <c r="TN14" s="130"/>
      <c r="TO14" s="130"/>
      <c r="TP14" s="130"/>
      <c r="TQ14" s="130"/>
      <c r="TR14" s="130"/>
      <c r="TS14" s="130"/>
      <c r="TT14" s="130"/>
      <c r="TU14" s="130"/>
      <c r="TV14" s="130"/>
      <c r="TW14" s="130"/>
      <c r="TX14" s="130"/>
      <c r="TY14" s="130"/>
      <c r="TZ14" s="130"/>
      <c r="UA14" s="130"/>
      <c r="UB14" s="130"/>
      <c r="UC14" s="130"/>
      <c r="UD14" s="130"/>
      <c r="UE14" s="130"/>
      <c r="UF14" s="130"/>
      <c r="UG14" s="130"/>
      <c r="UH14" s="130"/>
      <c r="UI14" s="130"/>
      <c r="UJ14" s="130"/>
      <c r="UK14" s="130"/>
      <c r="UL14" s="130"/>
      <c r="UM14" s="130"/>
      <c r="UN14" s="130"/>
      <c r="UO14" s="130"/>
      <c r="UP14" s="130"/>
      <c r="UQ14" s="130"/>
      <c r="UR14" s="130"/>
      <c r="US14" s="130"/>
      <c r="UT14" s="130"/>
      <c r="UU14" s="130"/>
      <c r="UV14" s="130"/>
      <c r="UW14" s="130"/>
      <c r="UX14" s="130"/>
      <c r="UY14" s="130"/>
      <c r="UZ14" s="130"/>
      <c r="VA14" s="130"/>
      <c r="VB14" s="130"/>
      <c r="VC14" s="130"/>
      <c r="VD14" s="130"/>
      <c r="VE14" s="130"/>
      <c r="VF14" s="130"/>
      <c r="VG14" s="130"/>
      <c r="VH14" s="130"/>
      <c r="VI14" s="130"/>
      <c r="VJ14" s="130"/>
      <c r="VK14" s="130"/>
      <c r="VL14" s="130"/>
      <c r="VM14" s="130"/>
      <c r="VN14" s="130"/>
      <c r="VO14" s="130"/>
      <c r="VP14" s="130"/>
      <c r="VQ14" s="130"/>
      <c r="VR14" s="130"/>
      <c r="VS14" s="130"/>
      <c r="VT14" s="130"/>
      <c r="VU14" s="130"/>
      <c r="VV14" s="130"/>
      <c r="VW14" s="130"/>
      <c r="VX14" s="130"/>
      <c r="VY14" s="130"/>
      <c r="VZ14" s="130"/>
      <c r="WA14" s="130"/>
      <c r="WB14" s="130"/>
      <c r="WC14" s="130"/>
      <c r="WD14" s="130"/>
      <c r="WE14" s="130"/>
      <c r="WF14" s="130"/>
      <c r="WG14" s="130"/>
      <c r="WH14" s="130"/>
      <c r="WI14" s="130"/>
      <c r="WJ14" s="130"/>
      <c r="WK14" s="130"/>
      <c r="WL14" s="130"/>
      <c r="WM14" s="130"/>
      <c r="WN14" s="130"/>
      <c r="WO14" s="130"/>
      <c r="WP14" s="130"/>
      <c r="WQ14" s="130"/>
      <c r="WR14" s="130"/>
      <c r="WS14" s="130"/>
      <c r="WT14" s="130"/>
      <c r="WU14" s="130"/>
      <c r="WV14" s="130"/>
      <c r="WW14" s="130"/>
      <c r="WX14" s="130"/>
      <c r="WY14" s="130"/>
      <c r="WZ14" s="130"/>
      <c r="XA14" s="130"/>
      <c r="XB14" s="130"/>
      <c r="XC14" s="130"/>
      <c r="XD14" s="130"/>
      <c r="XE14" s="130"/>
      <c r="XF14" s="130"/>
      <c r="XG14" s="130"/>
      <c r="XH14" s="130"/>
      <c r="XI14" s="130"/>
      <c r="XJ14" s="130"/>
      <c r="XK14" s="130"/>
      <c r="XL14" s="130"/>
      <c r="XM14" s="130"/>
      <c r="XN14" s="130"/>
      <c r="XO14" s="130"/>
      <c r="XP14" s="130"/>
      <c r="XQ14" s="130"/>
      <c r="XR14" s="130"/>
      <c r="XS14" s="130"/>
      <c r="XT14" s="130"/>
      <c r="XU14" s="130"/>
      <c r="XV14" s="130"/>
      <c r="XW14" s="130"/>
      <c r="XX14" s="130"/>
      <c r="XY14" s="130"/>
      <c r="XZ14" s="130"/>
      <c r="YA14" s="130"/>
      <c r="YB14" s="130"/>
      <c r="YC14" s="130"/>
      <c r="YD14" s="130"/>
      <c r="YE14" s="130"/>
      <c r="YF14" s="130"/>
      <c r="YG14" s="130"/>
      <c r="YH14" s="130"/>
      <c r="YI14" s="130"/>
      <c r="YJ14" s="130"/>
      <c r="YK14" s="130"/>
      <c r="YL14" s="130"/>
      <c r="YM14" s="130"/>
      <c r="YN14" s="130"/>
      <c r="YO14" s="130"/>
      <c r="YP14" s="130"/>
      <c r="YQ14" s="130"/>
      <c r="YR14" s="130"/>
      <c r="YS14" s="130"/>
      <c r="YT14" s="130"/>
      <c r="YU14" s="130"/>
      <c r="YV14" s="130"/>
      <c r="YW14" s="130"/>
      <c r="YX14" s="130"/>
      <c r="YY14" s="130"/>
      <c r="YZ14" s="130"/>
      <c r="ZA14" s="130"/>
      <c r="ZB14" s="130"/>
      <c r="ZC14" s="130"/>
      <c r="ZD14" s="130"/>
      <c r="ZE14" s="130"/>
      <c r="ZF14" s="130"/>
      <c r="ZG14" s="130"/>
      <c r="ZH14" s="130"/>
      <c r="ZI14" s="130"/>
      <c r="ZJ14" s="130"/>
      <c r="ZK14" s="130"/>
      <c r="ZL14" s="130"/>
      <c r="ZM14" s="130"/>
      <c r="ZN14" s="130"/>
      <c r="ZO14" s="130"/>
      <c r="ZP14" s="130"/>
      <c r="ZQ14" s="130"/>
      <c r="ZR14" s="130"/>
      <c r="ZS14" s="130"/>
      <c r="ZT14" s="130"/>
      <c r="ZU14" s="130"/>
      <c r="ZV14" s="130"/>
      <c r="ZW14" s="130"/>
      <c r="ZX14" s="130"/>
      <c r="ZY14" s="130"/>
      <c r="ZZ14" s="130"/>
    </row>
    <row r="15" spans="1:702" hidden="1" outlineLevel="1">
      <c r="A15" s="9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</row>
    <row r="16" spans="1:702" hidden="1" outlineLevel="1">
      <c r="A16" s="9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</row>
    <row r="17" spans="1:702" hidden="1" outlineLevel="1">
      <c r="A17" s="9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</row>
    <row r="18" spans="1:702" hidden="1" outlineLevel="1">
      <c r="A18" s="9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</row>
    <row r="19" spans="1:702" hidden="1" outlineLevel="1">
      <c r="A19" s="9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0"/>
      <c r="EU19" s="130"/>
      <c r="EV19" s="130"/>
      <c r="EW19" s="130"/>
      <c r="EX19" s="130"/>
      <c r="EY19" s="130"/>
      <c r="EZ19" s="130"/>
      <c r="FA19" s="130"/>
      <c r="FB19" s="130"/>
      <c r="FC19" s="130"/>
      <c r="FD19" s="130"/>
      <c r="FE19" s="130"/>
      <c r="FF19" s="130"/>
      <c r="FG19" s="130"/>
      <c r="FH19" s="130"/>
      <c r="FI19" s="130"/>
      <c r="FJ19" s="130"/>
      <c r="FK19" s="130"/>
      <c r="FL19" s="130"/>
      <c r="FM19" s="130"/>
      <c r="FN19" s="130"/>
      <c r="FO19" s="130"/>
      <c r="FP19" s="130"/>
      <c r="FQ19" s="130"/>
      <c r="FR19" s="130"/>
      <c r="FS19" s="130"/>
      <c r="FT19" s="130"/>
      <c r="FU19" s="130"/>
      <c r="FV19" s="130"/>
      <c r="FW19" s="130"/>
      <c r="FX19" s="130"/>
      <c r="FY19" s="130"/>
      <c r="FZ19" s="130"/>
      <c r="GA19" s="130"/>
      <c r="GB19" s="130"/>
      <c r="GC19" s="130"/>
      <c r="GD19" s="130"/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  <c r="IW19" s="130"/>
      <c r="IX19" s="130"/>
      <c r="IY19" s="130"/>
      <c r="IZ19" s="130"/>
      <c r="JA19" s="130"/>
      <c r="JB19" s="130"/>
      <c r="JC19" s="130"/>
      <c r="JD19" s="130"/>
      <c r="JE19" s="130"/>
      <c r="JF19" s="130"/>
      <c r="JG19" s="130"/>
      <c r="JH19" s="130"/>
      <c r="JI19" s="130"/>
      <c r="JJ19" s="130"/>
      <c r="JK19" s="130"/>
      <c r="JL19" s="130"/>
      <c r="JM19" s="130"/>
      <c r="JN19" s="130"/>
      <c r="JO19" s="130"/>
      <c r="JP19" s="130"/>
      <c r="JQ19" s="130"/>
      <c r="JR19" s="130"/>
      <c r="JS19" s="130"/>
      <c r="JT19" s="130"/>
      <c r="JU19" s="130"/>
      <c r="JV19" s="130"/>
      <c r="JW19" s="130"/>
      <c r="JX19" s="130"/>
      <c r="JY19" s="130"/>
      <c r="JZ19" s="130"/>
      <c r="KA19" s="130"/>
      <c r="KB19" s="130"/>
      <c r="KC19" s="130"/>
      <c r="KD19" s="130"/>
      <c r="KE19" s="130"/>
      <c r="KF19" s="130"/>
      <c r="KG19" s="130"/>
      <c r="KH19" s="130"/>
      <c r="KI19" s="130"/>
      <c r="KJ19" s="130"/>
      <c r="KK19" s="130"/>
      <c r="KL19" s="130"/>
      <c r="KM19" s="130"/>
      <c r="KN19" s="130"/>
      <c r="KO19" s="130"/>
      <c r="KP19" s="130"/>
      <c r="KQ19" s="130"/>
      <c r="KR19" s="130"/>
      <c r="KS19" s="130"/>
      <c r="KT19" s="130"/>
      <c r="KU19" s="130"/>
      <c r="KV19" s="130"/>
      <c r="KW19" s="130"/>
      <c r="KX19" s="130"/>
      <c r="KY19" s="130"/>
      <c r="KZ19" s="130"/>
      <c r="LA19" s="130"/>
      <c r="LB19" s="130"/>
      <c r="LC19" s="130"/>
      <c r="LD19" s="130"/>
      <c r="LE19" s="130"/>
      <c r="LF19" s="130"/>
      <c r="LG19" s="130"/>
      <c r="LH19" s="130"/>
      <c r="LI19" s="130"/>
      <c r="LJ19" s="130"/>
      <c r="LK19" s="130"/>
      <c r="LL19" s="130"/>
      <c r="LM19" s="130"/>
      <c r="LN19" s="130"/>
      <c r="LO19" s="130"/>
      <c r="LP19" s="130"/>
      <c r="LQ19" s="130"/>
      <c r="LR19" s="130"/>
      <c r="LS19" s="130"/>
      <c r="LT19" s="130"/>
      <c r="LU19" s="130"/>
      <c r="LV19" s="130"/>
      <c r="LW19" s="130"/>
      <c r="LX19" s="130"/>
      <c r="LY19" s="130"/>
      <c r="LZ19" s="130"/>
      <c r="MA19" s="130"/>
      <c r="MB19" s="130"/>
      <c r="MC19" s="130"/>
      <c r="MD19" s="130"/>
      <c r="ME19" s="130"/>
      <c r="MF19" s="130"/>
      <c r="MG19" s="130"/>
      <c r="MH19" s="130"/>
      <c r="MI19" s="130"/>
      <c r="MJ19" s="130"/>
      <c r="MK19" s="130"/>
      <c r="ML19" s="130"/>
      <c r="MM19" s="130"/>
      <c r="MN19" s="130"/>
      <c r="MO19" s="130"/>
      <c r="MP19" s="130"/>
      <c r="MQ19" s="130"/>
      <c r="MR19" s="130"/>
      <c r="MS19" s="130"/>
      <c r="MT19" s="130"/>
      <c r="MU19" s="130"/>
      <c r="MV19" s="130"/>
      <c r="MW19" s="130"/>
      <c r="MX19" s="130"/>
      <c r="MY19" s="130"/>
      <c r="MZ19" s="130"/>
      <c r="NA19" s="130"/>
      <c r="NB19" s="130"/>
      <c r="NC19" s="130"/>
      <c r="ND19" s="130"/>
      <c r="NE19" s="130"/>
      <c r="NF19" s="130"/>
      <c r="NG19" s="130"/>
      <c r="NH19" s="130"/>
      <c r="NI19" s="130"/>
      <c r="NJ19" s="130"/>
      <c r="NK19" s="130"/>
      <c r="NL19" s="130"/>
      <c r="NM19" s="130"/>
      <c r="NN19" s="130"/>
      <c r="NO19" s="130"/>
      <c r="NP19" s="130"/>
      <c r="NQ19" s="130"/>
      <c r="NR19" s="130"/>
      <c r="NS19" s="130"/>
      <c r="NT19" s="130"/>
      <c r="NU19" s="130"/>
      <c r="NV19" s="130"/>
      <c r="NW19" s="130"/>
      <c r="NX19" s="130"/>
      <c r="NY19" s="130"/>
      <c r="NZ19" s="130"/>
      <c r="OA19" s="130"/>
      <c r="OB19" s="130"/>
      <c r="OC19" s="130"/>
      <c r="OD19" s="130"/>
      <c r="OE19" s="130"/>
      <c r="OF19" s="130"/>
      <c r="OG19" s="130"/>
      <c r="OH19" s="130"/>
      <c r="OI19" s="130"/>
      <c r="OJ19" s="130"/>
      <c r="OK19" s="130"/>
      <c r="OL19" s="130"/>
      <c r="OM19" s="130"/>
      <c r="ON19" s="130"/>
      <c r="OO19" s="130"/>
      <c r="OP19" s="130"/>
      <c r="OQ19" s="130"/>
      <c r="OR19" s="130"/>
      <c r="OS19" s="130"/>
      <c r="OT19" s="130"/>
      <c r="OU19" s="130"/>
      <c r="OV19" s="130"/>
      <c r="OW19" s="130"/>
      <c r="OX19" s="130"/>
      <c r="OY19" s="130"/>
      <c r="OZ19" s="130"/>
      <c r="PA19" s="130"/>
      <c r="PB19" s="130"/>
      <c r="PC19" s="130"/>
      <c r="PD19" s="130"/>
      <c r="PE19" s="130"/>
      <c r="PF19" s="130"/>
      <c r="PG19" s="130"/>
      <c r="PH19" s="130"/>
      <c r="PI19" s="130"/>
      <c r="PJ19" s="130"/>
      <c r="PK19" s="130"/>
      <c r="PL19" s="130"/>
      <c r="PM19" s="130"/>
      <c r="PN19" s="130"/>
      <c r="PO19" s="130"/>
      <c r="PP19" s="130"/>
      <c r="PQ19" s="130"/>
      <c r="PR19" s="130"/>
      <c r="PS19" s="130"/>
      <c r="PT19" s="130"/>
      <c r="PU19" s="130"/>
      <c r="PV19" s="130"/>
      <c r="PW19" s="130"/>
      <c r="PX19" s="130"/>
      <c r="PY19" s="130"/>
      <c r="PZ19" s="130"/>
      <c r="QA19" s="130"/>
      <c r="QB19" s="130"/>
      <c r="QC19" s="130"/>
      <c r="QD19" s="130"/>
      <c r="QE19" s="130"/>
      <c r="QF19" s="130"/>
      <c r="QG19" s="130"/>
      <c r="QH19" s="130"/>
      <c r="QI19" s="130"/>
      <c r="QJ19" s="130"/>
      <c r="QK19" s="130"/>
      <c r="QL19" s="130"/>
      <c r="QM19" s="130"/>
      <c r="QN19" s="130"/>
      <c r="QO19" s="130"/>
      <c r="QP19" s="130"/>
      <c r="QQ19" s="130"/>
      <c r="QR19" s="130"/>
      <c r="QS19" s="130"/>
      <c r="QT19" s="130"/>
      <c r="QU19" s="130"/>
      <c r="QV19" s="130"/>
      <c r="QW19" s="130"/>
      <c r="QX19" s="130"/>
      <c r="QY19" s="130"/>
      <c r="QZ19" s="130"/>
      <c r="RA19" s="130"/>
      <c r="RB19" s="130"/>
      <c r="RC19" s="130"/>
      <c r="RD19" s="130"/>
      <c r="RE19" s="130"/>
      <c r="RF19" s="130"/>
      <c r="RG19" s="130"/>
      <c r="RH19" s="130"/>
      <c r="RI19" s="130"/>
      <c r="RJ19" s="130"/>
      <c r="RK19" s="130"/>
      <c r="RL19" s="130"/>
      <c r="RM19" s="130"/>
      <c r="RN19" s="130"/>
      <c r="RO19" s="130"/>
      <c r="RP19" s="130"/>
      <c r="RQ19" s="130"/>
      <c r="RR19" s="130"/>
      <c r="RS19" s="130"/>
      <c r="RT19" s="130"/>
      <c r="RU19" s="130"/>
      <c r="RV19" s="130"/>
      <c r="RW19" s="130"/>
      <c r="RX19" s="130"/>
      <c r="RY19" s="130"/>
      <c r="RZ19" s="130"/>
      <c r="SA19" s="130"/>
      <c r="SB19" s="130"/>
      <c r="SC19" s="130"/>
      <c r="SD19" s="130"/>
      <c r="SE19" s="130"/>
      <c r="SF19" s="130"/>
      <c r="SG19" s="130"/>
      <c r="SH19" s="130"/>
      <c r="SI19" s="130"/>
      <c r="SJ19" s="130"/>
      <c r="SK19" s="130"/>
      <c r="SL19" s="130"/>
      <c r="SM19" s="130"/>
      <c r="SN19" s="130"/>
      <c r="SO19" s="130"/>
      <c r="SP19" s="130"/>
      <c r="SQ19" s="130"/>
      <c r="SR19" s="130"/>
      <c r="SS19" s="130"/>
      <c r="ST19" s="130"/>
      <c r="SU19" s="130"/>
      <c r="SV19" s="130"/>
      <c r="SW19" s="130"/>
      <c r="SX19" s="130"/>
      <c r="SY19" s="130"/>
      <c r="SZ19" s="130"/>
      <c r="TA19" s="130"/>
      <c r="TB19" s="130"/>
      <c r="TC19" s="130"/>
      <c r="TD19" s="130"/>
      <c r="TE19" s="130"/>
      <c r="TF19" s="130"/>
      <c r="TG19" s="130"/>
      <c r="TH19" s="130"/>
      <c r="TI19" s="130"/>
      <c r="TJ19" s="130"/>
      <c r="TK19" s="130"/>
      <c r="TL19" s="130"/>
      <c r="TM19" s="130"/>
      <c r="TN19" s="130"/>
      <c r="TO19" s="130"/>
      <c r="TP19" s="130"/>
      <c r="TQ19" s="130"/>
      <c r="TR19" s="130"/>
      <c r="TS19" s="130"/>
      <c r="TT19" s="130"/>
      <c r="TU19" s="130"/>
      <c r="TV19" s="130"/>
      <c r="TW19" s="130"/>
      <c r="TX19" s="130"/>
      <c r="TY19" s="130"/>
      <c r="TZ19" s="130"/>
      <c r="UA19" s="130"/>
      <c r="UB19" s="130"/>
      <c r="UC19" s="130"/>
      <c r="UD19" s="130"/>
      <c r="UE19" s="130"/>
      <c r="UF19" s="130"/>
      <c r="UG19" s="130"/>
      <c r="UH19" s="130"/>
      <c r="UI19" s="130"/>
      <c r="UJ19" s="130"/>
      <c r="UK19" s="130"/>
      <c r="UL19" s="130"/>
      <c r="UM19" s="130"/>
      <c r="UN19" s="130"/>
      <c r="UO19" s="130"/>
      <c r="UP19" s="130"/>
      <c r="UQ19" s="130"/>
      <c r="UR19" s="130"/>
      <c r="US19" s="130"/>
      <c r="UT19" s="130"/>
      <c r="UU19" s="130"/>
      <c r="UV19" s="130"/>
      <c r="UW19" s="130"/>
      <c r="UX19" s="130"/>
      <c r="UY19" s="130"/>
      <c r="UZ19" s="130"/>
      <c r="VA19" s="130"/>
      <c r="VB19" s="130"/>
      <c r="VC19" s="130"/>
      <c r="VD19" s="130"/>
      <c r="VE19" s="130"/>
      <c r="VF19" s="130"/>
      <c r="VG19" s="130"/>
      <c r="VH19" s="130"/>
      <c r="VI19" s="130"/>
      <c r="VJ19" s="130"/>
      <c r="VK19" s="130"/>
      <c r="VL19" s="130"/>
      <c r="VM19" s="130"/>
      <c r="VN19" s="130"/>
      <c r="VO19" s="130"/>
      <c r="VP19" s="130"/>
      <c r="VQ19" s="130"/>
      <c r="VR19" s="130"/>
      <c r="VS19" s="130"/>
      <c r="VT19" s="130"/>
      <c r="VU19" s="130"/>
      <c r="VV19" s="130"/>
      <c r="VW19" s="130"/>
      <c r="VX19" s="130"/>
      <c r="VY19" s="130"/>
      <c r="VZ19" s="130"/>
      <c r="WA19" s="130"/>
      <c r="WB19" s="130"/>
      <c r="WC19" s="130"/>
      <c r="WD19" s="130"/>
      <c r="WE19" s="130"/>
      <c r="WF19" s="130"/>
      <c r="WG19" s="130"/>
      <c r="WH19" s="130"/>
      <c r="WI19" s="130"/>
      <c r="WJ19" s="130"/>
      <c r="WK19" s="130"/>
      <c r="WL19" s="130"/>
      <c r="WM19" s="130"/>
      <c r="WN19" s="130"/>
      <c r="WO19" s="130"/>
      <c r="WP19" s="130"/>
      <c r="WQ19" s="130"/>
      <c r="WR19" s="130"/>
      <c r="WS19" s="130"/>
      <c r="WT19" s="130"/>
      <c r="WU19" s="130"/>
      <c r="WV19" s="130"/>
      <c r="WW19" s="130"/>
      <c r="WX19" s="130"/>
      <c r="WY19" s="130"/>
      <c r="WZ19" s="130"/>
      <c r="XA19" s="130"/>
      <c r="XB19" s="130"/>
      <c r="XC19" s="130"/>
      <c r="XD19" s="130"/>
      <c r="XE19" s="130"/>
      <c r="XF19" s="130"/>
      <c r="XG19" s="130"/>
      <c r="XH19" s="130"/>
      <c r="XI19" s="130"/>
      <c r="XJ19" s="130"/>
      <c r="XK19" s="130"/>
      <c r="XL19" s="130"/>
      <c r="XM19" s="130"/>
      <c r="XN19" s="130"/>
      <c r="XO19" s="130"/>
      <c r="XP19" s="130"/>
      <c r="XQ19" s="130"/>
      <c r="XR19" s="130"/>
      <c r="XS19" s="130"/>
      <c r="XT19" s="130"/>
      <c r="XU19" s="130"/>
      <c r="XV19" s="130"/>
      <c r="XW19" s="130"/>
      <c r="XX19" s="130"/>
      <c r="XY19" s="130"/>
      <c r="XZ19" s="130"/>
      <c r="YA19" s="130"/>
      <c r="YB19" s="130"/>
      <c r="YC19" s="130"/>
      <c r="YD19" s="130"/>
      <c r="YE19" s="130"/>
      <c r="YF19" s="130"/>
      <c r="YG19" s="130"/>
      <c r="YH19" s="130"/>
      <c r="YI19" s="130"/>
      <c r="YJ19" s="130"/>
      <c r="YK19" s="130"/>
      <c r="YL19" s="130"/>
      <c r="YM19" s="130"/>
      <c r="YN19" s="130"/>
      <c r="YO19" s="130"/>
      <c r="YP19" s="130"/>
      <c r="YQ19" s="130"/>
      <c r="YR19" s="130"/>
      <c r="YS19" s="130"/>
      <c r="YT19" s="130"/>
      <c r="YU19" s="130"/>
      <c r="YV19" s="130"/>
      <c r="YW19" s="130"/>
      <c r="YX19" s="130"/>
      <c r="YY19" s="130"/>
      <c r="YZ19" s="130"/>
      <c r="ZA19" s="130"/>
      <c r="ZB19" s="130"/>
      <c r="ZC19" s="130"/>
      <c r="ZD19" s="130"/>
      <c r="ZE19" s="130"/>
      <c r="ZF19" s="130"/>
      <c r="ZG19" s="130"/>
      <c r="ZH19" s="130"/>
      <c r="ZI19" s="130"/>
      <c r="ZJ19" s="130"/>
      <c r="ZK19" s="130"/>
      <c r="ZL19" s="130"/>
      <c r="ZM19" s="130"/>
      <c r="ZN19" s="130"/>
      <c r="ZO19" s="130"/>
      <c r="ZP19" s="130"/>
      <c r="ZQ19" s="130"/>
      <c r="ZR19" s="130"/>
      <c r="ZS19" s="130"/>
      <c r="ZT19" s="130"/>
      <c r="ZU19" s="130"/>
      <c r="ZV19" s="130"/>
      <c r="ZW19" s="130"/>
      <c r="ZX19" s="130"/>
      <c r="ZY19" s="130"/>
      <c r="ZZ19" s="130"/>
    </row>
    <row r="20" spans="1:702" hidden="1" outlineLevel="1">
      <c r="A20" s="9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0"/>
      <c r="EU20" s="130"/>
      <c r="EV20" s="130"/>
      <c r="EW20" s="130"/>
      <c r="EX20" s="130"/>
      <c r="EY20" s="130"/>
      <c r="EZ20" s="130"/>
      <c r="FA20" s="130"/>
      <c r="FB20" s="130"/>
      <c r="FC20" s="130"/>
      <c r="FD20" s="130"/>
      <c r="FE20" s="130"/>
      <c r="FF20" s="130"/>
      <c r="FG20" s="130"/>
      <c r="FH20" s="130"/>
      <c r="FI20" s="130"/>
      <c r="FJ20" s="130"/>
      <c r="FK20" s="130"/>
      <c r="FL20" s="130"/>
      <c r="FM20" s="130"/>
      <c r="FN20" s="130"/>
      <c r="FO20" s="130"/>
      <c r="FP20" s="130"/>
      <c r="FQ20" s="130"/>
      <c r="FR20" s="130"/>
      <c r="FS20" s="130"/>
      <c r="FT20" s="130"/>
      <c r="FU20" s="130"/>
      <c r="FV20" s="130"/>
      <c r="FW20" s="130"/>
      <c r="FX20" s="130"/>
      <c r="FY20" s="130"/>
      <c r="FZ20" s="130"/>
      <c r="GA20" s="130"/>
      <c r="GB20" s="130"/>
      <c r="GC20" s="130"/>
      <c r="GD20" s="130"/>
      <c r="GE20" s="130"/>
      <c r="GF20" s="130"/>
      <c r="GG20" s="130"/>
      <c r="GH20" s="130"/>
      <c r="GI20" s="130"/>
      <c r="GJ20" s="130"/>
      <c r="GK20" s="130"/>
      <c r="GL20" s="130"/>
      <c r="GM20" s="130"/>
      <c r="GN20" s="130"/>
      <c r="GO20" s="130"/>
      <c r="GP20" s="130"/>
      <c r="GQ20" s="130"/>
      <c r="GR20" s="130"/>
      <c r="GS20" s="130"/>
      <c r="GT20" s="130"/>
      <c r="GU20" s="130"/>
      <c r="GV20" s="130"/>
      <c r="GW20" s="130"/>
      <c r="GX20" s="130"/>
      <c r="GY20" s="130"/>
      <c r="GZ20" s="130"/>
      <c r="HA20" s="130"/>
      <c r="HB20" s="130"/>
      <c r="HC20" s="130"/>
      <c r="HD20" s="130"/>
      <c r="HE20" s="130"/>
      <c r="HF20" s="130"/>
      <c r="HG20" s="130"/>
      <c r="HH20" s="130"/>
      <c r="HI20" s="130"/>
      <c r="HJ20" s="130"/>
      <c r="HK20" s="130"/>
      <c r="HL20" s="130"/>
      <c r="HM20" s="130"/>
      <c r="HN20" s="130"/>
      <c r="HO20" s="130"/>
      <c r="HP20" s="130"/>
      <c r="HQ20" s="130"/>
      <c r="HR20" s="130"/>
      <c r="HS20" s="130"/>
      <c r="HT20" s="130"/>
      <c r="HU20" s="130"/>
      <c r="HV20" s="130"/>
      <c r="HW20" s="130"/>
      <c r="HX20" s="130"/>
      <c r="HY20" s="130"/>
      <c r="HZ20" s="130"/>
      <c r="IA20" s="130"/>
      <c r="IB20" s="130"/>
      <c r="IC20" s="130"/>
      <c r="ID20" s="130"/>
      <c r="IE20" s="130"/>
      <c r="IF20" s="130"/>
      <c r="IG20" s="130"/>
      <c r="IH20" s="130"/>
      <c r="II20" s="130"/>
      <c r="IJ20" s="130"/>
      <c r="IK20" s="130"/>
      <c r="IL20" s="130"/>
      <c r="IM20" s="130"/>
      <c r="IN20" s="130"/>
      <c r="IO20" s="130"/>
      <c r="IP20" s="130"/>
      <c r="IQ20" s="130"/>
      <c r="IR20" s="130"/>
      <c r="IS20" s="130"/>
      <c r="IT20" s="130"/>
      <c r="IU20" s="130"/>
      <c r="IV20" s="130"/>
      <c r="IW20" s="130"/>
      <c r="IX20" s="130"/>
      <c r="IY20" s="130"/>
      <c r="IZ20" s="130"/>
      <c r="JA20" s="130"/>
      <c r="JB20" s="130"/>
      <c r="JC20" s="130"/>
      <c r="JD20" s="130"/>
      <c r="JE20" s="130"/>
      <c r="JF20" s="130"/>
      <c r="JG20" s="130"/>
      <c r="JH20" s="130"/>
      <c r="JI20" s="130"/>
      <c r="JJ20" s="130"/>
      <c r="JK20" s="130"/>
      <c r="JL20" s="130"/>
      <c r="JM20" s="130"/>
      <c r="JN20" s="130"/>
      <c r="JO20" s="130"/>
      <c r="JP20" s="130"/>
      <c r="JQ20" s="130"/>
      <c r="JR20" s="130"/>
      <c r="JS20" s="130"/>
      <c r="JT20" s="130"/>
      <c r="JU20" s="130"/>
      <c r="JV20" s="130"/>
      <c r="JW20" s="130"/>
      <c r="JX20" s="130"/>
      <c r="JY20" s="130"/>
      <c r="JZ20" s="130"/>
      <c r="KA20" s="130"/>
      <c r="KB20" s="130"/>
      <c r="KC20" s="130"/>
      <c r="KD20" s="130"/>
      <c r="KE20" s="130"/>
      <c r="KF20" s="130"/>
      <c r="KG20" s="130"/>
      <c r="KH20" s="130"/>
      <c r="KI20" s="130"/>
      <c r="KJ20" s="130"/>
      <c r="KK20" s="130"/>
      <c r="KL20" s="130"/>
      <c r="KM20" s="130"/>
      <c r="KN20" s="130"/>
      <c r="KO20" s="130"/>
      <c r="KP20" s="130"/>
      <c r="KQ20" s="130"/>
      <c r="KR20" s="130"/>
      <c r="KS20" s="130"/>
      <c r="KT20" s="130"/>
      <c r="KU20" s="130"/>
      <c r="KV20" s="130"/>
      <c r="KW20" s="130"/>
      <c r="KX20" s="130"/>
      <c r="KY20" s="130"/>
      <c r="KZ20" s="130"/>
      <c r="LA20" s="130"/>
      <c r="LB20" s="130"/>
      <c r="LC20" s="130"/>
      <c r="LD20" s="130"/>
      <c r="LE20" s="130"/>
      <c r="LF20" s="130"/>
      <c r="LG20" s="130"/>
      <c r="LH20" s="130"/>
      <c r="LI20" s="130"/>
      <c r="LJ20" s="130"/>
      <c r="LK20" s="130"/>
      <c r="LL20" s="130"/>
      <c r="LM20" s="130"/>
      <c r="LN20" s="130"/>
      <c r="LO20" s="130"/>
      <c r="LP20" s="130"/>
      <c r="LQ20" s="130"/>
      <c r="LR20" s="130"/>
      <c r="LS20" s="130"/>
      <c r="LT20" s="130"/>
      <c r="LU20" s="130"/>
      <c r="LV20" s="130"/>
      <c r="LW20" s="130"/>
      <c r="LX20" s="130"/>
      <c r="LY20" s="130"/>
      <c r="LZ20" s="130"/>
      <c r="MA20" s="130"/>
      <c r="MB20" s="130"/>
      <c r="MC20" s="130"/>
      <c r="MD20" s="130"/>
      <c r="ME20" s="130"/>
      <c r="MF20" s="130"/>
      <c r="MG20" s="130"/>
      <c r="MH20" s="130"/>
      <c r="MI20" s="130"/>
      <c r="MJ20" s="130"/>
      <c r="MK20" s="130"/>
      <c r="ML20" s="130"/>
      <c r="MM20" s="130"/>
      <c r="MN20" s="130"/>
      <c r="MO20" s="130"/>
      <c r="MP20" s="130"/>
      <c r="MQ20" s="130"/>
      <c r="MR20" s="130"/>
      <c r="MS20" s="130"/>
      <c r="MT20" s="130"/>
      <c r="MU20" s="130"/>
      <c r="MV20" s="130"/>
      <c r="MW20" s="130"/>
      <c r="MX20" s="130"/>
      <c r="MY20" s="130"/>
      <c r="MZ20" s="130"/>
      <c r="NA20" s="130"/>
      <c r="NB20" s="130"/>
      <c r="NC20" s="130"/>
      <c r="ND20" s="130"/>
      <c r="NE20" s="130"/>
      <c r="NF20" s="130"/>
      <c r="NG20" s="130"/>
      <c r="NH20" s="130"/>
      <c r="NI20" s="130"/>
      <c r="NJ20" s="130"/>
      <c r="NK20" s="130"/>
      <c r="NL20" s="130"/>
      <c r="NM20" s="130"/>
      <c r="NN20" s="130"/>
      <c r="NO20" s="130"/>
      <c r="NP20" s="130"/>
      <c r="NQ20" s="130"/>
      <c r="NR20" s="130"/>
      <c r="NS20" s="130"/>
      <c r="NT20" s="130"/>
      <c r="NU20" s="130"/>
      <c r="NV20" s="130"/>
      <c r="NW20" s="130"/>
      <c r="NX20" s="130"/>
      <c r="NY20" s="130"/>
      <c r="NZ20" s="130"/>
      <c r="OA20" s="130"/>
      <c r="OB20" s="130"/>
      <c r="OC20" s="130"/>
      <c r="OD20" s="130"/>
      <c r="OE20" s="130"/>
      <c r="OF20" s="130"/>
      <c r="OG20" s="130"/>
      <c r="OH20" s="130"/>
      <c r="OI20" s="130"/>
      <c r="OJ20" s="130"/>
      <c r="OK20" s="130"/>
      <c r="OL20" s="130"/>
      <c r="OM20" s="130"/>
      <c r="ON20" s="130"/>
      <c r="OO20" s="130"/>
      <c r="OP20" s="130"/>
      <c r="OQ20" s="130"/>
      <c r="OR20" s="130"/>
      <c r="OS20" s="130"/>
      <c r="OT20" s="130"/>
      <c r="OU20" s="130"/>
      <c r="OV20" s="130"/>
      <c r="OW20" s="130"/>
      <c r="OX20" s="130"/>
      <c r="OY20" s="130"/>
      <c r="OZ20" s="130"/>
      <c r="PA20" s="130"/>
      <c r="PB20" s="130"/>
      <c r="PC20" s="130"/>
      <c r="PD20" s="130"/>
      <c r="PE20" s="130"/>
      <c r="PF20" s="130"/>
      <c r="PG20" s="130"/>
      <c r="PH20" s="130"/>
      <c r="PI20" s="130"/>
      <c r="PJ20" s="130"/>
      <c r="PK20" s="130"/>
      <c r="PL20" s="130"/>
      <c r="PM20" s="130"/>
      <c r="PN20" s="130"/>
      <c r="PO20" s="130"/>
      <c r="PP20" s="130"/>
      <c r="PQ20" s="130"/>
      <c r="PR20" s="130"/>
      <c r="PS20" s="130"/>
      <c r="PT20" s="130"/>
      <c r="PU20" s="130"/>
      <c r="PV20" s="130"/>
      <c r="PW20" s="130"/>
      <c r="PX20" s="130"/>
      <c r="PY20" s="130"/>
      <c r="PZ20" s="130"/>
      <c r="QA20" s="130"/>
      <c r="QB20" s="130"/>
      <c r="QC20" s="130"/>
      <c r="QD20" s="130"/>
      <c r="QE20" s="130"/>
      <c r="QF20" s="130"/>
      <c r="QG20" s="130"/>
      <c r="QH20" s="130"/>
      <c r="QI20" s="130"/>
      <c r="QJ20" s="130"/>
      <c r="QK20" s="130"/>
      <c r="QL20" s="130"/>
      <c r="QM20" s="130"/>
      <c r="QN20" s="130"/>
      <c r="QO20" s="130"/>
      <c r="QP20" s="130"/>
      <c r="QQ20" s="130"/>
      <c r="QR20" s="130"/>
      <c r="QS20" s="130"/>
      <c r="QT20" s="130"/>
      <c r="QU20" s="130"/>
      <c r="QV20" s="130"/>
      <c r="QW20" s="130"/>
      <c r="QX20" s="130"/>
      <c r="QY20" s="130"/>
      <c r="QZ20" s="130"/>
      <c r="RA20" s="130"/>
      <c r="RB20" s="130"/>
      <c r="RC20" s="130"/>
      <c r="RD20" s="130"/>
      <c r="RE20" s="130"/>
      <c r="RF20" s="130"/>
      <c r="RG20" s="130"/>
      <c r="RH20" s="130"/>
      <c r="RI20" s="130"/>
      <c r="RJ20" s="130"/>
      <c r="RK20" s="130"/>
      <c r="RL20" s="130"/>
      <c r="RM20" s="130"/>
      <c r="RN20" s="130"/>
      <c r="RO20" s="130"/>
      <c r="RP20" s="130"/>
      <c r="RQ20" s="130"/>
      <c r="RR20" s="130"/>
      <c r="RS20" s="130"/>
      <c r="RT20" s="130"/>
      <c r="RU20" s="130"/>
      <c r="RV20" s="130"/>
      <c r="RW20" s="130"/>
      <c r="RX20" s="130"/>
      <c r="RY20" s="130"/>
      <c r="RZ20" s="130"/>
      <c r="SA20" s="130"/>
      <c r="SB20" s="130"/>
      <c r="SC20" s="130"/>
      <c r="SD20" s="130"/>
      <c r="SE20" s="130"/>
      <c r="SF20" s="130"/>
      <c r="SG20" s="130"/>
      <c r="SH20" s="130"/>
      <c r="SI20" s="130"/>
      <c r="SJ20" s="130"/>
      <c r="SK20" s="130"/>
      <c r="SL20" s="130"/>
      <c r="SM20" s="130"/>
      <c r="SN20" s="130"/>
      <c r="SO20" s="130"/>
      <c r="SP20" s="130"/>
      <c r="SQ20" s="130"/>
      <c r="SR20" s="130"/>
      <c r="SS20" s="130"/>
      <c r="ST20" s="130"/>
      <c r="SU20" s="130"/>
      <c r="SV20" s="130"/>
      <c r="SW20" s="130"/>
      <c r="SX20" s="130"/>
      <c r="SY20" s="130"/>
      <c r="SZ20" s="130"/>
      <c r="TA20" s="130"/>
      <c r="TB20" s="130"/>
      <c r="TC20" s="130"/>
      <c r="TD20" s="130"/>
      <c r="TE20" s="130"/>
      <c r="TF20" s="130"/>
      <c r="TG20" s="130"/>
      <c r="TH20" s="130"/>
      <c r="TI20" s="130"/>
      <c r="TJ20" s="130"/>
      <c r="TK20" s="130"/>
      <c r="TL20" s="130"/>
      <c r="TM20" s="130"/>
      <c r="TN20" s="130"/>
      <c r="TO20" s="130"/>
      <c r="TP20" s="130"/>
      <c r="TQ20" s="130"/>
      <c r="TR20" s="130"/>
      <c r="TS20" s="130"/>
      <c r="TT20" s="130"/>
      <c r="TU20" s="130"/>
      <c r="TV20" s="130"/>
      <c r="TW20" s="130"/>
      <c r="TX20" s="130"/>
      <c r="TY20" s="130"/>
      <c r="TZ20" s="130"/>
      <c r="UA20" s="130"/>
      <c r="UB20" s="130"/>
      <c r="UC20" s="130"/>
      <c r="UD20" s="130"/>
      <c r="UE20" s="130"/>
      <c r="UF20" s="130"/>
      <c r="UG20" s="130"/>
      <c r="UH20" s="130"/>
      <c r="UI20" s="130"/>
      <c r="UJ20" s="130"/>
      <c r="UK20" s="130"/>
      <c r="UL20" s="130"/>
      <c r="UM20" s="130"/>
      <c r="UN20" s="130"/>
      <c r="UO20" s="130"/>
      <c r="UP20" s="130"/>
      <c r="UQ20" s="130"/>
      <c r="UR20" s="130"/>
      <c r="US20" s="130"/>
      <c r="UT20" s="130"/>
      <c r="UU20" s="130"/>
      <c r="UV20" s="130"/>
      <c r="UW20" s="130"/>
      <c r="UX20" s="130"/>
      <c r="UY20" s="130"/>
      <c r="UZ20" s="130"/>
      <c r="VA20" s="130"/>
      <c r="VB20" s="130"/>
      <c r="VC20" s="130"/>
      <c r="VD20" s="130"/>
      <c r="VE20" s="130"/>
      <c r="VF20" s="130"/>
      <c r="VG20" s="130"/>
      <c r="VH20" s="130"/>
      <c r="VI20" s="130"/>
      <c r="VJ20" s="130"/>
      <c r="VK20" s="130"/>
      <c r="VL20" s="130"/>
      <c r="VM20" s="130"/>
      <c r="VN20" s="130"/>
      <c r="VO20" s="130"/>
      <c r="VP20" s="130"/>
      <c r="VQ20" s="130"/>
      <c r="VR20" s="130"/>
      <c r="VS20" s="130"/>
      <c r="VT20" s="130"/>
      <c r="VU20" s="130"/>
      <c r="VV20" s="130"/>
      <c r="VW20" s="130"/>
      <c r="VX20" s="130"/>
      <c r="VY20" s="130"/>
      <c r="VZ20" s="130"/>
      <c r="WA20" s="130"/>
      <c r="WB20" s="130"/>
      <c r="WC20" s="130"/>
      <c r="WD20" s="130"/>
      <c r="WE20" s="130"/>
      <c r="WF20" s="130"/>
      <c r="WG20" s="130"/>
      <c r="WH20" s="130"/>
      <c r="WI20" s="130"/>
      <c r="WJ20" s="130"/>
      <c r="WK20" s="130"/>
      <c r="WL20" s="130"/>
      <c r="WM20" s="130"/>
      <c r="WN20" s="130"/>
      <c r="WO20" s="130"/>
      <c r="WP20" s="130"/>
      <c r="WQ20" s="130"/>
      <c r="WR20" s="130"/>
      <c r="WS20" s="130"/>
      <c r="WT20" s="130"/>
      <c r="WU20" s="130"/>
      <c r="WV20" s="130"/>
      <c r="WW20" s="130"/>
      <c r="WX20" s="130"/>
      <c r="WY20" s="130"/>
      <c r="WZ20" s="130"/>
      <c r="XA20" s="130"/>
      <c r="XB20" s="130"/>
      <c r="XC20" s="130"/>
      <c r="XD20" s="130"/>
      <c r="XE20" s="130"/>
      <c r="XF20" s="130"/>
      <c r="XG20" s="130"/>
      <c r="XH20" s="130"/>
      <c r="XI20" s="130"/>
      <c r="XJ20" s="130"/>
      <c r="XK20" s="130"/>
      <c r="XL20" s="130"/>
      <c r="XM20" s="130"/>
      <c r="XN20" s="130"/>
      <c r="XO20" s="130"/>
      <c r="XP20" s="130"/>
      <c r="XQ20" s="130"/>
      <c r="XR20" s="130"/>
      <c r="XS20" s="130"/>
      <c r="XT20" s="130"/>
      <c r="XU20" s="130"/>
      <c r="XV20" s="130"/>
      <c r="XW20" s="130"/>
      <c r="XX20" s="130"/>
      <c r="XY20" s="130"/>
      <c r="XZ20" s="130"/>
      <c r="YA20" s="130"/>
      <c r="YB20" s="130"/>
      <c r="YC20" s="130"/>
      <c r="YD20" s="130"/>
      <c r="YE20" s="130"/>
      <c r="YF20" s="130"/>
      <c r="YG20" s="130"/>
      <c r="YH20" s="130"/>
      <c r="YI20" s="130"/>
      <c r="YJ20" s="130"/>
      <c r="YK20" s="130"/>
      <c r="YL20" s="130"/>
      <c r="YM20" s="130"/>
      <c r="YN20" s="130"/>
      <c r="YO20" s="130"/>
      <c r="YP20" s="130"/>
      <c r="YQ20" s="130"/>
      <c r="YR20" s="130"/>
      <c r="YS20" s="130"/>
      <c r="YT20" s="130"/>
      <c r="YU20" s="130"/>
      <c r="YV20" s="130"/>
      <c r="YW20" s="130"/>
      <c r="YX20" s="130"/>
      <c r="YY20" s="130"/>
      <c r="YZ20" s="130"/>
      <c r="ZA20" s="130"/>
      <c r="ZB20" s="130"/>
      <c r="ZC20" s="130"/>
      <c r="ZD20" s="130"/>
      <c r="ZE20" s="130"/>
      <c r="ZF20" s="130"/>
      <c r="ZG20" s="130"/>
      <c r="ZH20" s="130"/>
      <c r="ZI20" s="130"/>
      <c r="ZJ20" s="130"/>
      <c r="ZK20" s="130"/>
      <c r="ZL20" s="130"/>
      <c r="ZM20" s="130"/>
      <c r="ZN20" s="130"/>
      <c r="ZO20" s="130"/>
      <c r="ZP20" s="130"/>
      <c r="ZQ20" s="130"/>
      <c r="ZR20" s="130"/>
      <c r="ZS20" s="130"/>
      <c r="ZT20" s="130"/>
      <c r="ZU20" s="130"/>
      <c r="ZV20" s="130"/>
      <c r="ZW20" s="130"/>
      <c r="ZX20" s="130"/>
      <c r="ZY20" s="130"/>
      <c r="ZZ20" s="130"/>
    </row>
    <row r="21" spans="1:702" hidden="1" outlineLevel="1">
      <c r="A21" s="9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0"/>
      <c r="EU21" s="130"/>
      <c r="EV21" s="130"/>
      <c r="EW21" s="130"/>
      <c r="EX21" s="130"/>
      <c r="EY21" s="130"/>
      <c r="EZ21" s="130"/>
      <c r="FA21" s="130"/>
      <c r="FB21" s="130"/>
      <c r="FC21" s="130"/>
      <c r="FD21" s="130"/>
      <c r="FE21" s="130"/>
      <c r="FF21" s="130"/>
      <c r="FG21" s="130"/>
      <c r="FH21" s="130"/>
      <c r="FI21" s="130"/>
      <c r="FJ21" s="130"/>
      <c r="FK21" s="130"/>
      <c r="FL21" s="130"/>
      <c r="FM21" s="130"/>
      <c r="FN21" s="130"/>
      <c r="FO21" s="130"/>
      <c r="FP21" s="130"/>
      <c r="FQ21" s="130"/>
      <c r="FR21" s="130"/>
      <c r="FS21" s="130"/>
      <c r="FT21" s="130"/>
      <c r="FU21" s="130"/>
      <c r="FV21" s="130"/>
      <c r="FW21" s="130"/>
      <c r="FX21" s="130"/>
      <c r="FY21" s="130"/>
      <c r="FZ21" s="130"/>
      <c r="GA21" s="130"/>
      <c r="GB21" s="130"/>
      <c r="GC21" s="130"/>
      <c r="GD21" s="130"/>
      <c r="GE21" s="130"/>
      <c r="GF21" s="130"/>
      <c r="GG21" s="130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  <c r="GU21" s="130"/>
      <c r="GV21" s="130"/>
      <c r="GW21" s="130"/>
      <c r="GX21" s="130"/>
      <c r="GY21" s="130"/>
      <c r="GZ21" s="130"/>
      <c r="HA21" s="130"/>
      <c r="HB21" s="130"/>
      <c r="HC21" s="130"/>
      <c r="HD21" s="130"/>
      <c r="HE21" s="130"/>
      <c r="HF21" s="130"/>
      <c r="HG21" s="130"/>
      <c r="HH21" s="130"/>
      <c r="HI21" s="130"/>
      <c r="HJ21" s="130"/>
      <c r="HK21" s="130"/>
      <c r="HL21" s="130"/>
      <c r="HM21" s="130"/>
      <c r="HN21" s="130"/>
      <c r="HO21" s="130"/>
      <c r="HP21" s="130"/>
      <c r="HQ21" s="130"/>
      <c r="HR21" s="130"/>
      <c r="HS21" s="130"/>
      <c r="HT21" s="130"/>
      <c r="HU21" s="130"/>
      <c r="HV21" s="130"/>
      <c r="HW21" s="130"/>
      <c r="HX21" s="130"/>
      <c r="HY21" s="130"/>
      <c r="HZ21" s="130"/>
      <c r="IA21" s="130"/>
      <c r="IB21" s="130"/>
      <c r="IC21" s="130"/>
      <c r="ID21" s="130"/>
      <c r="IE21" s="130"/>
      <c r="IF21" s="130"/>
      <c r="IG21" s="130"/>
      <c r="IH21" s="130"/>
      <c r="II21" s="130"/>
      <c r="IJ21" s="130"/>
      <c r="IK21" s="130"/>
      <c r="IL21" s="130"/>
      <c r="IM21" s="130"/>
      <c r="IN21" s="130"/>
      <c r="IO21" s="130"/>
      <c r="IP21" s="130"/>
      <c r="IQ21" s="130"/>
      <c r="IR21" s="130"/>
      <c r="IS21" s="130"/>
      <c r="IT21" s="130"/>
      <c r="IU21" s="130"/>
      <c r="IV21" s="130"/>
      <c r="IW21" s="130"/>
      <c r="IX21" s="130"/>
      <c r="IY21" s="130"/>
      <c r="IZ21" s="130"/>
      <c r="JA21" s="130"/>
      <c r="JB21" s="130"/>
      <c r="JC21" s="130"/>
      <c r="JD21" s="130"/>
      <c r="JE21" s="130"/>
      <c r="JF21" s="130"/>
      <c r="JG21" s="130"/>
      <c r="JH21" s="130"/>
      <c r="JI21" s="130"/>
      <c r="JJ21" s="130"/>
      <c r="JK21" s="130"/>
      <c r="JL21" s="130"/>
      <c r="JM21" s="130"/>
      <c r="JN21" s="130"/>
      <c r="JO21" s="130"/>
      <c r="JP21" s="130"/>
      <c r="JQ21" s="130"/>
      <c r="JR21" s="130"/>
      <c r="JS21" s="130"/>
      <c r="JT21" s="130"/>
      <c r="JU21" s="130"/>
      <c r="JV21" s="130"/>
      <c r="JW21" s="130"/>
      <c r="JX21" s="130"/>
      <c r="JY21" s="130"/>
      <c r="JZ21" s="130"/>
      <c r="KA21" s="130"/>
      <c r="KB21" s="130"/>
      <c r="KC21" s="130"/>
      <c r="KD21" s="130"/>
      <c r="KE21" s="130"/>
      <c r="KF21" s="130"/>
      <c r="KG21" s="130"/>
      <c r="KH21" s="130"/>
      <c r="KI21" s="130"/>
      <c r="KJ21" s="130"/>
      <c r="KK21" s="130"/>
      <c r="KL21" s="130"/>
      <c r="KM21" s="130"/>
      <c r="KN21" s="130"/>
      <c r="KO21" s="130"/>
      <c r="KP21" s="130"/>
      <c r="KQ21" s="130"/>
      <c r="KR21" s="130"/>
      <c r="KS21" s="130"/>
      <c r="KT21" s="130"/>
      <c r="KU21" s="130"/>
      <c r="KV21" s="130"/>
      <c r="KW21" s="130"/>
      <c r="KX21" s="130"/>
      <c r="KY21" s="130"/>
      <c r="KZ21" s="130"/>
      <c r="LA21" s="130"/>
      <c r="LB21" s="130"/>
      <c r="LC21" s="130"/>
      <c r="LD21" s="130"/>
      <c r="LE21" s="130"/>
      <c r="LF21" s="130"/>
      <c r="LG21" s="130"/>
      <c r="LH21" s="130"/>
      <c r="LI21" s="130"/>
      <c r="LJ21" s="130"/>
      <c r="LK21" s="130"/>
      <c r="LL21" s="130"/>
      <c r="LM21" s="130"/>
      <c r="LN21" s="130"/>
      <c r="LO21" s="130"/>
      <c r="LP21" s="130"/>
      <c r="LQ21" s="130"/>
      <c r="LR21" s="130"/>
      <c r="LS21" s="130"/>
      <c r="LT21" s="130"/>
      <c r="LU21" s="130"/>
      <c r="LV21" s="130"/>
      <c r="LW21" s="130"/>
      <c r="LX21" s="130"/>
      <c r="LY21" s="130"/>
      <c r="LZ21" s="130"/>
      <c r="MA21" s="130"/>
      <c r="MB21" s="130"/>
      <c r="MC21" s="130"/>
      <c r="MD21" s="130"/>
      <c r="ME21" s="130"/>
      <c r="MF21" s="130"/>
      <c r="MG21" s="130"/>
      <c r="MH21" s="130"/>
      <c r="MI21" s="130"/>
      <c r="MJ21" s="130"/>
      <c r="MK21" s="130"/>
      <c r="ML21" s="130"/>
      <c r="MM21" s="130"/>
      <c r="MN21" s="130"/>
      <c r="MO21" s="130"/>
      <c r="MP21" s="130"/>
      <c r="MQ21" s="130"/>
      <c r="MR21" s="130"/>
      <c r="MS21" s="130"/>
      <c r="MT21" s="130"/>
      <c r="MU21" s="130"/>
      <c r="MV21" s="130"/>
      <c r="MW21" s="130"/>
      <c r="MX21" s="130"/>
      <c r="MY21" s="130"/>
      <c r="MZ21" s="130"/>
      <c r="NA21" s="130"/>
      <c r="NB21" s="130"/>
      <c r="NC21" s="130"/>
      <c r="ND21" s="130"/>
      <c r="NE21" s="130"/>
      <c r="NF21" s="130"/>
      <c r="NG21" s="130"/>
      <c r="NH21" s="130"/>
      <c r="NI21" s="130"/>
      <c r="NJ21" s="130"/>
      <c r="NK21" s="130"/>
      <c r="NL21" s="130"/>
      <c r="NM21" s="130"/>
      <c r="NN21" s="130"/>
      <c r="NO21" s="130"/>
      <c r="NP21" s="130"/>
      <c r="NQ21" s="130"/>
      <c r="NR21" s="130"/>
      <c r="NS21" s="130"/>
      <c r="NT21" s="130"/>
      <c r="NU21" s="130"/>
      <c r="NV21" s="130"/>
      <c r="NW21" s="130"/>
      <c r="NX21" s="130"/>
      <c r="NY21" s="130"/>
      <c r="NZ21" s="130"/>
      <c r="OA21" s="130"/>
      <c r="OB21" s="130"/>
      <c r="OC21" s="130"/>
      <c r="OD21" s="130"/>
      <c r="OE21" s="130"/>
      <c r="OF21" s="130"/>
      <c r="OG21" s="130"/>
      <c r="OH21" s="130"/>
      <c r="OI21" s="130"/>
      <c r="OJ21" s="130"/>
      <c r="OK21" s="130"/>
      <c r="OL21" s="130"/>
      <c r="OM21" s="130"/>
      <c r="ON21" s="130"/>
      <c r="OO21" s="130"/>
      <c r="OP21" s="130"/>
      <c r="OQ21" s="130"/>
      <c r="OR21" s="130"/>
      <c r="OS21" s="130"/>
      <c r="OT21" s="130"/>
      <c r="OU21" s="130"/>
      <c r="OV21" s="130"/>
      <c r="OW21" s="130"/>
      <c r="OX21" s="130"/>
      <c r="OY21" s="130"/>
      <c r="OZ21" s="130"/>
      <c r="PA21" s="130"/>
      <c r="PB21" s="130"/>
      <c r="PC21" s="130"/>
      <c r="PD21" s="130"/>
      <c r="PE21" s="130"/>
      <c r="PF21" s="130"/>
      <c r="PG21" s="130"/>
      <c r="PH21" s="130"/>
      <c r="PI21" s="130"/>
      <c r="PJ21" s="130"/>
      <c r="PK21" s="130"/>
      <c r="PL21" s="130"/>
      <c r="PM21" s="130"/>
      <c r="PN21" s="130"/>
      <c r="PO21" s="130"/>
      <c r="PP21" s="130"/>
      <c r="PQ21" s="130"/>
      <c r="PR21" s="130"/>
      <c r="PS21" s="130"/>
      <c r="PT21" s="130"/>
      <c r="PU21" s="130"/>
      <c r="PV21" s="130"/>
      <c r="PW21" s="130"/>
      <c r="PX21" s="130"/>
      <c r="PY21" s="130"/>
      <c r="PZ21" s="130"/>
      <c r="QA21" s="130"/>
      <c r="QB21" s="130"/>
      <c r="QC21" s="130"/>
      <c r="QD21" s="130"/>
      <c r="QE21" s="130"/>
      <c r="QF21" s="130"/>
      <c r="QG21" s="130"/>
      <c r="QH21" s="130"/>
      <c r="QI21" s="130"/>
      <c r="QJ21" s="130"/>
      <c r="QK21" s="130"/>
      <c r="QL21" s="130"/>
      <c r="QM21" s="130"/>
      <c r="QN21" s="130"/>
      <c r="QO21" s="130"/>
      <c r="QP21" s="130"/>
      <c r="QQ21" s="130"/>
      <c r="QR21" s="130"/>
      <c r="QS21" s="130"/>
      <c r="QT21" s="130"/>
      <c r="QU21" s="130"/>
      <c r="QV21" s="130"/>
      <c r="QW21" s="130"/>
      <c r="QX21" s="130"/>
      <c r="QY21" s="130"/>
      <c r="QZ21" s="130"/>
      <c r="RA21" s="130"/>
      <c r="RB21" s="130"/>
      <c r="RC21" s="130"/>
      <c r="RD21" s="130"/>
      <c r="RE21" s="130"/>
      <c r="RF21" s="130"/>
      <c r="RG21" s="130"/>
      <c r="RH21" s="130"/>
      <c r="RI21" s="130"/>
      <c r="RJ21" s="130"/>
      <c r="RK21" s="130"/>
      <c r="RL21" s="130"/>
      <c r="RM21" s="130"/>
      <c r="RN21" s="130"/>
      <c r="RO21" s="130"/>
      <c r="RP21" s="130"/>
      <c r="RQ21" s="130"/>
      <c r="RR21" s="130"/>
      <c r="RS21" s="130"/>
      <c r="RT21" s="130"/>
      <c r="RU21" s="130"/>
      <c r="RV21" s="130"/>
      <c r="RW21" s="130"/>
      <c r="RX21" s="130"/>
      <c r="RY21" s="130"/>
      <c r="RZ21" s="130"/>
      <c r="SA21" s="130"/>
      <c r="SB21" s="130"/>
      <c r="SC21" s="130"/>
      <c r="SD21" s="130"/>
      <c r="SE21" s="130"/>
      <c r="SF21" s="130"/>
      <c r="SG21" s="130"/>
      <c r="SH21" s="130"/>
      <c r="SI21" s="130"/>
      <c r="SJ21" s="130"/>
      <c r="SK21" s="130"/>
      <c r="SL21" s="130"/>
      <c r="SM21" s="130"/>
      <c r="SN21" s="130"/>
      <c r="SO21" s="130"/>
      <c r="SP21" s="130"/>
      <c r="SQ21" s="130"/>
      <c r="SR21" s="130"/>
      <c r="SS21" s="130"/>
      <c r="ST21" s="130"/>
      <c r="SU21" s="130"/>
      <c r="SV21" s="130"/>
      <c r="SW21" s="130"/>
      <c r="SX21" s="130"/>
      <c r="SY21" s="130"/>
      <c r="SZ21" s="130"/>
      <c r="TA21" s="130"/>
      <c r="TB21" s="130"/>
      <c r="TC21" s="130"/>
      <c r="TD21" s="130"/>
      <c r="TE21" s="130"/>
      <c r="TF21" s="130"/>
      <c r="TG21" s="130"/>
      <c r="TH21" s="130"/>
      <c r="TI21" s="130"/>
      <c r="TJ21" s="130"/>
      <c r="TK21" s="130"/>
      <c r="TL21" s="130"/>
      <c r="TM21" s="130"/>
      <c r="TN21" s="130"/>
      <c r="TO21" s="130"/>
      <c r="TP21" s="130"/>
      <c r="TQ21" s="130"/>
      <c r="TR21" s="130"/>
      <c r="TS21" s="130"/>
      <c r="TT21" s="130"/>
      <c r="TU21" s="130"/>
      <c r="TV21" s="130"/>
      <c r="TW21" s="130"/>
      <c r="TX21" s="130"/>
      <c r="TY21" s="130"/>
      <c r="TZ21" s="130"/>
      <c r="UA21" s="130"/>
      <c r="UB21" s="130"/>
      <c r="UC21" s="130"/>
      <c r="UD21" s="130"/>
      <c r="UE21" s="130"/>
      <c r="UF21" s="130"/>
      <c r="UG21" s="130"/>
      <c r="UH21" s="130"/>
      <c r="UI21" s="130"/>
      <c r="UJ21" s="130"/>
      <c r="UK21" s="130"/>
      <c r="UL21" s="130"/>
      <c r="UM21" s="130"/>
      <c r="UN21" s="130"/>
      <c r="UO21" s="130"/>
      <c r="UP21" s="130"/>
      <c r="UQ21" s="130"/>
      <c r="UR21" s="130"/>
      <c r="US21" s="130"/>
      <c r="UT21" s="130"/>
      <c r="UU21" s="130"/>
      <c r="UV21" s="130"/>
      <c r="UW21" s="130"/>
      <c r="UX21" s="130"/>
      <c r="UY21" s="130"/>
      <c r="UZ21" s="130"/>
      <c r="VA21" s="130"/>
      <c r="VB21" s="130"/>
      <c r="VC21" s="130"/>
      <c r="VD21" s="130"/>
      <c r="VE21" s="130"/>
      <c r="VF21" s="130"/>
      <c r="VG21" s="130"/>
      <c r="VH21" s="130"/>
      <c r="VI21" s="130"/>
      <c r="VJ21" s="130"/>
      <c r="VK21" s="130"/>
      <c r="VL21" s="130"/>
      <c r="VM21" s="130"/>
      <c r="VN21" s="130"/>
      <c r="VO21" s="130"/>
      <c r="VP21" s="130"/>
      <c r="VQ21" s="130"/>
      <c r="VR21" s="130"/>
      <c r="VS21" s="130"/>
      <c r="VT21" s="130"/>
      <c r="VU21" s="130"/>
      <c r="VV21" s="130"/>
      <c r="VW21" s="130"/>
      <c r="VX21" s="130"/>
      <c r="VY21" s="130"/>
      <c r="VZ21" s="130"/>
      <c r="WA21" s="130"/>
      <c r="WB21" s="130"/>
      <c r="WC21" s="130"/>
      <c r="WD21" s="130"/>
      <c r="WE21" s="130"/>
      <c r="WF21" s="130"/>
      <c r="WG21" s="130"/>
      <c r="WH21" s="130"/>
      <c r="WI21" s="130"/>
      <c r="WJ21" s="130"/>
      <c r="WK21" s="130"/>
      <c r="WL21" s="130"/>
      <c r="WM21" s="130"/>
      <c r="WN21" s="130"/>
      <c r="WO21" s="130"/>
      <c r="WP21" s="130"/>
      <c r="WQ21" s="130"/>
      <c r="WR21" s="130"/>
      <c r="WS21" s="130"/>
      <c r="WT21" s="130"/>
      <c r="WU21" s="130"/>
      <c r="WV21" s="130"/>
      <c r="WW21" s="130"/>
      <c r="WX21" s="130"/>
      <c r="WY21" s="130"/>
      <c r="WZ21" s="130"/>
      <c r="XA21" s="130"/>
      <c r="XB21" s="130"/>
      <c r="XC21" s="130"/>
      <c r="XD21" s="130"/>
      <c r="XE21" s="130"/>
      <c r="XF21" s="130"/>
      <c r="XG21" s="130"/>
      <c r="XH21" s="130"/>
      <c r="XI21" s="130"/>
      <c r="XJ21" s="130"/>
      <c r="XK21" s="130"/>
      <c r="XL21" s="130"/>
      <c r="XM21" s="130"/>
      <c r="XN21" s="130"/>
      <c r="XO21" s="130"/>
      <c r="XP21" s="130"/>
      <c r="XQ21" s="130"/>
      <c r="XR21" s="130"/>
      <c r="XS21" s="130"/>
      <c r="XT21" s="130"/>
      <c r="XU21" s="130"/>
      <c r="XV21" s="130"/>
      <c r="XW21" s="130"/>
      <c r="XX21" s="130"/>
      <c r="XY21" s="130"/>
      <c r="XZ21" s="130"/>
      <c r="YA21" s="130"/>
      <c r="YB21" s="130"/>
      <c r="YC21" s="130"/>
      <c r="YD21" s="130"/>
      <c r="YE21" s="130"/>
      <c r="YF21" s="130"/>
      <c r="YG21" s="130"/>
      <c r="YH21" s="130"/>
      <c r="YI21" s="130"/>
      <c r="YJ21" s="130"/>
      <c r="YK21" s="130"/>
      <c r="YL21" s="130"/>
      <c r="YM21" s="130"/>
      <c r="YN21" s="130"/>
      <c r="YO21" s="130"/>
      <c r="YP21" s="130"/>
      <c r="YQ21" s="130"/>
      <c r="YR21" s="130"/>
      <c r="YS21" s="130"/>
      <c r="YT21" s="130"/>
      <c r="YU21" s="130"/>
      <c r="YV21" s="130"/>
      <c r="YW21" s="130"/>
      <c r="YX21" s="130"/>
      <c r="YY21" s="130"/>
      <c r="YZ21" s="130"/>
      <c r="ZA21" s="130"/>
      <c r="ZB21" s="130"/>
      <c r="ZC21" s="130"/>
      <c r="ZD21" s="130"/>
      <c r="ZE21" s="130"/>
      <c r="ZF21" s="130"/>
      <c r="ZG21" s="130"/>
      <c r="ZH21" s="130"/>
      <c r="ZI21" s="130"/>
      <c r="ZJ21" s="130"/>
      <c r="ZK21" s="130"/>
      <c r="ZL21" s="130"/>
      <c r="ZM21" s="130"/>
      <c r="ZN21" s="130"/>
      <c r="ZO21" s="130"/>
      <c r="ZP21" s="130"/>
      <c r="ZQ21" s="130"/>
      <c r="ZR21" s="130"/>
      <c r="ZS21" s="130"/>
      <c r="ZT21" s="130"/>
      <c r="ZU21" s="130"/>
      <c r="ZV21" s="130"/>
      <c r="ZW21" s="130"/>
      <c r="ZX21" s="130"/>
      <c r="ZY21" s="130"/>
      <c r="ZZ21" s="130"/>
    </row>
    <row r="22" spans="1:702" hidden="1" outlineLevel="1">
      <c r="A22" s="9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0"/>
      <c r="FB22" s="130"/>
      <c r="FC22" s="130"/>
      <c r="FD22" s="130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30"/>
      <c r="GM22" s="130"/>
      <c r="GN22" s="130"/>
      <c r="GO22" s="130"/>
      <c r="GP22" s="130"/>
      <c r="GQ22" s="130"/>
      <c r="GR22" s="130"/>
      <c r="GS22" s="130"/>
      <c r="GT22" s="130"/>
      <c r="GU22" s="130"/>
      <c r="GV22" s="130"/>
      <c r="GW22" s="130"/>
      <c r="GX22" s="130"/>
      <c r="GY22" s="130"/>
      <c r="GZ22" s="130"/>
      <c r="HA22" s="130"/>
      <c r="HB22" s="130"/>
      <c r="HC22" s="130"/>
      <c r="HD22" s="130"/>
      <c r="HE22" s="130"/>
      <c r="HF22" s="130"/>
      <c r="HG22" s="130"/>
      <c r="HH22" s="130"/>
      <c r="HI22" s="130"/>
      <c r="HJ22" s="130"/>
      <c r="HK22" s="130"/>
      <c r="HL22" s="130"/>
      <c r="HM22" s="130"/>
      <c r="HN22" s="130"/>
      <c r="HO22" s="130"/>
      <c r="HP22" s="130"/>
      <c r="HQ22" s="130"/>
      <c r="HR22" s="130"/>
      <c r="HS22" s="130"/>
      <c r="HT22" s="130"/>
      <c r="HU22" s="130"/>
      <c r="HV22" s="130"/>
      <c r="HW22" s="130"/>
      <c r="HX22" s="130"/>
      <c r="HY22" s="130"/>
      <c r="HZ22" s="130"/>
      <c r="IA22" s="130"/>
      <c r="IB22" s="130"/>
      <c r="IC22" s="130"/>
      <c r="ID22" s="130"/>
      <c r="IE22" s="130"/>
      <c r="IF22" s="130"/>
      <c r="IG22" s="130"/>
      <c r="IH22" s="130"/>
      <c r="II22" s="130"/>
      <c r="IJ22" s="130"/>
      <c r="IK22" s="130"/>
      <c r="IL22" s="130"/>
      <c r="IM22" s="130"/>
      <c r="IN22" s="130"/>
      <c r="IO22" s="130"/>
      <c r="IP22" s="130"/>
      <c r="IQ22" s="130"/>
      <c r="IR22" s="130"/>
      <c r="IS22" s="130"/>
      <c r="IT22" s="130"/>
      <c r="IU22" s="130"/>
      <c r="IV22" s="130"/>
      <c r="IW22" s="130"/>
      <c r="IX22" s="130"/>
      <c r="IY22" s="130"/>
      <c r="IZ22" s="130"/>
      <c r="JA22" s="130"/>
      <c r="JB22" s="130"/>
      <c r="JC22" s="130"/>
      <c r="JD22" s="130"/>
      <c r="JE22" s="130"/>
      <c r="JF22" s="130"/>
      <c r="JG22" s="130"/>
      <c r="JH22" s="130"/>
      <c r="JI22" s="130"/>
      <c r="JJ22" s="130"/>
      <c r="JK22" s="130"/>
      <c r="JL22" s="130"/>
      <c r="JM22" s="130"/>
      <c r="JN22" s="130"/>
      <c r="JO22" s="130"/>
      <c r="JP22" s="130"/>
      <c r="JQ22" s="130"/>
      <c r="JR22" s="130"/>
      <c r="JS22" s="130"/>
      <c r="JT22" s="130"/>
      <c r="JU22" s="130"/>
      <c r="JV22" s="130"/>
      <c r="JW22" s="130"/>
      <c r="JX22" s="130"/>
      <c r="JY22" s="130"/>
      <c r="JZ22" s="130"/>
      <c r="KA22" s="130"/>
      <c r="KB22" s="130"/>
      <c r="KC22" s="130"/>
      <c r="KD22" s="130"/>
      <c r="KE22" s="130"/>
      <c r="KF22" s="130"/>
      <c r="KG22" s="130"/>
      <c r="KH22" s="130"/>
      <c r="KI22" s="130"/>
      <c r="KJ22" s="130"/>
      <c r="KK22" s="130"/>
      <c r="KL22" s="130"/>
      <c r="KM22" s="130"/>
      <c r="KN22" s="130"/>
      <c r="KO22" s="130"/>
      <c r="KP22" s="130"/>
      <c r="KQ22" s="130"/>
      <c r="KR22" s="130"/>
      <c r="KS22" s="130"/>
      <c r="KT22" s="130"/>
      <c r="KU22" s="130"/>
      <c r="KV22" s="130"/>
      <c r="KW22" s="130"/>
      <c r="KX22" s="130"/>
      <c r="KY22" s="130"/>
      <c r="KZ22" s="130"/>
      <c r="LA22" s="130"/>
      <c r="LB22" s="130"/>
      <c r="LC22" s="130"/>
      <c r="LD22" s="130"/>
      <c r="LE22" s="130"/>
      <c r="LF22" s="130"/>
      <c r="LG22" s="130"/>
      <c r="LH22" s="130"/>
      <c r="LI22" s="130"/>
      <c r="LJ22" s="130"/>
      <c r="LK22" s="130"/>
      <c r="LL22" s="130"/>
      <c r="LM22" s="130"/>
      <c r="LN22" s="130"/>
      <c r="LO22" s="130"/>
      <c r="LP22" s="130"/>
      <c r="LQ22" s="130"/>
      <c r="LR22" s="130"/>
      <c r="LS22" s="130"/>
      <c r="LT22" s="130"/>
      <c r="LU22" s="130"/>
      <c r="LV22" s="130"/>
      <c r="LW22" s="130"/>
      <c r="LX22" s="130"/>
      <c r="LY22" s="130"/>
      <c r="LZ22" s="130"/>
      <c r="MA22" s="130"/>
      <c r="MB22" s="130"/>
      <c r="MC22" s="130"/>
      <c r="MD22" s="130"/>
      <c r="ME22" s="130"/>
      <c r="MF22" s="130"/>
      <c r="MG22" s="130"/>
      <c r="MH22" s="130"/>
      <c r="MI22" s="130"/>
      <c r="MJ22" s="130"/>
      <c r="MK22" s="130"/>
      <c r="ML22" s="130"/>
      <c r="MM22" s="130"/>
      <c r="MN22" s="130"/>
      <c r="MO22" s="130"/>
      <c r="MP22" s="130"/>
      <c r="MQ22" s="130"/>
      <c r="MR22" s="130"/>
      <c r="MS22" s="130"/>
      <c r="MT22" s="130"/>
      <c r="MU22" s="130"/>
      <c r="MV22" s="130"/>
      <c r="MW22" s="130"/>
      <c r="MX22" s="130"/>
      <c r="MY22" s="130"/>
      <c r="MZ22" s="130"/>
      <c r="NA22" s="130"/>
      <c r="NB22" s="130"/>
      <c r="NC22" s="130"/>
      <c r="ND22" s="130"/>
      <c r="NE22" s="130"/>
      <c r="NF22" s="130"/>
      <c r="NG22" s="130"/>
      <c r="NH22" s="130"/>
      <c r="NI22" s="130"/>
      <c r="NJ22" s="130"/>
      <c r="NK22" s="130"/>
      <c r="NL22" s="130"/>
      <c r="NM22" s="130"/>
      <c r="NN22" s="130"/>
      <c r="NO22" s="130"/>
      <c r="NP22" s="130"/>
      <c r="NQ22" s="130"/>
      <c r="NR22" s="130"/>
      <c r="NS22" s="130"/>
      <c r="NT22" s="130"/>
      <c r="NU22" s="130"/>
      <c r="NV22" s="130"/>
      <c r="NW22" s="130"/>
      <c r="NX22" s="130"/>
      <c r="NY22" s="130"/>
      <c r="NZ22" s="130"/>
      <c r="OA22" s="130"/>
      <c r="OB22" s="130"/>
      <c r="OC22" s="130"/>
      <c r="OD22" s="130"/>
      <c r="OE22" s="130"/>
      <c r="OF22" s="130"/>
      <c r="OG22" s="130"/>
      <c r="OH22" s="130"/>
      <c r="OI22" s="130"/>
      <c r="OJ22" s="130"/>
      <c r="OK22" s="130"/>
      <c r="OL22" s="130"/>
      <c r="OM22" s="130"/>
      <c r="ON22" s="130"/>
      <c r="OO22" s="130"/>
      <c r="OP22" s="130"/>
      <c r="OQ22" s="130"/>
      <c r="OR22" s="130"/>
      <c r="OS22" s="130"/>
      <c r="OT22" s="130"/>
      <c r="OU22" s="130"/>
      <c r="OV22" s="130"/>
      <c r="OW22" s="130"/>
      <c r="OX22" s="130"/>
      <c r="OY22" s="130"/>
      <c r="OZ22" s="130"/>
      <c r="PA22" s="130"/>
      <c r="PB22" s="130"/>
      <c r="PC22" s="130"/>
      <c r="PD22" s="130"/>
      <c r="PE22" s="130"/>
      <c r="PF22" s="130"/>
      <c r="PG22" s="130"/>
      <c r="PH22" s="130"/>
      <c r="PI22" s="130"/>
      <c r="PJ22" s="130"/>
      <c r="PK22" s="130"/>
      <c r="PL22" s="130"/>
      <c r="PM22" s="130"/>
      <c r="PN22" s="130"/>
      <c r="PO22" s="130"/>
      <c r="PP22" s="130"/>
      <c r="PQ22" s="130"/>
      <c r="PR22" s="130"/>
      <c r="PS22" s="130"/>
      <c r="PT22" s="130"/>
      <c r="PU22" s="130"/>
      <c r="PV22" s="130"/>
      <c r="PW22" s="130"/>
      <c r="PX22" s="130"/>
      <c r="PY22" s="130"/>
      <c r="PZ22" s="130"/>
      <c r="QA22" s="130"/>
      <c r="QB22" s="130"/>
      <c r="QC22" s="130"/>
      <c r="QD22" s="130"/>
      <c r="QE22" s="130"/>
      <c r="QF22" s="130"/>
      <c r="QG22" s="130"/>
      <c r="QH22" s="130"/>
      <c r="QI22" s="130"/>
      <c r="QJ22" s="130"/>
      <c r="QK22" s="130"/>
      <c r="QL22" s="130"/>
      <c r="QM22" s="130"/>
      <c r="QN22" s="130"/>
      <c r="QO22" s="130"/>
      <c r="QP22" s="130"/>
      <c r="QQ22" s="130"/>
      <c r="QR22" s="130"/>
      <c r="QS22" s="130"/>
      <c r="QT22" s="130"/>
      <c r="QU22" s="130"/>
      <c r="QV22" s="130"/>
      <c r="QW22" s="130"/>
      <c r="QX22" s="130"/>
      <c r="QY22" s="130"/>
      <c r="QZ22" s="130"/>
      <c r="RA22" s="130"/>
      <c r="RB22" s="130"/>
      <c r="RC22" s="130"/>
      <c r="RD22" s="130"/>
      <c r="RE22" s="130"/>
      <c r="RF22" s="130"/>
      <c r="RG22" s="130"/>
      <c r="RH22" s="130"/>
      <c r="RI22" s="130"/>
      <c r="RJ22" s="130"/>
      <c r="RK22" s="130"/>
      <c r="RL22" s="130"/>
      <c r="RM22" s="130"/>
      <c r="RN22" s="130"/>
      <c r="RO22" s="130"/>
      <c r="RP22" s="130"/>
      <c r="RQ22" s="130"/>
      <c r="RR22" s="130"/>
      <c r="RS22" s="130"/>
      <c r="RT22" s="130"/>
      <c r="RU22" s="130"/>
      <c r="RV22" s="130"/>
      <c r="RW22" s="130"/>
      <c r="RX22" s="130"/>
      <c r="RY22" s="130"/>
      <c r="RZ22" s="130"/>
      <c r="SA22" s="130"/>
      <c r="SB22" s="130"/>
      <c r="SC22" s="130"/>
      <c r="SD22" s="130"/>
      <c r="SE22" s="130"/>
      <c r="SF22" s="130"/>
      <c r="SG22" s="130"/>
      <c r="SH22" s="130"/>
      <c r="SI22" s="130"/>
      <c r="SJ22" s="130"/>
      <c r="SK22" s="130"/>
      <c r="SL22" s="130"/>
      <c r="SM22" s="130"/>
      <c r="SN22" s="130"/>
      <c r="SO22" s="130"/>
      <c r="SP22" s="130"/>
      <c r="SQ22" s="130"/>
      <c r="SR22" s="130"/>
      <c r="SS22" s="130"/>
      <c r="ST22" s="130"/>
      <c r="SU22" s="130"/>
      <c r="SV22" s="130"/>
      <c r="SW22" s="130"/>
      <c r="SX22" s="130"/>
      <c r="SY22" s="130"/>
      <c r="SZ22" s="130"/>
      <c r="TA22" s="130"/>
      <c r="TB22" s="130"/>
      <c r="TC22" s="130"/>
      <c r="TD22" s="130"/>
      <c r="TE22" s="130"/>
      <c r="TF22" s="130"/>
      <c r="TG22" s="130"/>
      <c r="TH22" s="130"/>
      <c r="TI22" s="130"/>
      <c r="TJ22" s="130"/>
      <c r="TK22" s="130"/>
      <c r="TL22" s="130"/>
      <c r="TM22" s="130"/>
      <c r="TN22" s="130"/>
      <c r="TO22" s="130"/>
      <c r="TP22" s="130"/>
      <c r="TQ22" s="130"/>
      <c r="TR22" s="130"/>
      <c r="TS22" s="130"/>
      <c r="TT22" s="130"/>
      <c r="TU22" s="130"/>
      <c r="TV22" s="130"/>
      <c r="TW22" s="130"/>
      <c r="TX22" s="130"/>
      <c r="TY22" s="130"/>
      <c r="TZ22" s="130"/>
      <c r="UA22" s="130"/>
      <c r="UB22" s="130"/>
      <c r="UC22" s="130"/>
      <c r="UD22" s="130"/>
      <c r="UE22" s="130"/>
      <c r="UF22" s="130"/>
      <c r="UG22" s="130"/>
      <c r="UH22" s="130"/>
      <c r="UI22" s="130"/>
      <c r="UJ22" s="130"/>
      <c r="UK22" s="130"/>
      <c r="UL22" s="130"/>
      <c r="UM22" s="130"/>
      <c r="UN22" s="130"/>
      <c r="UO22" s="130"/>
      <c r="UP22" s="130"/>
      <c r="UQ22" s="130"/>
      <c r="UR22" s="130"/>
      <c r="US22" s="130"/>
      <c r="UT22" s="130"/>
      <c r="UU22" s="130"/>
      <c r="UV22" s="130"/>
      <c r="UW22" s="130"/>
      <c r="UX22" s="130"/>
      <c r="UY22" s="130"/>
      <c r="UZ22" s="130"/>
      <c r="VA22" s="130"/>
      <c r="VB22" s="130"/>
      <c r="VC22" s="130"/>
      <c r="VD22" s="130"/>
      <c r="VE22" s="130"/>
      <c r="VF22" s="130"/>
      <c r="VG22" s="130"/>
      <c r="VH22" s="130"/>
      <c r="VI22" s="130"/>
      <c r="VJ22" s="130"/>
      <c r="VK22" s="130"/>
      <c r="VL22" s="130"/>
      <c r="VM22" s="130"/>
      <c r="VN22" s="130"/>
      <c r="VO22" s="130"/>
      <c r="VP22" s="130"/>
      <c r="VQ22" s="130"/>
      <c r="VR22" s="130"/>
      <c r="VS22" s="130"/>
      <c r="VT22" s="130"/>
      <c r="VU22" s="130"/>
      <c r="VV22" s="130"/>
      <c r="VW22" s="130"/>
      <c r="VX22" s="130"/>
      <c r="VY22" s="130"/>
      <c r="VZ22" s="130"/>
      <c r="WA22" s="130"/>
      <c r="WB22" s="130"/>
      <c r="WC22" s="130"/>
      <c r="WD22" s="130"/>
      <c r="WE22" s="130"/>
      <c r="WF22" s="130"/>
      <c r="WG22" s="130"/>
      <c r="WH22" s="130"/>
      <c r="WI22" s="130"/>
      <c r="WJ22" s="130"/>
      <c r="WK22" s="130"/>
      <c r="WL22" s="130"/>
      <c r="WM22" s="130"/>
      <c r="WN22" s="130"/>
      <c r="WO22" s="130"/>
      <c r="WP22" s="130"/>
      <c r="WQ22" s="130"/>
      <c r="WR22" s="130"/>
      <c r="WS22" s="130"/>
      <c r="WT22" s="130"/>
      <c r="WU22" s="130"/>
      <c r="WV22" s="130"/>
      <c r="WW22" s="130"/>
      <c r="WX22" s="130"/>
      <c r="WY22" s="130"/>
      <c r="WZ22" s="130"/>
      <c r="XA22" s="130"/>
      <c r="XB22" s="130"/>
      <c r="XC22" s="130"/>
      <c r="XD22" s="130"/>
      <c r="XE22" s="130"/>
      <c r="XF22" s="130"/>
      <c r="XG22" s="130"/>
      <c r="XH22" s="130"/>
      <c r="XI22" s="130"/>
      <c r="XJ22" s="130"/>
      <c r="XK22" s="130"/>
      <c r="XL22" s="130"/>
      <c r="XM22" s="130"/>
      <c r="XN22" s="130"/>
      <c r="XO22" s="130"/>
      <c r="XP22" s="130"/>
      <c r="XQ22" s="130"/>
      <c r="XR22" s="130"/>
      <c r="XS22" s="130"/>
      <c r="XT22" s="130"/>
      <c r="XU22" s="130"/>
      <c r="XV22" s="130"/>
      <c r="XW22" s="130"/>
      <c r="XX22" s="130"/>
      <c r="XY22" s="130"/>
      <c r="XZ22" s="130"/>
      <c r="YA22" s="130"/>
      <c r="YB22" s="130"/>
      <c r="YC22" s="130"/>
      <c r="YD22" s="130"/>
      <c r="YE22" s="130"/>
      <c r="YF22" s="130"/>
      <c r="YG22" s="130"/>
      <c r="YH22" s="130"/>
      <c r="YI22" s="130"/>
      <c r="YJ22" s="130"/>
      <c r="YK22" s="130"/>
      <c r="YL22" s="130"/>
      <c r="YM22" s="130"/>
      <c r="YN22" s="130"/>
      <c r="YO22" s="130"/>
      <c r="YP22" s="130"/>
      <c r="YQ22" s="130"/>
      <c r="YR22" s="130"/>
      <c r="YS22" s="130"/>
      <c r="YT22" s="130"/>
      <c r="YU22" s="130"/>
      <c r="YV22" s="130"/>
      <c r="YW22" s="130"/>
      <c r="YX22" s="130"/>
      <c r="YY22" s="130"/>
      <c r="YZ22" s="130"/>
      <c r="ZA22" s="130"/>
      <c r="ZB22" s="130"/>
      <c r="ZC22" s="130"/>
      <c r="ZD22" s="130"/>
      <c r="ZE22" s="130"/>
      <c r="ZF22" s="130"/>
      <c r="ZG22" s="130"/>
      <c r="ZH22" s="130"/>
      <c r="ZI22" s="130"/>
      <c r="ZJ22" s="130"/>
      <c r="ZK22" s="130"/>
      <c r="ZL22" s="130"/>
      <c r="ZM22" s="130"/>
      <c r="ZN22" s="130"/>
      <c r="ZO22" s="130"/>
      <c r="ZP22" s="130"/>
      <c r="ZQ22" s="130"/>
      <c r="ZR22" s="130"/>
      <c r="ZS22" s="130"/>
      <c r="ZT22" s="130"/>
      <c r="ZU22" s="130"/>
      <c r="ZV22" s="130"/>
      <c r="ZW22" s="130"/>
      <c r="ZX22" s="130"/>
      <c r="ZY22" s="130"/>
      <c r="ZZ22" s="130"/>
    </row>
    <row r="23" spans="1:702" hidden="1" outlineLevel="1">
      <c r="A23" s="9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  <c r="BZ23" s="130"/>
      <c r="CA23" s="130"/>
      <c r="CB23" s="130"/>
      <c r="CC23" s="130"/>
      <c r="CD23" s="130"/>
      <c r="CE23" s="130"/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130"/>
      <c r="EC23" s="130"/>
      <c r="ED23" s="130"/>
      <c r="EE23" s="130"/>
      <c r="EF23" s="130"/>
      <c r="EG23" s="130"/>
      <c r="EH23" s="130"/>
      <c r="EI23" s="130"/>
      <c r="EJ23" s="130"/>
      <c r="EK23" s="130"/>
      <c r="EL23" s="130"/>
      <c r="EM23" s="130"/>
      <c r="EN23" s="130"/>
      <c r="EO23" s="130"/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  <c r="FF23" s="130"/>
      <c r="FG23" s="130"/>
      <c r="FH23" s="130"/>
      <c r="FI23" s="130"/>
      <c r="FJ23" s="130"/>
      <c r="FK23" s="130"/>
      <c r="FL23" s="130"/>
      <c r="FM23" s="130"/>
      <c r="FN23" s="130"/>
      <c r="FO23" s="130"/>
      <c r="FP23" s="130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30"/>
      <c r="UW23" s="130"/>
      <c r="UX23" s="130"/>
      <c r="UY23" s="130"/>
      <c r="UZ23" s="130"/>
      <c r="VA23" s="130"/>
      <c r="VB23" s="130"/>
      <c r="VC23" s="130"/>
      <c r="VD23" s="130"/>
      <c r="VE23" s="130"/>
      <c r="VF23" s="130"/>
      <c r="VG23" s="130"/>
      <c r="VH23" s="130"/>
      <c r="VI23" s="130"/>
      <c r="VJ23" s="130"/>
      <c r="VK23" s="130"/>
      <c r="VL23" s="130"/>
      <c r="VM23" s="130"/>
      <c r="VN23" s="130"/>
      <c r="VO23" s="130"/>
      <c r="VP23" s="130"/>
      <c r="VQ23" s="130"/>
      <c r="VR23" s="130"/>
      <c r="VS23" s="130"/>
      <c r="VT23" s="130"/>
      <c r="VU23" s="130"/>
      <c r="VV23" s="130"/>
      <c r="VW23" s="130"/>
      <c r="VX23" s="130"/>
      <c r="VY23" s="130"/>
      <c r="VZ23" s="130"/>
      <c r="WA23" s="130"/>
      <c r="WB23" s="130"/>
      <c r="WC23" s="130"/>
      <c r="WD23" s="130"/>
      <c r="WE23" s="130"/>
      <c r="WF23" s="130"/>
      <c r="WG23" s="130"/>
      <c r="WH23" s="130"/>
      <c r="WI23" s="130"/>
      <c r="WJ23" s="130"/>
      <c r="WK23" s="130"/>
      <c r="WL23" s="130"/>
      <c r="WM23" s="130"/>
      <c r="WN23" s="130"/>
      <c r="WO23" s="130"/>
      <c r="WP23" s="130"/>
      <c r="WQ23" s="130"/>
      <c r="WR23" s="130"/>
      <c r="WS23" s="130"/>
      <c r="WT23" s="130"/>
      <c r="WU23" s="130"/>
      <c r="WV23" s="130"/>
      <c r="WW23" s="130"/>
      <c r="WX23" s="130"/>
      <c r="WY23" s="130"/>
      <c r="WZ23" s="130"/>
      <c r="XA23" s="130"/>
      <c r="XB23" s="130"/>
      <c r="XC23" s="130"/>
      <c r="XD23" s="130"/>
      <c r="XE23" s="130"/>
      <c r="XF23" s="130"/>
      <c r="XG23" s="130"/>
      <c r="XH23" s="130"/>
      <c r="XI23" s="130"/>
      <c r="XJ23" s="130"/>
      <c r="XK23" s="130"/>
      <c r="XL23" s="130"/>
      <c r="XM23" s="130"/>
      <c r="XN23" s="130"/>
      <c r="XO23" s="130"/>
      <c r="XP23" s="130"/>
      <c r="XQ23" s="130"/>
      <c r="XR23" s="130"/>
      <c r="XS23" s="130"/>
      <c r="XT23" s="130"/>
      <c r="XU23" s="130"/>
      <c r="XV23" s="130"/>
      <c r="XW23" s="130"/>
      <c r="XX23" s="130"/>
      <c r="XY23" s="130"/>
      <c r="XZ23" s="130"/>
      <c r="YA23" s="130"/>
      <c r="YB23" s="130"/>
      <c r="YC23" s="130"/>
      <c r="YD23" s="130"/>
      <c r="YE23" s="130"/>
      <c r="YF23" s="130"/>
      <c r="YG23" s="130"/>
      <c r="YH23" s="130"/>
      <c r="YI23" s="130"/>
      <c r="YJ23" s="130"/>
      <c r="YK23" s="130"/>
      <c r="YL23" s="130"/>
      <c r="YM23" s="130"/>
      <c r="YN23" s="130"/>
      <c r="YO23" s="130"/>
      <c r="YP23" s="130"/>
      <c r="YQ23" s="130"/>
      <c r="YR23" s="130"/>
      <c r="YS23" s="130"/>
      <c r="YT23" s="130"/>
      <c r="YU23" s="130"/>
      <c r="YV23" s="130"/>
      <c r="YW23" s="130"/>
      <c r="YX23" s="130"/>
      <c r="YY23" s="130"/>
      <c r="YZ23" s="130"/>
      <c r="ZA23" s="130"/>
      <c r="ZB23" s="130"/>
      <c r="ZC23" s="130"/>
      <c r="ZD23" s="130"/>
      <c r="ZE23" s="130"/>
      <c r="ZF23" s="130"/>
      <c r="ZG23" s="130"/>
      <c r="ZH23" s="130"/>
      <c r="ZI23" s="130"/>
      <c r="ZJ23" s="130"/>
      <c r="ZK23" s="130"/>
      <c r="ZL23" s="130"/>
      <c r="ZM23" s="130"/>
      <c r="ZN23" s="130"/>
      <c r="ZO23" s="130"/>
      <c r="ZP23" s="130"/>
      <c r="ZQ23" s="130"/>
      <c r="ZR23" s="130"/>
      <c r="ZS23" s="130"/>
      <c r="ZT23" s="130"/>
      <c r="ZU23" s="130"/>
      <c r="ZV23" s="130"/>
      <c r="ZW23" s="130"/>
      <c r="ZX23" s="130"/>
      <c r="ZY23" s="130"/>
      <c r="ZZ23" s="130"/>
    </row>
    <row r="24" spans="1:702" hidden="1" outlineLevel="1">
      <c r="A24" s="9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/>
      <c r="EE24" s="130"/>
      <c r="EF24" s="130"/>
      <c r="EG24" s="130"/>
      <c r="EH24" s="130"/>
      <c r="EI24" s="130"/>
      <c r="EJ24" s="130"/>
      <c r="EK24" s="130"/>
      <c r="EL24" s="130"/>
      <c r="EM24" s="130"/>
      <c r="EN24" s="130"/>
      <c r="EO24" s="130"/>
      <c r="EP24" s="130"/>
      <c r="EQ24" s="130"/>
      <c r="ER24" s="130"/>
      <c r="ES24" s="130"/>
      <c r="ET24" s="130"/>
      <c r="EU24" s="130"/>
      <c r="EV24" s="130"/>
      <c r="EW24" s="130"/>
      <c r="EX24" s="130"/>
      <c r="EY24" s="130"/>
      <c r="EZ24" s="130"/>
      <c r="FA24" s="130"/>
      <c r="FB24" s="130"/>
      <c r="FC24" s="130"/>
      <c r="FD24" s="130"/>
      <c r="FE24" s="130"/>
      <c r="FF24" s="130"/>
      <c r="FG24" s="130"/>
      <c r="FH24" s="130"/>
      <c r="FI24" s="130"/>
      <c r="FJ24" s="130"/>
      <c r="FK24" s="130"/>
      <c r="FL24" s="130"/>
      <c r="FM24" s="130"/>
      <c r="FN24" s="130"/>
      <c r="FO24" s="130"/>
      <c r="FP24" s="130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30"/>
      <c r="UW24" s="130"/>
      <c r="UX24" s="130"/>
      <c r="UY24" s="130"/>
      <c r="UZ24" s="130"/>
      <c r="VA24" s="130"/>
      <c r="VB24" s="130"/>
      <c r="VC24" s="130"/>
      <c r="VD24" s="130"/>
      <c r="VE24" s="130"/>
      <c r="VF24" s="130"/>
      <c r="VG24" s="130"/>
      <c r="VH24" s="130"/>
      <c r="VI24" s="130"/>
      <c r="VJ24" s="130"/>
      <c r="VK24" s="130"/>
      <c r="VL24" s="130"/>
      <c r="VM24" s="130"/>
      <c r="VN24" s="130"/>
      <c r="VO24" s="130"/>
      <c r="VP24" s="130"/>
      <c r="VQ24" s="130"/>
      <c r="VR24" s="130"/>
      <c r="VS24" s="130"/>
      <c r="VT24" s="130"/>
      <c r="VU24" s="130"/>
      <c r="VV24" s="130"/>
      <c r="VW24" s="130"/>
      <c r="VX24" s="130"/>
      <c r="VY24" s="130"/>
      <c r="VZ24" s="130"/>
      <c r="WA24" s="130"/>
      <c r="WB24" s="130"/>
      <c r="WC24" s="130"/>
      <c r="WD24" s="130"/>
      <c r="WE24" s="130"/>
      <c r="WF24" s="130"/>
      <c r="WG24" s="130"/>
      <c r="WH24" s="130"/>
      <c r="WI24" s="130"/>
      <c r="WJ24" s="130"/>
      <c r="WK24" s="130"/>
      <c r="WL24" s="130"/>
      <c r="WM24" s="130"/>
      <c r="WN24" s="130"/>
      <c r="WO24" s="130"/>
      <c r="WP24" s="130"/>
      <c r="WQ24" s="130"/>
      <c r="WR24" s="130"/>
      <c r="WS24" s="130"/>
      <c r="WT24" s="130"/>
      <c r="WU24" s="130"/>
      <c r="WV24" s="130"/>
      <c r="WW24" s="130"/>
      <c r="WX24" s="130"/>
      <c r="WY24" s="130"/>
      <c r="WZ24" s="130"/>
      <c r="XA24" s="130"/>
      <c r="XB24" s="130"/>
      <c r="XC24" s="130"/>
      <c r="XD24" s="130"/>
      <c r="XE24" s="130"/>
      <c r="XF24" s="130"/>
      <c r="XG24" s="130"/>
      <c r="XH24" s="130"/>
      <c r="XI24" s="130"/>
      <c r="XJ24" s="130"/>
      <c r="XK24" s="130"/>
      <c r="XL24" s="130"/>
      <c r="XM24" s="130"/>
      <c r="XN24" s="130"/>
      <c r="XO24" s="130"/>
      <c r="XP24" s="130"/>
      <c r="XQ24" s="130"/>
      <c r="XR24" s="130"/>
      <c r="XS24" s="130"/>
      <c r="XT24" s="130"/>
      <c r="XU24" s="130"/>
      <c r="XV24" s="130"/>
      <c r="XW24" s="130"/>
      <c r="XX24" s="130"/>
      <c r="XY24" s="130"/>
      <c r="XZ24" s="130"/>
      <c r="YA24" s="130"/>
      <c r="YB24" s="130"/>
      <c r="YC24" s="130"/>
      <c r="YD24" s="130"/>
      <c r="YE24" s="130"/>
      <c r="YF24" s="130"/>
      <c r="YG24" s="130"/>
      <c r="YH24" s="130"/>
      <c r="YI24" s="130"/>
      <c r="YJ24" s="130"/>
      <c r="YK24" s="130"/>
      <c r="YL24" s="130"/>
      <c r="YM24" s="130"/>
      <c r="YN24" s="130"/>
      <c r="YO24" s="130"/>
      <c r="YP24" s="130"/>
      <c r="YQ24" s="130"/>
      <c r="YR24" s="130"/>
      <c r="YS24" s="130"/>
      <c r="YT24" s="130"/>
      <c r="YU24" s="130"/>
      <c r="YV24" s="130"/>
      <c r="YW24" s="130"/>
      <c r="YX24" s="130"/>
      <c r="YY24" s="130"/>
      <c r="YZ24" s="130"/>
      <c r="ZA24" s="130"/>
      <c r="ZB24" s="130"/>
      <c r="ZC24" s="130"/>
      <c r="ZD24" s="130"/>
      <c r="ZE24" s="130"/>
      <c r="ZF24" s="130"/>
      <c r="ZG24" s="130"/>
      <c r="ZH24" s="130"/>
      <c r="ZI24" s="130"/>
      <c r="ZJ24" s="130"/>
      <c r="ZK24" s="130"/>
      <c r="ZL24" s="130"/>
      <c r="ZM24" s="130"/>
      <c r="ZN24" s="130"/>
      <c r="ZO24" s="130"/>
      <c r="ZP24" s="130"/>
      <c r="ZQ24" s="130"/>
      <c r="ZR24" s="130"/>
      <c r="ZS24" s="130"/>
      <c r="ZT24" s="130"/>
      <c r="ZU24" s="130"/>
      <c r="ZV24" s="130"/>
      <c r="ZW24" s="130"/>
      <c r="ZX24" s="130"/>
      <c r="ZY24" s="130"/>
      <c r="ZZ24" s="130"/>
    </row>
    <row r="25" spans="1:702" hidden="1" outlineLevel="1">
      <c r="A25" s="9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130"/>
      <c r="EQ25" s="130"/>
      <c r="ER25" s="130"/>
      <c r="ES25" s="130"/>
      <c r="ET25" s="130"/>
      <c r="EU25" s="130"/>
      <c r="EV25" s="130"/>
      <c r="EW25" s="130"/>
      <c r="EX25" s="130"/>
      <c r="EY25" s="130"/>
      <c r="EZ25" s="130"/>
      <c r="FA25" s="130"/>
      <c r="FB25" s="130"/>
      <c r="FC25" s="130"/>
      <c r="FD25" s="130"/>
      <c r="FE25" s="130"/>
      <c r="FF25" s="130"/>
      <c r="FG25" s="130"/>
      <c r="FH25" s="130"/>
      <c r="FI25" s="130"/>
      <c r="FJ25" s="130"/>
      <c r="FK25" s="130"/>
      <c r="FL25" s="130"/>
      <c r="FM25" s="130"/>
      <c r="FN25" s="130"/>
      <c r="FO25" s="130"/>
      <c r="FP25" s="130"/>
      <c r="FQ25" s="130"/>
      <c r="FR25" s="130"/>
      <c r="FS25" s="130"/>
      <c r="FT25" s="130"/>
      <c r="FU25" s="130"/>
      <c r="FV25" s="130"/>
      <c r="FW25" s="130"/>
      <c r="FX25" s="130"/>
      <c r="FY25" s="130"/>
      <c r="FZ25" s="130"/>
      <c r="GA25" s="130"/>
      <c r="GB25" s="130"/>
      <c r="GC25" s="130"/>
      <c r="GD25" s="130"/>
      <c r="GE25" s="130"/>
      <c r="GF25" s="130"/>
      <c r="GG25" s="130"/>
      <c r="GH25" s="130"/>
      <c r="GI25" s="130"/>
      <c r="GJ25" s="130"/>
      <c r="GK25" s="130"/>
      <c r="GL25" s="130"/>
      <c r="GM25" s="130"/>
      <c r="GN25" s="130"/>
      <c r="GO25" s="130"/>
      <c r="GP25" s="130"/>
      <c r="GQ25" s="130"/>
      <c r="GR25" s="130"/>
      <c r="GS25" s="130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0"/>
      <c r="HK25" s="130"/>
      <c r="HL25" s="130"/>
      <c r="HM25" s="130"/>
      <c r="HN25" s="130"/>
      <c r="HO25" s="130"/>
      <c r="HP25" s="130"/>
      <c r="HQ25" s="130"/>
      <c r="HR25" s="130"/>
      <c r="HS25" s="130"/>
      <c r="HT25" s="130"/>
      <c r="HU25" s="130"/>
      <c r="HV25" s="130"/>
      <c r="HW25" s="130"/>
      <c r="HX25" s="130"/>
      <c r="HY25" s="130"/>
      <c r="HZ25" s="130"/>
      <c r="IA25" s="130"/>
      <c r="IB25" s="130"/>
      <c r="IC25" s="130"/>
      <c r="ID25" s="130"/>
      <c r="IE25" s="130"/>
      <c r="IF25" s="130"/>
      <c r="IG25" s="130"/>
      <c r="IH25" s="130"/>
      <c r="II25" s="130"/>
      <c r="IJ25" s="130"/>
      <c r="IK25" s="130"/>
      <c r="IL25" s="130"/>
      <c r="IM25" s="130"/>
      <c r="IN25" s="130"/>
      <c r="IO25" s="130"/>
      <c r="IP25" s="130"/>
      <c r="IQ25" s="130"/>
      <c r="IR25" s="130"/>
      <c r="IS25" s="130"/>
      <c r="IT25" s="130"/>
      <c r="IU25" s="130"/>
      <c r="IV25" s="130"/>
      <c r="IW25" s="130"/>
      <c r="IX25" s="130"/>
      <c r="IY25" s="130"/>
      <c r="IZ25" s="130"/>
      <c r="JA25" s="130"/>
      <c r="JB25" s="130"/>
      <c r="JC25" s="130"/>
      <c r="JD25" s="130"/>
      <c r="JE25" s="130"/>
      <c r="JF25" s="130"/>
      <c r="JG25" s="130"/>
      <c r="JH25" s="130"/>
      <c r="JI25" s="130"/>
      <c r="JJ25" s="130"/>
      <c r="JK25" s="130"/>
      <c r="JL25" s="130"/>
      <c r="JM25" s="130"/>
      <c r="JN25" s="130"/>
      <c r="JO25" s="130"/>
      <c r="JP25" s="130"/>
      <c r="JQ25" s="130"/>
      <c r="JR25" s="130"/>
      <c r="JS25" s="130"/>
      <c r="JT25" s="130"/>
      <c r="JU25" s="130"/>
      <c r="JV25" s="130"/>
      <c r="JW25" s="130"/>
      <c r="JX25" s="130"/>
      <c r="JY25" s="130"/>
      <c r="JZ25" s="130"/>
      <c r="KA25" s="130"/>
      <c r="KB25" s="130"/>
      <c r="KC25" s="130"/>
      <c r="KD25" s="130"/>
      <c r="KE25" s="130"/>
      <c r="KF25" s="130"/>
      <c r="KG25" s="130"/>
      <c r="KH25" s="130"/>
      <c r="KI25" s="130"/>
      <c r="KJ25" s="130"/>
      <c r="KK25" s="130"/>
      <c r="KL25" s="130"/>
      <c r="KM25" s="130"/>
      <c r="KN25" s="130"/>
      <c r="KO25" s="130"/>
      <c r="KP25" s="130"/>
      <c r="KQ25" s="130"/>
      <c r="KR25" s="130"/>
      <c r="KS25" s="130"/>
      <c r="KT25" s="130"/>
      <c r="KU25" s="130"/>
      <c r="KV25" s="130"/>
      <c r="KW25" s="130"/>
      <c r="KX25" s="130"/>
      <c r="KY25" s="130"/>
      <c r="KZ25" s="130"/>
      <c r="LA25" s="130"/>
      <c r="LB25" s="130"/>
      <c r="LC25" s="130"/>
      <c r="LD25" s="130"/>
      <c r="LE25" s="130"/>
      <c r="LF25" s="130"/>
      <c r="LG25" s="130"/>
      <c r="LH25" s="130"/>
      <c r="LI25" s="130"/>
      <c r="LJ25" s="130"/>
      <c r="LK25" s="130"/>
      <c r="LL25" s="130"/>
      <c r="LM25" s="130"/>
      <c r="LN25" s="130"/>
      <c r="LO25" s="130"/>
      <c r="LP25" s="130"/>
      <c r="LQ25" s="130"/>
      <c r="LR25" s="130"/>
      <c r="LS25" s="130"/>
      <c r="LT25" s="130"/>
      <c r="LU25" s="130"/>
      <c r="LV25" s="130"/>
      <c r="LW25" s="130"/>
      <c r="LX25" s="130"/>
      <c r="LY25" s="130"/>
      <c r="LZ25" s="130"/>
      <c r="MA25" s="130"/>
      <c r="MB25" s="130"/>
      <c r="MC25" s="130"/>
      <c r="MD25" s="130"/>
      <c r="ME25" s="130"/>
      <c r="MF25" s="130"/>
      <c r="MG25" s="130"/>
      <c r="MH25" s="130"/>
      <c r="MI25" s="130"/>
      <c r="MJ25" s="130"/>
      <c r="MK25" s="130"/>
      <c r="ML25" s="130"/>
      <c r="MM25" s="130"/>
      <c r="MN25" s="130"/>
      <c r="MO25" s="130"/>
      <c r="MP25" s="130"/>
      <c r="MQ25" s="130"/>
      <c r="MR25" s="130"/>
      <c r="MS25" s="130"/>
      <c r="MT25" s="130"/>
      <c r="MU25" s="130"/>
      <c r="MV25" s="130"/>
      <c r="MW25" s="130"/>
      <c r="MX25" s="130"/>
      <c r="MY25" s="130"/>
      <c r="MZ25" s="130"/>
      <c r="NA25" s="130"/>
      <c r="NB25" s="130"/>
      <c r="NC25" s="130"/>
      <c r="ND25" s="130"/>
      <c r="NE25" s="130"/>
      <c r="NF25" s="130"/>
      <c r="NG25" s="130"/>
      <c r="NH25" s="130"/>
      <c r="NI25" s="130"/>
      <c r="NJ25" s="130"/>
      <c r="NK25" s="130"/>
      <c r="NL25" s="130"/>
      <c r="NM25" s="130"/>
      <c r="NN25" s="130"/>
      <c r="NO25" s="130"/>
      <c r="NP25" s="130"/>
      <c r="NQ25" s="130"/>
      <c r="NR25" s="130"/>
      <c r="NS25" s="130"/>
      <c r="NT25" s="130"/>
      <c r="NU25" s="130"/>
      <c r="NV25" s="130"/>
      <c r="NW25" s="130"/>
      <c r="NX25" s="130"/>
      <c r="NY25" s="130"/>
      <c r="NZ25" s="130"/>
      <c r="OA25" s="130"/>
      <c r="OB25" s="130"/>
      <c r="OC25" s="130"/>
      <c r="OD25" s="130"/>
      <c r="OE25" s="130"/>
      <c r="OF25" s="130"/>
      <c r="OG25" s="130"/>
      <c r="OH25" s="130"/>
      <c r="OI25" s="130"/>
      <c r="OJ25" s="130"/>
      <c r="OK25" s="130"/>
      <c r="OL25" s="130"/>
      <c r="OM25" s="130"/>
      <c r="ON25" s="130"/>
      <c r="OO25" s="130"/>
      <c r="OP25" s="130"/>
      <c r="OQ25" s="130"/>
      <c r="OR25" s="130"/>
      <c r="OS25" s="130"/>
      <c r="OT25" s="130"/>
      <c r="OU25" s="130"/>
      <c r="OV25" s="130"/>
      <c r="OW25" s="130"/>
      <c r="OX25" s="130"/>
      <c r="OY25" s="130"/>
      <c r="OZ25" s="130"/>
      <c r="PA25" s="130"/>
      <c r="PB25" s="130"/>
      <c r="PC25" s="130"/>
      <c r="PD25" s="130"/>
      <c r="PE25" s="130"/>
      <c r="PF25" s="130"/>
      <c r="PG25" s="130"/>
      <c r="PH25" s="130"/>
      <c r="PI25" s="130"/>
      <c r="PJ25" s="130"/>
      <c r="PK25" s="130"/>
      <c r="PL25" s="130"/>
      <c r="PM25" s="130"/>
      <c r="PN25" s="130"/>
      <c r="PO25" s="130"/>
      <c r="PP25" s="130"/>
      <c r="PQ25" s="130"/>
      <c r="PR25" s="130"/>
      <c r="PS25" s="130"/>
      <c r="PT25" s="130"/>
      <c r="PU25" s="130"/>
      <c r="PV25" s="130"/>
      <c r="PW25" s="130"/>
      <c r="PX25" s="130"/>
      <c r="PY25" s="130"/>
      <c r="PZ25" s="130"/>
      <c r="QA25" s="130"/>
      <c r="QB25" s="130"/>
      <c r="QC25" s="130"/>
      <c r="QD25" s="130"/>
      <c r="QE25" s="130"/>
      <c r="QF25" s="130"/>
      <c r="QG25" s="130"/>
      <c r="QH25" s="130"/>
      <c r="QI25" s="130"/>
      <c r="QJ25" s="130"/>
      <c r="QK25" s="130"/>
      <c r="QL25" s="130"/>
      <c r="QM25" s="130"/>
      <c r="QN25" s="130"/>
      <c r="QO25" s="130"/>
      <c r="QP25" s="130"/>
      <c r="QQ25" s="130"/>
      <c r="QR25" s="130"/>
      <c r="QS25" s="130"/>
      <c r="QT25" s="130"/>
      <c r="QU25" s="130"/>
      <c r="QV25" s="130"/>
      <c r="QW25" s="130"/>
      <c r="QX25" s="130"/>
      <c r="QY25" s="130"/>
      <c r="QZ25" s="130"/>
      <c r="RA25" s="130"/>
      <c r="RB25" s="130"/>
      <c r="RC25" s="130"/>
      <c r="RD25" s="130"/>
      <c r="RE25" s="130"/>
      <c r="RF25" s="130"/>
      <c r="RG25" s="130"/>
      <c r="RH25" s="130"/>
      <c r="RI25" s="130"/>
      <c r="RJ25" s="130"/>
      <c r="RK25" s="130"/>
      <c r="RL25" s="130"/>
      <c r="RM25" s="130"/>
      <c r="RN25" s="130"/>
      <c r="RO25" s="130"/>
      <c r="RP25" s="130"/>
      <c r="RQ25" s="130"/>
      <c r="RR25" s="130"/>
      <c r="RS25" s="130"/>
      <c r="RT25" s="130"/>
      <c r="RU25" s="130"/>
      <c r="RV25" s="130"/>
      <c r="RW25" s="130"/>
      <c r="RX25" s="130"/>
      <c r="RY25" s="130"/>
      <c r="RZ25" s="130"/>
      <c r="SA25" s="130"/>
      <c r="SB25" s="130"/>
      <c r="SC25" s="130"/>
      <c r="SD25" s="130"/>
      <c r="SE25" s="130"/>
      <c r="SF25" s="130"/>
      <c r="SG25" s="130"/>
      <c r="SH25" s="130"/>
      <c r="SI25" s="130"/>
      <c r="SJ25" s="130"/>
      <c r="SK25" s="130"/>
      <c r="SL25" s="130"/>
      <c r="SM25" s="130"/>
      <c r="SN25" s="130"/>
      <c r="SO25" s="130"/>
      <c r="SP25" s="130"/>
      <c r="SQ25" s="130"/>
      <c r="SR25" s="130"/>
      <c r="SS25" s="130"/>
      <c r="ST25" s="130"/>
      <c r="SU25" s="130"/>
      <c r="SV25" s="130"/>
      <c r="SW25" s="130"/>
      <c r="SX25" s="130"/>
      <c r="SY25" s="130"/>
      <c r="SZ25" s="130"/>
      <c r="TA25" s="130"/>
      <c r="TB25" s="130"/>
      <c r="TC25" s="130"/>
      <c r="TD25" s="130"/>
      <c r="TE25" s="130"/>
      <c r="TF25" s="130"/>
      <c r="TG25" s="130"/>
      <c r="TH25" s="130"/>
      <c r="TI25" s="130"/>
      <c r="TJ25" s="130"/>
      <c r="TK25" s="130"/>
      <c r="TL25" s="130"/>
      <c r="TM25" s="130"/>
      <c r="TN25" s="130"/>
      <c r="TO25" s="130"/>
      <c r="TP25" s="130"/>
      <c r="TQ25" s="130"/>
      <c r="TR25" s="130"/>
      <c r="TS25" s="130"/>
      <c r="TT25" s="130"/>
      <c r="TU25" s="130"/>
      <c r="TV25" s="130"/>
      <c r="TW25" s="130"/>
      <c r="TX25" s="130"/>
      <c r="TY25" s="130"/>
      <c r="TZ25" s="130"/>
      <c r="UA25" s="130"/>
      <c r="UB25" s="130"/>
      <c r="UC25" s="130"/>
      <c r="UD25" s="130"/>
      <c r="UE25" s="130"/>
      <c r="UF25" s="130"/>
      <c r="UG25" s="130"/>
      <c r="UH25" s="130"/>
      <c r="UI25" s="130"/>
      <c r="UJ25" s="130"/>
      <c r="UK25" s="130"/>
      <c r="UL25" s="130"/>
      <c r="UM25" s="130"/>
      <c r="UN25" s="130"/>
      <c r="UO25" s="130"/>
      <c r="UP25" s="130"/>
      <c r="UQ25" s="130"/>
      <c r="UR25" s="130"/>
      <c r="US25" s="130"/>
      <c r="UT25" s="130"/>
      <c r="UU25" s="130"/>
      <c r="UV25" s="130"/>
      <c r="UW25" s="130"/>
      <c r="UX25" s="130"/>
      <c r="UY25" s="130"/>
      <c r="UZ25" s="130"/>
      <c r="VA25" s="130"/>
      <c r="VB25" s="130"/>
      <c r="VC25" s="130"/>
      <c r="VD25" s="130"/>
      <c r="VE25" s="130"/>
      <c r="VF25" s="130"/>
      <c r="VG25" s="130"/>
      <c r="VH25" s="130"/>
      <c r="VI25" s="130"/>
      <c r="VJ25" s="130"/>
      <c r="VK25" s="130"/>
      <c r="VL25" s="130"/>
      <c r="VM25" s="130"/>
      <c r="VN25" s="130"/>
      <c r="VO25" s="130"/>
      <c r="VP25" s="130"/>
      <c r="VQ25" s="130"/>
      <c r="VR25" s="130"/>
      <c r="VS25" s="130"/>
      <c r="VT25" s="130"/>
      <c r="VU25" s="130"/>
      <c r="VV25" s="130"/>
      <c r="VW25" s="130"/>
      <c r="VX25" s="130"/>
      <c r="VY25" s="130"/>
      <c r="VZ25" s="130"/>
      <c r="WA25" s="130"/>
      <c r="WB25" s="130"/>
      <c r="WC25" s="130"/>
      <c r="WD25" s="130"/>
      <c r="WE25" s="130"/>
      <c r="WF25" s="130"/>
      <c r="WG25" s="130"/>
      <c r="WH25" s="130"/>
      <c r="WI25" s="130"/>
      <c r="WJ25" s="130"/>
      <c r="WK25" s="130"/>
      <c r="WL25" s="130"/>
      <c r="WM25" s="130"/>
      <c r="WN25" s="130"/>
      <c r="WO25" s="130"/>
      <c r="WP25" s="130"/>
      <c r="WQ25" s="130"/>
      <c r="WR25" s="130"/>
      <c r="WS25" s="130"/>
      <c r="WT25" s="130"/>
      <c r="WU25" s="130"/>
      <c r="WV25" s="130"/>
      <c r="WW25" s="130"/>
      <c r="WX25" s="130"/>
      <c r="WY25" s="130"/>
      <c r="WZ25" s="130"/>
      <c r="XA25" s="130"/>
      <c r="XB25" s="130"/>
      <c r="XC25" s="130"/>
      <c r="XD25" s="130"/>
      <c r="XE25" s="130"/>
      <c r="XF25" s="130"/>
      <c r="XG25" s="130"/>
      <c r="XH25" s="130"/>
      <c r="XI25" s="130"/>
      <c r="XJ25" s="130"/>
      <c r="XK25" s="130"/>
      <c r="XL25" s="130"/>
      <c r="XM25" s="130"/>
      <c r="XN25" s="130"/>
      <c r="XO25" s="130"/>
      <c r="XP25" s="130"/>
      <c r="XQ25" s="130"/>
      <c r="XR25" s="130"/>
      <c r="XS25" s="130"/>
      <c r="XT25" s="130"/>
      <c r="XU25" s="130"/>
      <c r="XV25" s="130"/>
      <c r="XW25" s="130"/>
      <c r="XX25" s="130"/>
      <c r="XY25" s="130"/>
      <c r="XZ25" s="130"/>
      <c r="YA25" s="130"/>
      <c r="YB25" s="130"/>
      <c r="YC25" s="130"/>
      <c r="YD25" s="130"/>
      <c r="YE25" s="130"/>
      <c r="YF25" s="130"/>
      <c r="YG25" s="130"/>
      <c r="YH25" s="130"/>
      <c r="YI25" s="130"/>
      <c r="YJ25" s="130"/>
      <c r="YK25" s="130"/>
      <c r="YL25" s="130"/>
      <c r="YM25" s="130"/>
      <c r="YN25" s="130"/>
      <c r="YO25" s="130"/>
      <c r="YP25" s="130"/>
      <c r="YQ25" s="130"/>
      <c r="YR25" s="130"/>
      <c r="YS25" s="130"/>
      <c r="YT25" s="130"/>
      <c r="YU25" s="130"/>
      <c r="YV25" s="130"/>
      <c r="YW25" s="130"/>
      <c r="YX25" s="130"/>
      <c r="YY25" s="130"/>
      <c r="YZ25" s="130"/>
      <c r="ZA25" s="130"/>
      <c r="ZB25" s="130"/>
      <c r="ZC25" s="130"/>
      <c r="ZD25" s="130"/>
      <c r="ZE25" s="130"/>
      <c r="ZF25" s="130"/>
      <c r="ZG25" s="130"/>
      <c r="ZH25" s="130"/>
      <c r="ZI25" s="130"/>
      <c r="ZJ25" s="130"/>
      <c r="ZK25" s="130"/>
      <c r="ZL25" s="130"/>
      <c r="ZM25" s="130"/>
      <c r="ZN25" s="130"/>
      <c r="ZO25" s="130"/>
      <c r="ZP25" s="130"/>
      <c r="ZQ25" s="130"/>
      <c r="ZR25" s="130"/>
      <c r="ZS25" s="130"/>
      <c r="ZT25" s="130"/>
      <c r="ZU25" s="130"/>
      <c r="ZV25" s="130"/>
      <c r="ZW25" s="130"/>
      <c r="ZX25" s="130"/>
      <c r="ZY25" s="130"/>
      <c r="ZZ25" s="130"/>
    </row>
    <row r="26" spans="1:702" hidden="1" outlineLevel="1">
      <c r="A26" s="9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  <c r="EC26" s="130"/>
      <c r="ED26" s="130"/>
      <c r="EE26" s="130"/>
      <c r="EF26" s="130"/>
      <c r="EG26" s="130"/>
      <c r="EH26" s="130"/>
      <c r="EI26" s="130"/>
      <c r="EJ26" s="130"/>
      <c r="EK26" s="130"/>
      <c r="EL26" s="130"/>
      <c r="EM26" s="130"/>
      <c r="EN26" s="130"/>
      <c r="EO26" s="130"/>
      <c r="EP26" s="130"/>
      <c r="EQ26" s="130"/>
      <c r="ER26" s="130"/>
      <c r="ES26" s="130"/>
      <c r="ET26" s="130"/>
      <c r="EU26" s="130"/>
      <c r="EV26" s="130"/>
      <c r="EW26" s="130"/>
      <c r="EX26" s="130"/>
      <c r="EY26" s="130"/>
      <c r="EZ26" s="130"/>
      <c r="FA26" s="130"/>
      <c r="FB26" s="130"/>
      <c r="FC26" s="130"/>
      <c r="FD26" s="130"/>
      <c r="FE26" s="130"/>
      <c r="FF26" s="130"/>
      <c r="FG26" s="130"/>
      <c r="FH26" s="130"/>
      <c r="FI26" s="130"/>
      <c r="FJ26" s="130"/>
      <c r="FK26" s="130"/>
      <c r="FL26" s="130"/>
      <c r="FM26" s="130"/>
      <c r="FN26" s="130"/>
      <c r="FO26" s="130"/>
      <c r="FP26" s="130"/>
      <c r="FQ26" s="130"/>
      <c r="FR26" s="130"/>
      <c r="FS26" s="130"/>
      <c r="FT26" s="130"/>
      <c r="FU26" s="130"/>
      <c r="FV26" s="130"/>
      <c r="FW26" s="130"/>
      <c r="FX26" s="130"/>
      <c r="FY26" s="130"/>
      <c r="FZ26" s="130"/>
      <c r="GA26" s="130"/>
      <c r="GB26" s="130"/>
      <c r="GC26" s="130"/>
      <c r="GD26" s="130"/>
      <c r="GE26" s="130"/>
      <c r="GF26" s="130"/>
      <c r="GG26" s="130"/>
      <c r="GH26" s="130"/>
      <c r="GI26" s="130"/>
      <c r="GJ26" s="130"/>
      <c r="GK26" s="130"/>
      <c r="GL26" s="130"/>
      <c r="GM26" s="130"/>
      <c r="GN26" s="130"/>
      <c r="GO26" s="130"/>
      <c r="GP26" s="130"/>
      <c r="GQ26" s="130"/>
      <c r="GR26" s="130"/>
      <c r="GS26" s="130"/>
      <c r="GT26" s="130"/>
      <c r="GU26" s="130"/>
      <c r="GV26" s="130"/>
      <c r="GW26" s="130"/>
      <c r="GX26" s="130"/>
      <c r="GY26" s="130"/>
      <c r="GZ26" s="130"/>
      <c r="HA26" s="130"/>
      <c r="HB26" s="130"/>
      <c r="HC26" s="130"/>
      <c r="HD26" s="130"/>
      <c r="HE26" s="130"/>
      <c r="HF26" s="130"/>
      <c r="HG26" s="130"/>
      <c r="HH26" s="130"/>
      <c r="HI26" s="130"/>
      <c r="HJ26" s="130"/>
      <c r="HK26" s="130"/>
      <c r="HL26" s="130"/>
      <c r="HM26" s="130"/>
      <c r="HN26" s="130"/>
      <c r="HO26" s="130"/>
      <c r="HP26" s="130"/>
      <c r="HQ26" s="130"/>
      <c r="HR26" s="130"/>
      <c r="HS26" s="130"/>
      <c r="HT26" s="130"/>
      <c r="HU26" s="130"/>
      <c r="HV26" s="130"/>
      <c r="HW26" s="130"/>
      <c r="HX26" s="130"/>
      <c r="HY26" s="130"/>
      <c r="HZ26" s="130"/>
      <c r="IA26" s="130"/>
      <c r="IB26" s="130"/>
      <c r="IC26" s="130"/>
      <c r="ID26" s="130"/>
      <c r="IE26" s="130"/>
      <c r="IF26" s="130"/>
      <c r="IG26" s="130"/>
      <c r="IH26" s="130"/>
      <c r="II26" s="130"/>
      <c r="IJ26" s="130"/>
      <c r="IK26" s="130"/>
      <c r="IL26" s="130"/>
      <c r="IM26" s="130"/>
      <c r="IN26" s="130"/>
      <c r="IO26" s="130"/>
      <c r="IP26" s="130"/>
      <c r="IQ26" s="130"/>
      <c r="IR26" s="130"/>
      <c r="IS26" s="130"/>
      <c r="IT26" s="130"/>
      <c r="IU26" s="130"/>
      <c r="IV26" s="130"/>
      <c r="IW26" s="130"/>
      <c r="IX26" s="130"/>
      <c r="IY26" s="130"/>
      <c r="IZ26" s="130"/>
      <c r="JA26" s="130"/>
      <c r="JB26" s="130"/>
      <c r="JC26" s="130"/>
      <c r="JD26" s="130"/>
      <c r="JE26" s="130"/>
      <c r="JF26" s="130"/>
      <c r="JG26" s="130"/>
      <c r="JH26" s="130"/>
      <c r="JI26" s="130"/>
      <c r="JJ26" s="130"/>
      <c r="JK26" s="130"/>
      <c r="JL26" s="130"/>
      <c r="JM26" s="130"/>
      <c r="JN26" s="130"/>
      <c r="JO26" s="130"/>
      <c r="JP26" s="130"/>
      <c r="JQ26" s="130"/>
      <c r="JR26" s="130"/>
      <c r="JS26" s="130"/>
      <c r="JT26" s="130"/>
      <c r="JU26" s="130"/>
      <c r="JV26" s="130"/>
      <c r="JW26" s="130"/>
      <c r="JX26" s="130"/>
      <c r="JY26" s="130"/>
      <c r="JZ26" s="130"/>
      <c r="KA26" s="130"/>
      <c r="KB26" s="130"/>
      <c r="KC26" s="130"/>
      <c r="KD26" s="130"/>
      <c r="KE26" s="130"/>
      <c r="KF26" s="130"/>
      <c r="KG26" s="130"/>
      <c r="KH26" s="130"/>
      <c r="KI26" s="130"/>
      <c r="KJ26" s="130"/>
      <c r="KK26" s="130"/>
      <c r="KL26" s="130"/>
      <c r="KM26" s="130"/>
      <c r="KN26" s="130"/>
      <c r="KO26" s="130"/>
      <c r="KP26" s="130"/>
      <c r="KQ26" s="130"/>
      <c r="KR26" s="130"/>
      <c r="KS26" s="130"/>
      <c r="KT26" s="130"/>
      <c r="KU26" s="130"/>
      <c r="KV26" s="130"/>
      <c r="KW26" s="130"/>
      <c r="KX26" s="130"/>
      <c r="KY26" s="130"/>
      <c r="KZ26" s="130"/>
      <c r="LA26" s="130"/>
      <c r="LB26" s="130"/>
      <c r="LC26" s="130"/>
      <c r="LD26" s="130"/>
      <c r="LE26" s="130"/>
      <c r="LF26" s="130"/>
      <c r="LG26" s="130"/>
      <c r="LH26" s="130"/>
      <c r="LI26" s="130"/>
      <c r="LJ26" s="130"/>
      <c r="LK26" s="130"/>
      <c r="LL26" s="130"/>
      <c r="LM26" s="130"/>
      <c r="LN26" s="130"/>
      <c r="LO26" s="130"/>
      <c r="LP26" s="130"/>
      <c r="LQ26" s="130"/>
      <c r="LR26" s="130"/>
      <c r="LS26" s="130"/>
      <c r="LT26" s="130"/>
      <c r="LU26" s="130"/>
      <c r="LV26" s="130"/>
      <c r="LW26" s="130"/>
      <c r="LX26" s="130"/>
      <c r="LY26" s="130"/>
      <c r="LZ26" s="130"/>
      <c r="MA26" s="130"/>
      <c r="MB26" s="130"/>
      <c r="MC26" s="130"/>
      <c r="MD26" s="130"/>
      <c r="ME26" s="130"/>
      <c r="MF26" s="130"/>
      <c r="MG26" s="130"/>
      <c r="MH26" s="130"/>
      <c r="MI26" s="130"/>
      <c r="MJ26" s="130"/>
      <c r="MK26" s="130"/>
      <c r="ML26" s="130"/>
      <c r="MM26" s="130"/>
      <c r="MN26" s="130"/>
      <c r="MO26" s="130"/>
      <c r="MP26" s="130"/>
      <c r="MQ26" s="130"/>
      <c r="MR26" s="130"/>
      <c r="MS26" s="130"/>
      <c r="MT26" s="130"/>
      <c r="MU26" s="130"/>
      <c r="MV26" s="130"/>
      <c r="MW26" s="130"/>
      <c r="MX26" s="130"/>
      <c r="MY26" s="130"/>
      <c r="MZ26" s="130"/>
      <c r="NA26" s="130"/>
      <c r="NB26" s="130"/>
      <c r="NC26" s="130"/>
      <c r="ND26" s="130"/>
      <c r="NE26" s="130"/>
      <c r="NF26" s="130"/>
      <c r="NG26" s="130"/>
      <c r="NH26" s="130"/>
      <c r="NI26" s="130"/>
      <c r="NJ26" s="130"/>
      <c r="NK26" s="130"/>
      <c r="NL26" s="130"/>
      <c r="NM26" s="130"/>
      <c r="NN26" s="130"/>
      <c r="NO26" s="130"/>
      <c r="NP26" s="130"/>
      <c r="NQ26" s="130"/>
      <c r="NR26" s="130"/>
      <c r="NS26" s="130"/>
      <c r="NT26" s="130"/>
      <c r="NU26" s="130"/>
      <c r="NV26" s="130"/>
      <c r="NW26" s="130"/>
      <c r="NX26" s="130"/>
      <c r="NY26" s="130"/>
      <c r="NZ26" s="130"/>
      <c r="OA26" s="130"/>
      <c r="OB26" s="130"/>
      <c r="OC26" s="130"/>
      <c r="OD26" s="130"/>
      <c r="OE26" s="130"/>
      <c r="OF26" s="130"/>
      <c r="OG26" s="130"/>
      <c r="OH26" s="130"/>
      <c r="OI26" s="130"/>
      <c r="OJ26" s="130"/>
      <c r="OK26" s="130"/>
      <c r="OL26" s="130"/>
      <c r="OM26" s="130"/>
      <c r="ON26" s="130"/>
      <c r="OO26" s="130"/>
      <c r="OP26" s="130"/>
      <c r="OQ26" s="130"/>
      <c r="OR26" s="130"/>
      <c r="OS26" s="130"/>
      <c r="OT26" s="130"/>
      <c r="OU26" s="130"/>
      <c r="OV26" s="130"/>
      <c r="OW26" s="130"/>
      <c r="OX26" s="130"/>
      <c r="OY26" s="130"/>
      <c r="OZ26" s="130"/>
      <c r="PA26" s="130"/>
      <c r="PB26" s="130"/>
      <c r="PC26" s="130"/>
      <c r="PD26" s="130"/>
      <c r="PE26" s="130"/>
      <c r="PF26" s="130"/>
      <c r="PG26" s="130"/>
      <c r="PH26" s="130"/>
      <c r="PI26" s="130"/>
      <c r="PJ26" s="130"/>
      <c r="PK26" s="130"/>
      <c r="PL26" s="130"/>
      <c r="PM26" s="130"/>
      <c r="PN26" s="130"/>
      <c r="PO26" s="130"/>
      <c r="PP26" s="130"/>
      <c r="PQ26" s="130"/>
      <c r="PR26" s="130"/>
      <c r="PS26" s="130"/>
      <c r="PT26" s="130"/>
      <c r="PU26" s="130"/>
      <c r="PV26" s="130"/>
      <c r="PW26" s="130"/>
      <c r="PX26" s="130"/>
      <c r="PY26" s="130"/>
      <c r="PZ26" s="130"/>
      <c r="QA26" s="130"/>
      <c r="QB26" s="130"/>
      <c r="QC26" s="130"/>
      <c r="QD26" s="130"/>
      <c r="QE26" s="130"/>
      <c r="QF26" s="130"/>
      <c r="QG26" s="130"/>
      <c r="QH26" s="130"/>
      <c r="QI26" s="130"/>
      <c r="QJ26" s="130"/>
      <c r="QK26" s="130"/>
      <c r="QL26" s="130"/>
      <c r="QM26" s="130"/>
      <c r="QN26" s="130"/>
      <c r="QO26" s="130"/>
      <c r="QP26" s="130"/>
      <c r="QQ26" s="130"/>
      <c r="QR26" s="130"/>
      <c r="QS26" s="130"/>
      <c r="QT26" s="130"/>
      <c r="QU26" s="130"/>
      <c r="QV26" s="130"/>
      <c r="QW26" s="130"/>
      <c r="QX26" s="130"/>
      <c r="QY26" s="130"/>
      <c r="QZ26" s="130"/>
      <c r="RA26" s="130"/>
      <c r="RB26" s="130"/>
      <c r="RC26" s="130"/>
      <c r="RD26" s="130"/>
      <c r="RE26" s="130"/>
      <c r="RF26" s="130"/>
      <c r="RG26" s="130"/>
      <c r="RH26" s="130"/>
      <c r="RI26" s="130"/>
      <c r="RJ26" s="130"/>
      <c r="RK26" s="130"/>
      <c r="RL26" s="130"/>
      <c r="RM26" s="130"/>
      <c r="RN26" s="130"/>
      <c r="RO26" s="130"/>
      <c r="RP26" s="130"/>
      <c r="RQ26" s="130"/>
      <c r="RR26" s="130"/>
      <c r="RS26" s="130"/>
      <c r="RT26" s="130"/>
      <c r="RU26" s="130"/>
      <c r="RV26" s="130"/>
      <c r="RW26" s="130"/>
      <c r="RX26" s="130"/>
      <c r="RY26" s="130"/>
      <c r="RZ26" s="130"/>
      <c r="SA26" s="130"/>
      <c r="SB26" s="130"/>
      <c r="SC26" s="130"/>
      <c r="SD26" s="130"/>
      <c r="SE26" s="130"/>
      <c r="SF26" s="130"/>
      <c r="SG26" s="130"/>
      <c r="SH26" s="130"/>
      <c r="SI26" s="130"/>
      <c r="SJ26" s="130"/>
      <c r="SK26" s="130"/>
      <c r="SL26" s="130"/>
      <c r="SM26" s="130"/>
      <c r="SN26" s="130"/>
      <c r="SO26" s="130"/>
      <c r="SP26" s="130"/>
      <c r="SQ26" s="130"/>
      <c r="SR26" s="130"/>
      <c r="SS26" s="130"/>
      <c r="ST26" s="130"/>
      <c r="SU26" s="130"/>
      <c r="SV26" s="130"/>
      <c r="SW26" s="130"/>
      <c r="SX26" s="130"/>
      <c r="SY26" s="130"/>
      <c r="SZ26" s="130"/>
      <c r="TA26" s="130"/>
      <c r="TB26" s="130"/>
      <c r="TC26" s="130"/>
      <c r="TD26" s="130"/>
      <c r="TE26" s="130"/>
      <c r="TF26" s="130"/>
      <c r="TG26" s="130"/>
      <c r="TH26" s="130"/>
      <c r="TI26" s="130"/>
      <c r="TJ26" s="130"/>
      <c r="TK26" s="130"/>
      <c r="TL26" s="130"/>
      <c r="TM26" s="130"/>
      <c r="TN26" s="130"/>
      <c r="TO26" s="130"/>
      <c r="TP26" s="130"/>
      <c r="TQ26" s="130"/>
      <c r="TR26" s="130"/>
      <c r="TS26" s="130"/>
      <c r="TT26" s="130"/>
      <c r="TU26" s="130"/>
      <c r="TV26" s="130"/>
      <c r="TW26" s="130"/>
      <c r="TX26" s="130"/>
      <c r="TY26" s="130"/>
      <c r="TZ26" s="130"/>
      <c r="UA26" s="130"/>
      <c r="UB26" s="130"/>
      <c r="UC26" s="130"/>
      <c r="UD26" s="130"/>
      <c r="UE26" s="130"/>
      <c r="UF26" s="130"/>
      <c r="UG26" s="130"/>
      <c r="UH26" s="130"/>
      <c r="UI26" s="130"/>
      <c r="UJ26" s="130"/>
      <c r="UK26" s="130"/>
      <c r="UL26" s="130"/>
      <c r="UM26" s="130"/>
      <c r="UN26" s="130"/>
      <c r="UO26" s="130"/>
      <c r="UP26" s="130"/>
      <c r="UQ26" s="130"/>
      <c r="UR26" s="130"/>
      <c r="US26" s="130"/>
      <c r="UT26" s="130"/>
      <c r="UU26" s="130"/>
      <c r="UV26" s="130"/>
      <c r="UW26" s="130"/>
      <c r="UX26" s="130"/>
      <c r="UY26" s="130"/>
      <c r="UZ26" s="130"/>
      <c r="VA26" s="130"/>
      <c r="VB26" s="130"/>
      <c r="VC26" s="130"/>
      <c r="VD26" s="130"/>
      <c r="VE26" s="130"/>
      <c r="VF26" s="130"/>
      <c r="VG26" s="130"/>
      <c r="VH26" s="130"/>
      <c r="VI26" s="130"/>
      <c r="VJ26" s="130"/>
      <c r="VK26" s="130"/>
      <c r="VL26" s="130"/>
      <c r="VM26" s="130"/>
      <c r="VN26" s="130"/>
      <c r="VO26" s="130"/>
      <c r="VP26" s="130"/>
      <c r="VQ26" s="130"/>
      <c r="VR26" s="130"/>
      <c r="VS26" s="130"/>
      <c r="VT26" s="130"/>
      <c r="VU26" s="130"/>
      <c r="VV26" s="130"/>
      <c r="VW26" s="130"/>
      <c r="VX26" s="130"/>
      <c r="VY26" s="130"/>
      <c r="VZ26" s="130"/>
      <c r="WA26" s="130"/>
      <c r="WB26" s="130"/>
      <c r="WC26" s="130"/>
      <c r="WD26" s="130"/>
      <c r="WE26" s="130"/>
      <c r="WF26" s="130"/>
      <c r="WG26" s="130"/>
      <c r="WH26" s="130"/>
      <c r="WI26" s="130"/>
      <c r="WJ26" s="130"/>
      <c r="WK26" s="130"/>
      <c r="WL26" s="130"/>
      <c r="WM26" s="130"/>
      <c r="WN26" s="130"/>
      <c r="WO26" s="130"/>
      <c r="WP26" s="130"/>
      <c r="WQ26" s="130"/>
      <c r="WR26" s="130"/>
      <c r="WS26" s="130"/>
      <c r="WT26" s="130"/>
      <c r="WU26" s="130"/>
      <c r="WV26" s="130"/>
      <c r="WW26" s="130"/>
      <c r="WX26" s="130"/>
      <c r="WY26" s="130"/>
      <c r="WZ26" s="130"/>
      <c r="XA26" s="130"/>
      <c r="XB26" s="130"/>
      <c r="XC26" s="130"/>
      <c r="XD26" s="130"/>
      <c r="XE26" s="130"/>
      <c r="XF26" s="130"/>
      <c r="XG26" s="130"/>
      <c r="XH26" s="130"/>
      <c r="XI26" s="130"/>
      <c r="XJ26" s="130"/>
      <c r="XK26" s="130"/>
      <c r="XL26" s="130"/>
      <c r="XM26" s="130"/>
      <c r="XN26" s="130"/>
      <c r="XO26" s="130"/>
      <c r="XP26" s="130"/>
      <c r="XQ26" s="130"/>
      <c r="XR26" s="130"/>
      <c r="XS26" s="130"/>
      <c r="XT26" s="130"/>
      <c r="XU26" s="130"/>
      <c r="XV26" s="130"/>
      <c r="XW26" s="130"/>
      <c r="XX26" s="130"/>
      <c r="XY26" s="130"/>
      <c r="XZ26" s="130"/>
      <c r="YA26" s="130"/>
      <c r="YB26" s="130"/>
      <c r="YC26" s="130"/>
      <c r="YD26" s="130"/>
      <c r="YE26" s="130"/>
      <c r="YF26" s="130"/>
      <c r="YG26" s="130"/>
      <c r="YH26" s="130"/>
      <c r="YI26" s="130"/>
      <c r="YJ26" s="130"/>
      <c r="YK26" s="130"/>
      <c r="YL26" s="130"/>
      <c r="YM26" s="130"/>
      <c r="YN26" s="130"/>
      <c r="YO26" s="130"/>
      <c r="YP26" s="130"/>
      <c r="YQ26" s="130"/>
      <c r="YR26" s="130"/>
      <c r="YS26" s="130"/>
      <c r="YT26" s="130"/>
      <c r="YU26" s="130"/>
      <c r="YV26" s="130"/>
      <c r="YW26" s="130"/>
      <c r="YX26" s="130"/>
      <c r="YY26" s="130"/>
      <c r="YZ26" s="130"/>
      <c r="ZA26" s="130"/>
      <c r="ZB26" s="130"/>
      <c r="ZC26" s="130"/>
      <c r="ZD26" s="130"/>
      <c r="ZE26" s="130"/>
      <c r="ZF26" s="130"/>
      <c r="ZG26" s="130"/>
      <c r="ZH26" s="130"/>
      <c r="ZI26" s="130"/>
      <c r="ZJ26" s="130"/>
      <c r="ZK26" s="130"/>
      <c r="ZL26" s="130"/>
      <c r="ZM26" s="130"/>
      <c r="ZN26" s="130"/>
      <c r="ZO26" s="130"/>
      <c r="ZP26" s="130"/>
      <c r="ZQ26" s="130"/>
      <c r="ZR26" s="130"/>
      <c r="ZS26" s="130"/>
      <c r="ZT26" s="130"/>
      <c r="ZU26" s="130"/>
      <c r="ZV26" s="130"/>
      <c r="ZW26" s="130"/>
      <c r="ZX26" s="130"/>
      <c r="ZY26" s="130"/>
      <c r="ZZ26" s="130"/>
    </row>
    <row r="27" spans="1:702" hidden="1" outlineLevel="1">
      <c r="A27" s="9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  <c r="BZ27" s="130"/>
      <c r="CA27" s="130"/>
      <c r="CB27" s="130"/>
      <c r="CC27" s="130"/>
      <c r="CD27" s="130"/>
      <c r="CE27" s="130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  <c r="DA27" s="130"/>
      <c r="DB27" s="130"/>
      <c r="DC27" s="130"/>
      <c r="DD27" s="130"/>
      <c r="DE27" s="130"/>
      <c r="DF27" s="130"/>
      <c r="DG27" s="130"/>
      <c r="DH27" s="130"/>
      <c r="DI27" s="130"/>
      <c r="DJ27" s="130"/>
      <c r="DK27" s="130"/>
      <c r="DL27" s="130"/>
      <c r="DM27" s="130"/>
      <c r="DN27" s="130"/>
      <c r="DO27" s="130"/>
      <c r="DP27" s="130"/>
      <c r="DQ27" s="130"/>
      <c r="DR27" s="130"/>
      <c r="DS27" s="130"/>
      <c r="DT27" s="130"/>
      <c r="DU27" s="130"/>
      <c r="DV27" s="130"/>
      <c r="DW27" s="130"/>
      <c r="DX27" s="130"/>
      <c r="DY27" s="130"/>
      <c r="DZ27" s="130"/>
      <c r="EA27" s="130"/>
      <c r="EB27" s="130"/>
      <c r="EC27" s="130"/>
      <c r="ED27" s="130"/>
      <c r="EE27" s="130"/>
      <c r="EF27" s="130"/>
      <c r="EG27" s="130"/>
      <c r="EH27" s="130"/>
      <c r="EI27" s="130"/>
      <c r="EJ27" s="130"/>
      <c r="EK27" s="130"/>
      <c r="EL27" s="130"/>
      <c r="EM27" s="130"/>
      <c r="EN27" s="130"/>
      <c r="EO27" s="130"/>
      <c r="EP27" s="130"/>
      <c r="EQ27" s="130"/>
      <c r="ER27" s="130"/>
      <c r="ES27" s="130"/>
      <c r="ET27" s="130"/>
      <c r="EU27" s="130"/>
      <c r="EV27" s="130"/>
      <c r="EW27" s="130"/>
      <c r="EX27" s="130"/>
      <c r="EY27" s="130"/>
      <c r="EZ27" s="130"/>
      <c r="FA27" s="130"/>
      <c r="FB27" s="130"/>
      <c r="FC27" s="130"/>
      <c r="FD27" s="130"/>
      <c r="FE27" s="130"/>
      <c r="FF27" s="130"/>
      <c r="FG27" s="130"/>
      <c r="FH27" s="130"/>
      <c r="FI27" s="130"/>
      <c r="FJ27" s="130"/>
      <c r="FK27" s="130"/>
      <c r="FL27" s="130"/>
      <c r="FM27" s="130"/>
      <c r="FN27" s="130"/>
      <c r="FO27" s="130"/>
      <c r="FP27" s="130"/>
      <c r="FQ27" s="130"/>
      <c r="FR27" s="130"/>
      <c r="FS27" s="130"/>
      <c r="FT27" s="130"/>
      <c r="FU27" s="130"/>
      <c r="FV27" s="130"/>
      <c r="FW27" s="130"/>
      <c r="FX27" s="130"/>
      <c r="FY27" s="130"/>
      <c r="FZ27" s="130"/>
      <c r="GA27" s="130"/>
      <c r="GB27" s="130"/>
      <c r="GC27" s="130"/>
      <c r="GD27" s="130"/>
      <c r="GE27" s="130"/>
      <c r="GF27" s="130"/>
      <c r="GG27" s="130"/>
      <c r="GH27" s="130"/>
      <c r="GI27" s="130"/>
      <c r="GJ27" s="130"/>
      <c r="GK27" s="130"/>
      <c r="GL27" s="130"/>
      <c r="GM27" s="130"/>
      <c r="GN27" s="130"/>
      <c r="GO27" s="130"/>
      <c r="GP27" s="130"/>
      <c r="GQ27" s="130"/>
      <c r="GR27" s="130"/>
      <c r="GS27" s="130"/>
      <c r="GT27" s="130"/>
      <c r="GU27" s="130"/>
      <c r="GV27" s="130"/>
      <c r="GW27" s="130"/>
      <c r="GX27" s="130"/>
      <c r="GY27" s="130"/>
      <c r="GZ27" s="130"/>
      <c r="HA27" s="130"/>
      <c r="HB27" s="130"/>
      <c r="HC27" s="130"/>
      <c r="HD27" s="130"/>
      <c r="HE27" s="130"/>
      <c r="HF27" s="130"/>
      <c r="HG27" s="130"/>
      <c r="HH27" s="130"/>
      <c r="HI27" s="130"/>
      <c r="HJ27" s="130"/>
      <c r="HK27" s="130"/>
      <c r="HL27" s="130"/>
      <c r="HM27" s="130"/>
      <c r="HN27" s="130"/>
      <c r="HO27" s="130"/>
      <c r="HP27" s="130"/>
      <c r="HQ27" s="130"/>
      <c r="HR27" s="130"/>
      <c r="HS27" s="130"/>
      <c r="HT27" s="130"/>
      <c r="HU27" s="130"/>
      <c r="HV27" s="130"/>
      <c r="HW27" s="130"/>
      <c r="HX27" s="130"/>
      <c r="HY27" s="130"/>
      <c r="HZ27" s="130"/>
      <c r="IA27" s="130"/>
      <c r="IB27" s="130"/>
      <c r="IC27" s="130"/>
      <c r="ID27" s="130"/>
      <c r="IE27" s="130"/>
      <c r="IF27" s="130"/>
      <c r="IG27" s="130"/>
      <c r="IH27" s="130"/>
      <c r="II27" s="130"/>
      <c r="IJ27" s="130"/>
      <c r="IK27" s="130"/>
      <c r="IL27" s="130"/>
      <c r="IM27" s="130"/>
      <c r="IN27" s="130"/>
      <c r="IO27" s="130"/>
      <c r="IP27" s="130"/>
      <c r="IQ27" s="130"/>
      <c r="IR27" s="130"/>
      <c r="IS27" s="130"/>
      <c r="IT27" s="130"/>
      <c r="IU27" s="130"/>
      <c r="IV27" s="130"/>
      <c r="IW27" s="130"/>
      <c r="IX27" s="130"/>
      <c r="IY27" s="130"/>
      <c r="IZ27" s="130"/>
      <c r="JA27" s="130"/>
      <c r="JB27" s="130"/>
      <c r="JC27" s="130"/>
      <c r="JD27" s="130"/>
      <c r="JE27" s="130"/>
      <c r="JF27" s="130"/>
      <c r="JG27" s="130"/>
      <c r="JH27" s="130"/>
      <c r="JI27" s="130"/>
      <c r="JJ27" s="130"/>
      <c r="JK27" s="130"/>
      <c r="JL27" s="130"/>
      <c r="JM27" s="130"/>
      <c r="JN27" s="130"/>
      <c r="JO27" s="130"/>
      <c r="JP27" s="130"/>
      <c r="JQ27" s="130"/>
      <c r="JR27" s="130"/>
      <c r="JS27" s="130"/>
      <c r="JT27" s="130"/>
      <c r="JU27" s="130"/>
      <c r="JV27" s="130"/>
      <c r="JW27" s="130"/>
      <c r="JX27" s="130"/>
      <c r="JY27" s="130"/>
      <c r="JZ27" s="130"/>
      <c r="KA27" s="130"/>
      <c r="KB27" s="130"/>
      <c r="KC27" s="130"/>
      <c r="KD27" s="130"/>
      <c r="KE27" s="130"/>
      <c r="KF27" s="130"/>
      <c r="KG27" s="130"/>
      <c r="KH27" s="130"/>
      <c r="KI27" s="130"/>
      <c r="KJ27" s="130"/>
      <c r="KK27" s="130"/>
      <c r="KL27" s="130"/>
      <c r="KM27" s="130"/>
      <c r="KN27" s="130"/>
      <c r="KO27" s="130"/>
      <c r="KP27" s="130"/>
      <c r="KQ27" s="130"/>
      <c r="KR27" s="130"/>
      <c r="KS27" s="130"/>
      <c r="KT27" s="130"/>
      <c r="KU27" s="130"/>
      <c r="KV27" s="130"/>
      <c r="KW27" s="130"/>
      <c r="KX27" s="130"/>
      <c r="KY27" s="130"/>
      <c r="KZ27" s="130"/>
      <c r="LA27" s="130"/>
      <c r="LB27" s="130"/>
      <c r="LC27" s="130"/>
      <c r="LD27" s="130"/>
      <c r="LE27" s="130"/>
      <c r="LF27" s="130"/>
      <c r="LG27" s="130"/>
      <c r="LH27" s="130"/>
      <c r="LI27" s="130"/>
      <c r="LJ27" s="130"/>
      <c r="LK27" s="130"/>
      <c r="LL27" s="130"/>
      <c r="LM27" s="130"/>
      <c r="LN27" s="130"/>
      <c r="LO27" s="130"/>
      <c r="LP27" s="130"/>
      <c r="LQ27" s="130"/>
      <c r="LR27" s="130"/>
      <c r="LS27" s="130"/>
      <c r="LT27" s="130"/>
      <c r="LU27" s="130"/>
      <c r="LV27" s="130"/>
      <c r="LW27" s="130"/>
      <c r="LX27" s="130"/>
      <c r="LY27" s="130"/>
      <c r="LZ27" s="130"/>
      <c r="MA27" s="130"/>
      <c r="MB27" s="130"/>
      <c r="MC27" s="130"/>
      <c r="MD27" s="130"/>
      <c r="ME27" s="130"/>
      <c r="MF27" s="130"/>
      <c r="MG27" s="130"/>
      <c r="MH27" s="130"/>
      <c r="MI27" s="130"/>
      <c r="MJ27" s="130"/>
      <c r="MK27" s="130"/>
      <c r="ML27" s="130"/>
      <c r="MM27" s="130"/>
      <c r="MN27" s="130"/>
      <c r="MO27" s="130"/>
      <c r="MP27" s="130"/>
      <c r="MQ27" s="130"/>
      <c r="MR27" s="130"/>
      <c r="MS27" s="130"/>
      <c r="MT27" s="130"/>
      <c r="MU27" s="130"/>
      <c r="MV27" s="130"/>
      <c r="MW27" s="130"/>
      <c r="MX27" s="130"/>
      <c r="MY27" s="130"/>
      <c r="MZ27" s="130"/>
      <c r="NA27" s="130"/>
      <c r="NB27" s="130"/>
      <c r="NC27" s="130"/>
      <c r="ND27" s="130"/>
      <c r="NE27" s="130"/>
      <c r="NF27" s="130"/>
      <c r="NG27" s="130"/>
      <c r="NH27" s="130"/>
      <c r="NI27" s="130"/>
      <c r="NJ27" s="130"/>
      <c r="NK27" s="130"/>
      <c r="NL27" s="130"/>
      <c r="NM27" s="130"/>
      <c r="NN27" s="130"/>
      <c r="NO27" s="130"/>
      <c r="NP27" s="130"/>
      <c r="NQ27" s="130"/>
      <c r="NR27" s="130"/>
      <c r="NS27" s="130"/>
      <c r="NT27" s="130"/>
      <c r="NU27" s="130"/>
      <c r="NV27" s="130"/>
      <c r="NW27" s="130"/>
      <c r="NX27" s="130"/>
      <c r="NY27" s="130"/>
      <c r="NZ27" s="130"/>
      <c r="OA27" s="130"/>
      <c r="OB27" s="130"/>
      <c r="OC27" s="130"/>
      <c r="OD27" s="130"/>
      <c r="OE27" s="130"/>
      <c r="OF27" s="130"/>
      <c r="OG27" s="130"/>
      <c r="OH27" s="130"/>
      <c r="OI27" s="130"/>
      <c r="OJ27" s="130"/>
      <c r="OK27" s="130"/>
      <c r="OL27" s="130"/>
      <c r="OM27" s="130"/>
      <c r="ON27" s="130"/>
      <c r="OO27" s="130"/>
      <c r="OP27" s="130"/>
      <c r="OQ27" s="130"/>
      <c r="OR27" s="130"/>
      <c r="OS27" s="130"/>
      <c r="OT27" s="130"/>
      <c r="OU27" s="130"/>
      <c r="OV27" s="130"/>
      <c r="OW27" s="130"/>
      <c r="OX27" s="130"/>
      <c r="OY27" s="130"/>
      <c r="OZ27" s="130"/>
      <c r="PA27" s="130"/>
      <c r="PB27" s="130"/>
      <c r="PC27" s="130"/>
      <c r="PD27" s="130"/>
      <c r="PE27" s="130"/>
      <c r="PF27" s="130"/>
      <c r="PG27" s="130"/>
      <c r="PH27" s="130"/>
      <c r="PI27" s="130"/>
      <c r="PJ27" s="130"/>
      <c r="PK27" s="130"/>
      <c r="PL27" s="130"/>
      <c r="PM27" s="130"/>
      <c r="PN27" s="130"/>
      <c r="PO27" s="130"/>
      <c r="PP27" s="130"/>
      <c r="PQ27" s="130"/>
      <c r="PR27" s="130"/>
      <c r="PS27" s="130"/>
      <c r="PT27" s="130"/>
      <c r="PU27" s="130"/>
      <c r="PV27" s="130"/>
      <c r="PW27" s="130"/>
      <c r="PX27" s="130"/>
      <c r="PY27" s="130"/>
      <c r="PZ27" s="130"/>
      <c r="QA27" s="130"/>
      <c r="QB27" s="130"/>
      <c r="QC27" s="130"/>
      <c r="QD27" s="130"/>
      <c r="QE27" s="130"/>
      <c r="QF27" s="130"/>
      <c r="QG27" s="130"/>
      <c r="QH27" s="130"/>
      <c r="QI27" s="130"/>
      <c r="QJ27" s="130"/>
      <c r="QK27" s="130"/>
      <c r="QL27" s="130"/>
      <c r="QM27" s="130"/>
      <c r="QN27" s="130"/>
      <c r="QO27" s="130"/>
      <c r="QP27" s="130"/>
      <c r="QQ27" s="130"/>
      <c r="QR27" s="130"/>
      <c r="QS27" s="130"/>
      <c r="QT27" s="130"/>
      <c r="QU27" s="130"/>
      <c r="QV27" s="130"/>
      <c r="QW27" s="130"/>
      <c r="QX27" s="130"/>
      <c r="QY27" s="130"/>
      <c r="QZ27" s="130"/>
      <c r="RA27" s="130"/>
      <c r="RB27" s="130"/>
      <c r="RC27" s="130"/>
      <c r="RD27" s="130"/>
      <c r="RE27" s="130"/>
      <c r="RF27" s="130"/>
      <c r="RG27" s="130"/>
      <c r="RH27" s="130"/>
      <c r="RI27" s="130"/>
      <c r="RJ27" s="130"/>
      <c r="RK27" s="130"/>
      <c r="RL27" s="130"/>
      <c r="RM27" s="130"/>
      <c r="RN27" s="130"/>
      <c r="RO27" s="130"/>
      <c r="RP27" s="130"/>
      <c r="RQ27" s="130"/>
      <c r="RR27" s="130"/>
      <c r="RS27" s="130"/>
      <c r="RT27" s="130"/>
      <c r="RU27" s="130"/>
      <c r="RV27" s="130"/>
      <c r="RW27" s="130"/>
      <c r="RX27" s="130"/>
      <c r="RY27" s="130"/>
      <c r="RZ27" s="130"/>
      <c r="SA27" s="130"/>
      <c r="SB27" s="130"/>
      <c r="SC27" s="130"/>
      <c r="SD27" s="130"/>
      <c r="SE27" s="130"/>
      <c r="SF27" s="130"/>
      <c r="SG27" s="130"/>
      <c r="SH27" s="130"/>
      <c r="SI27" s="130"/>
      <c r="SJ27" s="130"/>
      <c r="SK27" s="130"/>
      <c r="SL27" s="130"/>
      <c r="SM27" s="130"/>
      <c r="SN27" s="130"/>
      <c r="SO27" s="130"/>
      <c r="SP27" s="130"/>
      <c r="SQ27" s="130"/>
      <c r="SR27" s="130"/>
      <c r="SS27" s="130"/>
      <c r="ST27" s="130"/>
      <c r="SU27" s="130"/>
      <c r="SV27" s="130"/>
      <c r="SW27" s="130"/>
      <c r="SX27" s="130"/>
      <c r="SY27" s="130"/>
      <c r="SZ27" s="130"/>
      <c r="TA27" s="130"/>
      <c r="TB27" s="130"/>
      <c r="TC27" s="130"/>
      <c r="TD27" s="130"/>
      <c r="TE27" s="130"/>
      <c r="TF27" s="130"/>
      <c r="TG27" s="130"/>
      <c r="TH27" s="130"/>
      <c r="TI27" s="130"/>
      <c r="TJ27" s="130"/>
      <c r="TK27" s="130"/>
      <c r="TL27" s="130"/>
      <c r="TM27" s="130"/>
      <c r="TN27" s="130"/>
      <c r="TO27" s="130"/>
      <c r="TP27" s="130"/>
      <c r="TQ27" s="130"/>
      <c r="TR27" s="130"/>
      <c r="TS27" s="130"/>
      <c r="TT27" s="130"/>
      <c r="TU27" s="130"/>
      <c r="TV27" s="130"/>
      <c r="TW27" s="130"/>
      <c r="TX27" s="130"/>
      <c r="TY27" s="130"/>
      <c r="TZ27" s="130"/>
      <c r="UA27" s="130"/>
      <c r="UB27" s="130"/>
      <c r="UC27" s="130"/>
      <c r="UD27" s="130"/>
      <c r="UE27" s="130"/>
      <c r="UF27" s="130"/>
      <c r="UG27" s="130"/>
      <c r="UH27" s="130"/>
      <c r="UI27" s="130"/>
      <c r="UJ27" s="130"/>
      <c r="UK27" s="130"/>
      <c r="UL27" s="130"/>
      <c r="UM27" s="130"/>
      <c r="UN27" s="130"/>
      <c r="UO27" s="130"/>
      <c r="UP27" s="130"/>
      <c r="UQ27" s="130"/>
      <c r="UR27" s="130"/>
      <c r="US27" s="130"/>
      <c r="UT27" s="130"/>
      <c r="UU27" s="130"/>
      <c r="UV27" s="130"/>
      <c r="UW27" s="130"/>
      <c r="UX27" s="130"/>
      <c r="UY27" s="130"/>
      <c r="UZ27" s="130"/>
      <c r="VA27" s="130"/>
      <c r="VB27" s="130"/>
      <c r="VC27" s="130"/>
      <c r="VD27" s="130"/>
      <c r="VE27" s="130"/>
      <c r="VF27" s="130"/>
      <c r="VG27" s="130"/>
      <c r="VH27" s="130"/>
      <c r="VI27" s="130"/>
      <c r="VJ27" s="130"/>
      <c r="VK27" s="130"/>
      <c r="VL27" s="130"/>
      <c r="VM27" s="130"/>
      <c r="VN27" s="130"/>
      <c r="VO27" s="130"/>
      <c r="VP27" s="130"/>
      <c r="VQ27" s="130"/>
      <c r="VR27" s="130"/>
      <c r="VS27" s="130"/>
      <c r="VT27" s="130"/>
      <c r="VU27" s="130"/>
      <c r="VV27" s="130"/>
      <c r="VW27" s="130"/>
      <c r="VX27" s="130"/>
      <c r="VY27" s="130"/>
      <c r="VZ27" s="130"/>
      <c r="WA27" s="130"/>
      <c r="WB27" s="130"/>
      <c r="WC27" s="130"/>
      <c r="WD27" s="130"/>
      <c r="WE27" s="130"/>
      <c r="WF27" s="130"/>
      <c r="WG27" s="130"/>
      <c r="WH27" s="130"/>
      <c r="WI27" s="130"/>
      <c r="WJ27" s="130"/>
      <c r="WK27" s="130"/>
      <c r="WL27" s="130"/>
      <c r="WM27" s="130"/>
      <c r="WN27" s="130"/>
      <c r="WO27" s="130"/>
      <c r="WP27" s="130"/>
      <c r="WQ27" s="130"/>
      <c r="WR27" s="130"/>
      <c r="WS27" s="130"/>
      <c r="WT27" s="130"/>
      <c r="WU27" s="130"/>
      <c r="WV27" s="130"/>
      <c r="WW27" s="130"/>
      <c r="WX27" s="130"/>
      <c r="WY27" s="130"/>
      <c r="WZ27" s="130"/>
      <c r="XA27" s="130"/>
      <c r="XB27" s="130"/>
      <c r="XC27" s="130"/>
      <c r="XD27" s="130"/>
      <c r="XE27" s="130"/>
      <c r="XF27" s="130"/>
      <c r="XG27" s="130"/>
      <c r="XH27" s="130"/>
      <c r="XI27" s="130"/>
      <c r="XJ27" s="130"/>
      <c r="XK27" s="130"/>
      <c r="XL27" s="130"/>
      <c r="XM27" s="130"/>
      <c r="XN27" s="130"/>
      <c r="XO27" s="130"/>
      <c r="XP27" s="130"/>
      <c r="XQ27" s="130"/>
      <c r="XR27" s="130"/>
      <c r="XS27" s="130"/>
      <c r="XT27" s="130"/>
      <c r="XU27" s="130"/>
      <c r="XV27" s="130"/>
      <c r="XW27" s="130"/>
      <c r="XX27" s="130"/>
      <c r="XY27" s="130"/>
      <c r="XZ27" s="130"/>
      <c r="YA27" s="130"/>
      <c r="YB27" s="130"/>
      <c r="YC27" s="130"/>
      <c r="YD27" s="130"/>
      <c r="YE27" s="130"/>
      <c r="YF27" s="130"/>
      <c r="YG27" s="130"/>
      <c r="YH27" s="130"/>
      <c r="YI27" s="130"/>
      <c r="YJ27" s="130"/>
      <c r="YK27" s="130"/>
      <c r="YL27" s="130"/>
      <c r="YM27" s="130"/>
      <c r="YN27" s="130"/>
      <c r="YO27" s="130"/>
      <c r="YP27" s="130"/>
      <c r="YQ27" s="130"/>
      <c r="YR27" s="130"/>
      <c r="YS27" s="130"/>
      <c r="YT27" s="130"/>
      <c r="YU27" s="130"/>
      <c r="YV27" s="130"/>
      <c r="YW27" s="130"/>
      <c r="YX27" s="130"/>
      <c r="YY27" s="130"/>
      <c r="YZ27" s="130"/>
      <c r="ZA27" s="130"/>
      <c r="ZB27" s="130"/>
      <c r="ZC27" s="130"/>
      <c r="ZD27" s="130"/>
      <c r="ZE27" s="130"/>
      <c r="ZF27" s="130"/>
      <c r="ZG27" s="130"/>
      <c r="ZH27" s="130"/>
      <c r="ZI27" s="130"/>
      <c r="ZJ27" s="130"/>
      <c r="ZK27" s="130"/>
      <c r="ZL27" s="130"/>
      <c r="ZM27" s="130"/>
      <c r="ZN27" s="130"/>
      <c r="ZO27" s="130"/>
      <c r="ZP27" s="130"/>
      <c r="ZQ27" s="130"/>
      <c r="ZR27" s="130"/>
      <c r="ZS27" s="130"/>
      <c r="ZT27" s="130"/>
      <c r="ZU27" s="130"/>
      <c r="ZV27" s="130"/>
      <c r="ZW27" s="130"/>
      <c r="ZX27" s="130"/>
      <c r="ZY27" s="130"/>
      <c r="ZZ27" s="130"/>
    </row>
    <row r="28" spans="1:702" hidden="1" outlineLevel="1">
      <c r="A28" s="9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0"/>
      <c r="BW28" s="130"/>
      <c r="BX28" s="130"/>
      <c r="BY28" s="130"/>
      <c r="BZ28" s="130"/>
      <c r="CA28" s="130"/>
      <c r="CB28" s="130"/>
      <c r="CC28" s="130"/>
      <c r="CD28" s="130"/>
      <c r="CE28" s="130"/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  <c r="DA28" s="130"/>
      <c r="DB28" s="130"/>
      <c r="DC28" s="130"/>
      <c r="DD28" s="130"/>
      <c r="DE28" s="130"/>
      <c r="DF28" s="130"/>
      <c r="DG28" s="130"/>
      <c r="DH28" s="130"/>
      <c r="DI28" s="130"/>
      <c r="DJ28" s="130"/>
      <c r="DK28" s="130"/>
      <c r="DL28" s="130"/>
      <c r="DM28" s="130"/>
      <c r="DN28" s="130"/>
      <c r="DO28" s="130"/>
      <c r="DP28" s="130"/>
      <c r="DQ28" s="130"/>
      <c r="DR28" s="130"/>
      <c r="DS28" s="130"/>
      <c r="DT28" s="130"/>
      <c r="DU28" s="130"/>
      <c r="DV28" s="130"/>
      <c r="DW28" s="130"/>
      <c r="DX28" s="130"/>
      <c r="DY28" s="130"/>
      <c r="DZ28" s="130"/>
      <c r="EA28" s="130"/>
      <c r="EB28" s="130"/>
      <c r="EC28" s="130"/>
      <c r="ED28" s="130"/>
      <c r="EE28" s="130"/>
      <c r="EF28" s="130"/>
      <c r="EG28" s="130"/>
      <c r="EH28" s="130"/>
      <c r="EI28" s="130"/>
      <c r="EJ28" s="130"/>
      <c r="EK28" s="130"/>
      <c r="EL28" s="130"/>
      <c r="EM28" s="130"/>
      <c r="EN28" s="130"/>
      <c r="EO28" s="130"/>
      <c r="EP28" s="130"/>
      <c r="EQ28" s="130"/>
      <c r="ER28" s="130"/>
      <c r="ES28" s="130"/>
      <c r="ET28" s="130"/>
      <c r="EU28" s="130"/>
      <c r="EV28" s="130"/>
      <c r="EW28" s="130"/>
      <c r="EX28" s="130"/>
      <c r="EY28" s="130"/>
      <c r="EZ28" s="130"/>
      <c r="FA28" s="130"/>
      <c r="FB28" s="130"/>
      <c r="FC28" s="130"/>
      <c r="FD28" s="130"/>
      <c r="FE28" s="130"/>
      <c r="FF28" s="130"/>
      <c r="FG28" s="130"/>
      <c r="FH28" s="130"/>
      <c r="FI28" s="130"/>
      <c r="FJ28" s="130"/>
      <c r="FK28" s="130"/>
      <c r="FL28" s="130"/>
      <c r="FM28" s="130"/>
      <c r="FN28" s="130"/>
      <c r="FO28" s="130"/>
      <c r="FP28" s="130"/>
      <c r="FQ28" s="130"/>
      <c r="FR28" s="130"/>
      <c r="FS28" s="130"/>
      <c r="FT28" s="130"/>
      <c r="FU28" s="130"/>
      <c r="FV28" s="130"/>
      <c r="FW28" s="130"/>
      <c r="FX28" s="130"/>
      <c r="FY28" s="130"/>
      <c r="FZ28" s="130"/>
      <c r="GA28" s="130"/>
      <c r="GB28" s="130"/>
      <c r="GC28" s="130"/>
      <c r="GD28" s="130"/>
      <c r="GE28" s="130"/>
      <c r="GF28" s="130"/>
      <c r="GG28" s="130"/>
      <c r="GH28" s="130"/>
      <c r="GI28" s="130"/>
      <c r="GJ28" s="130"/>
      <c r="GK28" s="130"/>
      <c r="GL28" s="130"/>
      <c r="GM28" s="130"/>
      <c r="GN28" s="130"/>
      <c r="GO28" s="130"/>
      <c r="GP28" s="130"/>
      <c r="GQ28" s="130"/>
      <c r="GR28" s="130"/>
      <c r="GS28" s="130"/>
      <c r="GT28" s="130"/>
      <c r="GU28" s="130"/>
      <c r="GV28" s="130"/>
      <c r="GW28" s="130"/>
      <c r="GX28" s="130"/>
      <c r="GY28" s="130"/>
      <c r="GZ28" s="130"/>
      <c r="HA28" s="130"/>
      <c r="HB28" s="130"/>
      <c r="HC28" s="130"/>
      <c r="HD28" s="130"/>
      <c r="HE28" s="130"/>
      <c r="HF28" s="130"/>
      <c r="HG28" s="130"/>
      <c r="HH28" s="130"/>
      <c r="HI28" s="130"/>
      <c r="HJ28" s="130"/>
      <c r="HK28" s="130"/>
      <c r="HL28" s="130"/>
      <c r="HM28" s="130"/>
      <c r="HN28" s="130"/>
      <c r="HO28" s="130"/>
      <c r="HP28" s="130"/>
      <c r="HQ28" s="130"/>
      <c r="HR28" s="130"/>
      <c r="HS28" s="130"/>
      <c r="HT28" s="130"/>
      <c r="HU28" s="130"/>
      <c r="HV28" s="130"/>
      <c r="HW28" s="130"/>
      <c r="HX28" s="130"/>
      <c r="HY28" s="130"/>
      <c r="HZ28" s="130"/>
      <c r="IA28" s="130"/>
      <c r="IB28" s="130"/>
      <c r="IC28" s="130"/>
      <c r="ID28" s="130"/>
      <c r="IE28" s="130"/>
      <c r="IF28" s="130"/>
      <c r="IG28" s="130"/>
      <c r="IH28" s="130"/>
      <c r="II28" s="130"/>
      <c r="IJ28" s="130"/>
      <c r="IK28" s="130"/>
      <c r="IL28" s="130"/>
      <c r="IM28" s="130"/>
      <c r="IN28" s="130"/>
      <c r="IO28" s="130"/>
      <c r="IP28" s="130"/>
      <c r="IQ28" s="130"/>
      <c r="IR28" s="130"/>
      <c r="IS28" s="130"/>
      <c r="IT28" s="130"/>
      <c r="IU28" s="130"/>
      <c r="IV28" s="130"/>
      <c r="IW28" s="130"/>
      <c r="IX28" s="130"/>
      <c r="IY28" s="130"/>
      <c r="IZ28" s="130"/>
      <c r="JA28" s="130"/>
      <c r="JB28" s="130"/>
      <c r="JC28" s="130"/>
      <c r="JD28" s="130"/>
      <c r="JE28" s="130"/>
      <c r="JF28" s="130"/>
      <c r="JG28" s="130"/>
      <c r="JH28" s="130"/>
      <c r="JI28" s="130"/>
      <c r="JJ28" s="130"/>
      <c r="JK28" s="130"/>
      <c r="JL28" s="130"/>
      <c r="JM28" s="130"/>
      <c r="JN28" s="130"/>
      <c r="JO28" s="130"/>
      <c r="JP28" s="130"/>
      <c r="JQ28" s="130"/>
      <c r="JR28" s="130"/>
      <c r="JS28" s="130"/>
      <c r="JT28" s="130"/>
      <c r="JU28" s="130"/>
      <c r="JV28" s="130"/>
      <c r="JW28" s="130"/>
      <c r="JX28" s="130"/>
      <c r="JY28" s="130"/>
      <c r="JZ28" s="130"/>
      <c r="KA28" s="130"/>
      <c r="KB28" s="130"/>
      <c r="KC28" s="130"/>
      <c r="KD28" s="130"/>
      <c r="KE28" s="130"/>
      <c r="KF28" s="130"/>
      <c r="KG28" s="130"/>
      <c r="KH28" s="130"/>
      <c r="KI28" s="130"/>
      <c r="KJ28" s="130"/>
      <c r="KK28" s="130"/>
      <c r="KL28" s="130"/>
      <c r="KM28" s="130"/>
      <c r="KN28" s="130"/>
      <c r="KO28" s="130"/>
      <c r="KP28" s="130"/>
      <c r="KQ28" s="130"/>
      <c r="KR28" s="130"/>
      <c r="KS28" s="130"/>
      <c r="KT28" s="130"/>
      <c r="KU28" s="130"/>
      <c r="KV28" s="130"/>
      <c r="KW28" s="130"/>
      <c r="KX28" s="130"/>
      <c r="KY28" s="130"/>
      <c r="KZ28" s="130"/>
      <c r="LA28" s="130"/>
      <c r="LB28" s="130"/>
      <c r="LC28" s="130"/>
      <c r="LD28" s="130"/>
      <c r="LE28" s="130"/>
      <c r="LF28" s="130"/>
      <c r="LG28" s="130"/>
      <c r="LH28" s="130"/>
      <c r="LI28" s="130"/>
      <c r="LJ28" s="130"/>
      <c r="LK28" s="130"/>
      <c r="LL28" s="130"/>
      <c r="LM28" s="130"/>
      <c r="LN28" s="130"/>
      <c r="LO28" s="130"/>
      <c r="LP28" s="130"/>
      <c r="LQ28" s="130"/>
      <c r="LR28" s="130"/>
      <c r="LS28" s="130"/>
      <c r="LT28" s="130"/>
      <c r="LU28" s="130"/>
      <c r="LV28" s="130"/>
      <c r="LW28" s="130"/>
      <c r="LX28" s="130"/>
      <c r="LY28" s="130"/>
      <c r="LZ28" s="130"/>
      <c r="MA28" s="130"/>
      <c r="MB28" s="130"/>
      <c r="MC28" s="130"/>
      <c r="MD28" s="130"/>
      <c r="ME28" s="130"/>
      <c r="MF28" s="130"/>
      <c r="MG28" s="130"/>
      <c r="MH28" s="130"/>
      <c r="MI28" s="130"/>
      <c r="MJ28" s="130"/>
      <c r="MK28" s="130"/>
      <c r="ML28" s="130"/>
      <c r="MM28" s="130"/>
      <c r="MN28" s="130"/>
      <c r="MO28" s="130"/>
      <c r="MP28" s="130"/>
      <c r="MQ28" s="130"/>
      <c r="MR28" s="130"/>
      <c r="MS28" s="130"/>
      <c r="MT28" s="130"/>
      <c r="MU28" s="130"/>
      <c r="MV28" s="130"/>
      <c r="MW28" s="130"/>
      <c r="MX28" s="130"/>
      <c r="MY28" s="130"/>
      <c r="MZ28" s="130"/>
      <c r="NA28" s="130"/>
      <c r="NB28" s="130"/>
      <c r="NC28" s="130"/>
      <c r="ND28" s="130"/>
      <c r="NE28" s="130"/>
      <c r="NF28" s="130"/>
      <c r="NG28" s="130"/>
      <c r="NH28" s="130"/>
      <c r="NI28" s="130"/>
      <c r="NJ28" s="130"/>
      <c r="NK28" s="130"/>
      <c r="NL28" s="130"/>
      <c r="NM28" s="130"/>
      <c r="NN28" s="130"/>
      <c r="NO28" s="130"/>
      <c r="NP28" s="130"/>
      <c r="NQ28" s="130"/>
      <c r="NR28" s="130"/>
      <c r="NS28" s="130"/>
      <c r="NT28" s="130"/>
      <c r="NU28" s="130"/>
      <c r="NV28" s="130"/>
      <c r="NW28" s="130"/>
      <c r="NX28" s="130"/>
      <c r="NY28" s="130"/>
      <c r="NZ28" s="130"/>
      <c r="OA28" s="130"/>
      <c r="OB28" s="130"/>
      <c r="OC28" s="130"/>
      <c r="OD28" s="130"/>
      <c r="OE28" s="130"/>
      <c r="OF28" s="130"/>
      <c r="OG28" s="130"/>
      <c r="OH28" s="130"/>
      <c r="OI28" s="130"/>
      <c r="OJ28" s="130"/>
      <c r="OK28" s="130"/>
      <c r="OL28" s="130"/>
      <c r="OM28" s="130"/>
      <c r="ON28" s="130"/>
      <c r="OO28" s="130"/>
      <c r="OP28" s="130"/>
      <c r="OQ28" s="130"/>
      <c r="OR28" s="130"/>
      <c r="OS28" s="130"/>
      <c r="OT28" s="130"/>
      <c r="OU28" s="130"/>
      <c r="OV28" s="130"/>
      <c r="OW28" s="130"/>
      <c r="OX28" s="130"/>
      <c r="OY28" s="130"/>
      <c r="OZ28" s="130"/>
      <c r="PA28" s="130"/>
      <c r="PB28" s="130"/>
      <c r="PC28" s="130"/>
      <c r="PD28" s="130"/>
      <c r="PE28" s="130"/>
      <c r="PF28" s="130"/>
      <c r="PG28" s="130"/>
      <c r="PH28" s="130"/>
      <c r="PI28" s="130"/>
      <c r="PJ28" s="130"/>
      <c r="PK28" s="130"/>
      <c r="PL28" s="130"/>
      <c r="PM28" s="130"/>
      <c r="PN28" s="130"/>
      <c r="PO28" s="130"/>
      <c r="PP28" s="130"/>
      <c r="PQ28" s="130"/>
      <c r="PR28" s="130"/>
      <c r="PS28" s="130"/>
      <c r="PT28" s="130"/>
      <c r="PU28" s="130"/>
      <c r="PV28" s="130"/>
      <c r="PW28" s="130"/>
      <c r="PX28" s="130"/>
      <c r="PY28" s="130"/>
      <c r="PZ28" s="130"/>
      <c r="QA28" s="130"/>
      <c r="QB28" s="130"/>
      <c r="QC28" s="130"/>
      <c r="QD28" s="130"/>
      <c r="QE28" s="130"/>
      <c r="QF28" s="130"/>
      <c r="QG28" s="130"/>
      <c r="QH28" s="130"/>
      <c r="QI28" s="130"/>
      <c r="QJ28" s="130"/>
      <c r="QK28" s="130"/>
      <c r="QL28" s="130"/>
      <c r="QM28" s="130"/>
      <c r="QN28" s="130"/>
      <c r="QO28" s="130"/>
      <c r="QP28" s="130"/>
      <c r="QQ28" s="130"/>
      <c r="QR28" s="130"/>
      <c r="QS28" s="130"/>
      <c r="QT28" s="130"/>
      <c r="QU28" s="130"/>
      <c r="QV28" s="130"/>
      <c r="QW28" s="130"/>
      <c r="QX28" s="130"/>
      <c r="QY28" s="130"/>
      <c r="QZ28" s="130"/>
      <c r="RA28" s="130"/>
      <c r="RB28" s="130"/>
      <c r="RC28" s="130"/>
      <c r="RD28" s="130"/>
      <c r="RE28" s="130"/>
      <c r="RF28" s="130"/>
      <c r="RG28" s="130"/>
      <c r="RH28" s="130"/>
      <c r="RI28" s="130"/>
      <c r="RJ28" s="130"/>
      <c r="RK28" s="130"/>
      <c r="RL28" s="130"/>
      <c r="RM28" s="130"/>
      <c r="RN28" s="130"/>
      <c r="RO28" s="130"/>
      <c r="RP28" s="130"/>
      <c r="RQ28" s="130"/>
      <c r="RR28" s="130"/>
      <c r="RS28" s="130"/>
      <c r="RT28" s="130"/>
      <c r="RU28" s="130"/>
      <c r="RV28" s="130"/>
      <c r="RW28" s="130"/>
      <c r="RX28" s="130"/>
      <c r="RY28" s="130"/>
      <c r="RZ28" s="130"/>
      <c r="SA28" s="130"/>
      <c r="SB28" s="130"/>
      <c r="SC28" s="130"/>
      <c r="SD28" s="130"/>
      <c r="SE28" s="130"/>
      <c r="SF28" s="130"/>
      <c r="SG28" s="130"/>
      <c r="SH28" s="130"/>
      <c r="SI28" s="130"/>
      <c r="SJ28" s="130"/>
      <c r="SK28" s="130"/>
      <c r="SL28" s="130"/>
      <c r="SM28" s="130"/>
      <c r="SN28" s="130"/>
      <c r="SO28" s="130"/>
      <c r="SP28" s="130"/>
      <c r="SQ28" s="130"/>
      <c r="SR28" s="130"/>
      <c r="SS28" s="130"/>
      <c r="ST28" s="130"/>
      <c r="SU28" s="130"/>
      <c r="SV28" s="130"/>
      <c r="SW28" s="130"/>
      <c r="SX28" s="130"/>
      <c r="SY28" s="130"/>
      <c r="SZ28" s="130"/>
      <c r="TA28" s="130"/>
      <c r="TB28" s="130"/>
      <c r="TC28" s="130"/>
      <c r="TD28" s="130"/>
      <c r="TE28" s="130"/>
      <c r="TF28" s="130"/>
      <c r="TG28" s="130"/>
      <c r="TH28" s="130"/>
      <c r="TI28" s="130"/>
      <c r="TJ28" s="130"/>
      <c r="TK28" s="130"/>
      <c r="TL28" s="130"/>
      <c r="TM28" s="130"/>
      <c r="TN28" s="130"/>
      <c r="TO28" s="130"/>
      <c r="TP28" s="130"/>
      <c r="TQ28" s="130"/>
      <c r="TR28" s="130"/>
      <c r="TS28" s="130"/>
      <c r="TT28" s="130"/>
      <c r="TU28" s="130"/>
      <c r="TV28" s="130"/>
      <c r="TW28" s="130"/>
      <c r="TX28" s="130"/>
      <c r="TY28" s="130"/>
      <c r="TZ28" s="130"/>
      <c r="UA28" s="130"/>
      <c r="UB28" s="130"/>
      <c r="UC28" s="130"/>
      <c r="UD28" s="130"/>
      <c r="UE28" s="130"/>
      <c r="UF28" s="130"/>
      <c r="UG28" s="130"/>
      <c r="UH28" s="130"/>
      <c r="UI28" s="130"/>
      <c r="UJ28" s="130"/>
      <c r="UK28" s="130"/>
      <c r="UL28" s="130"/>
      <c r="UM28" s="130"/>
      <c r="UN28" s="130"/>
      <c r="UO28" s="130"/>
      <c r="UP28" s="130"/>
      <c r="UQ28" s="130"/>
      <c r="UR28" s="130"/>
      <c r="US28" s="130"/>
      <c r="UT28" s="130"/>
      <c r="UU28" s="130"/>
      <c r="UV28" s="130"/>
      <c r="UW28" s="130"/>
      <c r="UX28" s="130"/>
      <c r="UY28" s="130"/>
      <c r="UZ28" s="130"/>
      <c r="VA28" s="130"/>
      <c r="VB28" s="130"/>
      <c r="VC28" s="130"/>
      <c r="VD28" s="130"/>
      <c r="VE28" s="130"/>
      <c r="VF28" s="130"/>
      <c r="VG28" s="130"/>
      <c r="VH28" s="130"/>
      <c r="VI28" s="130"/>
      <c r="VJ28" s="130"/>
      <c r="VK28" s="130"/>
      <c r="VL28" s="130"/>
      <c r="VM28" s="130"/>
      <c r="VN28" s="130"/>
      <c r="VO28" s="130"/>
      <c r="VP28" s="130"/>
      <c r="VQ28" s="130"/>
      <c r="VR28" s="130"/>
      <c r="VS28" s="130"/>
      <c r="VT28" s="130"/>
      <c r="VU28" s="130"/>
      <c r="VV28" s="130"/>
      <c r="VW28" s="130"/>
      <c r="VX28" s="130"/>
      <c r="VY28" s="130"/>
      <c r="VZ28" s="130"/>
      <c r="WA28" s="130"/>
      <c r="WB28" s="130"/>
      <c r="WC28" s="130"/>
      <c r="WD28" s="130"/>
      <c r="WE28" s="130"/>
      <c r="WF28" s="130"/>
      <c r="WG28" s="130"/>
      <c r="WH28" s="130"/>
      <c r="WI28" s="130"/>
      <c r="WJ28" s="130"/>
      <c r="WK28" s="130"/>
      <c r="WL28" s="130"/>
      <c r="WM28" s="130"/>
      <c r="WN28" s="130"/>
      <c r="WO28" s="130"/>
      <c r="WP28" s="130"/>
      <c r="WQ28" s="130"/>
      <c r="WR28" s="130"/>
      <c r="WS28" s="130"/>
      <c r="WT28" s="130"/>
      <c r="WU28" s="130"/>
      <c r="WV28" s="130"/>
      <c r="WW28" s="130"/>
      <c r="WX28" s="130"/>
      <c r="WY28" s="130"/>
      <c r="WZ28" s="130"/>
      <c r="XA28" s="130"/>
      <c r="XB28" s="130"/>
      <c r="XC28" s="130"/>
      <c r="XD28" s="130"/>
      <c r="XE28" s="130"/>
      <c r="XF28" s="130"/>
      <c r="XG28" s="130"/>
      <c r="XH28" s="130"/>
      <c r="XI28" s="130"/>
      <c r="XJ28" s="130"/>
      <c r="XK28" s="130"/>
      <c r="XL28" s="130"/>
      <c r="XM28" s="130"/>
      <c r="XN28" s="130"/>
      <c r="XO28" s="130"/>
      <c r="XP28" s="130"/>
      <c r="XQ28" s="130"/>
      <c r="XR28" s="130"/>
      <c r="XS28" s="130"/>
      <c r="XT28" s="130"/>
      <c r="XU28" s="130"/>
      <c r="XV28" s="130"/>
      <c r="XW28" s="130"/>
      <c r="XX28" s="130"/>
      <c r="XY28" s="130"/>
      <c r="XZ28" s="130"/>
      <c r="YA28" s="130"/>
      <c r="YB28" s="130"/>
      <c r="YC28" s="130"/>
      <c r="YD28" s="130"/>
      <c r="YE28" s="130"/>
      <c r="YF28" s="130"/>
      <c r="YG28" s="130"/>
      <c r="YH28" s="130"/>
      <c r="YI28" s="130"/>
      <c r="YJ28" s="130"/>
      <c r="YK28" s="130"/>
      <c r="YL28" s="130"/>
      <c r="YM28" s="130"/>
      <c r="YN28" s="130"/>
      <c r="YO28" s="130"/>
      <c r="YP28" s="130"/>
      <c r="YQ28" s="130"/>
      <c r="YR28" s="130"/>
      <c r="YS28" s="130"/>
      <c r="YT28" s="130"/>
      <c r="YU28" s="130"/>
      <c r="YV28" s="130"/>
      <c r="YW28" s="130"/>
      <c r="YX28" s="130"/>
      <c r="YY28" s="130"/>
      <c r="YZ28" s="130"/>
      <c r="ZA28" s="130"/>
      <c r="ZB28" s="130"/>
      <c r="ZC28" s="130"/>
      <c r="ZD28" s="130"/>
      <c r="ZE28" s="130"/>
      <c r="ZF28" s="130"/>
      <c r="ZG28" s="130"/>
      <c r="ZH28" s="130"/>
      <c r="ZI28" s="130"/>
      <c r="ZJ28" s="130"/>
      <c r="ZK28" s="130"/>
      <c r="ZL28" s="130"/>
      <c r="ZM28" s="130"/>
      <c r="ZN28" s="130"/>
      <c r="ZO28" s="130"/>
      <c r="ZP28" s="130"/>
      <c r="ZQ28" s="130"/>
      <c r="ZR28" s="130"/>
      <c r="ZS28" s="130"/>
      <c r="ZT28" s="130"/>
      <c r="ZU28" s="130"/>
      <c r="ZV28" s="130"/>
      <c r="ZW28" s="130"/>
      <c r="ZX28" s="130"/>
      <c r="ZY28" s="130"/>
      <c r="ZZ28" s="130"/>
    </row>
    <row r="29" spans="1:702" hidden="1" outlineLevel="1">
      <c r="A29" s="9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0"/>
      <c r="DF29" s="130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0"/>
      <c r="DR29" s="130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  <c r="EC29" s="130"/>
      <c r="ED29" s="130"/>
      <c r="EE29" s="130"/>
      <c r="EF29" s="130"/>
      <c r="EG29" s="130"/>
      <c r="EH29" s="130"/>
      <c r="EI29" s="130"/>
      <c r="EJ29" s="130"/>
      <c r="EK29" s="130"/>
      <c r="EL29" s="130"/>
      <c r="EM29" s="130"/>
      <c r="EN29" s="130"/>
      <c r="EO29" s="130"/>
      <c r="EP29" s="130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0"/>
      <c r="FB29" s="130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0"/>
      <c r="FN29" s="130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0"/>
      <c r="FZ29" s="130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0"/>
      <c r="GL29" s="130"/>
      <c r="GM29" s="130"/>
      <c r="GN29" s="130"/>
      <c r="GO29" s="130"/>
      <c r="GP29" s="130"/>
      <c r="GQ29" s="130"/>
      <c r="GR29" s="130"/>
      <c r="GS29" s="130"/>
      <c r="GT29" s="130"/>
      <c r="GU29" s="130"/>
      <c r="GV29" s="130"/>
      <c r="GW29" s="130"/>
      <c r="GX29" s="130"/>
      <c r="GY29" s="130"/>
      <c r="GZ29" s="130"/>
      <c r="HA29" s="130"/>
      <c r="HB29" s="130"/>
      <c r="HC29" s="130"/>
      <c r="HD29" s="130"/>
      <c r="HE29" s="130"/>
      <c r="HF29" s="130"/>
      <c r="HG29" s="130"/>
      <c r="HH29" s="130"/>
      <c r="HI29" s="130"/>
      <c r="HJ29" s="130"/>
      <c r="HK29" s="130"/>
      <c r="HL29" s="130"/>
      <c r="HM29" s="130"/>
      <c r="HN29" s="130"/>
      <c r="HO29" s="130"/>
      <c r="HP29" s="130"/>
      <c r="HQ29" s="130"/>
      <c r="HR29" s="130"/>
      <c r="HS29" s="130"/>
      <c r="HT29" s="130"/>
      <c r="HU29" s="130"/>
      <c r="HV29" s="130"/>
      <c r="HW29" s="130"/>
      <c r="HX29" s="130"/>
      <c r="HY29" s="130"/>
      <c r="HZ29" s="130"/>
      <c r="IA29" s="130"/>
      <c r="IB29" s="130"/>
      <c r="IC29" s="130"/>
      <c r="ID29" s="130"/>
      <c r="IE29" s="130"/>
      <c r="IF29" s="130"/>
      <c r="IG29" s="130"/>
      <c r="IH29" s="130"/>
      <c r="II29" s="130"/>
      <c r="IJ29" s="130"/>
      <c r="IK29" s="130"/>
      <c r="IL29" s="130"/>
      <c r="IM29" s="130"/>
      <c r="IN29" s="130"/>
      <c r="IO29" s="130"/>
      <c r="IP29" s="130"/>
      <c r="IQ29" s="130"/>
      <c r="IR29" s="130"/>
      <c r="IS29" s="130"/>
      <c r="IT29" s="130"/>
      <c r="IU29" s="130"/>
      <c r="IV29" s="130"/>
      <c r="IW29" s="130"/>
      <c r="IX29" s="130"/>
      <c r="IY29" s="130"/>
      <c r="IZ29" s="130"/>
      <c r="JA29" s="130"/>
      <c r="JB29" s="130"/>
      <c r="JC29" s="130"/>
      <c r="JD29" s="130"/>
      <c r="JE29" s="130"/>
      <c r="JF29" s="130"/>
      <c r="JG29" s="130"/>
      <c r="JH29" s="130"/>
      <c r="JI29" s="130"/>
      <c r="JJ29" s="130"/>
      <c r="JK29" s="130"/>
      <c r="JL29" s="130"/>
      <c r="JM29" s="130"/>
      <c r="JN29" s="130"/>
      <c r="JO29" s="130"/>
      <c r="JP29" s="130"/>
      <c r="JQ29" s="130"/>
      <c r="JR29" s="130"/>
      <c r="JS29" s="130"/>
      <c r="JT29" s="130"/>
      <c r="JU29" s="130"/>
      <c r="JV29" s="130"/>
      <c r="JW29" s="130"/>
      <c r="JX29" s="130"/>
      <c r="JY29" s="130"/>
      <c r="JZ29" s="130"/>
      <c r="KA29" s="130"/>
      <c r="KB29" s="130"/>
      <c r="KC29" s="130"/>
      <c r="KD29" s="130"/>
      <c r="KE29" s="130"/>
      <c r="KF29" s="130"/>
      <c r="KG29" s="130"/>
      <c r="KH29" s="130"/>
      <c r="KI29" s="130"/>
      <c r="KJ29" s="130"/>
      <c r="KK29" s="130"/>
      <c r="KL29" s="130"/>
      <c r="KM29" s="130"/>
      <c r="KN29" s="130"/>
      <c r="KO29" s="130"/>
      <c r="KP29" s="130"/>
      <c r="KQ29" s="130"/>
      <c r="KR29" s="130"/>
      <c r="KS29" s="130"/>
      <c r="KT29" s="130"/>
      <c r="KU29" s="130"/>
      <c r="KV29" s="130"/>
      <c r="KW29" s="130"/>
      <c r="KX29" s="130"/>
      <c r="KY29" s="130"/>
      <c r="KZ29" s="130"/>
      <c r="LA29" s="130"/>
      <c r="LB29" s="130"/>
      <c r="LC29" s="130"/>
      <c r="LD29" s="130"/>
      <c r="LE29" s="130"/>
      <c r="LF29" s="130"/>
      <c r="LG29" s="130"/>
      <c r="LH29" s="130"/>
      <c r="LI29" s="130"/>
      <c r="LJ29" s="130"/>
      <c r="LK29" s="130"/>
      <c r="LL29" s="130"/>
      <c r="LM29" s="130"/>
      <c r="LN29" s="130"/>
      <c r="LO29" s="130"/>
      <c r="LP29" s="130"/>
      <c r="LQ29" s="130"/>
      <c r="LR29" s="130"/>
      <c r="LS29" s="130"/>
      <c r="LT29" s="130"/>
      <c r="LU29" s="130"/>
      <c r="LV29" s="130"/>
      <c r="LW29" s="130"/>
      <c r="LX29" s="130"/>
      <c r="LY29" s="130"/>
      <c r="LZ29" s="130"/>
      <c r="MA29" s="130"/>
      <c r="MB29" s="130"/>
      <c r="MC29" s="130"/>
      <c r="MD29" s="130"/>
      <c r="ME29" s="130"/>
      <c r="MF29" s="130"/>
      <c r="MG29" s="130"/>
      <c r="MH29" s="130"/>
      <c r="MI29" s="130"/>
      <c r="MJ29" s="130"/>
      <c r="MK29" s="130"/>
      <c r="ML29" s="130"/>
      <c r="MM29" s="130"/>
      <c r="MN29" s="130"/>
      <c r="MO29" s="130"/>
      <c r="MP29" s="130"/>
      <c r="MQ29" s="130"/>
      <c r="MR29" s="130"/>
      <c r="MS29" s="130"/>
      <c r="MT29" s="130"/>
      <c r="MU29" s="130"/>
      <c r="MV29" s="130"/>
      <c r="MW29" s="130"/>
      <c r="MX29" s="130"/>
      <c r="MY29" s="130"/>
      <c r="MZ29" s="130"/>
      <c r="NA29" s="130"/>
      <c r="NB29" s="130"/>
      <c r="NC29" s="130"/>
      <c r="ND29" s="130"/>
      <c r="NE29" s="130"/>
      <c r="NF29" s="130"/>
      <c r="NG29" s="130"/>
      <c r="NH29" s="130"/>
      <c r="NI29" s="130"/>
      <c r="NJ29" s="130"/>
      <c r="NK29" s="130"/>
      <c r="NL29" s="130"/>
      <c r="NM29" s="130"/>
      <c r="NN29" s="130"/>
      <c r="NO29" s="130"/>
      <c r="NP29" s="130"/>
      <c r="NQ29" s="130"/>
      <c r="NR29" s="130"/>
      <c r="NS29" s="130"/>
      <c r="NT29" s="130"/>
      <c r="NU29" s="130"/>
      <c r="NV29" s="130"/>
      <c r="NW29" s="130"/>
      <c r="NX29" s="130"/>
      <c r="NY29" s="130"/>
      <c r="NZ29" s="130"/>
      <c r="OA29" s="130"/>
      <c r="OB29" s="130"/>
      <c r="OC29" s="130"/>
      <c r="OD29" s="130"/>
      <c r="OE29" s="130"/>
      <c r="OF29" s="130"/>
      <c r="OG29" s="130"/>
      <c r="OH29" s="130"/>
      <c r="OI29" s="130"/>
      <c r="OJ29" s="130"/>
      <c r="OK29" s="130"/>
      <c r="OL29" s="130"/>
      <c r="OM29" s="130"/>
      <c r="ON29" s="130"/>
      <c r="OO29" s="130"/>
      <c r="OP29" s="130"/>
      <c r="OQ29" s="130"/>
      <c r="OR29" s="130"/>
      <c r="OS29" s="130"/>
      <c r="OT29" s="130"/>
      <c r="OU29" s="130"/>
      <c r="OV29" s="130"/>
      <c r="OW29" s="130"/>
      <c r="OX29" s="130"/>
      <c r="OY29" s="130"/>
      <c r="OZ29" s="130"/>
      <c r="PA29" s="130"/>
      <c r="PB29" s="130"/>
      <c r="PC29" s="130"/>
      <c r="PD29" s="130"/>
      <c r="PE29" s="130"/>
      <c r="PF29" s="130"/>
      <c r="PG29" s="130"/>
      <c r="PH29" s="130"/>
      <c r="PI29" s="130"/>
      <c r="PJ29" s="130"/>
      <c r="PK29" s="130"/>
      <c r="PL29" s="130"/>
      <c r="PM29" s="130"/>
      <c r="PN29" s="130"/>
      <c r="PO29" s="130"/>
      <c r="PP29" s="130"/>
      <c r="PQ29" s="130"/>
      <c r="PR29" s="130"/>
      <c r="PS29" s="130"/>
      <c r="PT29" s="130"/>
      <c r="PU29" s="130"/>
      <c r="PV29" s="130"/>
      <c r="PW29" s="130"/>
      <c r="PX29" s="130"/>
      <c r="PY29" s="130"/>
      <c r="PZ29" s="130"/>
      <c r="QA29" s="130"/>
      <c r="QB29" s="130"/>
      <c r="QC29" s="130"/>
      <c r="QD29" s="130"/>
      <c r="QE29" s="130"/>
      <c r="QF29" s="130"/>
      <c r="QG29" s="130"/>
      <c r="QH29" s="130"/>
      <c r="QI29" s="130"/>
      <c r="QJ29" s="130"/>
      <c r="QK29" s="130"/>
      <c r="QL29" s="130"/>
      <c r="QM29" s="130"/>
      <c r="QN29" s="130"/>
      <c r="QO29" s="130"/>
      <c r="QP29" s="130"/>
      <c r="QQ29" s="130"/>
      <c r="QR29" s="130"/>
      <c r="QS29" s="130"/>
      <c r="QT29" s="130"/>
      <c r="QU29" s="130"/>
      <c r="QV29" s="130"/>
      <c r="QW29" s="130"/>
      <c r="QX29" s="130"/>
      <c r="QY29" s="130"/>
      <c r="QZ29" s="130"/>
      <c r="RA29" s="130"/>
      <c r="RB29" s="130"/>
      <c r="RC29" s="130"/>
      <c r="RD29" s="130"/>
      <c r="RE29" s="130"/>
      <c r="RF29" s="130"/>
      <c r="RG29" s="130"/>
      <c r="RH29" s="130"/>
      <c r="RI29" s="130"/>
      <c r="RJ29" s="130"/>
      <c r="RK29" s="130"/>
      <c r="RL29" s="130"/>
      <c r="RM29" s="130"/>
      <c r="RN29" s="130"/>
      <c r="RO29" s="130"/>
      <c r="RP29" s="130"/>
      <c r="RQ29" s="130"/>
      <c r="RR29" s="130"/>
      <c r="RS29" s="130"/>
      <c r="RT29" s="130"/>
      <c r="RU29" s="130"/>
      <c r="RV29" s="130"/>
      <c r="RW29" s="130"/>
      <c r="RX29" s="130"/>
      <c r="RY29" s="130"/>
      <c r="RZ29" s="130"/>
      <c r="SA29" s="130"/>
      <c r="SB29" s="130"/>
      <c r="SC29" s="130"/>
      <c r="SD29" s="130"/>
      <c r="SE29" s="130"/>
      <c r="SF29" s="130"/>
      <c r="SG29" s="130"/>
      <c r="SH29" s="130"/>
      <c r="SI29" s="130"/>
      <c r="SJ29" s="130"/>
      <c r="SK29" s="130"/>
      <c r="SL29" s="130"/>
      <c r="SM29" s="130"/>
      <c r="SN29" s="130"/>
      <c r="SO29" s="130"/>
      <c r="SP29" s="130"/>
      <c r="SQ29" s="130"/>
      <c r="SR29" s="130"/>
      <c r="SS29" s="130"/>
      <c r="ST29" s="130"/>
      <c r="SU29" s="130"/>
      <c r="SV29" s="130"/>
      <c r="SW29" s="130"/>
      <c r="SX29" s="130"/>
      <c r="SY29" s="130"/>
      <c r="SZ29" s="130"/>
      <c r="TA29" s="130"/>
      <c r="TB29" s="130"/>
      <c r="TC29" s="130"/>
      <c r="TD29" s="130"/>
      <c r="TE29" s="130"/>
      <c r="TF29" s="130"/>
      <c r="TG29" s="130"/>
      <c r="TH29" s="130"/>
      <c r="TI29" s="130"/>
      <c r="TJ29" s="130"/>
      <c r="TK29" s="130"/>
      <c r="TL29" s="130"/>
      <c r="TM29" s="130"/>
      <c r="TN29" s="130"/>
      <c r="TO29" s="130"/>
      <c r="TP29" s="130"/>
      <c r="TQ29" s="130"/>
      <c r="TR29" s="130"/>
      <c r="TS29" s="130"/>
      <c r="TT29" s="130"/>
      <c r="TU29" s="130"/>
      <c r="TV29" s="130"/>
      <c r="TW29" s="130"/>
      <c r="TX29" s="130"/>
      <c r="TY29" s="130"/>
      <c r="TZ29" s="130"/>
      <c r="UA29" s="130"/>
      <c r="UB29" s="130"/>
      <c r="UC29" s="130"/>
      <c r="UD29" s="130"/>
      <c r="UE29" s="130"/>
      <c r="UF29" s="130"/>
      <c r="UG29" s="130"/>
      <c r="UH29" s="130"/>
      <c r="UI29" s="130"/>
      <c r="UJ29" s="130"/>
      <c r="UK29" s="130"/>
      <c r="UL29" s="130"/>
      <c r="UM29" s="130"/>
      <c r="UN29" s="130"/>
      <c r="UO29" s="130"/>
      <c r="UP29" s="130"/>
      <c r="UQ29" s="130"/>
      <c r="UR29" s="130"/>
      <c r="US29" s="130"/>
      <c r="UT29" s="130"/>
      <c r="UU29" s="130"/>
      <c r="UV29" s="130"/>
      <c r="UW29" s="130"/>
      <c r="UX29" s="130"/>
      <c r="UY29" s="130"/>
      <c r="UZ29" s="130"/>
      <c r="VA29" s="130"/>
      <c r="VB29" s="130"/>
      <c r="VC29" s="130"/>
      <c r="VD29" s="130"/>
      <c r="VE29" s="130"/>
      <c r="VF29" s="130"/>
      <c r="VG29" s="130"/>
      <c r="VH29" s="130"/>
      <c r="VI29" s="130"/>
      <c r="VJ29" s="130"/>
      <c r="VK29" s="130"/>
      <c r="VL29" s="130"/>
      <c r="VM29" s="130"/>
      <c r="VN29" s="130"/>
      <c r="VO29" s="130"/>
      <c r="VP29" s="130"/>
      <c r="VQ29" s="130"/>
      <c r="VR29" s="130"/>
      <c r="VS29" s="130"/>
      <c r="VT29" s="130"/>
      <c r="VU29" s="130"/>
      <c r="VV29" s="130"/>
      <c r="VW29" s="130"/>
      <c r="VX29" s="130"/>
      <c r="VY29" s="130"/>
      <c r="VZ29" s="130"/>
      <c r="WA29" s="130"/>
      <c r="WB29" s="130"/>
      <c r="WC29" s="130"/>
      <c r="WD29" s="130"/>
      <c r="WE29" s="130"/>
      <c r="WF29" s="130"/>
      <c r="WG29" s="130"/>
      <c r="WH29" s="130"/>
      <c r="WI29" s="130"/>
      <c r="WJ29" s="130"/>
      <c r="WK29" s="130"/>
      <c r="WL29" s="130"/>
      <c r="WM29" s="130"/>
      <c r="WN29" s="130"/>
      <c r="WO29" s="130"/>
      <c r="WP29" s="130"/>
      <c r="WQ29" s="130"/>
      <c r="WR29" s="130"/>
      <c r="WS29" s="130"/>
      <c r="WT29" s="130"/>
      <c r="WU29" s="130"/>
      <c r="WV29" s="130"/>
      <c r="WW29" s="130"/>
      <c r="WX29" s="130"/>
      <c r="WY29" s="130"/>
      <c r="WZ29" s="130"/>
      <c r="XA29" s="130"/>
      <c r="XB29" s="130"/>
      <c r="XC29" s="130"/>
      <c r="XD29" s="130"/>
      <c r="XE29" s="130"/>
      <c r="XF29" s="130"/>
      <c r="XG29" s="130"/>
      <c r="XH29" s="130"/>
      <c r="XI29" s="130"/>
      <c r="XJ29" s="130"/>
      <c r="XK29" s="130"/>
      <c r="XL29" s="130"/>
      <c r="XM29" s="130"/>
      <c r="XN29" s="130"/>
      <c r="XO29" s="130"/>
      <c r="XP29" s="130"/>
      <c r="XQ29" s="130"/>
      <c r="XR29" s="130"/>
      <c r="XS29" s="130"/>
      <c r="XT29" s="130"/>
      <c r="XU29" s="130"/>
      <c r="XV29" s="130"/>
      <c r="XW29" s="130"/>
      <c r="XX29" s="130"/>
      <c r="XY29" s="130"/>
      <c r="XZ29" s="130"/>
      <c r="YA29" s="130"/>
      <c r="YB29" s="130"/>
      <c r="YC29" s="130"/>
      <c r="YD29" s="130"/>
      <c r="YE29" s="130"/>
      <c r="YF29" s="130"/>
      <c r="YG29" s="130"/>
      <c r="YH29" s="130"/>
      <c r="YI29" s="130"/>
      <c r="YJ29" s="130"/>
      <c r="YK29" s="130"/>
      <c r="YL29" s="130"/>
      <c r="YM29" s="130"/>
      <c r="YN29" s="130"/>
      <c r="YO29" s="130"/>
      <c r="YP29" s="130"/>
      <c r="YQ29" s="130"/>
      <c r="YR29" s="130"/>
      <c r="YS29" s="130"/>
      <c r="YT29" s="130"/>
      <c r="YU29" s="130"/>
      <c r="YV29" s="130"/>
      <c r="YW29" s="130"/>
      <c r="YX29" s="130"/>
      <c r="YY29" s="130"/>
      <c r="YZ29" s="130"/>
      <c r="ZA29" s="130"/>
      <c r="ZB29" s="130"/>
      <c r="ZC29" s="130"/>
      <c r="ZD29" s="130"/>
      <c r="ZE29" s="130"/>
      <c r="ZF29" s="130"/>
      <c r="ZG29" s="130"/>
      <c r="ZH29" s="130"/>
      <c r="ZI29" s="130"/>
      <c r="ZJ29" s="130"/>
      <c r="ZK29" s="130"/>
      <c r="ZL29" s="130"/>
      <c r="ZM29" s="130"/>
      <c r="ZN29" s="130"/>
      <c r="ZO29" s="130"/>
      <c r="ZP29" s="130"/>
      <c r="ZQ29" s="130"/>
      <c r="ZR29" s="130"/>
      <c r="ZS29" s="130"/>
      <c r="ZT29" s="130"/>
      <c r="ZU29" s="130"/>
      <c r="ZV29" s="130"/>
      <c r="ZW29" s="130"/>
      <c r="ZX29" s="130"/>
      <c r="ZY29" s="130"/>
      <c r="ZZ29" s="130"/>
    </row>
    <row r="30" spans="1:702" hidden="1" outlineLevel="1">
      <c r="A30" s="9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130"/>
      <c r="EQ30" s="130"/>
      <c r="ER30" s="130"/>
      <c r="ES30" s="130"/>
      <c r="ET30" s="130"/>
      <c r="EU30" s="130"/>
      <c r="EV30" s="130"/>
      <c r="EW30" s="130"/>
      <c r="EX30" s="130"/>
      <c r="EY30" s="130"/>
      <c r="EZ30" s="130"/>
      <c r="FA30" s="130"/>
      <c r="FB30" s="130"/>
      <c r="FC30" s="130"/>
      <c r="FD30" s="130"/>
      <c r="FE30" s="130"/>
      <c r="FF30" s="130"/>
      <c r="FG30" s="130"/>
      <c r="FH30" s="130"/>
      <c r="FI30" s="130"/>
      <c r="FJ30" s="130"/>
      <c r="FK30" s="130"/>
      <c r="FL30" s="130"/>
      <c r="FM30" s="130"/>
      <c r="FN30" s="130"/>
      <c r="FO30" s="130"/>
      <c r="FP30" s="130"/>
      <c r="FQ30" s="130"/>
      <c r="FR30" s="130"/>
      <c r="FS30" s="130"/>
      <c r="FT30" s="130"/>
      <c r="FU30" s="130"/>
      <c r="FV30" s="130"/>
      <c r="FW30" s="130"/>
      <c r="FX30" s="130"/>
      <c r="FY30" s="130"/>
      <c r="FZ30" s="130"/>
      <c r="GA30" s="130"/>
      <c r="GB30" s="130"/>
      <c r="GC30" s="130"/>
      <c r="GD30" s="130"/>
      <c r="GE30" s="130"/>
      <c r="GF30" s="130"/>
      <c r="GG30" s="130"/>
      <c r="GH30" s="130"/>
      <c r="GI30" s="130"/>
      <c r="GJ30" s="130"/>
      <c r="GK30" s="130"/>
      <c r="GL30" s="130"/>
      <c r="GM30" s="130"/>
      <c r="GN30" s="130"/>
      <c r="GO30" s="130"/>
      <c r="GP30" s="130"/>
      <c r="GQ30" s="130"/>
      <c r="GR30" s="130"/>
      <c r="GS30" s="130"/>
      <c r="GT30" s="130"/>
      <c r="GU30" s="130"/>
      <c r="GV30" s="130"/>
      <c r="GW30" s="130"/>
      <c r="GX30" s="130"/>
      <c r="GY30" s="130"/>
      <c r="GZ30" s="130"/>
      <c r="HA30" s="130"/>
      <c r="HB30" s="130"/>
      <c r="HC30" s="130"/>
      <c r="HD30" s="130"/>
      <c r="HE30" s="130"/>
      <c r="HF30" s="130"/>
      <c r="HG30" s="130"/>
      <c r="HH30" s="130"/>
      <c r="HI30" s="130"/>
      <c r="HJ30" s="130"/>
      <c r="HK30" s="130"/>
      <c r="HL30" s="130"/>
      <c r="HM30" s="130"/>
      <c r="HN30" s="130"/>
      <c r="HO30" s="130"/>
      <c r="HP30" s="130"/>
      <c r="HQ30" s="130"/>
      <c r="HR30" s="130"/>
      <c r="HS30" s="130"/>
      <c r="HT30" s="130"/>
      <c r="HU30" s="130"/>
      <c r="HV30" s="130"/>
      <c r="HW30" s="130"/>
      <c r="HX30" s="130"/>
      <c r="HY30" s="130"/>
      <c r="HZ30" s="130"/>
      <c r="IA30" s="130"/>
      <c r="IB30" s="130"/>
      <c r="IC30" s="130"/>
      <c r="ID30" s="130"/>
      <c r="IE30" s="130"/>
      <c r="IF30" s="130"/>
      <c r="IG30" s="130"/>
      <c r="IH30" s="130"/>
      <c r="II30" s="130"/>
      <c r="IJ30" s="130"/>
      <c r="IK30" s="130"/>
      <c r="IL30" s="130"/>
      <c r="IM30" s="130"/>
      <c r="IN30" s="130"/>
      <c r="IO30" s="130"/>
      <c r="IP30" s="130"/>
      <c r="IQ30" s="130"/>
      <c r="IR30" s="130"/>
      <c r="IS30" s="130"/>
      <c r="IT30" s="130"/>
      <c r="IU30" s="130"/>
      <c r="IV30" s="130"/>
      <c r="IW30" s="130"/>
      <c r="IX30" s="130"/>
      <c r="IY30" s="130"/>
      <c r="IZ30" s="130"/>
      <c r="JA30" s="130"/>
      <c r="JB30" s="130"/>
      <c r="JC30" s="130"/>
      <c r="JD30" s="130"/>
      <c r="JE30" s="130"/>
      <c r="JF30" s="130"/>
      <c r="JG30" s="130"/>
      <c r="JH30" s="130"/>
      <c r="JI30" s="130"/>
      <c r="JJ30" s="130"/>
      <c r="JK30" s="130"/>
      <c r="JL30" s="130"/>
      <c r="JM30" s="130"/>
      <c r="JN30" s="130"/>
      <c r="JO30" s="130"/>
      <c r="JP30" s="130"/>
      <c r="JQ30" s="130"/>
      <c r="JR30" s="130"/>
      <c r="JS30" s="130"/>
      <c r="JT30" s="130"/>
      <c r="JU30" s="130"/>
      <c r="JV30" s="130"/>
      <c r="JW30" s="130"/>
      <c r="JX30" s="130"/>
      <c r="JY30" s="130"/>
      <c r="JZ30" s="130"/>
      <c r="KA30" s="130"/>
      <c r="KB30" s="130"/>
      <c r="KC30" s="130"/>
      <c r="KD30" s="130"/>
      <c r="KE30" s="130"/>
      <c r="KF30" s="130"/>
      <c r="KG30" s="130"/>
      <c r="KH30" s="130"/>
      <c r="KI30" s="130"/>
      <c r="KJ30" s="130"/>
      <c r="KK30" s="130"/>
      <c r="KL30" s="130"/>
      <c r="KM30" s="130"/>
      <c r="KN30" s="130"/>
      <c r="KO30" s="130"/>
      <c r="KP30" s="130"/>
      <c r="KQ30" s="130"/>
      <c r="KR30" s="130"/>
      <c r="KS30" s="130"/>
      <c r="KT30" s="130"/>
      <c r="KU30" s="130"/>
      <c r="KV30" s="130"/>
      <c r="KW30" s="130"/>
      <c r="KX30" s="130"/>
      <c r="KY30" s="130"/>
      <c r="KZ30" s="130"/>
      <c r="LA30" s="130"/>
      <c r="LB30" s="130"/>
      <c r="LC30" s="130"/>
      <c r="LD30" s="130"/>
      <c r="LE30" s="130"/>
      <c r="LF30" s="130"/>
      <c r="LG30" s="130"/>
      <c r="LH30" s="130"/>
      <c r="LI30" s="130"/>
      <c r="LJ30" s="130"/>
      <c r="LK30" s="130"/>
      <c r="LL30" s="130"/>
      <c r="LM30" s="130"/>
      <c r="LN30" s="130"/>
      <c r="LO30" s="130"/>
      <c r="LP30" s="130"/>
      <c r="LQ30" s="130"/>
      <c r="LR30" s="130"/>
      <c r="LS30" s="130"/>
      <c r="LT30" s="130"/>
      <c r="LU30" s="130"/>
      <c r="LV30" s="130"/>
      <c r="LW30" s="130"/>
      <c r="LX30" s="130"/>
      <c r="LY30" s="130"/>
      <c r="LZ30" s="130"/>
      <c r="MA30" s="130"/>
      <c r="MB30" s="130"/>
      <c r="MC30" s="130"/>
      <c r="MD30" s="130"/>
      <c r="ME30" s="130"/>
      <c r="MF30" s="130"/>
      <c r="MG30" s="130"/>
      <c r="MH30" s="130"/>
      <c r="MI30" s="130"/>
      <c r="MJ30" s="130"/>
      <c r="MK30" s="130"/>
      <c r="ML30" s="130"/>
      <c r="MM30" s="130"/>
      <c r="MN30" s="130"/>
      <c r="MO30" s="130"/>
      <c r="MP30" s="130"/>
      <c r="MQ30" s="130"/>
      <c r="MR30" s="130"/>
      <c r="MS30" s="130"/>
      <c r="MT30" s="130"/>
      <c r="MU30" s="130"/>
      <c r="MV30" s="130"/>
      <c r="MW30" s="130"/>
      <c r="MX30" s="130"/>
      <c r="MY30" s="130"/>
      <c r="MZ30" s="130"/>
      <c r="NA30" s="130"/>
      <c r="NB30" s="130"/>
      <c r="NC30" s="130"/>
      <c r="ND30" s="130"/>
      <c r="NE30" s="130"/>
      <c r="NF30" s="130"/>
      <c r="NG30" s="130"/>
      <c r="NH30" s="130"/>
      <c r="NI30" s="130"/>
      <c r="NJ30" s="130"/>
      <c r="NK30" s="130"/>
      <c r="NL30" s="130"/>
      <c r="NM30" s="130"/>
      <c r="NN30" s="130"/>
      <c r="NO30" s="130"/>
      <c r="NP30" s="130"/>
      <c r="NQ30" s="130"/>
      <c r="NR30" s="130"/>
      <c r="NS30" s="130"/>
      <c r="NT30" s="130"/>
      <c r="NU30" s="130"/>
      <c r="NV30" s="130"/>
      <c r="NW30" s="130"/>
      <c r="NX30" s="130"/>
      <c r="NY30" s="130"/>
      <c r="NZ30" s="130"/>
      <c r="OA30" s="130"/>
      <c r="OB30" s="130"/>
      <c r="OC30" s="130"/>
      <c r="OD30" s="130"/>
      <c r="OE30" s="130"/>
      <c r="OF30" s="130"/>
      <c r="OG30" s="130"/>
      <c r="OH30" s="130"/>
      <c r="OI30" s="130"/>
      <c r="OJ30" s="130"/>
      <c r="OK30" s="130"/>
      <c r="OL30" s="130"/>
      <c r="OM30" s="130"/>
      <c r="ON30" s="130"/>
      <c r="OO30" s="130"/>
      <c r="OP30" s="130"/>
      <c r="OQ30" s="130"/>
      <c r="OR30" s="130"/>
      <c r="OS30" s="130"/>
      <c r="OT30" s="130"/>
      <c r="OU30" s="130"/>
      <c r="OV30" s="130"/>
      <c r="OW30" s="130"/>
      <c r="OX30" s="130"/>
      <c r="OY30" s="130"/>
      <c r="OZ30" s="130"/>
      <c r="PA30" s="130"/>
      <c r="PB30" s="130"/>
      <c r="PC30" s="130"/>
      <c r="PD30" s="130"/>
      <c r="PE30" s="130"/>
      <c r="PF30" s="130"/>
      <c r="PG30" s="130"/>
      <c r="PH30" s="130"/>
      <c r="PI30" s="130"/>
      <c r="PJ30" s="130"/>
      <c r="PK30" s="130"/>
      <c r="PL30" s="130"/>
      <c r="PM30" s="130"/>
      <c r="PN30" s="130"/>
      <c r="PO30" s="130"/>
      <c r="PP30" s="130"/>
      <c r="PQ30" s="130"/>
      <c r="PR30" s="130"/>
      <c r="PS30" s="130"/>
      <c r="PT30" s="130"/>
      <c r="PU30" s="130"/>
      <c r="PV30" s="130"/>
      <c r="PW30" s="130"/>
      <c r="PX30" s="130"/>
      <c r="PY30" s="130"/>
      <c r="PZ30" s="130"/>
      <c r="QA30" s="130"/>
      <c r="QB30" s="130"/>
      <c r="QC30" s="130"/>
      <c r="QD30" s="130"/>
      <c r="QE30" s="130"/>
      <c r="QF30" s="130"/>
      <c r="QG30" s="130"/>
      <c r="QH30" s="130"/>
      <c r="QI30" s="130"/>
      <c r="QJ30" s="130"/>
      <c r="QK30" s="130"/>
      <c r="QL30" s="130"/>
      <c r="QM30" s="130"/>
      <c r="QN30" s="130"/>
      <c r="QO30" s="130"/>
      <c r="QP30" s="130"/>
      <c r="QQ30" s="130"/>
      <c r="QR30" s="130"/>
      <c r="QS30" s="130"/>
      <c r="QT30" s="130"/>
      <c r="QU30" s="130"/>
      <c r="QV30" s="130"/>
      <c r="QW30" s="130"/>
      <c r="QX30" s="130"/>
      <c r="QY30" s="130"/>
      <c r="QZ30" s="130"/>
      <c r="RA30" s="130"/>
      <c r="RB30" s="130"/>
      <c r="RC30" s="130"/>
      <c r="RD30" s="130"/>
      <c r="RE30" s="130"/>
      <c r="RF30" s="130"/>
      <c r="RG30" s="130"/>
      <c r="RH30" s="130"/>
      <c r="RI30" s="130"/>
      <c r="RJ30" s="130"/>
      <c r="RK30" s="130"/>
      <c r="RL30" s="130"/>
      <c r="RM30" s="130"/>
      <c r="RN30" s="130"/>
      <c r="RO30" s="130"/>
      <c r="RP30" s="130"/>
      <c r="RQ30" s="130"/>
      <c r="RR30" s="130"/>
      <c r="RS30" s="130"/>
      <c r="RT30" s="130"/>
      <c r="RU30" s="130"/>
      <c r="RV30" s="130"/>
      <c r="RW30" s="130"/>
      <c r="RX30" s="130"/>
      <c r="RY30" s="130"/>
      <c r="RZ30" s="130"/>
      <c r="SA30" s="130"/>
      <c r="SB30" s="130"/>
      <c r="SC30" s="130"/>
      <c r="SD30" s="130"/>
      <c r="SE30" s="130"/>
      <c r="SF30" s="130"/>
      <c r="SG30" s="130"/>
      <c r="SH30" s="130"/>
      <c r="SI30" s="130"/>
      <c r="SJ30" s="130"/>
      <c r="SK30" s="130"/>
      <c r="SL30" s="130"/>
      <c r="SM30" s="130"/>
      <c r="SN30" s="130"/>
      <c r="SO30" s="130"/>
      <c r="SP30" s="130"/>
      <c r="SQ30" s="130"/>
      <c r="SR30" s="130"/>
      <c r="SS30" s="130"/>
      <c r="ST30" s="130"/>
      <c r="SU30" s="130"/>
      <c r="SV30" s="130"/>
      <c r="SW30" s="130"/>
      <c r="SX30" s="130"/>
      <c r="SY30" s="130"/>
      <c r="SZ30" s="130"/>
      <c r="TA30" s="130"/>
      <c r="TB30" s="130"/>
      <c r="TC30" s="130"/>
      <c r="TD30" s="130"/>
      <c r="TE30" s="130"/>
      <c r="TF30" s="130"/>
      <c r="TG30" s="130"/>
      <c r="TH30" s="130"/>
      <c r="TI30" s="130"/>
      <c r="TJ30" s="130"/>
      <c r="TK30" s="130"/>
      <c r="TL30" s="130"/>
      <c r="TM30" s="130"/>
      <c r="TN30" s="130"/>
      <c r="TO30" s="130"/>
      <c r="TP30" s="130"/>
      <c r="TQ30" s="130"/>
      <c r="TR30" s="130"/>
      <c r="TS30" s="130"/>
      <c r="TT30" s="130"/>
      <c r="TU30" s="130"/>
      <c r="TV30" s="130"/>
      <c r="TW30" s="130"/>
      <c r="TX30" s="130"/>
      <c r="TY30" s="130"/>
      <c r="TZ30" s="130"/>
      <c r="UA30" s="130"/>
      <c r="UB30" s="130"/>
      <c r="UC30" s="130"/>
      <c r="UD30" s="130"/>
      <c r="UE30" s="130"/>
      <c r="UF30" s="130"/>
      <c r="UG30" s="130"/>
      <c r="UH30" s="130"/>
      <c r="UI30" s="130"/>
      <c r="UJ30" s="130"/>
      <c r="UK30" s="130"/>
      <c r="UL30" s="130"/>
      <c r="UM30" s="130"/>
      <c r="UN30" s="130"/>
      <c r="UO30" s="130"/>
      <c r="UP30" s="130"/>
      <c r="UQ30" s="130"/>
      <c r="UR30" s="130"/>
      <c r="US30" s="130"/>
      <c r="UT30" s="130"/>
      <c r="UU30" s="130"/>
      <c r="UV30" s="130"/>
      <c r="UW30" s="130"/>
      <c r="UX30" s="130"/>
      <c r="UY30" s="130"/>
      <c r="UZ30" s="130"/>
      <c r="VA30" s="130"/>
      <c r="VB30" s="130"/>
      <c r="VC30" s="130"/>
      <c r="VD30" s="130"/>
      <c r="VE30" s="130"/>
      <c r="VF30" s="130"/>
      <c r="VG30" s="130"/>
      <c r="VH30" s="130"/>
      <c r="VI30" s="130"/>
      <c r="VJ30" s="130"/>
      <c r="VK30" s="130"/>
      <c r="VL30" s="130"/>
      <c r="VM30" s="130"/>
      <c r="VN30" s="130"/>
      <c r="VO30" s="130"/>
      <c r="VP30" s="130"/>
      <c r="VQ30" s="130"/>
      <c r="VR30" s="130"/>
      <c r="VS30" s="130"/>
      <c r="VT30" s="130"/>
      <c r="VU30" s="130"/>
      <c r="VV30" s="130"/>
      <c r="VW30" s="130"/>
      <c r="VX30" s="130"/>
      <c r="VY30" s="130"/>
      <c r="VZ30" s="130"/>
      <c r="WA30" s="130"/>
      <c r="WB30" s="130"/>
      <c r="WC30" s="130"/>
      <c r="WD30" s="130"/>
      <c r="WE30" s="130"/>
      <c r="WF30" s="130"/>
      <c r="WG30" s="130"/>
      <c r="WH30" s="130"/>
      <c r="WI30" s="130"/>
      <c r="WJ30" s="130"/>
      <c r="WK30" s="130"/>
      <c r="WL30" s="130"/>
      <c r="WM30" s="130"/>
      <c r="WN30" s="130"/>
      <c r="WO30" s="130"/>
      <c r="WP30" s="130"/>
      <c r="WQ30" s="130"/>
      <c r="WR30" s="130"/>
      <c r="WS30" s="130"/>
      <c r="WT30" s="130"/>
      <c r="WU30" s="130"/>
      <c r="WV30" s="130"/>
      <c r="WW30" s="130"/>
      <c r="WX30" s="130"/>
      <c r="WY30" s="130"/>
      <c r="WZ30" s="130"/>
      <c r="XA30" s="130"/>
      <c r="XB30" s="130"/>
      <c r="XC30" s="130"/>
      <c r="XD30" s="130"/>
      <c r="XE30" s="130"/>
      <c r="XF30" s="130"/>
      <c r="XG30" s="130"/>
      <c r="XH30" s="130"/>
      <c r="XI30" s="130"/>
      <c r="XJ30" s="130"/>
      <c r="XK30" s="130"/>
      <c r="XL30" s="130"/>
      <c r="XM30" s="130"/>
      <c r="XN30" s="130"/>
      <c r="XO30" s="130"/>
      <c r="XP30" s="130"/>
      <c r="XQ30" s="130"/>
      <c r="XR30" s="130"/>
      <c r="XS30" s="130"/>
      <c r="XT30" s="130"/>
      <c r="XU30" s="130"/>
      <c r="XV30" s="130"/>
      <c r="XW30" s="130"/>
      <c r="XX30" s="130"/>
      <c r="XY30" s="130"/>
      <c r="XZ30" s="130"/>
      <c r="YA30" s="130"/>
      <c r="YB30" s="130"/>
      <c r="YC30" s="130"/>
      <c r="YD30" s="130"/>
      <c r="YE30" s="130"/>
      <c r="YF30" s="130"/>
      <c r="YG30" s="130"/>
      <c r="YH30" s="130"/>
      <c r="YI30" s="130"/>
      <c r="YJ30" s="130"/>
      <c r="YK30" s="130"/>
      <c r="YL30" s="130"/>
      <c r="YM30" s="130"/>
      <c r="YN30" s="130"/>
      <c r="YO30" s="130"/>
      <c r="YP30" s="130"/>
      <c r="YQ30" s="130"/>
      <c r="YR30" s="130"/>
      <c r="YS30" s="130"/>
      <c r="YT30" s="130"/>
      <c r="YU30" s="130"/>
      <c r="YV30" s="130"/>
      <c r="YW30" s="130"/>
      <c r="YX30" s="130"/>
      <c r="YY30" s="130"/>
      <c r="YZ30" s="130"/>
      <c r="ZA30" s="130"/>
      <c r="ZB30" s="130"/>
      <c r="ZC30" s="130"/>
      <c r="ZD30" s="130"/>
      <c r="ZE30" s="130"/>
      <c r="ZF30" s="130"/>
      <c r="ZG30" s="130"/>
      <c r="ZH30" s="130"/>
      <c r="ZI30" s="130"/>
      <c r="ZJ30" s="130"/>
      <c r="ZK30" s="130"/>
      <c r="ZL30" s="130"/>
      <c r="ZM30" s="130"/>
      <c r="ZN30" s="130"/>
      <c r="ZO30" s="130"/>
      <c r="ZP30" s="130"/>
      <c r="ZQ30" s="130"/>
      <c r="ZR30" s="130"/>
      <c r="ZS30" s="130"/>
      <c r="ZT30" s="130"/>
      <c r="ZU30" s="130"/>
      <c r="ZV30" s="130"/>
      <c r="ZW30" s="130"/>
      <c r="ZX30" s="130"/>
      <c r="ZY30" s="130"/>
      <c r="ZZ30" s="130"/>
    </row>
    <row r="31" spans="1:702" hidden="1" outlineLevel="1">
      <c r="A31" s="9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0"/>
      <c r="EU31" s="130"/>
      <c r="EV31" s="130"/>
      <c r="EW31" s="130"/>
      <c r="EX31" s="130"/>
      <c r="EY31" s="130"/>
      <c r="EZ31" s="130"/>
      <c r="FA31" s="130"/>
      <c r="FB31" s="130"/>
      <c r="FC31" s="130"/>
      <c r="FD31" s="130"/>
      <c r="FE31" s="130"/>
      <c r="FF31" s="130"/>
      <c r="FG31" s="130"/>
      <c r="FH31" s="130"/>
      <c r="FI31" s="130"/>
      <c r="FJ31" s="130"/>
      <c r="FK31" s="130"/>
      <c r="FL31" s="130"/>
      <c r="FM31" s="130"/>
      <c r="FN31" s="130"/>
      <c r="FO31" s="130"/>
      <c r="FP31" s="130"/>
      <c r="FQ31" s="130"/>
      <c r="FR31" s="130"/>
      <c r="FS31" s="130"/>
      <c r="FT31" s="130"/>
      <c r="FU31" s="130"/>
      <c r="FV31" s="130"/>
      <c r="FW31" s="130"/>
      <c r="FX31" s="130"/>
      <c r="FY31" s="130"/>
      <c r="FZ31" s="130"/>
      <c r="GA31" s="130"/>
      <c r="GB31" s="130"/>
      <c r="GC31" s="130"/>
      <c r="GD31" s="130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  <c r="IW31" s="130"/>
      <c r="IX31" s="130"/>
      <c r="IY31" s="130"/>
      <c r="IZ31" s="130"/>
      <c r="JA31" s="130"/>
      <c r="JB31" s="130"/>
      <c r="JC31" s="130"/>
      <c r="JD31" s="130"/>
      <c r="JE31" s="130"/>
      <c r="JF31" s="130"/>
      <c r="JG31" s="130"/>
      <c r="JH31" s="130"/>
      <c r="JI31" s="130"/>
      <c r="JJ31" s="130"/>
      <c r="JK31" s="130"/>
      <c r="JL31" s="130"/>
      <c r="JM31" s="130"/>
      <c r="JN31" s="130"/>
      <c r="JO31" s="130"/>
      <c r="JP31" s="130"/>
      <c r="JQ31" s="130"/>
      <c r="JR31" s="130"/>
      <c r="JS31" s="130"/>
      <c r="JT31" s="130"/>
      <c r="JU31" s="130"/>
      <c r="JV31" s="130"/>
      <c r="JW31" s="130"/>
      <c r="JX31" s="130"/>
      <c r="JY31" s="130"/>
      <c r="JZ31" s="130"/>
      <c r="KA31" s="130"/>
      <c r="KB31" s="130"/>
      <c r="KC31" s="130"/>
      <c r="KD31" s="130"/>
      <c r="KE31" s="130"/>
      <c r="KF31" s="130"/>
      <c r="KG31" s="130"/>
      <c r="KH31" s="130"/>
      <c r="KI31" s="130"/>
      <c r="KJ31" s="130"/>
      <c r="KK31" s="130"/>
      <c r="KL31" s="130"/>
      <c r="KM31" s="130"/>
      <c r="KN31" s="130"/>
      <c r="KO31" s="130"/>
      <c r="KP31" s="130"/>
      <c r="KQ31" s="130"/>
      <c r="KR31" s="130"/>
      <c r="KS31" s="130"/>
      <c r="KT31" s="130"/>
      <c r="KU31" s="130"/>
      <c r="KV31" s="130"/>
      <c r="KW31" s="130"/>
      <c r="KX31" s="130"/>
      <c r="KY31" s="130"/>
      <c r="KZ31" s="130"/>
      <c r="LA31" s="130"/>
      <c r="LB31" s="130"/>
      <c r="LC31" s="130"/>
      <c r="LD31" s="130"/>
      <c r="LE31" s="130"/>
      <c r="LF31" s="130"/>
      <c r="LG31" s="130"/>
      <c r="LH31" s="130"/>
      <c r="LI31" s="130"/>
      <c r="LJ31" s="130"/>
      <c r="LK31" s="130"/>
      <c r="LL31" s="130"/>
      <c r="LM31" s="130"/>
      <c r="LN31" s="130"/>
      <c r="LO31" s="130"/>
      <c r="LP31" s="130"/>
      <c r="LQ31" s="130"/>
      <c r="LR31" s="130"/>
      <c r="LS31" s="130"/>
      <c r="LT31" s="130"/>
      <c r="LU31" s="130"/>
      <c r="LV31" s="130"/>
      <c r="LW31" s="130"/>
      <c r="LX31" s="130"/>
      <c r="LY31" s="130"/>
      <c r="LZ31" s="130"/>
      <c r="MA31" s="130"/>
      <c r="MB31" s="130"/>
      <c r="MC31" s="130"/>
      <c r="MD31" s="130"/>
      <c r="ME31" s="130"/>
      <c r="MF31" s="130"/>
      <c r="MG31" s="130"/>
      <c r="MH31" s="130"/>
      <c r="MI31" s="130"/>
      <c r="MJ31" s="130"/>
      <c r="MK31" s="130"/>
      <c r="ML31" s="130"/>
      <c r="MM31" s="130"/>
      <c r="MN31" s="130"/>
      <c r="MO31" s="130"/>
      <c r="MP31" s="130"/>
      <c r="MQ31" s="130"/>
      <c r="MR31" s="130"/>
      <c r="MS31" s="130"/>
      <c r="MT31" s="130"/>
      <c r="MU31" s="130"/>
      <c r="MV31" s="130"/>
      <c r="MW31" s="130"/>
      <c r="MX31" s="130"/>
      <c r="MY31" s="130"/>
      <c r="MZ31" s="130"/>
      <c r="NA31" s="130"/>
      <c r="NB31" s="130"/>
      <c r="NC31" s="130"/>
      <c r="ND31" s="130"/>
      <c r="NE31" s="130"/>
      <c r="NF31" s="130"/>
      <c r="NG31" s="130"/>
      <c r="NH31" s="130"/>
      <c r="NI31" s="130"/>
      <c r="NJ31" s="130"/>
      <c r="NK31" s="130"/>
      <c r="NL31" s="130"/>
      <c r="NM31" s="130"/>
      <c r="NN31" s="130"/>
      <c r="NO31" s="130"/>
      <c r="NP31" s="130"/>
      <c r="NQ31" s="130"/>
      <c r="NR31" s="130"/>
      <c r="NS31" s="130"/>
      <c r="NT31" s="130"/>
      <c r="NU31" s="130"/>
      <c r="NV31" s="130"/>
      <c r="NW31" s="130"/>
      <c r="NX31" s="130"/>
      <c r="NY31" s="130"/>
      <c r="NZ31" s="130"/>
      <c r="OA31" s="130"/>
      <c r="OB31" s="130"/>
      <c r="OC31" s="130"/>
      <c r="OD31" s="130"/>
      <c r="OE31" s="130"/>
      <c r="OF31" s="130"/>
      <c r="OG31" s="130"/>
      <c r="OH31" s="130"/>
      <c r="OI31" s="130"/>
      <c r="OJ31" s="130"/>
      <c r="OK31" s="130"/>
      <c r="OL31" s="130"/>
      <c r="OM31" s="130"/>
      <c r="ON31" s="130"/>
      <c r="OO31" s="130"/>
      <c r="OP31" s="130"/>
      <c r="OQ31" s="130"/>
      <c r="OR31" s="130"/>
      <c r="OS31" s="130"/>
      <c r="OT31" s="130"/>
      <c r="OU31" s="130"/>
      <c r="OV31" s="130"/>
      <c r="OW31" s="130"/>
      <c r="OX31" s="130"/>
      <c r="OY31" s="130"/>
      <c r="OZ31" s="130"/>
      <c r="PA31" s="130"/>
      <c r="PB31" s="130"/>
      <c r="PC31" s="130"/>
      <c r="PD31" s="130"/>
      <c r="PE31" s="130"/>
      <c r="PF31" s="130"/>
      <c r="PG31" s="130"/>
      <c r="PH31" s="130"/>
      <c r="PI31" s="130"/>
      <c r="PJ31" s="130"/>
      <c r="PK31" s="130"/>
      <c r="PL31" s="130"/>
      <c r="PM31" s="130"/>
      <c r="PN31" s="130"/>
      <c r="PO31" s="130"/>
      <c r="PP31" s="130"/>
      <c r="PQ31" s="130"/>
      <c r="PR31" s="130"/>
      <c r="PS31" s="130"/>
      <c r="PT31" s="130"/>
      <c r="PU31" s="130"/>
      <c r="PV31" s="130"/>
      <c r="PW31" s="130"/>
      <c r="PX31" s="130"/>
      <c r="PY31" s="130"/>
      <c r="PZ31" s="130"/>
      <c r="QA31" s="130"/>
      <c r="QB31" s="130"/>
      <c r="QC31" s="130"/>
      <c r="QD31" s="130"/>
      <c r="QE31" s="130"/>
      <c r="QF31" s="130"/>
      <c r="QG31" s="130"/>
      <c r="QH31" s="130"/>
      <c r="QI31" s="130"/>
      <c r="QJ31" s="130"/>
      <c r="QK31" s="130"/>
      <c r="QL31" s="130"/>
      <c r="QM31" s="130"/>
      <c r="QN31" s="130"/>
      <c r="QO31" s="130"/>
      <c r="QP31" s="130"/>
      <c r="QQ31" s="130"/>
      <c r="QR31" s="130"/>
      <c r="QS31" s="130"/>
      <c r="QT31" s="130"/>
      <c r="QU31" s="130"/>
      <c r="QV31" s="130"/>
      <c r="QW31" s="130"/>
      <c r="QX31" s="130"/>
      <c r="QY31" s="130"/>
      <c r="QZ31" s="130"/>
      <c r="RA31" s="130"/>
      <c r="RB31" s="130"/>
      <c r="RC31" s="130"/>
      <c r="RD31" s="130"/>
      <c r="RE31" s="130"/>
      <c r="RF31" s="130"/>
      <c r="RG31" s="130"/>
      <c r="RH31" s="130"/>
      <c r="RI31" s="130"/>
      <c r="RJ31" s="130"/>
      <c r="RK31" s="130"/>
      <c r="RL31" s="130"/>
      <c r="RM31" s="130"/>
      <c r="RN31" s="130"/>
      <c r="RO31" s="130"/>
      <c r="RP31" s="130"/>
      <c r="RQ31" s="130"/>
      <c r="RR31" s="130"/>
      <c r="RS31" s="130"/>
      <c r="RT31" s="130"/>
      <c r="RU31" s="130"/>
      <c r="RV31" s="130"/>
      <c r="RW31" s="130"/>
      <c r="RX31" s="130"/>
      <c r="RY31" s="130"/>
      <c r="RZ31" s="130"/>
      <c r="SA31" s="130"/>
      <c r="SB31" s="130"/>
      <c r="SC31" s="130"/>
      <c r="SD31" s="130"/>
      <c r="SE31" s="130"/>
      <c r="SF31" s="130"/>
      <c r="SG31" s="130"/>
      <c r="SH31" s="130"/>
      <c r="SI31" s="130"/>
      <c r="SJ31" s="130"/>
      <c r="SK31" s="130"/>
      <c r="SL31" s="130"/>
      <c r="SM31" s="130"/>
      <c r="SN31" s="130"/>
      <c r="SO31" s="130"/>
      <c r="SP31" s="130"/>
      <c r="SQ31" s="130"/>
      <c r="SR31" s="130"/>
      <c r="SS31" s="130"/>
      <c r="ST31" s="130"/>
      <c r="SU31" s="130"/>
      <c r="SV31" s="130"/>
      <c r="SW31" s="130"/>
      <c r="SX31" s="130"/>
      <c r="SY31" s="130"/>
      <c r="SZ31" s="130"/>
      <c r="TA31" s="130"/>
      <c r="TB31" s="130"/>
      <c r="TC31" s="130"/>
      <c r="TD31" s="130"/>
      <c r="TE31" s="130"/>
      <c r="TF31" s="130"/>
      <c r="TG31" s="130"/>
      <c r="TH31" s="130"/>
      <c r="TI31" s="130"/>
      <c r="TJ31" s="130"/>
      <c r="TK31" s="130"/>
      <c r="TL31" s="130"/>
      <c r="TM31" s="130"/>
      <c r="TN31" s="130"/>
      <c r="TO31" s="130"/>
      <c r="TP31" s="130"/>
      <c r="TQ31" s="130"/>
      <c r="TR31" s="130"/>
      <c r="TS31" s="130"/>
      <c r="TT31" s="130"/>
      <c r="TU31" s="130"/>
      <c r="TV31" s="130"/>
      <c r="TW31" s="130"/>
      <c r="TX31" s="130"/>
      <c r="TY31" s="130"/>
      <c r="TZ31" s="130"/>
      <c r="UA31" s="130"/>
      <c r="UB31" s="130"/>
      <c r="UC31" s="130"/>
      <c r="UD31" s="130"/>
      <c r="UE31" s="130"/>
      <c r="UF31" s="130"/>
      <c r="UG31" s="130"/>
      <c r="UH31" s="130"/>
      <c r="UI31" s="130"/>
      <c r="UJ31" s="130"/>
      <c r="UK31" s="130"/>
      <c r="UL31" s="130"/>
      <c r="UM31" s="130"/>
      <c r="UN31" s="130"/>
      <c r="UO31" s="130"/>
      <c r="UP31" s="130"/>
      <c r="UQ31" s="130"/>
      <c r="UR31" s="130"/>
      <c r="US31" s="130"/>
      <c r="UT31" s="130"/>
      <c r="UU31" s="130"/>
      <c r="UV31" s="130"/>
      <c r="UW31" s="130"/>
      <c r="UX31" s="130"/>
      <c r="UY31" s="130"/>
      <c r="UZ31" s="130"/>
      <c r="VA31" s="130"/>
      <c r="VB31" s="130"/>
      <c r="VC31" s="130"/>
      <c r="VD31" s="130"/>
      <c r="VE31" s="130"/>
      <c r="VF31" s="130"/>
      <c r="VG31" s="130"/>
      <c r="VH31" s="130"/>
      <c r="VI31" s="130"/>
      <c r="VJ31" s="130"/>
      <c r="VK31" s="130"/>
      <c r="VL31" s="130"/>
      <c r="VM31" s="130"/>
      <c r="VN31" s="130"/>
      <c r="VO31" s="130"/>
      <c r="VP31" s="130"/>
      <c r="VQ31" s="130"/>
      <c r="VR31" s="130"/>
      <c r="VS31" s="130"/>
      <c r="VT31" s="130"/>
      <c r="VU31" s="130"/>
      <c r="VV31" s="130"/>
      <c r="VW31" s="130"/>
      <c r="VX31" s="130"/>
      <c r="VY31" s="130"/>
      <c r="VZ31" s="130"/>
      <c r="WA31" s="130"/>
      <c r="WB31" s="130"/>
      <c r="WC31" s="130"/>
      <c r="WD31" s="130"/>
      <c r="WE31" s="130"/>
      <c r="WF31" s="130"/>
      <c r="WG31" s="130"/>
      <c r="WH31" s="130"/>
      <c r="WI31" s="130"/>
      <c r="WJ31" s="130"/>
      <c r="WK31" s="130"/>
      <c r="WL31" s="130"/>
      <c r="WM31" s="130"/>
      <c r="WN31" s="130"/>
      <c r="WO31" s="130"/>
      <c r="WP31" s="130"/>
      <c r="WQ31" s="130"/>
      <c r="WR31" s="130"/>
      <c r="WS31" s="130"/>
      <c r="WT31" s="130"/>
      <c r="WU31" s="130"/>
      <c r="WV31" s="130"/>
      <c r="WW31" s="130"/>
      <c r="WX31" s="130"/>
      <c r="WY31" s="130"/>
      <c r="WZ31" s="130"/>
      <c r="XA31" s="130"/>
      <c r="XB31" s="130"/>
      <c r="XC31" s="130"/>
      <c r="XD31" s="130"/>
      <c r="XE31" s="130"/>
      <c r="XF31" s="130"/>
      <c r="XG31" s="130"/>
      <c r="XH31" s="130"/>
      <c r="XI31" s="130"/>
      <c r="XJ31" s="130"/>
      <c r="XK31" s="130"/>
      <c r="XL31" s="130"/>
      <c r="XM31" s="130"/>
      <c r="XN31" s="130"/>
      <c r="XO31" s="130"/>
      <c r="XP31" s="130"/>
      <c r="XQ31" s="130"/>
      <c r="XR31" s="130"/>
      <c r="XS31" s="130"/>
      <c r="XT31" s="130"/>
      <c r="XU31" s="130"/>
      <c r="XV31" s="130"/>
      <c r="XW31" s="130"/>
      <c r="XX31" s="130"/>
      <c r="XY31" s="130"/>
      <c r="XZ31" s="130"/>
      <c r="YA31" s="130"/>
      <c r="YB31" s="130"/>
      <c r="YC31" s="130"/>
      <c r="YD31" s="130"/>
      <c r="YE31" s="130"/>
      <c r="YF31" s="130"/>
      <c r="YG31" s="130"/>
      <c r="YH31" s="130"/>
      <c r="YI31" s="130"/>
      <c r="YJ31" s="130"/>
      <c r="YK31" s="130"/>
      <c r="YL31" s="130"/>
      <c r="YM31" s="130"/>
      <c r="YN31" s="130"/>
      <c r="YO31" s="130"/>
      <c r="YP31" s="130"/>
      <c r="YQ31" s="130"/>
      <c r="YR31" s="130"/>
      <c r="YS31" s="130"/>
      <c r="YT31" s="130"/>
      <c r="YU31" s="130"/>
      <c r="YV31" s="130"/>
      <c r="YW31" s="130"/>
      <c r="YX31" s="130"/>
      <c r="YY31" s="130"/>
      <c r="YZ31" s="130"/>
      <c r="ZA31" s="130"/>
      <c r="ZB31" s="130"/>
      <c r="ZC31" s="130"/>
      <c r="ZD31" s="130"/>
      <c r="ZE31" s="130"/>
      <c r="ZF31" s="130"/>
      <c r="ZG31" s="130"/>
      <c r="ZH31" s="130"/>
      <c r="ZI31" s="130"/>
      <c r="ZJ31" s="130"/>
      <c r="ZK31" s="130"/>
      <c r="ZL31" s="130"/>
      <c r="ZM31" s="130"/>
      <c r="ZN31" s="130"/>
      <c r="ZO31" s="130"/>
      <c r="ZP31" s="130"/>
      <c r="ZQ31" s="130"/>
      <c r="ZR31" s="130"/>
      <c r="ZS31" s="130"/>
      <c r="ZT31" s="130"/>
      <c r="ZU31" s="130"/>
      <c r="ZV31" s="130"/>
      <c r="ZW31" s="130"/>
      <c r="ZX31" s="130"/>
      <c r="ZY31" s="130"/>
      <c r="ZZ31" s="130"/>
    </row>
    <row r="32" spans="1:702" hidden="1" outlineLevel="1">
      <c r="A32" s="9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130"/>
      <c r="EQ32" s="130"/>
      <c r="ER32" s="130"/>
      <c r="ES32" s="130"/>
      <c r="ET32" s="130"/>
      <c r="EU32" s="130"/>
      <c r="EV32" s="130"/>
      <c r="EW32" s="130"/>
      <c r="EX32" s="130"/>
      <c r="EY32" s="130"/>
      <c r="EZ32" s="130"/>
      <c r="FA32" s="130"/>
      <c r="FB32" s="130"/>
      <c r="FC32" s="130"/>
      <c r="FD32" s="130"/>
      <c r="FE32" s="130"/>
      <c r="FF32" s="130"/>
      <c r="FG32" s="130"/>
      <c r="FH32" s="130"/>
      <c r="FI32" s="130"/>
      <c r="FJ32" s="130"/>
      <c r="FK32" s="130"/>
      <c r="FL32" s="130"/>
      <c r="FM32" s="130"/>
      <c r="FN32" s="130"/>
      <c r="FO32" s="130"/>
      <c r="FP32" s="130"/>
      <c r="FQ32" s="130"/>
      <c r="FR32" s="130"/>
      <c r="FS32" s="130"/>
      <c r="FT32" s="130"/>
      <c r="FU32" s="130"/>
      <c r="FV32" s="130"/>
      <c r="FW32" s="130"/>
      <c r="FX32" s="130"/>
      <c r="FY32" s="130"/>
      <c r="FZ32" s="130"/>
      <c r="GA32" s="130"/>
      <c r="GB32" s="130"/>
      <c r="GC32" s="130"/>
      <c r="GD32" s="130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  <c r="IW32" s="130"/>
      <c r="IX32" s="130"/>
      <c r="IY32" s="130"/>
      <c r="IZ32" s="130"/>
      <c r="JA32" s="130"/>
      <c r="JB32" s="130"/>
      <c r="JC32" s="130"/>
      <c r="JD32" s="130"/>
      <c r="JE32" s="130"/>
      <c r="JF32" s="130"/>
      <c r="JG32" s="130"/>
      <c r="JH32" s="130"/>
      <c r="JI32" s="130"/>
      <c r="JJ32" s="130"/>
      <c r="JK32" s="130"/>
      <c r="JL32" s="130"/>
      <c r="JM32" s="130"/>
      <c r="JN32" s="130"/>
      <c r="JO32" s="130"/>
      <c r="JP32" s="130"/>
      <c r="JQ32" s="130"/>
      <c r="JR32" s="130"/>
      <c r="JS32" s="130"/>
      <c r="JT32" s="130"/>
      <c r="JU32" s="130"/>
      <c r="JV32" s="130"/>
      <c r="JW32" s="130"/>
      <c r="JX32" s="130"/>
      <c r="JY32" s="130"/>
      <c r="JZ32" s="130"/>
      <c r="KA32" s="130"/>
      <c r="KB32" s="130"/>
      <c r="KC32" s="130"/>
      <c r="KD32" s="130"/>
      <c r="KE32" s="130"/>
      <c r="KF32" s="130"/>
      <c r="KG32" s="130"/>
      <c r="KH32" s="130"/>
      <c r="KI32" s="130"/>
      <c r="KJ32" s="130"/>
      <c r="KK32" s="130"/>
      <c r="KL32" s="130"/>
      <c r="KM32" s="130"/>
      <c r="KN32" s="130"/>
      <c r="KO32" s="130"/>
      <c r="KP32" s="130"/>
      <c r="KQ32" s="130"/>
      <c r="KR32" s="130"/>
      <c r="KS32" s="130"/>
      <c r="KT32" s="130"/>
      <c r="KU32" s="130"/>
      <c r="KV32" s="130"/>
      <c r="KW32" s="130"/>
      <c r="KX32" s="130"/>
      <c r="KY32" s="130"/>
      <c r="KZ32" s="130"/>
      <c r="LA32" s="130"/>
      <c r="LB32" s="130"/>
      <c r="LC32" s="130"/>
      <c r="LD32" s="130"/>
      <c r="LE32" s="130"/>
      <c r="LF32" s="130"/>
      <c r="LG32" s="130"/>
      <c r="LH32" s="130"/>
      <c r="LI32" s="130"/>
      <c r="LJ32" s="130"/>
      <c r="LK32" s="130"/>
      <c r="LL32" s="130"/>
      <c r="LM32" s="130"/>
      <c r="LN32" s="130"/>
      <c r="LO32" s="130"/>
      <c r="LP32" s="130"/>
      <c r="LQ32" s="130"/>
      <c r="LR32" s="130"/>
      <c r="LS32" s="130"/>
      <c r="LT32" s="130"/>
      <c r="LU32" s="130"/>
      <c r="LV32" s="130"/>
      <c r="LW32" s="130"/>
      <c r="LX32" s="130"/>
      <c r="LY32" s="130"/>
      <c r="LZ32" s="130"/>
      <c r="MA32" s="130"/>
      <c r="MB32" s="130"/>
      <c r="MC32" s="130"/>
      <c r="MD32" s="130"/>
      <c r="ME32" s="130"/>
      <c r="MF32" s="130"/>
      <c r="MG32" s="130"/>
      <c r="MH32" s="130"/>
      <c r="MI32" s="130"/>
      <c r="MJ32" s="130"/>
      <c r="MK32" s="130"/>
      <c r="ML32" s="130"/>
      <c r="MM32" s="130"/>
      <c r="MN32" s="130"/>
      <c r="MO32" s="130"/>
      <c r="MP32" s="130"/>
      <c r="MQ32" s="130"/>
      <c r="MR32" s="130"/>
      <c r="MS32" s="130"/>
      <c r="MT32" s="130"/>
      <c r="MU32" s="130"/>
      <c r="MV32" s="130"/>
      <c r="MW32" s="130"/>
      <c r="MX32" s="130"/>
      <c r="MY32" s="130"/>
      <c r="MZ32" s="130"/>
      <c r="NA32" s="130"/>
      <c r="NB32" s="130"/>
      <c r="NC32" s="130"/>
      <c r="ND32" s="130"/>
      <c r="NE32" s="130"/>
      <c r="NF32" s="130"/>
      <c r="NG32" s="130"/>
      <c r="NH32" s="130"/>
      <c r="NI32" s="130"/>
      <c r="NJ32" s="130"/>
      <c r="NK32" s="130"/>
      <c r="NL32" s="130"/>
      <c r="NM32" s="130"/>
      <c r="NN32" s="130"/>
      <c r="NO32" s="130"/>
      <c r="NP32" s="130"/>
      <c r="NQ32" s="130"/>
      <c r="NR32" s="130"/>
      <c r="NS32" s="130"/>
      <c r="NT32" s="130"/>
      <c r="NU32" s="130"/>
      <c r="NV32" s="130"/>
      <c r="NW32" s="130"/>
      <c r="NX32" s="130"/>
      <c r="NY32" s="130"/>
      <c r="NZ32" s="130"/>
      <c r="OA32" s="130"/>
      <c r="OB32" s="130"/>
      <c r="OC32" s="130"/>
      <c r="OD32" s="130"/>
      <c r="OE32" s="130"/>
      <c r="OF32" s="130"/>
      <c r="OG32" s="130"/>
      <c r="OH32" s="130"/>
      <c r="OI32" s="130"/>
      <c r="OJ32" s="130"/>
      <c r="OK32" s="130"/>
      <c r="OL32" s="130"/>
      <c r="OM32" s="130"/>
      <c r="ON32" s="130"/>
      <c r="OO32" s="130"/>
      <c r="OP32" s="130"/>
      <c r="OQ32" s="130"/>
      <c r="OR32" s="130"/>
      <c r="OS32" s="130"/>
      <c r="OT32" s="130"/>
      <c r="OU32" s="130"/>
      <c r="OV32" s="130"/>
      <c r="OW32" s="130"/>
      <c r="OX32" s="130"/>
      <c r="OY32" s="130"/>
      <c r="OZ32" s="130"/>
      <c r="PA32" s="130"/>
      <c r="PB32" s="130"/>
      <c r="PC32" s="130"/>
      <c r="PD32" s="130"/>
      <c r="PE32" s="130"/>
      <c r="PF32" s="130"/>
      <c r="PG32" s="130"/>
      <c r="PH32" s="130"/>
      <c r="PI32" s="130"/>
      <c r="PJ32" s="130"/>
      <c r="PK32" s="130"/>
      <c r="PL32" s="130"/>
      <c r="PM32" s="130"/>
      <c r="PN32" s="130"/>
      <c r="PO32" s="130"/>
      <c r="PP32" s="130"/>
      <c r="PQ32" s="130"/>
      <c r="PR32" s="130"/>
      <c r="PS32" s="130"/>
      <c r="PT32" s="130"/>
      <c r="PU32" s="130"/>
      <c r="PV32" s="130"/>
      <c r="PW32" s="130"/>
      <c r="PX32" s="130"/>
      <c r="PY32" s="130"/>
      <c r="PZ32" s="130"/>
      <c r="QA32" s="130"/>
      <c r="QB32" s="130"/>
      <c r="QC32" s="130"/>
      <c r="QD32" s="130"/>
      <c r="QE32" s="130"/>
      <c r="QF32" s="130"/>
      <c r="QG32" s="130"/>
      <c r="QH32" s="130"/>
      <c r="QI32" s="130"/>
      <c r="QJ32" s="130"/>
      <c r="QK32" s="130"/>
      <c r="QL32" s="130"/>
      <c r="QM32" s="130"/>
      <c r="QN32" s="130"/>
      <c r="QO32" s="130"/>
      <c r="QP32" s="130"/>
      <c r="QQ32" s="130"/>
      <c r="QR32" s="130"/>
      <c r="QS32" s="130"/>
      <c r="QT32" s="130"/>
      <c r="QU32" s="130"/>
      <c r="QV32" s="130"/>
      <c r="QW32" s="130"/>
      <c r="QX32" s="130"/>
      <c r="QY32" s="130"/>
      <c r="QZ32" s="130"/>
      <c r="RA32" s="130"/>
      <c r="RB32" s="130"/>
      <c r="RC32" s="130"/>
      <c r="RD32" s="130"/>
      <c r="RE32" s="130"/>
      <c r="RF32" s="130"/>
      <c r="RG32" s="130"/>
      <c r="RH32" s="130"/>
      <c r="RI32" s="130"/>
      <c r="RJ32" s="130"/>
      <c r="RK32" s="130"/>
      <c r="RL32" s="130"/>
      <c r="RM32" s="130"/>
      <c r="RN32" s="130"/>
      <c r="RO32" s="130"/>
      <c r="RP32" s="130"/>
      <c r="RQ32" s="130"/>
      <c r="RR32" s="130"/>
      <c r="RS32" s="130"/>
      <c r="RT32" s="130"/>
      <c r="RU32" s="130"/>
      <c r="RV32" s="130"/>
      <c r="RW32" s="130"/>
      <c r="RX32" s="130"/>
      <c r="RY32" s="130"/>
      <c r="RZ32" s="130"/>
      <c r="SA32" s="130"/>
      <c r="SB32" s="130"/>
      <c r="SC32" s="130"/>
      <c r="SD32" s="130"/>
      <c r="SE32" s="130"/>
      <c r="SF32" s="130"/>
      <c r="SG32" s="130"/>
      <c r="SH32" s="130"/>
      <c r="SI32" s="130"/>
      <c r="SJ32" s="130"/>
      <c r="SK32" s="130"/>
      <c r="SL32" s="130"/>
      <c r="SM32" s="130"/>
      <c r="SN32" s="130"/>
      <c r="SO32" s="130"/>
      <c r="SP32" s="130"/>
      <c r="SQ32" s="130"/>
      <c r="SR32" s="130"/>
      <c r="SS32" s="130"/>
      <c r="ST32" s="130"/>
      <c r="SU32" s="130"/>
      <c r="SV32" s="130"/>
      <c r="SW32" s="130"/>
      <c r="SX32" s="130"/>
      <c r="SY32" s="130"/>
      <c r="SZ32" s="130"/>
      <c r="TA32" s="130"/>
      <c r="TB32" s="130"/>
      <c r="TC32" s="130"/>
      <c r="TD32" s="130"/>
      <c r="TE32" s="130"/>
      <c r="TF32" s="130"/>
      <c r="TG32" s="130"/>
      <c r="TH32" s="130"/>
      <c r="TI32" s="130"/>
      <c r="TJ32" s="130"/>
      <c r="TK32" s="130"/>
      <c r="TL32" s="130"/>
      <c r="TM32" s="130"/>
      <c r="TN32" s="130"/>
      <c r="TO32" s="130"/>
      <c r="TP32" s="130"/>
      <c r="TQ32" s="130"/>
      <c r="TR32" s="130"/>
      <c r="TS32" s="130"/>
      <c r="TT32" s="130"/>
      <c r="TU32" s="130"/>
      <c r="TV32" s="130"/>
      <c r="TW32" s="130"/>
      <c r="TX32" s="130"/>
      <c r="TY32" s="130"/>
      <c r="TZ32" s="130"/>
      <c r="UA32" s="130"/>
      <c r="UB32" s="130"/>
      <c r="UC32" s="130"/>
      <c r="UD32" s="130"/>
      <c r="UE32" s="130"/>
      <c r="UF32" s="130"/>
      <c r="UG32" s="130"/>
      <c r="UH32" s="130"/>
      <c r="UI32" s="130"/>
      <c r="UJ32" s="130"/>
      <c r="UK32" s="130"/>
      <c r="UL32" s="130"/>
      <c r="UM32" s="130"/>
      <c r="UN32" s="130"/>
      <c r="UO32" s="130"/>
      <c r="UP32" s="130"/>
      <c r="UQ32" s="130"/>
      <c r="UR32" s="130"/>
      <c r="US32" s="130"/>
      <c r="UT32" s="130"/>
      <c r="UU32" s="130"/>
      <c r="UV32" s="130"/>
      <c r="UW32" s="130"/>
      <c r="UX32" s="130"/>
      <c r="UY32" s="130"/>
      <c r="UZ32" s="130"/>
      <c r="VA32" s="130"/>
      <c r="VB32" s="130"/>
      <c r="VC32" s="130"/>
      <c r="VD32" s="130"/>
      <c r="VE32" s="130"/>
      <c r="VF32" s="130"/>
      <c r="VG32" s="130"/>
      <c r="VH32" s="130"/>
      <c r="VI32" s="130"/>
      <c r="VJ32" s="130"/>
      <c r="VK32" s="130"/>
      <c r="VL32" s="130"/>
      <c r="VM32" s="130"/>
      <c r="VN32" s="130"/>
      <c r="VO32" s="130"/>
      <c r="VP32" s="130"/>
      <c r="VQ32" s="130"/>
      <c r="VR32" s="130"/>
      <c r="VS32" s="130"/>
      <c r="VT32" s="130"/>
      <c r="VU32" s="130"/>
      <c r="VV32" s="130"/>
      <c r="VW32" s="130"/>
      <c r="VX32" s="130"/>
      <c r="VY32" s="130"/>
      <c r="VZ32" s="130"/>
      <c r="WA32" s="130"/>
      <c r="WB32" s="130"/>
      <c r="WC32" s="130"/>
      <c r="WD32" s="130"/>
      <c r="WE32" s="130"/>
      <c r="WF32" s="130"/>
      <c r="WG32" s="130"/>
      <c r="WH32" s="130"/>
      <c r="WI32" s="130"/>
      <c r="WJ32" s="130"/>
      <c r="WK32" s="130"/>
      <c r="WL32" s="130"/>
      <c r="WM32" s="130"/>
      <c r="WN32" s="130"/>
      <c r="WO32" s="130"/>
      <c r="WP32" s="130"/>
      <c r="WQ32" s="130"/>
      <c r="WR32" s="130"/>
      <c r="WS32" s="130"/>
      <c r="WT32" s="130"/>
      <c r="WU32" s="130"/>
      <c r="WV32" s="130"/>
      <c r="WW32" s="130"/>
      <c r="WX32" s="130"/>
      <c r="WY32" s="130"/>
      <c r="WZ32" s="130"/>
      <c r="XA32" s="130"/>
      <c r="XB32" s="130"/>
      <c r="XC32" s="130"/>
      <c r="XD32" s="130"/>
      <c r="XE32" s="130"/>
      <c r="XF32" s="130"/>
      <c r="XG32" s="130"/>
      <c r="XH32" s="130"/>
      <c r="XI32" s="130"/>
      <c r="XJ32" s="130"/>
      <c r="XK32" s="130"/>
      <c r="XL32" s="130"/>
      <c r="XM32" s="130"/>
      <c r="XN32" s="130"/>
      <c r="XO32" s="130"/>
      <c r="XP32" s="130"/>
      <c r="XQ32" s="130"/>
      <c r="XR32" s="130"/>
      <c r="XS32" s="130"/>
      <c r="XT32" s="130"/>
      <c r="XU32" s="130"/>
      <c r="XV32" s="130"/>
      <c r="XW32" s="130"/>
      <c r="XX32" s="130"/>
      <c r="XY32" s="130"/>
      <c r="XZ32" s="130"/>
      <c r="YA32" s="130"/>
      <c r="YB32" s="130"/>
      <c r="YC32" s="130"/>
      <c r="YD32" s="130"/>
      <c r="YE32" s="130"/>
      <c r="YF32" s="130"/>
      <c r="YG32" s="130"/>
      <c r="YH32" s="130"/>
      <c r="YI32" s="130"/>
      <c r="YJ32" s="130"/>
      <c r="YK32" s="130"/>
      <c r="YL32" s="130"/>
      <c r="YM32" s="130"/>
      <c r="YN32" s="130"/>
      <c r="YO32" s="130"/>
      <c r="YP32" s="130"/>
      <c r="YQ32" s="130"/>
      <c r="YR32" s="130"/>
      <c r="YS32" s="130"/>
      <c r="YT32" s="130"/>
      <c r="YU32" s="130"/>
      <c r="YV32" s="130"/>
      <c r="YW32" s="130"/>
      <c r="YX32" s="130"/>
      <c r="YY32" s="130"/>
      <c r="YZ32" s="130"/>
      <c r="ZA32" s="130"/>
      <c r="ZB32" s="130"/>
      <c r="ZC32" s="130"/>
      <c r="ZD32" s="130"/>
      <c r="ZE32" s="130"/>
      <c r="ZF32" s="130"/>
      <c r="ZG32" s="130"/>
      <c r="ZH32" s="130"/>
      <c r="ZI32" s="130"/>
      <c r="ZJ32" s="130"/>
      <c r="ZK32" s="130"/>
      <c r="ZL32" s="130"/>
      <c r="ZM32" s="130"/>
      <c r="ZN32" s="130"/>
      <c r="ZO32" s="130"/>
      <c r="ZP32" s="130"/>
      <c r="ZQ32" s="130"/>
      <c r="ZR32" s="130"/>
      <c r="ZS32" s="130"/>
      <c r="ZT32" s="130"/>
      <c r="ZU32" s="130"/>
      <c r="ZV32" s="130"/>
      <c r="ZW32" s="130"/>
      <c r="ZX32" s="130"/>
      <c r="ZY32" s="130"/>
      <c r="ZZ32" s="130"/>
    </row>
    <row r="33" spans="1:702" hidden="1" outlineLevel="1">
      <c r="A33" s="9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  <c r="EC33" s="130"/>
      <c r="ED33" s="130"/>
      <c r="EE33" s="130"/>
      <c r="EF33" s="130"/>
      <c r="EG33" s="130"/>
      <c r="EH33" s="130"/>
      <c r="EI33" s="130"/>
      <c r="EJ33" s="130"/>
      <c r="EK33" s="130"/>
      <c r="EL33" s="130"/>
      <c r="EM33" s="130"/>
      <c r="EN33" s="130"/>
      <c r="EO33" s="130"/>
      <c r="EP33" s="130"/>
      <c r="EQ33" s="130"/>
      <c r="ER33" s="130"/>
      <c r="ES33" s="130"/>
      <c r="ET33" s="130"/>
      <c r="EU33" s="130"/>
      <c r="EV33" s="130"/>
      <c r="EW33" s="130"/>
      <c r="EX33" s="130"/>
      <c r="EY33" s="130"/>
      <c r="EZ33" s="130"/>
      <c r="FA33" s="130"/>
      <c r="FB33" s="130"/>
      <c r="FC33" s="130"/>
      <c r="FD33" s="130"/>
      <c r="FE33" s="130"/>
      <c r="FF33" s="130"/>
      <c r="FG33" s="130"/>
      <c r="FH33" s="130"/>
      <c r="FI33" s="130"/>
      <c r="FJ33" s="130"/>
      <c r="FK33" s="130"/>
      <c r="FL33" s="130"/>
      <c r="FM33" s="130"/>
      <c r="FN33" s="130"/>
      <c r="FO33" s="130"/>
      <c r="FP33" s="130"/>
      <c r="FQ33" s="130"/>
      <c r="FR33" s="130"/>
      <c r="FS33" s="130"/>
      <c r="FT33" s="130"/>
      <c r="FU33" s="130"/>
      <c r="FV33" s="130"/>
      <c r="FW33" s="130"/>
      <c r="FX33" s="130"/>
      <c r="FY33" s="130"/>
      <c r="FZ33" s="130"/>
      <c r="GA33" s="130"/>
      <c r="GB33" s="130"/>
      <c r="GC33" s="130"/>
      <c r="GD33" s="130"/>
      <c r="GE33" s="130"/>
      <c r="GF33" s="130"/>
      <c r="GG33" s="130"/>
      <c r="GH33" s="130"/>
      <c r="GI33" s="130"/>
      <c r="GJ33" s="130"/>
      <c r="GK33" s="130"/>
      <c r="GL33" s="130"/>
      <c r="GM33" s="130"/>
      <c r="GN33" s="130"/>
      <c r="GO33" s="130"/>
      <c r="GP33" s="130"/>
      <c r="GQ33" s="130"/>
      <c r="GR33" s="130"/>
      <c r="GS33" s="130"/>
      <c r="GT33" s="130"/>
      <c r="GU33" s="130"/>
      <c r="GV33" s="130"/>
      <c r="GW33" s="130"/>
      <c r="GX33" s="130"/>
      <c r="GY33" s="130"/>
      <c r="GZ33" s="130"/>
      <c r="HA33" s="130"/>
      <c r="HB33" s="130"/>
      <c r="HC33" s="130"/>
      <c r="HD33" s="130"/>
      <c r="HE33" s="130"/>
      <c r="HF33" s="130"/>
      <c r="HG33" s="130"/>
      <c r="HH33" s="130"/>
      <c r="HI33" s="130"/>
      <c r="HJ33" s="130"/>
      <c r="HK33" s="130"/>
      <c r="HL33" s="130"/>
      <c r="HM33" s="130"/>
      <c r="HN33" s="130"/>
      <c r="HO33" s="130"/>
      <c r="HP33" s="130"/>
      <c r="HQ33" s="130"/>
      <c r="HR33" s="130"/>
      <c r="HS33" s="130"/>
      <c r="HT33" s="130"/>
      <c r="HU33" s="130"/>
      <c r="HV33" s="130"/>
      <c r="HW33" s="130"/>
      <c r="HX33" s="130"/>
      <c r="HY33" s="130"/>
      <c r="HZ33" s="130"/>
      <c r="IA33" s="130"/>
      <c r="IB33" s="130"/>
      <c r="IC33" s="130"/>
      <c r="ID33" s="130"/>
      <c r="IE33" s="130"/>
      <c r="IF33" s="130"/>
      <c r="IG33" s="130"/>
      <c r="IH33" s="130"/>
      <c r="II33" s="130"/>
      <c r="IJ33" s="130"/>
      <c r="IK33" s="130"/>
      <c r="IL33" s="130"/>
      <c r="IM33" s="130"/>
      <c r="IN33" s="130"/>
      <c r="IO33" s="130"/>
      <c r="IP33" s="130"/>
      <c r="IQ33" s="130"/>
      <c r="IR33" s="130"/>
      <c r="IS33" s="130"/>
      <c r="IT33" s="130"/>
      <c r="IU33" s="130"/>
      <c r="IV33" s="130"/>
      <c r="IW33" s="130"/>
      <c r="IX33" s="130"/>
      <c r="IY33" s="130"/>
      <c r="IZ33" s="130"/>
      <c r="JA33" s="130"/>
      <c r="JB33" s="130"/>
      <c r="JC33" s="130"/>
      <c r="JD33" s="130"/>
      <c r="JE33" s="130"/>
      <c r="JF33" s="130"/>
      <c r="JG33" s="130"/>
      <c r="JH33" s="130"/>
      <c r="JI33" s="130"/>
      <c r="JJ33" s="130"/>
      <c r="JK33" s="130"/>
      <c r="JL33" s="130"/>
      <c r="JM33" s="130"/>
      <c r="JN33" s="130"/>
      <c r="JO33" s="130"/>
      <c r="JP33" s="130"/>
      <c r="JQ33" s="130"/>
      <c r="JR33" s="130"/>
      <c r="JS33" s="130"/>
      <c r="JT33" s="130"/>
      <c r="JU33" s="130"/>
      <c r="JV33" s="130"/>
      <c r="JW33" s="130"/>
      <c r="JX33" s="130"/>
      <c r="JY33" s="130"/>
      <c r="JZ33" s="130"/>
      <c r="KA33" s="130"/>
      <c r="KB33" s="130"/>
      <c r="KC33" s="130"/>
      <c r="KD33" s="130"/>
      <c r="KE33" s="130"/>
      <c r="KF33" s="130"/>
      <c r="KG33" s="130"/>
      <c r="KH33" s="130"/>
      <c r="KI33" s="130"/>
      <c r="KJ33" s="130"/>
      <c r="KK33" s="130"/>
      <c r="KL33" s="130"/>
      <c r="KM33" s="130"/>
      <c r="KN33" s="130"/>
      <c r="KO33" s="130"/>
      <c r="KP33" s="130"/>
      <c r="KQ33" s="130"/>
      <c r="KR33" s="130"/>
      <c r="KS33" s="130"/>
      <c r="KT33" s="130"/>
      <c r="KU33" s="130"/>
      <c r="KV33" s="130"/>
      <c r="KW33" s="130"/>
      <c r="KX33" s="130"/>
      <c r="KY33" s="130"/>
      <c r="KZ33" s="130"/>
      <c r="LA33" s="130"/>
      <c r="LB33" s="130"/>
      <c r="LC33" s="130"/>
      <c r="LD33" s="130"/>
      <c r="LE33" s="130"/>
      <c r="LF33" s="130"/>
      <c r="LG33" s="130"/>
      <c r="LH33" s="130"/>
      <c r="LI33" s="130"/>
      <c r="LJ33" s="130"/>
      <c r="LK33" s="130"/>
      <c r="LL33" s="130"/>
      <c r="LM33" s="130"/>
      <c r="LN33" s="130"/>
      <c r="LO33" s="130"/>
      <c r="LP33" s="130"/>
      <c r="LQ33" s="130"/>
      <c r="LR33" s="130"/>
      <c r="LS33" s="130"/>
      <c r="LT33" s="130"/>
      <c r="LU33" s="130"/>
      <c r="LV33" s="130"/>
      <c r="LW33" s="130"/>
      <c r="LX33" s="130"/>
      <c r="LY33" s="130"/>
      <c r="LZ33" s="130"/>
      <c r="MA33" s="130"/>
      <c r="MB33" s="130"/>
      <c r="MC33" s="130"/>
      <c r="MD33" s="130"/>
      <c r="ME33" s="130"/>
      <c r="MF33" s="130"/>
      <c r="MG33" s="130"/>
      <c r="MH33" s="130"/>
      <c r="MI33" s="130"/>
      <c r="MJ33" s="130"/>
      <c r="MK33" s="130"/>
      <c r="ML33" s="130"/>
      <c r="MM33" s="130"/>
      <c r="MN33" s="130"/>
      <c r="MO33" s="130"/>
      <c r="MP33" s="130"/>
      <c r="MQ33" s="130"/>
      <c r="MR33" s="130"/>
      <c r="MS33" s="130"/>
      <c r="MT33" s="130"/>
      <c r="MU33" s="130"/>
      <c r="MV33" s="130"/>
      <c r="MW33" s="130"/>
      <c r="MX33" s="130"/>
      <c r="MY33" s="130"/>
      <c r="MZ33" s="130"/>
      <c r="NA33" s="130"/>
      <c r="NB33" s="130"/>
      <c r="NC33" s="130"/>
      <c r="ND33" s="130"/>
      <c r="NE33" s="130"/>
      <c r="NF33" s="130"/>
      <c r="NG33" s="130"/>
      <c r="NH33" s="130"/>
      <c r="NI33" s="130"/>
      <c r="NJ33" s="130"/>
      <c r="NK33" s="130"/>
      <c r="NL33" s="130"/>
      <c r="NM33" s="130"/>
      <c r="NN33" s="130"/>
      <c r="NO33" s="130"/>
      <c r="NP33" s="130"/>
      <c r="NQ33" s="130"/>
      <c r="NR33" s="130"/>
      <c r="NS33" s="130"/>
      <c r="NT33" s="130"/>
      <c r="NU33" s="130"/>
      <c r="NV33" s="130"/>
      <c r="NW33" s="130"/>
      <c r="NX33" s="130"/>
      <c r="NY33" s="130"/>
      <c r="NZ33" s="130"/>
      <c r="OA33" s="130"/>
      <c r="OB33" s="130"/>
      <c r="OC33" s="130"/>
      <c r="OD33" s="130"/>
      <c r="OE33" s="130"/>
      <c r="OF33" s="130"/>
      <c r="OG33" s="130"/>
      <c r="OH33" s="130"/>
      <c r="OI33" s="130"/>
      <c r="OJ33" s="130"/>
      <c r="OK33" s="130"/>
      <c r="OL33" s="130"/>
      <c r="OM33" s="130"/>
      <c r="ON33" s="130"/>
      <c r="OO33" s="130"/>
      <c r="OP33" s="130"/>
      <c r="OQ33" s="130"/>
      <c r="OR33" s="130"/>
      <c r="OS33" s="130"/>
      <c r="OT33" s="130"/>
      <c r="OU33" s="130"/>
      <c r="OV33" s="130"/>
      <c r="OW33" s="130"/>
      <c r="OX33" s="130"/>
      <c r="OY33" s="130"/>
      <c r="OZ33" s="130"/>
      <c r="PA33" s="130"/>
      <c r="PB33" s="130"/>
      <c r="PC33" s="130"/>
      <c r="PD33" s="130"/>
      <c r="PE33" s="130"/>
      <c r="PF33" s="130"/>
      <c r="PG33" s="130"/>
      <c r="PH33" s="130"/>
      <c r="PI33" s="130"/>
      <c r="PJ33" s="130"/>
      <c r="PK33" s="130"/>
      <c r="PL33" s="130"/>
      <c r="PM33" s="130"/>
      <c r="PN33" s="130"/>
      <c r="PO33" s="130"/>
      <c r="PP33" s="130"/>
      <c r="PQ33" s="130"/>
      <c r="PR33" s="130"/>
      <c r="PS33" s="130"/>
      <c r="PT33" s="130"/>
      <c r="PU33" s="130"/>
      <c r="PV33" s="130"/>
      <c r="PW33" s="130"/>
      <c r="PX33" s="130"/>
      <c r="PY33" s="130"/>
      <c r="PZ33" s="130"/>
      <c r="QA33" s="130"/>
      <c r="QB33" s="130"/>
      <c r="QC33" s="130"/>
      <c r="QD33" s="130"/>
      <c r="QE33" s="130"/>
      <c r="QF33" s="130"/>
      <c r="QG33" s="130"/>
      <c r="QH33" s="130"/>
      <c r="QI33" s="130"/>
      <c r="QJ33" s="130"/>
      <c r="QK33" s="130"/>
      <c r="QL33" s="130"/>
      <c r="QM33" s="130"/>
      <c r="QN33" s="130"/>
      <c r="QO33" s="130"/>
      <c r="QP33" s="130"/>
      <c r="QQ33" s="130"/>
      <c r="QR33" s="130"/>
      <c r="QS33" s="130"/>
      <c r="QT33" s="130"/>
      <c r="QU33" s="130"/>
      <c r="QV33" s="130"/>
      <c r="QW33" s="130"/>
      <c r="QX33" s="130"/>
      <c r="QY33" s="130"/>
      <c r="QZ33" s="130"/>
      <c r="RA33" s="130"/>
      <c r="RB33" s="130"/>
      <c r="RC33" s="130"/>
      <c r="RD33" s="130"/>
      <c r="RE33" s="130"/>
      <c r="RF33" s="130"/>
      <c r="RG33" s="130"/>
      <c r="RH33" s="130"/>
      <c r="RI33" s="130"/>
      <c r="RJ33" s="130"/>
      <c r="RK33" s="130"/>
      <c r="RL33" s="130"/>
      <c r="RM33" s="130"/>
      <c r="RN33" s="130"/>
      <c r="RO33" s="130"/>
      <c r="RP33" s="130"/>
      <c r="RQ33" s="130"/>
      <c r="RR33" s="130"/>
      <c r="RS33" s="130"/>
      <c r="RT33" s="130"/>
      <c r="RU33" s="130"/>
      <c r="RV33" s="130"/>
      <c r="RW33" s="130"/>
      <c r="RX33" s="130"/>
      <c r="RY33" s="130"/>
      <c r="RZ33" s="130"/>
      <c r="SA33" s="130"/>
      <c r="SB33" s="130"/>
      <c r="SC33" s="130"/>
      <c r="SD33" s="130"/>
      <c r="SE33" s="130"/>
      <c r="SF33" s="130"/>
      <c r="SG33" s="130"/>
      <c r="SH33" s="130"/>
      <c r="SI33" s="130"/>
      <c r="SJ33" s="130"/>
      <c r="SK33" s="130"/>
      <c r="SL33" s="130"/>
      <c r="SM33" s="130"/>
      <c r="SN33" s="130"/>
      <c r="SO33" s="130"/>
      <c r="SP33" s="130"/>
      <c r="SQ33" s="130"/>
      <c r="SR33" s="130"/>
      <c r="SS33" s="130"/>
      <c r="ST33" s="130"/>
      <c r="SU33" s="130"/>
      <c r="SV33" s="130"/>
      <c r="SW33" s="130"/>
      <c r="SX33" s="130"/>
      <c r="SY33" s="130"/>
      <c r="SZ33" s="130"/>
      <c r="TA33" s="130"/>
      <c r="TB33" s="130"/>
      <c r="TC33" s="130"/>
      <c r="TD33" s="130"/>
      <c r="TE33" s="130"/>
      <c r="TF33" s="130"/>
      <c r="TG33" s="130"/>
      <c r="TH33" s="130"/>
      <c r="TI33" s="130"/>
      <c r="TJ33" s="130"/>
      <c r="TK33" s="130"/>
      <c r="TL33" s="130"/>
      <c r="TM33" s="130"/>
      <c r="TN33" s="130"/>
      <c r="TO33" s="130"/>
      <c r="TP33" s="130"/>
      <c r="TQ33" s="130"/>
      <c r="TR33" s="130"/>
      <c r="TS33" s="130"/>
      <c r="TT33" s="130"/>
      <c r="TU33" s="130"/>
      <c r="TV33" s="130"/>
      <c r="TW33" s="130"/>
      <c r="TX33" s="130"/>
      <c r="TY33" s="130"/>
      <c r="TZ33" s="130"/>
      <c r="UA33" s="130"/>
      <c r="UB33" s="130"/>
      <c r="UC33" s="130"/>
      <c r="UD33" s="130"/>
      <c r="UE33" s="130"/>
      <c r="UF33" s="130"/>
      <c r="UG33" s="130"/>
      <c r="UH33" s="130"/>
      <c r="UI33" s="130"/>
      <c r="UJ33" s="130"/>
      <c r="UK33" s="130"/>
      <c r="UL33" s="130"/>
      <c r="UM33" s="130"/>
      <c r="UN33" s="130"/>
      <c r="UO33" s="130"/>
      <c r="UP33" s="130"/>
      <c r="UQ33" s="130"/>
      <c r="UR33" s="130"/>
      <c r="US33" s="130"/>
      <c r="UT33" s="130"/>
      <c r="UU33" s="130"/>
      <c r="UV33" s="130"/>
      <c r="UW33" s="130"/>
      <c r="UX33" s="130"/>
      <c r="UY33" s="130"/>
      <c r="UZ33" s="130"/>
      <c r="VA33" s="130"/>
      <c r="VB33" s="130"/>
      <c r="VC33" s="130"/>
      <c r="VD33" s="130"/>
      <c r="VE33" s="130"/>
      <c r="VF33" s="130"/>
      <c r="VG33" s="130"/>
      <c r="VH33" s="130"/>
      <c r="VI33" s="130"/>
      <c r="VJ33" s="130"/>
      <c r="VK33" s="130"/>
      <c r="VL33" s="130"/>
      <c r="VM33" s="130"/>
      <c r="VN33" s="130"/>
      <c r="VO33" s="130"/>
      <c r="VP33" s="130"/>
      <c r="VQ33" s="130"/>
      <c r="VR33" s="130"/>
      <c r="VS33" s="130"/>
      <c r="VT33" s="130"/>
      <c r="VU33" s="130"/>
      <c r="VV33" s="130"/>
      <c r="VW33" s="130"/>
      <c r="VX33" s="130"/>
      <c r="VY33" s="130"/>
      <c r="VZ33" s="130"/>
      <c r="WA33" s="130"/>
      <c r="WB33" s="130"/>
      <c r="WC33" s="130"/>
      <c r="WD33" s="130"/>
      <c r="WE33" s="130"/>
      <c r="WF33" s="130"/>
      <c r="WG33" s="130"/>
      <c r="WH33" s="130"/>
      <c r="WI33" s="130"/>
      <c r="WJ33" s="130"/>
      <c r="WK33" s="130"/>
      <c r="WL33" s="130"/>
      <c r="WM33" s="130"/>
      <c r="WN33" s="130"/>
      <c r="WO33" s="130"/>
      <c r="WP33" s="130"/>
      <c r="WQ33" s="130"/>
      <c r="WR33" s="130"/>
      <c r="WS33" s="130"/>
      <c r="WT33" s="130"/>
      <c r="WU33" s="130"/>
      <c r="WV33" s="130"/>
      <c r="WW33" s="130"/>
      <c r="WX33" s="130"/>
      <c r="WY33" s="130"/>
      <c r="WZ33" s="130"/>
      <c r="XA33" s="130"/>
      <c r="XB33" s="130"/>
      <c r="XC33" s="130"/>
      <c r="XD33" s="130"/>
      <c r="XE33" s="130"/>
      <c r="XF33" s="130"/>
      <c r="XG33" s="130"/>
      <c r="XH33" s="130"/>
      <c r="XI33" s="130"/>
      <c r="XJ33" s="130"/>
      <c r="XK33" s="130"/>
      <c r="XL33" s="130"/>
      <c r="XM33" s="130"/>
      <c r="XN33" s="130"/>
      <c r="XO33" s="130"/>
      <c r="XP33" s="130"/>
      <c r="XQ33" s="130"/>
      <c r="XR33" s="130"/>
      <c r="XS33" s="130"/>
      <c r="XT33" s="130"/>
      <c r="XU33" s="130"/>
      <c r="XV33" s="130"/>
      <c r="XW33" s="130"/>
      <c r="XX33" s="130"/>
      <c r="XY33" s="130"/>
      <c r="XZ33" s="130"/>
      <c r="YA33" s="130"/>
      <c r="YB33" s="130"/>
      <c r="YC33" s="130"/>
      <c r="YD33" s="130"/>
      <c r="YE33" s="130"/>
      <c r="YF33" s="130"/>
      <c r="YG33" s="130"/>
      <c r="YH33" s="130"/>
      <c r="YI33" s="130"/>
      <c r="YJ33" s="130"/>
      <c r="YK33" s="130"/>
      <c r="YL33" s="130"/>
      <c r="YM33" s="130"/>
      <c r="YN33" s="130"/>
      <c r="YO33" s="130"/>
      <c r="YP33" s="130"/>
      <c r="YQ33" s="130"/>
      <c r="YR33" s="130"/>
      <c r="YS33" s="130"/>
      <c r="YT33" s="130"/>
      <c r="YU33" s="130"/>
      <c r="YV33" s="130"/>
      <c r="YW33" s="130"/>
      <c r="YX33" s="130"/>
      <c r="YY33" s="130"/>
      <c r="YZ33" s="130"/>
      <c r="ZA33" s="130"/>
      <c r="ZB33" s="130"/>
      <c r="ZC33" s="130"/>
      <c r="ZD33" s="130"/>
      <c r="ZE33" s="130"/>
      <c r="ZF33" s="130"/>
      <c r="ZG33" s="130"/>
      <c r="ZH33" s="130"/>
      <c r="ZI33" s="130"/>
      <c r="ZJ33" s="130"/>
      <c r="ZK33" s="130"/>
      <c r="ZL33" s="130"/>
      <c r="ZM33" s="130"/>
      <c r="ZN33" s="130"/>
      <c r="ZO33" s="130"/>
      <c r="ZP33" s="130"/>
      <c r="ZQ33" s="130"/>
      <c r="ZR33" s="130"/>
      <c r="ZS33" s="130"/>
      <c r="ZT33" s="130"/>
      <c r="ZU33" s="130"/>
      <c r="ZV33" s="130"/>
      <c r="ZW33" s="130"/>
      <c r="ZX33" s="130"/>
      <c r="ZY33" s="130"/>
      <c r="ZZ33" s="130"/>
    </row>
    <row r="34" spans="1:702" hidden="1" outlineLevel="1">
      <c r="A34" s="9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  <c r="BZ34" s="130"/>
      <c r="CA34" s="130"/>
      <c r="CB34" s="130"/>
      <c r="CC34" s="130"/>
      <c r="CD34" s="130"/>
      <c r="CE34" s="130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0"/>
      <c r="DE34" s="130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30"/>
      <c r="DU34" s="130"/>
      <c r="DV34" s="130"/>
      <c r="DW34" s="130"/>
      <c r="DX34" s="130"/>
      <c r="DY34" s="130"/>
      <c r="DZ34" s="130"/>
      <c r="EA34" s="130"/>
      <c r="EB34" s="130"/>
      <c r="EC34" s="130"/>
      <c r="ED34" s="130"/>
      <c r="EE34" s="130"/>
      <c r="EF34" s="130"/>
      <c r="EG34" s="130"/>
      <c r="EH34" s="130"/>
      <c r="EI34" s="130"/>
      <c r="EJ34" s="130"/>
      <c r="EK34" s="130"/>
      <c r="EL34" s="130"/>
      <c r="EM34" s="130"/>
      <c r="EN34" s="130"/>
      <c r="EO34" s="130"/>
      <c r="EP34" s="130"/>
      <c r="EQ34" s="130"/>
      <c r="ER34" s="130"/>
      <c r="ES34" s="130"/>
      <c r="ET34" s="130"/>
      <c r="EU34" s="130"/>
      <c r="EV34" s="130"/>
      <c r="EW34" s="130"/>
      <c r="EX34" s="130"/>
      <c r="EY34" s="130"/>
      <c r="EZ34" s="130"/>
      <c r="FA34" s="130"/>
      <c r="FB34" s="130"/>
      <c r="FC34" s="130"/>
      <c r="FD34" s="130"/>
      <c r="FE34" s="130"/>
      <c r="FF34" s="130"/>
      <c r="FG34" s="130"/>
      <c r="FH34" s="130"/>
      <c r="FI34" s="130"/>
      <c r="FJ34" s="130"/>
      <c r="FK34" s="130"/>
      <c r="FL34" s="130"/>
      <c r="FM34" s="130"/>
      <c r="FN34" s="130"/>
      <c r="FO34" s="130"/>
      <c r="FP34" s="130"/>
      <c r="FQ34" s="130"/>
      <c r="FR34" s="130"/>
      <c r="FS34" s="130"/>
      <c r="FT34" s="130"/>
      <c r="FU34" s="130"/>
      <c r="FV34" s="130"/>
      <c r="FW34" s="130"/>
      <c r="FX34" s="130"/>
      <c r="FY34" s="130"/>
      <c r="FZ34" s="130"/>
      <c r="GA34" s="130"/>
      <c r="GB34" s="130"/>
      <c r="GC34" s="130"/>
      <c r="GD34" s="130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  <c r="IW34" s="130"/>
      <c r="IX34" s="130"/>
      <c r="IY34" s="130"/>
      <c r="IZ34" s="130"/>
      <c r="JA34" s="130"/>
      <c r="JB34" s="130"/>
      <c r="JC34" s="130"/>
      <c r="JD34" s="130"/>
      <c r="JE34" s="130"/>
      <c r="JF34" s="130"/>
      <c r="JG34" s="130"/>
      <c r="JH34" s="130"/>
      <c r="JI34" s="130"/>
      <c r="JJ34" s="130"/>
      <c r="JK34" s="130"/>
      <c r="JL34" s="130"/>
      <c r="JM34" s="130"/>
      <c r="JN34" s="130"/>
      <c r="JO34" s="130"/>
      <c r="JP34" s="130"/>
      <c r="JQ34" s="130"/>
      <c r="JR34" s="130"/>
      <c r="JS34" s="130"/>
      <c r="JT34" s="130"/>
      <c r="JU34" s="130"/>
      <c r="JV34" s="130"/>
      <c r="JW34" s="130"/>
      <c r="JX34" s="130"/>
      <c r="JY34" s="130"/>
      <c r="JZ34" s="130"/>
      <c r="KA34" s="130"/>
      <c r="KB34" s="130"/>
      <c r="KC34" s="130"/>
      <c r="KD34" s="130"/>
      <c r="KE34" s="130"/>
      <c r="KF34" s="130"/>
      <c r="KG34" s="130"/>
      <c r="KH34" s="130"/>
      <c r="KI34" s="130"/>
      <c r="KJ34" s="130"/>
      <c r="KK34" s="130"/>
      <c r="KL34" s="130"/>
      <c r="KM34" s="130"/>
      <c r="KN34" s="130"/>
      <c r="KO34" s="130"/>
      <c r="KP34" s="130"/>
      <c r="KQ34" s="130"/>
      <c r="KR34" s="130"/>
      <c r="KS34" s="130"/>
      <c r="KT34" s="130"/>
      <c r="KU34" s="130"/>
      <c r="KV34" s="130"/>
      <c r="KW34" s="130"/>
      <c r="KX34" s="130"/>
      <c r="KY34" s="130"/>
      <c r="KZ34" s="130"/>
      <c r="LA34" s="130"/>
      <c r="LB34" s="130"/>
      <c r="LC34" s="130"/>
      <c r="LD34" s="130"/>
      <c r="LE34" s="130"/>
      <c r="LF34" s="130"/>
      <c r="LG34" s="130"/>
      <c r="LH34" s="130"/>
      <c r="LI34" s="130"/>
      <c r="LJ34" s="130"/>
      <c r="LK34" s="130"/>
      <c r="LL34" s="130"/>
      <c r="LM34" s="130"/>
      <c r="LN34" s="130"/>
      <c r="LO34" s="130"/>
      <c r="LP34" s="130"/>
      <c r="LQ34" s="130"/>
      <c r="LR34" s="130"/>
      <c r="LS34" s="130"/>
      <c r="LT34" s="130"/>
      <c r="LU34" s="130"/>
      <c r="LV34" s="130"/>
      <c r="LW34" s="130"/>
      <c r="LX34" s="130"/>
      <c r="LY34" s="130"/>
      <c r="LZ34" s="130"/>
      <c r="MA34" s="130"/>
      <c r="MB34" s="130"/>
      <c r="MC34" s="130"/>
      <c r="MD34" s="130"/>
      <c r="ME34" s="130"/>
      <c r="MF34" s="130"/>
      <c r="MG34" s="130"/>
      <c r="MH34" s="130"/>
      <c r="MI34" s="130"/>
      <c r="MJ34" s="130"/>
      <c r="MK34" s="130"/>
      <c r="ML34" s="130"/>
      <c r="MM34" s="130"/>
      <c r="MN34" s="130"/>
      <c r="MO34" s="130"/>
      <c r="MP34" s="130"/>
      <c r="MQ34" s="130"/>
      <c r="MR34" s="130"/>
      <c r="MS34" s="130"/>
      <c r="MT34" s="130"/>
      <c r="MU34" s="130"/>
      <c r="MV34" s="130"/>
      <c r="MW34" s="130"/>
      <c r="MX34" s="130"/>
      <c r="MY34" s="130"/>
      <c r="MZ34" s="130"/>
      <c r="NA34" s="130"/>
      <c r="NB34" s="130"/>
      <c r="NC34" s="130"/>
      <c r="ND34" s="130"/>
      <c r="NE34" s="130"/>
      <c r="NF34" s="130"/>
      <c r="NG34" s="130"/>
      <c r="NH34" s="130"/>
      <c r="NI34" s="130"/>
      <c r="NJ34" s="130"/>
      <c r="NK34" s="130"/>
      <c r="NL34" s="130"/>
      <c r="NM34" s="130"/>
      <c r="NN34" s="130"/>
      <c r="NO34" s="130"/>
      <c r="NP34" s="130"/>
      <c r="NQ34" s="130"/>
      <c r="NR34" s="130"/>
      <c r="NS34" s="130"/>
      <c r="NT34" s="130"/>
      <c r="NU34" s="130"/>
      <c r="NV34" s="130"/>
      <c r="NW34" s="130"/>
      <c r="NX34" s="130"/>
      <c r="NY34" s="130"/>
      <c r="NZ34" s="130"/>
      <c r="OA34" s="130"/>
      <c r="OB34" s="130"/>
      <c r="OC34" s="130"/>
      <c r="OD34" s="130"/>
      <c r="OE34" s="130"/>
      <c r="OF34" s="130"/>
      <c r="OG34" s="130"/>
      <c r="OH34" s="130"/>
      <c r="OI34" s="130"/>
      <c r="OJ34" s="130"/>
      <c r="OK34" s="130"/>
      <c r="OL34" s="130"/>
      <c r="OM34" s="130"/>
      <c r="ON34" s="130"/>
      <c r="OO34" s="130"/>
      <c r="OP34" s="130"/>
      <c r="OQ34" s="130"/>
      <c r="OR34" s="130"/>
      <c r="OS34" s="130"/>
      <c r="OT34" s="130"/>
      <c r="OU34" s="130"/>
      <c r="OV34" s="130"/>
      <c r="OW34" s="130"/>
      <c r="OX34" s="130"/>
      <c r="OY34" s="130"/>
      <c r="OZ34" s="130"/>
      <c r="PA34" s="130"/>
      <c r="PB34" s="130"/>
      <c r="PC34" s="130"/>
      <c r="PD34" s="130"/>
      <c r="PE34" s="130"/>
      <c r="PF34" s="130"/>
      <c r="PG34" s="130"/>
      <c r="PH34" s="130"/>
      <c r="PI34" s="130"/>
      <c r="PJ34" s="130"/>
      <c r="PK34" s="130"/>
      <c r="PL34" s="130"/>
      <c r="PM34" s="130"/>
      <c r="PN34" s="130"/>
      <c r="PO34" s="130"/>
      <c r="PP34" s="130"/>
      <c r="PQ34" s="130"/>
      <c r="PR34" s="130"/>
      <c r="PS34" s="130"/>
      <c r="PT34" s="130"/>
      <c r="PU34" s="130"/>
      <c r="PV34" s="130"/>
      <c r="PW34" s="130"/>
      <c r="PX34" s="130"/>
      <c r="PY34" s="130"/>
      <c r="PZ34" s="130"/>
      <c r="QA34" s="130"/>
      <c r="QB34" s="130"/>
      <c r="QC34" s="130"/>
      <c r="QD34" s="130"/>
      <c r="QE34" s="130"/>
      <c r="QF34" s="130"/>
      <c r="QG34" s="130"/>
      <c r="QH34" s="130"/>
      <c r="QI34" s="130"/>
      <c r="QJ34" s="130"/>
      <c r="QK34" s="130"/>
      <c r="QL34" s="130"/>
      <c r="QM34" s="130"/>
      <c r="QN34" s="130"/>
      <c r="QO34" s="130"/>
      <c r="QP34" s="130"/>
      <c r="QQ34" s="130"/>
      <c r="QR34" s="130"/>
      <c r="QS34" s="130"/>
      <c r="QT34" s="130"/>
      <c r="QU34" s="130"/>
      <c r="QV34" s="130"/>
      <c r="QW34" s="130"/>
      <c r="QX34" s="130"/>
      <c r="QY34" s="130"/>
      <c r="QZ34" s="130"/>
      <c r="RA34" s="130"/>
      <c r="RB34" s="130"/>
      <c r="RC34" s="130"/>
      <c r="RD34" s="130"/>
      <c r="RE34" s="130"/>
      <c r="RF34" s="130"/>
      <c r="RG34" s="130"/>
      <c r="RH34" s="130"/>
      <c r="RI34" s="130"/>
      <c r="RJ34" s="130"/>
      <c r="RK34" s="130"/>
      <c r="RL34" s="130"/>
      <c r="RM34" s="130"/>
      <c r="RN34" s="130"/>
      <c r="RO34" s="130"/>
      <c r="RP34" s="130"/>
      <c r="RQ34" s="130"/>
      <c r="RR34" s="130"/>
      <c r="RS34" s="130"/>
      <c r="RT34" s="130"/>
      <c r="RU34" s="130"/>
      <c r="RV34" s="130"/>
      <c r="RW34" s="130"/>
      <c r="RX34" s="130"/>
      <c r="RY34" s="130"/>
      <c r="RZ34" s="130"/>
      <c r="SA34" s="130"/>
      <c r="SB34" s="130"/>
      <c r="SC34" s="130"/>
      <c r="SD34" s="130"/>
      <c r="SE34" s="130"/>
      <c r="SF34" s="130"/>
      <c r="SG34" s="130"/>
      <c r="SH34" s="130"/>
      <c r="SI34" s="130"/>
      <c r="SJ34" s="130"/>
      <c r="SK34" s="130"/>
      <c r="SL34" s="130"/>
      <c r="SM34" s="130"/>
      <c r="SN34" s="130"/>
      <c r="SO34" s="130"/>
      <c r="SP34" s="130"/>
      <c r="SQ34" s="130"/>
      <c r="SR34" s="130"/>
      <c r="SS34" s="130"/>
      <c r="ST34" s="130"/>
      <c r="SU34" s="130"/>
      <c r="SV34" s="130"/>
      <c r="SW34" s="130"/>
      <c r="SX34" s="130"/>
      <c r="SY34" s="130"/>
      <c r="SZ34" s="130"/>
      <c r="TA34" s="130"/>
      <c r="TB34" s="130"/>
      <c r="TC34" s="130"/>
      <c r="TD34" s="130"/>
      <c r="TE34" s="130"/>
      <c r="TF34" s="130"/>
      <c r="TG34" s="130"/>
      <c r="TH34" s="130"/>
      <c r="TI34" s="130"/>
      <c r="TJ34" s="130"/>
      <c r="TK34" s="130"/>
      <c r="TL34" s="130"/>
      <c r="TM34" s="130"/>
      <c r="TN34" s="130"/>
      <c r="TO34" s="130"/>
      <c r="TP34" s="130"/>
      <c r="TQ34" s="130"/>
      <c r="TR34" s="130"/>
      <c r="TS34" s="130"/>
      <c r="TT34" s="130"/>
      <c r="TU34" s="130"/>
      <c r="TV34" s="130"/>
      <c r="TW34" s="130"/>
      <c r="TX34" s="130"/>
      <c r="TY34" s="130"/>
      <c r="TZ34" s="130"/>
      <c r="UA34" s="130"/>
      <c r="UB34" s="130"/>
      <c r="UC34" s="130"/>
      <c r="UD34" s="130"/>
      <c r="UE34" s="130"/>
      <c r="UF34" s="130"/>
      <c r="UG34" s="130"/>
      <c r="UH34" s="130"/>
      <c r="UI34" s="130"/>
      <c r="UJ34" s="130"/>
      <c r="UK34" s="130"/>
      <c r="UL34" s="130"/>
      <c r="UM34" s="130"/>
      <c r="UN34" s="130"/>
      <c r="UO34" s="130"/>
      <c r="UP34" s="130"/>
      <c r="UQ34" s="130"/>
      <c r="UR34" s="130"/>
      <c r="US34" s="130"/>
      <c r="UT34" s="130"/>
      <c r="UU34" s="130"/>
      <c r="UV34" s="130"/>
      <c r="UW34" s="130"/>
      <c r="UX34" s="130"/>
      <c r="UY34" s="130"/>
      <c r="UZ34" s="130"/>
      <c r="VA34" s="130"/>
      <c r="VB34" s="130"/>
      <c r="VC34" s="130"/>
      <c r="VD34" s="130"/>
      <c r="VE34" s="130"/>
      <c r="VF34" s="130"/>
      <c r="VG34" s="130"/>
      <c r="VH34" s="130"/>
      <c r="VI34" s="130"/>
      <c r="VJ34" s="130"/>
      <c r="VK34" s="130"/>
      <c r="VL34" s="130"/>
      <c r="VM34" s="130"/>
      <c r="VN34" s="130"/>
      <c r="VO34" s="130"/>
      <c r="VP34" s="130"/>
      <c r="VQ34" s="130"/>
      <c r="VR34" s="130"/>
      <c r="VS34" s="130"/>
      <c r="VT34" s="130"/>
      <c r="VU34" s="130"/>
      <c r="VV34" s="130"/>
      <c r="VW34" s="130"/>
      <c r="VX34" s="130"/>
      <c r="VY34" s="130"/>
      <c r="VZ34" s="130"/>
      <c r="WA34" s="130"/>
      <c r="WB34" s="130"/>
      <c r="WC34" s="130"/>
      <c r="WD34" s="130"/>
      <c r="WE34" s="130"/>
      <c r="WF34" s="130"/>
      <c r="WG34" s="130"/>
      <c r="WH34" s="130"/>
      <c r="WI34" s="130"/>
      <c r="WJ34" s="130"/>
      <c r="WK34" s="130"/>
      <c r="WL34" s="130"/>
      <c r="WM34" s="130"/>
      <c r="WN34" s="130"/>
      <c r="WO34" s="130"/>
      <c r="WP34" s="130"/>
      <c r="WQ34" s="130"/>
      <c r="WR34" s="130"/>
      <c r="WS34" s="130"/>
      <c r="WT34" s="130"/>
      <c r="WU34" s="130"/>
      <c r="WV34" s="130"/>
      <c r="WW34" s="130"/>
      <c r="WX34" s="130"/>
      <c r="WY34" s="130"/>
      <c r="WZ34" s="130"/>
      <c r="XA34" s="130"/>
      <c r="XB34" s="130"/>
      <c r="XC34" s="130"/>
      <c r="XD34" s="130"/>
      <c r="XE34" s="130"/>
      <c r="XF34" s="130"/>
      <c r="XG34" s="130"/>
      <c r="XH34" s="130"/>
      <c r="XI34" s="130"/>
      <c r="XJ34" s="130"/>
      <c r="XK34" s="130"/>
      <c r="XL34" s="130"/>
      <c r="XM34" s="130"/>
      <c r="XN34" s="130"/>
      <c r="XO34" s="130"/>
      <c r="XP34" s="130"/>
      <c r="XQ34" s="130"/>
      <c r="XR34" s="130"/>
      <c r="XS34" s="130"/>
      <c r="XT34" s="130"/>
      <c r="XU34" s="130"/>
      <c r="XV34" s="130"/>
      <c r="XW34" s="130"/>
      <c r="XX34" s="130"/>
      <c r="XY34" s="130"/>
      <c r="XZ34" s="130"/>
      <c r="YA34" s="130"/>
      <c r="YB34" s="130"/>
      <c r="YC34" s="130"/>
      <c r="YD34" s="130"/>
      <c r="YE34" s="130"/>
      <c r="YF34" s="130"/>
      <c r="YG34" s="130"/>
      <c r="YH34" s="130"/>
      <c r="YI34" s="130"/>
      <c r="YJ34" s="130"/>
      <c r="YK34" s="130"/>
      <c r="YL34" s="130"/>
      <c r="YM34" s="130"/>
      <c r="YN34" s="130"/>
      <c r="YO34" s="130"/>
      <c r="YP34" s="130"/>
      <c r="YQ34" s="130"/>
      <c r="YR34" s="130"/>
      <c r="YS34" s="130"/>
      <c r="YT34" s="130"/>
      <c r="YU34" s="130"/>
      <c r="YV34" s="130"/>
      <c r="YW34" s="130"/>
      <c r="YX34" s="130"/>
      <c r="YY34" s="130"/>
      <c r="YZ34" s="130"/>
      <c r="ZA34" s="130"/>
      <c r="ZB34" s="130"/>
      <c r="ZC34" s="130"/>
      <c r="ZD34" s="130"/>
      <c r="ZE34" s="130"/>
      <c r="ZF34" s="130"/>
      <c r="ZG34" s="130"/>
      <c r="ZH34" s="130"/>
      <c r="ZI34" s="130"/>
      <c r="ZJ34" s="130"/>
      <c r="ZK34" s="130"/>
      <c r="ZL34" s="130"/>
      <c r="ZM34" s="130"/>
      <c r="ZN34" s="130"/>
      <c r="ZO34" s="130"/>
      <c r="ZP34" s="130"/>
      <c r="ZQ34" s="130"/>
      <c r="ZR34" s="130"/>
      <c r="ZS34" s="130"/>
      <c r="ZT34" s="130"/>
      <c r="ZU34" s="130"/>
      <c r="ZV34" s="130"/>
      <c r="ZW34" s="130"/>
      <c r="ZX34" s="130"/>
      <c r="ZY34" s="130"/>
      <c r="ZZ34" s="130"/>
    </row>
    <row r="35" spans="1:702" hidden="1" outlineLevel="1">
      <c r="A35" s="9">
        <v>41275</v>
      </c>
      <c r="B35" s="130">
        <v>2811.4715281700001</v>
      </c>
      <c r="C35" s="130">
        <v>1351.1047816</v>
      </c>
      <c r="D35" s="130">
        <v>49.747280320000002</v>
      </c>
      <c r="E35" s="130">
        <v>756.85244475000002</v>
      </c>
      <c r="F35" s="130">
        <v>1.3801112799999999</v>
      </c>
      <c r="G35" s="130">
        <v>1.5656450500000001</v>
      </c>
      <c r="H35" s="130">
        <v>140.64175259999999</v>
      </c>
      <c r="I35" s="130">
        <v>398.50150626999999</v>
      </c>
      <c r="J35" s="130">
        <v>75.965544440000002</v>
      </c>
      <c r="K35" s="130">
        <v>4.4851889299999996</v>
      </c>
      <c r="L35" s="130">
        <v>2.6417630299999999</v>
      </c>
      <c r="M35" s="170" t="s">
        <v>186</v>
      </c>
      <c r="N35" s="130">
        <v>1.95073579</v>
      </c>
      <c r="O35" s="130">
        <v>20.044070999999999</v>
      </c>
      <c r="P35" s="130">
        <v>0.75178655000000005</v>
      </c>
      <c r="Q35" s="130">
        <v>1.46272457</v>
      </c>
      <c r="R35" s="130">
        <v>2.6652063699999999</v>
      </c>
      <c r="S35" s="130">
        <v>6.9657570000000002E-2</v>
      </c>
      <c r="T35" s="130">
        <v>1.64132805</v>
      </c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/>
      <c r="IS35" s="130"/>
      <c r="IT35" s="130"/>
      <c r="IU35" s="130"/>
      <c r="IV35" s="130"/>
      <c r="IW35" s="130"/>
      <c r="IX35" s="130"/>
      <c r="IY35" s="130"/>
      <c r="IZ35" s="130"/>
      <c r="JA35" s="130"/>
      <c r="JB35" s="130"/>
      <c r="JC35" s="130"/>
      <c r="JD35" s="130"/>
      <c r="JE35" s="130"/>
      <c r="JF35" s="130"/>
      <c r="JG35" s="130"/>
      <c r="JH35" s="130"/>
      <c r="JI35" s="130"/>
      <c r="JJ35" s="130"/>
      <c r="JK35" s="130"/>
      <c r="JL35" s="130"/>
      <c r="JM35" s="130"/>
      <c r="JN35" s="130"/>
      <c r="JO35" s="130"/>
      <c r="JP35" s="130"/>
      <c r="JQ35" s="130"/>
      <c r="JR35" s="130"/>
      <c r="JS35" s="130"/>
      <c r="JT35" s="130"/>
      <c r="JU35" s="130"/>
      <c r="JV35" s="130"/>
      <c r="JW35" s="130"/>
      <c r="JX35" s="130"/>
      <c r="JY35" s="130"/>
      <c r="JZ35" s="130"/>
      <c r="KA35" s="130"/>
      <c r="KB35" s="130"/>
      <c r="KC35" s="130"/>
      <c r="KD35" s="130"/>
      <c r="KE35" s="130"/>
      <c r="KF35" s="130"/>
      <c r="KG35" s="130"/>
      <c r="KH35" s="130"/>
      <c r="KI35" s="130"/>
      <c r="KJ35" s="130"/>
      <c r="KK35" s="130"/>
      <c r="KL35" s="130"/>
      <c r="KM35" s="130"/>
      <c r="KN35" s="130"/>
      <c r="KO35" s="130"/>
      <c r="KP35" s="130"/>
      <c r="KQ35" s="130"/>
      <c r="KR35" s="130"/>
      <c r="KS35" s="130"/>
      <c r="KT35" s="130"/>
      <c r="KU35" s="130"/>
      <c r="KV35" s="130"/>
      <c r="KW35" s="130"/>
      <c r="KX35" s="130"/>
      <c r="KY35" s="130"/>
      <c r="KZ35" s="130"/>
      <c r="LA35" s="130"/>
      <c r="LB35" s="130"/>
      <c r="LC35" s="130"/>
      <c r="LD35" s="130"/>
      <c r="LE35" s="130"/>
      <c r="LF35" s="130"/>
      <c r="LG35" s="130"/>
      <c r="LH35" s="130"/>
      <c r="LI35" s="130"/>
      <c r="LJ35" s="130"/>
      <c r="LK35" s="130"/>
      <c r="LL35" s="130"/>
      <c r="LM35" s="130"/>
      <c r="LN35" s="130"/>
      <c r="LO35" s="130"/>
      <c r="LP35" s="130"/>
      <c r="LQ35" s="130"/>
      <c r="LR35" s="130"/>
      <c r="LS35" s="130"/>
      <c r="LT35" s="130"/>
      <c r="LU35" s="130"/>
      <c r="LV35" s="130"/>
      <c r="LW35" s="130"/>
      <c r="LX35" s="130"/>
      <c r="LY35" s="130"/>
      <c r="LZ35" s="130"/>
      <c r="MA35" s="130"/>
      <c r="MB35" s="130"/>
      <c r="MC35" s="130"/>
      <c r="MD35" s="130"/>
      <c r="ME35" s="130"/>
      <c r="MF35" s="130"/>
      <c r="MG35" s="130"/>
      <c r="MH35" s="130"/>
      <c r="MI35" s="130"/>
      <c r="MJ35" s="130"/>
      <c r="MK35" s="130"/>
      <c r="ML35" s="130"/>
      <c r="MM35" s="130"/>
      <c r="MN35" s="130"/>
      <c r="MO35" s="130"/>
      <c r="MP35" s="130"/>
      <c r="MQ35" s="130"/>
      <c r="MR35" s="130"/>
      <c r="MS35" s="130"/>
      <c r="MT35" s="130"/>
      <c r="MU35" s="130"/>
      <c r="MV35" s="130"/>
      <c r="MW35" s="130"/>
      <c r="MX35" s="130"/>
      <c r="MY35" s="130"/>
      <c r="MZ35" s="130"/>
      <c r="NA35" s="130"/>
      <c r="NB35" s="130"/>
      <c r="NC35" s="130"/>
      <c r="ND35" s="130"/>
      <c r="NE35" s="130"/>
      <c r="NF35" s="130"/>
      <c r="NG35" s="130"/>
      <c r="NH35" s="130"/>
      <c r="NI35" s="130"/>
      <c r="NJ35" s="130"/>
      <c r="NK35" s="130"/>
      <c r="NL35" s="130"/>
      <c r="NM35" s="130"/>
      <c r="NN35" s="130"/>
      <c r="NO35" s="130"/>
      <c r="NP35" s="130"/>
      <c r="NQ35" s="130"/>
      <c r="NR35" s="130"/>
      <c r="NS35" s="130"/>
      <c r="NT35" s="130"/>
      <c r="NU35" s="130"/>
      <c r="NV35" s="130"/>
      <c r="NW35" s="130"/>
      <c r="NX35" s="130"/>
      <c r="NY35" s="130"/>
      <c r="NZ35" s="130"/>
      <c r="OA35" s="130"/>
      <c r="OB35" s="130"/>
      <c r="OC35" s="130"/>
      <c r="OD35" s="130"/>
      <c r="OE35" s="130"/>
      <c r="OF35" s="130"/>
      <c r="OG35" s="130"/>
      <c r="OH35" s="130"/>
      <c r="OI35" s="130"/>
      <c r="OJ35" s="130"/>
      <c r="OK35" s="130"/>
      <c r="OL35" s="130"/>
      <c r="OM35" s="130"/>
      <c r="ON35" s="130"/>
      <c r="OO35" s="130"/>
      <c r="OP35" s="130"/>
      <c r="OQ35" s="130"/>
      <c r="OR35" s="130"/>
      <c r="OS35" s="130"/>
      <c r="OT35" s="130"/>
      <c r="OU35" s="130"/>
      <c r="OV35" s="130"/>
      <c r="OW35" s="130"/>
      <c r="OX35" s="130"/>
      <c r="OY35" s="130"/>
      <c r="OZ35" s="130"/>
      <c r="PA35" s="130"/>
      <c r="PB35" s="130"/>
      <c r="PC35" s="130"/>
      <c r="PD35" s="130"/>
      <c r="PE35" s="130"/>
      <c r="PF35" s="130"/>
      <c r="PG35" s="130"/>
      <c r="PH35" s="130"/>
      <c r="PI35" s="130"/>
      <c r="PJ35" s="130"/>
      <c r="PK35" s="130"/>
      <c r="PL35" s="130"/>
      <c r="PM35" s="130"/>
      <c r="PN35" s="130"/>
      <c r="PO35" s="130"/>
      <c r="PP35" s="130"/>
      <c r="PQ35" s="130"/>
      <c r="PR35" s="130"/>
      <c r="PS35" s="130"/>
      <c r="PT35" s="130"/>
      <c r="PU35" s="130"/>
      <c r="PV35" s="130"/>
      <c r="PW35" s="130"/>
      <c r="PX35" s="130"/>
      <c r="PY35" s="130"/>
      <c r="PZ35" s="130"/>
      <c r="QA35" s="130"/>
      <c r="QB35" s="130"/>
      <c r="QC35" s="130"/>
      <c r="QD35" s="130"/>
      <c r="QE35" s="130"/>
      <c r="QF35" s="130"/>
      <c r="QG35" s="130"/>
      <c r="QH35" s="130"/>
      <c r="QI35" s="130"/>
      <c r="QJ35" s="130"/>
      <c r="QK35" s="130"/>
      <c r="QL35" s="130"/>
      <c r="QM35" s="130"/>
      <c r="QN35" s="130"/>
      <c r="QO35" s="130"/>
      <c r="QP35" s="130"/>
      <c r="QQ35" s="130"/>
      <c r="QR35" s="130"/>
      <c r="QS35" s="130"/>
      <c r="QT35" s="130"/>
      <c r="QU35" s="130"/>
      <c r="QV35" s="130"/>
      <c r="QW35" s="130"/>
      <c r="QX35" s="130"/>
      <c r="QY35" s="130"/>
      <c r="QZ35" s="130"/>
      <c r="RA35" s="130"/>
      <c r="RB35" s="130"/>
      <c r="RC35" s="130"/>
      <c r="RD35" s="130"/>
      <c r="RE35" s="130"/>
      <c r="RF35" s="130"/>
      <c r="RG35" s="130"/>
      <c r="RH35" s="130"/>
      <c r="RI35" s="130"/>
      <c r="RJ35" s="130"/>
      <c r="RK35" s="130"/>
      <c r="RL35" s="130"/>
      <c r="RM35" s="130"/>
      <c r="RN35" s="130"/>
      <c r="RO35" s="130"/>
      <c r="RP35" s="130"/>
      <c r="RQ35" s="130"/>
      <c r="RR35" s="130"/>
      <c r="RS35" s="130"/>
      <c r="RT35" s="130"/>
      <c r="RU35" s="130"/>
      <c r="RV35" s="130"/>
      <c r="RW35" s="130"/>
      <c r="RX35" s="130"/>
      <c r="RY35" s="130"/>
      <c r="RZ35" s="130"/>
      <c r="SA35" s="130"/>
      <c r="SB35" s="130"/>
      <c r="SC35" s="130"/>
      <c r="SD35" s="130"/>
      <c r="SE35" s="130"/>
      <c r="SF35" s="130"/>
      <c r="SG35" s="130"/>
      <c r="SH35" s="130"/>
      <c r="SI35" s="130"/>
      <c r="SJ35" s="130"/>
      <c r="SK35" s="130"/>
      <c r="SL35" s="130"/>
      <c r="SM35" s="130"/>
      <c r="SN35" s="130"/>
      <c r="SO35" s="130"/>
      <c r="SP35" s="130"/>
      <c r="SQ35" s="130"/>
      <c r="SR35" s="130"/>
      <c r="SS35" s="130"/>
      <c r="ST35" s="130"/>
      <c r="SU35" s="130"/>
      <c r="SV35" s="130"/>
      <c r="SW35" s="130"/>
      <c r="SX35" s="130"/>
      <c r="SY35" s="130"/>
      <c r="SZ35" s="130"/>
      <c r="TA35" s="130"/>
      <c r="TB35" s="130"/>
      <c r="TC35" s="130"/>
      <c r="TD35" s="130"/>
      <c r="TE35" s="130"/>
      <c r="TF35" s="130"/>
      <c r="TG35" s="130"/>
      <c r="TH35" s="130"/>
      <c r="TI35" s="130"/>
      <c r="TJ35" s="130"/>
      <c r="TK35" s="130"/>
      <c r="TL35" s="130"/>
      <c r="TM35" s="130"/>
      <c r="TN35" s="130"/>
      <c r="TO35" s="130"/>
      <c r="TP35" s="130"/>
      <c r="TQ35" s="130"/>
      <c r="TR35" s="130"/>
      <c r="TS35" s="130"/>
      <c r="TT35" s="130"/>
      <c r="TU35" s="130"/>
      <c r="TV35" s="130"/>
      <c r="TW35" s="130"/>
      <c r="TX35" s="130"/>
      <c r="TY35" s="130"/>
      <c r="TZ35" s="130"/>
      <c r="UA35" s="130"/>
      <c r="UB35" s="130"/>
      <c r="UC35" s="130"/>
      <c r="UD35" s="130"/>
      <c r="UE35" s="130"/>
      <c r="UF35" s="130"/>
      <c r="UG35" s="130"/>
      <c r="UH35" s="130"/>
      <c r="UI35" s="130"/>
      <c r="UJ35" s="130"/>
      <c r="UK35" s="130"/>
      <c r="UL35" s="130"/>
      <c r="UM35" s="130"/>
      <c r="UN35" s="130"/>
      <c r="UO35" s="130"/>
      <c r="UP35" s="130"/>
      <c r="UQ35" s="130"/>
      <c r="UR35" s="130"/>
      <c r="US35" s="130"/>
      <c r="UT35" s="130"/>
      <c r="UU35" s="130"/>
      <c r="UV35" s="130"/>
      <c r="UW35" s="130"/>
      <c r="UX35" s="130"/>
      <c r="UY35" s="130"/>
      <c r="UZ35" s="130"/>
      <c r="VA35" s="130"/>
      <c r="VB35" s="130"/>
      <c r="VC35" s="130"/>
      <c r="VD35" s="130"/>
      <c r="VE35" s="130"/>
      <c r="VF35" s="130"/>
      <c r="VG35" s="130"/>
      <c r="VH35" s="130"/>
      <c r="VI35" s="130"/>
      <c r="VJ35" s="130"/>
      <c r="VK35" s="130"/>
      <c r="VL35" s="130"/>
      <c r="VM35" s="130"/>
      <c r="VN35" s="130"/>
      <c r="VO35" s="130"/>
      <c r="VP35" s="130"/>
      <c r="VQ35" s="130"/>
      <c r="VR35" s="130"/>
      <c r="VS35" s="130"/>
      <c r="VT35" s="130"/>
      <c r="VU35" s="130"/>
      <c r="VV35" s="130"/>
      <c r="VW35" s="130"/>
      <c r="VX35" s="130"/>
      <c r="VY35" s="130"/>
      <c r="VZ35" s="130"/>
      <c r="WA35" s="130"/>
      <c r="WB35" s="130"/>
      <c r="WC35" s="130"/>
      <c r="WD35" s="130"/>
      <c r="WE35" s="130"/>
      <c r="WF35" s="130"/>
      <c r="WG35" s="130"/>
      <c r="WH35" s="130"/>
      <c r="WI35" s="130"/>
      <c r="WJ35" s="130"/>
      <c r="WK35" s="130"/>
      <c r="WL35" s="130"/>
      <c r="WM35" s="130"/>
      <c r="WN35" s="130"/>
      <c r="WO35" s="130"/>
      <c r="WP35" s="130"/>
      <c r="WQ35" s="130"/>
      <c r="WR35" s="130"/>
      <c r="WS35" s="130"/>
      <c r="WT35" s="130"/>
      <c r="WU35" s="130"/>
      <c r="WV35" s="130"/>
      <c r="WW35" s="130"/>
      <c r="WX35" s="130"/>
      <c r="WY35" s="130"/>
      <c r="WZ35" s="130"/>
      <c r="XA35" s="130"/>
      <c r="XB35" s="130"/>
      <c r="XC35" s="130"/>
      <c r="XD35" s="130"/>
      <c r="XE35" s="130"/>
      <c r="XF35" s="130"/>
      <c r="XG35" s="130"/>
      <c r="XH35" s="130"/>
      <c r="XI35" s="130"/>
      <c r="XJ35" s="130"/>
      <c r="XK35" s="130"/>
      <c r="XL35" s="130"/>
      <c r="XM35" s="130"/>
      <c r="XN35" s="130"/>
      <c r="XO35" s="130"/>
      <c r="XP35" s="130"/>
      <c r="XQ35" s="130"/>
      <c r="XR35" s="130"/>
      <c r="XS35" s="130"/>
      <c r="XT35" s="130"/>
      <c r="XU35" s="130"/>
      <c r="XV35" s="130"/>
      <c r="XW35" s="130"/>
      <c r="XX35" s="130"/>
      <c r="XY35" s="130"/>
      <c r="XZ35" s="130"/>
      <c r="YA35" s="130"/>
      <c r="YB35" s="130"/>
      <c r="YC35" s="130"/>
      <c r="YD35" s="130"/>
      <c r="YE35" s="130"/>
      <c r="YF35" s="130"/>
      <c r="YG35" s="130"/>
      <c r="YH35" s="130"/>
      <c r="YI35" s="130"/>
      <c r="YJ35" s="130"/>
      <c r="YK35" s="130"/>
      <c r="YL35" s="130"/>
      <c r="YM35" s="130"/>
      <c r="YN35" s="130"/>
      <c r="YO35" s="130"/>
      <c r="YP35" s="130"/>
      <c r="YQ35" s="130"/>
      <c r="YR35" s="130"/>
      <c r="YS35" s="130"/>
      <c r="YT35" s="130"/>
      <c r="YU35" s="130"/>
      <c r="YV35" s="130"/>
      <c r="YW35" s="130"/>
      <c r="YX35" s="130"/>
      <c r="YY35" s="130"/>
      <c r="YZ35" s="130"/>
      <c r="ZA35" s="130"/>
      <c r="ZB35" s="130"/>
      <c r="ZC35" s="130"/>
      <c r="ZD35" s="130"/>
      <c r="ZE35" s="130"/>
      <c r="ZF35" s="130"/>
      <c r="ZG35" s="130"/>
      <c r="ZH35" s="130"/>
      <c r="ZI35" s="130"/>
      <c r="ZJ35" s="130"/>
      <c r="ZK35" s="130"/>
      <c r="ZL35" s="130"/>
      <c r="ZM35" s="130"/>
      <c r="ZN35" s="130"/>
      <c r="ZO35" s="130"/>
      <c r="ZP35" s="130"/>
      <c r="ZQ35" s="130"/>
      <c r="ZR35" s="130"/>
      <c r="ZS35" s="130"/>
      <c r="ZT35" s="130"/>
      <c r="ZU35" s="130"/>
      <c r="ZV35" s="130"/>
      <c r="ZW35" s="130"/>
      <c r="ZX35" s="130"/>
      <c r="ZY35" s="130"/>
      <c r="ZZ35" s="130"/>
    </row>
    <row r="36" spans="1:702" hidden="1" outlineLevel="1">
      <c r="A36" s="9">
        <v>41306</v>
      </c>
      <c r="B36" s="130">
        <v>2817.4995003399999</v>
      </c>
      <c r="C36" s="130">
        <v>1356.30738301</v>
      </c>
      <c r="D36" s="130">
        <v>50.937663579999999</v>
      </c>
      <c r="E36" s="130">
        <v>765.2567765</v>
      </c>
      <c r="F36" s="130">
        <v>0.81392589999999998</v>
      </c>
      <c r="G36" s="130">
        <v>1.2898951299999999</v>
      </c>
      <c r="H36" s="130">
        <v>140.84120816999999</v>
      </c>
      <c r="I36" s="130">
        <v>402.61805500999998</v>
      </c>
      <c r="J36" s="130">
        <v>73.161675340000002</v>
      </c>
      <c r="K36" s="130">
        <v>4.3250416200000004</v>
      </c>
      <c r="L36" s="130">
        <v>2.61574989</v>
      </c>
      <c r="M36" s="170" t="s">
        <v>186</v>
      </c>
      <c r="N36" s="130">
        <v>1.8417915499999999</v>
      </c>
      <c r="O36" s="130">
        <v>10.845029630000001</v>
      </c>
      <c r="P36" s="130">
        <v>0.84995169999999998</v>
      </c>
      <c r="Q36" s="130">
        <v>1.49327349</v>
      </c>
      <c r="R36" s="130">
        <v>2.6552840799999999</v>
      </c>
      <c r="S36" s="130">
        <v>6.1734619999999997E-2</v>
      </c>
      <c r="T36" s="130">
        <v>1.58506112</v>
      </c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0"/>
      <c r="DE36" s="130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  <c r="EC36" s="130"/>
      <c r="ED36" s="130"/>
      <c r="EE36" s="130"/>
      <c r="EF36" s="130"/>
      <c r="EG36" s="130"/>
      <c r="EH36" s="130"/>
      <c r="EI36" s="130"/>
      <c r="EJ36" s="130"/>
      <c r="EK36" s="130"/>
      <c r="EL36" s="130"/>
      <c r="EM36" s="130"/>
      <c r="EN36" s="130"/>
      <c r="EO36" s="130"/>
      <c r="EP36" s="130"/>
      <c r="EQ36" s="130"/>
      <c r="ER36" s="130"/>
      <c r="ES36" s="130"/>
      <c r="ET36" s="130"/>
      <c r="EU36" s="130"/>
      <c r="EV36" s="130"/>
      <c r="EW36" s="130"/>
      <c r="EX36" s="130"/>
      <c r="EY36" s="130"/>
      <c r="EZ36" s="130"/>
      <c r="FA36" s="130"/>
      <c r="FB36" s="130"/>
      <c r="FC36" s="130"/>
      <c r="FD36" s="130"/>
      <c r="FE36" s="130"/>
      <c r="FF36" s="130"/>
      <c r="FG36" s="130"/>
      <c r="FH36" s="130"/>
      <c r="FI36" s="130"/>
      <c r="FJ36" s="130"/>
      <c r="FK36" s="130"/>
      <c r="FL36" s="130"/>
      <c r="FM36" s="130"/>
      <c r="FN36" s="130"/>
      <c r="FO36" s="130"/>
      <c r="FP36" s="130"/>
      <c r="FQ36" s="130"/>
      <c r="FR36" s="130"/>
      <c r="FS36" s="130"/>
      <c r="FT36" s="130"/>
      <c r="FU36" s="130"/>
      <c r="FV36" s="130"/>
      <c r="FW36" s="130"/>
      <c r="FX36" s="130"/>
      <c r="FY36" s="130"/>
      <c r="FZ36" s="130"/>
      <c r="GA36" s="130"/>
      <c r="GB36" s="130"/>
      <c r="GC36" s="130"/>
      <c r="GD36" s="130"/>
      <c r="GE36" s="130"/>
      <c r="GF36" s="130"/>
      <c r="GG36" s="130"/>
      <c r="GH36" s="130"/>
      <c r="GI36" s="130"/>
      <c r="GJ36" s="130"/>
      <c r="GK36" s="130"/>
      <c r="GL36" s="130"/>
      <c r="GM36" s="130"/>
      <c r="GN36" s="130"/>
      <c r="GO36" s="130"/>
      <c r="GP36" s="130"/>
      <c r="GQ36" s="130"/>
      <c r="GR36" s="130"/>
      <c r="GS36" s="130"/>
      <c r="GT36" s="130"/>
      <c r="GU36" s="130"/>
      <c r="GV36" s="130"/>
      <c r="GW36" s="130"/>
      <c r="GX36" s="130"/>
      <c r="GY36" s="130"/>
      <c r="GZ36" s="130"/>
      <c r="HA36" s="130"/>
      <c r="HB36" s="130"/>
      <c r="HC36" s="130"/>
      <c r="HD36" s="130"/>
      <c r="HE36" s="130"/>
      <c r="HF36" s="130"/>
      <c r="HG36" s="130"/>
      <c r="HH36" s="130"/>
      <c r="HI36" s="130"/>
      <c r="HJ36" s="130"/>
      <c r="HK36" s="130"/>
      <c r="HL36" s="130"/>
      <c r="HM36" s="130"/>
      <c r="HN36" s="130"/>
      <c r="HO36" s="130"/>
      <c r="HP36" s="130"/>
      <c r="HQ36" s="130"/>
      <c r="HR36" s="130"/>
      <c r="HS36" s="130"/>
      <c r="HT36" s="130"/>
      <c r="HU36" s="130"/>
      <c r="HV36" s="130"/>
      <c r="HW36" s="130"/>
      <c r="HX36" s="130"/>
      <c r="HY36" s="130"/>
      <c r="HZ36" s="130"/>
      <c r="IA36" s="130"/>
      <c r="IB36" s="130"/>
      <c r="IC36" s="130"/>
      <c r="ID36" s="130"/>
      <c r="IE36" s="130"/>
      <c r="IF36" s="130"/>
      <c r="IG36" s="130"/>
      <c r="IH36" s="130"/>
      <c r="II36" s="130"/>
      <c r="IJ36" s="130"/>
      <c r="IK36" s="130"/>
      <c r="IL36" s="130"/>
      <c r="IM36" s="130"/>
      <c r="IN36" s="130"/>
      <c r="IO36" s="130"/>
      <c r="IP36" s="130"/>
      <c r="IQ36" s="130"/>
      <c r="IR36" s="130"/>
      <c r="IS36" s="130"/>
      <c r="IT36" s="130"/>
      <c r="IU36" s="130"/>
      <c r="IV36" s="130"/>
      <c r="IW36" s="130"/>
      <c r="IX36" s="130"/>
      <c r="IY36" s="130"/>
      <c r="IZ36" s="130"/>
      <c r="JA36" s="130"/>
      <c r="JB36" s="130"/>
      <c r="JC36" s="130"/>
      <c r="JD36" s="130"/>
      <c r="JE36" s="130"/>
      <c r="JF36" s="130"/>
      <c r="JG36" s="130"/>
      <c r="JH36" s="130"/>
      <c r="JI36" s="130"/>
      <c r="JJ36" s="130"/>
      <c r="JK36" s="130"/>
      <c r="JL36" s="130"/>
      <c r="JM36" s="130"/>
      <c r="JN36" s="130"/>
      <c r="JO36" s="130"/>
      <c r="JP36" s="130"/>
      <c r="JQ36" s="130"/>
      <c r="JR36" s="130"/>
      <c r="JS36" s="130"/>
      <c r="JT36" s="130"/>
      <c r="JU36" s="130"/>
      <c r="JV36" s="130"/>
      <c r="JW36" s="130"/>
      <c r="JX36" s="130"/>
      <c r="JY36" s="130"/>
      <c r="JZ36" s="130"/>
      <c r="KA36" s="130"/>
      <c r="KB36" s="130"/>
      <c r="KC36" s="130"/>
      <c r="KD36" s="130"/>
      <c r="KE36" s="130"/>
      <c r="KF36" s="130"/>
      <c r="KG36" s="130"/>
      <c r="KH36" s="130"/>
      <c r="KI36" s="130"/>
      <c r="KJ36" s="130"/>
      <c r="KK36" s="130"/>
      <c r="KL36" s="130"/>
      <c r="KM36" s="130"/>
      <c r="KN36" s="130"/>
      <c r="KO36" s="130"/>
      <c r="KP36" s="130"/>
      <c r="KQ36" s="130"/>
      <c r="KR36" s="130"/>
      <c r="KS36" s="130"/>
      <c r="KT36" s="130"/>
      <c r="KU36" s="130"/>
      <c r="KV36" s="130"/>
      <c r="KW36" s="130"/>
      <c r="KX36" s="130"/>
      <c r="KY36" s="130"/>
      <c r="KZ36" s="130"/>
      <c r="LA36" s="130"/>
      <c r="LB36" s="130"/>
      <c r="LC36" s="130"/>
      <c r="LD36" s="130"/>
      <c r="LE36" s="130"/>
      <c r="LF36" s="130"/>
      <c r="LG36" s="130"/>
      <c r="LH36" s="130"/>
      <c r="LI36" s="130"/>
      <c r="LJ36" s="130"/>
      <c r="LK36" s="130"/>
      <c r="LL36" s="130"/>
      <c r="LM36" s="130"/>
      <c r="LN36" s="130"/>
      <c r="LO36" s="130"/>
      <c r="LP36" s="130"/>
      <c r="LQ36" s="130"/>
      <c r="LR36" s="130"/>
      <c r="LS36" s="130"/>
      <c r="LT36" s="130"/>
      <c r="LU36" s="130"/>
      <c r="LV36" s="130"/>
      <c r="LW36" s="130"/>
      <c r="LX36" s="130"/>
      <c r="LY36" s="130"/>
      <c r="LZ36" s="130"/>
      <c r="MA36" s="130"/>
      <c r="MB36" s="130"/>
      <c r="MC36" s="130"/>
      <c r="MD36" s="130"/>
      <c r="ME36" s="130"/>
      <c r="MF36" s="130"/>
      <c r="MG36" s="130"/>
      <c r="MH36" s="130"/>
      <c r="MI36" s="130"/>
      <c r="MJ36" s="130"/>
      <c r="MK36" s="130"/>
      <c r="ML36" s="130"/>
      <c r="MM36" s="130"/>
      <c r="MN36" s="130"/>
      <c r="MO36" s="130"/>
      <c r="MP36" s="130"/>
      <c r="MQ36" s="130"/>
      <c r="MR36" s="130"/>
      <c r="MS36" s="130"/>
      <c r="MT36" s="130"/>
      <c r="MU36" s="130"/>
      <c r="MV36" s="130"/>
      <c r="MW36" s="130"/>
      <c r="MX36" s="130"/>
      <c r="MY36" s="130"/>
      <c r="MZ36" s="130"/>
      <c r="NA36" s="130"/>
      <c r="NB36" s="130"/>
      <c r="NC36" s="130"/>
      <c r="ND36" s="130"/>
      <c r="NE36" s="130"/>
      <c r="NF36" s="130"/>
      <c r="NG36" s="130"/>
      <c r="NH36" s="130"/>
      <c r="NI36" s="130"/>
      <c r="NJ36" s="130"/>
      <c r="NK36" s="130"/>
      <c r="NL36" s="130"/>
      <c r="NM36" s="130"/>
      <c r="NN36" s="130"/>
      <c r="NO36" s="130"/>
      <c r="NP36" s="130"/>
      <c r="NQ36" s="130"/>
      <c r="NR36" s="130"/>
      <c r="NS36" s="130"/>
      <c r="NT36" s="130"/>
      <c r="NU36" s="130"/>
      <c r="NV36" s="130"/>
      <c r="NW36" s="130"/>
      <c r="NX36" s="130"/>
      <c r="NY36" s="130"/>
      <c r="NZ36" s="130"/>
      <c r="OA36" s="130"/>
      <c r="OB36" s="130"/>
      <c r="OC36" s="130"/>
      <c r="OD36" s="130"/>
      <c r="OE36" s="130"/>
      <c r="OF36" s="130"/>
      <c r="OG36" s="130"/>
      <c r="OH36" s="130"/>
      <c r="OI36" s="130"/>
      <c r="OJ36" s="130"/>
      <c r="OK36" s="130"/>
      <c r="OL36" s="130"/>
      <c r="OM36" s="130"/>
      <c r="ON36" s="130"/>
      <c r="OO36" s="130"/>
      <c r="OP36" s="130"/>
      <c r="OQ36" s="130"/>
      <c r="OR36" s="130"/>
      <c r="OS36" s="130"/>
      <c r="OT36" s="130"/>
      <c r="OU36" s="130"/>
      <c r="OV36" s="130"/>
      <c r="OW36" s="130"/>
      <c r="OX36" s="130"/>
      <c r="OY36" s="130"/>
      <c r="OZ36" s="130"/>
      <c r="PA36" s="130"/>
      <c r="PB36" s="130"/>
      <c r="PC36" s="130"/>
      <c r="PD36" s="130"/>
      <c r="PE36" s="130"/>
      <c r="PF36" s="130"/>
      <c r="PG36" s="130"/>
      <c r="PH36" s="130"/>
      <c r="PI36" s="130"/>
      <c r="PJ36" s="130"/>
      <c r="PK36" s="130"/>
      <c r="PL36" s="130"/>
      <c r="PM36" s="130"/>
      <c r="PN36" s="130"/>
      <c r="PO36" s="130"/>
      <c r="PP36" s="130"/>
      <c r="PQ36" s="130"/>
      <c r="PR36" s="130"/>
      <c r="PS36" s="130"/>
      <c r="PT36" s="130"/>
      <c r="PU36" s="130"/>
      <c r="PV36" s="130"/>
      <c r="PW36" s="130"/>
      <c r="PX36" s="130"/>
      <c r="PY36" s="130"/>
      <c r="PZ36" s="130"/>
      <c r="QA36" s="130"/>
      <c r="QB36" s="130"/>
      <c r="QC36" s="130"/>
      <c r="QD36" s="130"/>
      <c r="QE36" s="130"/>
      <c r="QF36" s="130"/>
      <c r="QG36" s="130"/>
      <c r="QH36" s="130"/>
      <c r="QI36" s="130"/>
      <c r="QJ36" s="130"/>
      <c r="QK36" s="130"/>
      <c r="QL36" s="130"/>
      <c r="QM36" s="130"/>
      <c r="QN36" s="130"/>
      <c r="QO36" s="130"/>
      <c r="QP36" s="130"/>
      <c r="QQ36" s="130"/>
      <c r="QR36" s="130"/>
      <c r="QS36" s="130"/>
      <c r="QT36" s="130"/>
      <c r="QU36" s="130"/>
      <c r="QV36" s="130"/>
      <c r="QW36" s="130"/>
      <c r="QX36" s="130"/>
      <c r="QY36" s="130"/>
      <c r="QZ36" s="130"/>
      <c r="RA36" s="130"/>
      <c r="RB36" s="130"/>
      <c r="RC36" s="130"/>
      <c r="RD36" s="130"/>
      <c r="RE36" s="130"/>
      <c r="RF36" s="130"/>
      <c r="RG36" s="130"/>
      <c r="RH36" s="130"/>
      <c r="RI36" s="130"/>
      <c r="RJ36" s="130"/>
      <c r="RK36" s="130"/>
      <c r="RL36" s="130"/>
      <c r="RM36" s="130"/>
      <c r="RN36" s="130"/>
      <c r="RO36" s="130"/>
      <c r="RP36" s="130"/>
      <c r="RQ36" s="130"/>
      <c r="RR36" s="130"/>
      <c r="RS36" s="130"/>
      <c r="RT36" s="130"/>
      <c r="RU36" s="130"/>
      <c r="RV36" s="130"/>
      <c r="RW36" s="130"/>
      <c r="RX36" s="130"/>
      <c r="RY36" s="130"/>
      <c r="RZ36" s="130"/>
      <c r="SA36" s="130"/>
      <c r="SB36" s="130"/>
      <c r="SC36" s="130"/>
      <c r="SD36" s="130"/>
      <c r="SE36" s="130"/>
      <c r="SF36" s="130"/>
      <c r="SG36" s="130"/>
      <c r="SH36" s="130"/>
      <c r="SI36" s="130"/>
      <c r="SJ36" s="130"/>
      <c r="SK36" s="130"/>
      <c r="SL36" s="130"/>
      <c r="SM36" s="130"/>
      <c r="SN36" s="130"/>
      <c r="SO36" s="130"/>
      <c r="SP36" s="130"/>
      <c r="SQ36" s="130"/>
      <c r="SR36" s="130"/>
      <c r="SS36" s="130"/>
      <c r="ST36" s="130"/>
      <c r="SU36" s="130"/>
      <c r="SV36" s="130"/>
      <c r="SW36" s="130"/>
      <c r="SX36" s="130"/>
      <c r="SY36" s="130"/>
      <c r="SZ36" s="130"/>
      <c r="TA36" s="130"/>
      <c r="TB36" s="130"/>
      <c r="TC36" s="130"/>
      <c r="TD36" s="130"/>
      <c r="TE36" s="130"/>
      <c r="TF36" s="130"/>
      <c r="TG36" s="130"/>
      <c r="TH36" s="130"/>
      <c r="TI36" s="130"/>
      <c r="TJ36" s="130"/>
      <c r="TK36" s="130"/>
      <c r="TL36" s="130"/>
      <c r="TM36" s="130"/>
      <c r="TN36" s="130"/>
      <c r="TO36" s="130"/>
      <c r="TP36" s="130"/>
      <c r="TQ36" s="130"/>
      <c r="TR36" s="130"/>
      <c r="TS36" s="130"/>
      <c r="TT36" s="130"/>
      <c r="TU36" s="130"/>
      <c r="TV36" s="130"/>
      <c r="TW36" s="130"/>
      <c r="TX36" s="130"/>
      <c r="TY36" s="130"/>
      <c r="TZ36" s="130"/>
      <c r="UA36" s="130"/>
      <c r="UB36" s="130"/>
      <c r="UC36" s="130"/>
      <c r="UD36" s="130"/>
      <c r="UE36" s="130"/>
      <c r="UF36" s="130"/>
      <c r="UG36" s="130"/>
      <c r="UH36" s="130"/>
      <c r="UI36" s="130"/>
      <c r="UJ36" s="130"/>
      <c r="UK36" s="130"/>
      <c r="UL36" s="130"/>
      <c r="UM36" s="130"/>
      <c r="UN36" s="130"/>
      <c r="UO36" s="130"/>
      <c r="UP36" s="130"/>
      <c r="UQ36" s="130"/>
      <c r="UR36" s="130"/>
      <c r="US36" s="130"/>
      <c r="UT36" s="130"/>
      <c r="UU36" s="130"/>
      <c r="UV36" s="130"/>
      <c r="UW36" s="130"/>
      <c r="UX36" s="130"/>
      <c r="UY36" s="130"/>
      <c r="UZ36" s="130"/>
      <c r="VA36" s="130"/>
      <c r="VB36" s="130"/>
      <c r="VC36" s="130"/>
      <c r="VD36" s="130"/>
      <c r="VE36" s="130"/>
      <c r="VF36" s="130"/>
      <c r="VG36" s="130"/>
      <c r="VH36" s="130"/>
      <c r="VI36" s="130"/>
      <c r="VJ36" s="130"/>
      <c r="VK36" s="130"/>
      <c r="VL36" s="130"/>
      <c r="VM36" s="130"/>
      <c r="VN36" s="130"/>
      <c r="VO36" s="130"/>
      <c r="VP36" s="130"/>
      <c r="VQ36" s="130"/>
      <c r="VR36" s="130"/>
      <c r="VS36" s="130"/>
      <c r="VT36" s="130"/>
      <c r="VU36" s="130"/>
      <c r="VV36" s="130"/>
      <c r="VW36" s="130"/>
      <c r="VX36" s="130"/>
      <c r="VY36" s="130"/>
      <c r="VZ36" s="130"/>
      <c r="WA36" s="130"/>
      <c r="WB36" s="130"/>
      <c r="WC36" s="130"/>
      <c r="WD36" s="130"/>
      <c r="WE36" s="130"/>
      <c r="WF36" s="130"/>
      <c r="WG36" s="130"/>
      <c r="WH36" s="130"/>
      <c r="WI36" s="130"/>
      <c r="WJ36" s="130"/>
      <c r="WK36" s="130"/>
      <c r="WL36" s="130"/>
      <c r="WM36" s="130"/>
      <c r="WN36" s="130"/>
      <c r="WO36" s="130"/>
      <c r="WP36" s="130"/>
      <c r="WQ36" s="130"/>
      <c r="WR36" s="130"/>
      <c r="WS36" s="130"/>
      <c r="WT36" s="130"/>
      <c r="WU36" s="130"/>
      <c r="WV36" s="130"/>
      <c r="WW36" s="130"/>
      <c r="WX36" s="130"/>
      <c r="WY36" s="130"/>
      <c r="WZ36" s="130"/>
      <c r="XA36" s="130"/>
      <c r="XB36" s="130"/>
      <c r="XC36" s="130"/>
      <c r="XD36" s="130"/>
      <c r="XE36" s="130"/>
      <c r="XF36" s="130"/>
      <c r="XG36" s="130"/>
      <c r="XH36" s="130"/>
      <c r="XI36" s="130"/>
      <c r="XJ36" s="130"/>
      <c r="XK36" s="130"/>
      <c r="XL36" s="130"/>
      <c r="XM36" s="130"/>
      <c r="XN36" s="130"/>
      <c r="XO36" s="130"/>
      <c r="XP36" s="130"/>
      <c r="XQ36" s="130"/>
      <c r="XR36" s="130"/>
      <c r="XS36" s="130"/>
      <c r="XT36" s="130"/>
      <c r="XU36" s="130"/>
      <c r="XV36" s="130"/>
      <c r="XW36" s="130"/>
      <c r="XX36" s="130"/>
      <c r="XY36" s="130"/>
      <c r="XZ36" s="130"/>
      <c r="YA36" s="130"/>
      <c r="YB36" s="130"/>
      <c r="YC36" s="130"/>
      <c r="YD36" s="130"/>
      <c r="YE36" s="130"/>
      <c r="YF36" s="130"/>
      <c r="YG36" s="130"/>
      <c r="YH36" s="130"/>
      <c r="YI36" s="130"/>
      <c r="YJ36" s="130"/>
      <c r="YK36" s="130"/>
      <c r="YL36" s="130"/>
      <c r="YM36" s="130"/>
      <c r="YN36" s="130"/>
      <c r="YO36" s="130"/>
      <c r="YP36" s="130"/>
      <c r="YQ36" s="130"/>
      <c r="YR36" s="130"/>
      <c r="YS36" s="130"/>
      <c r="YT36" s="130"/>
      <c r="YU36" s="130"/>
      <c r="YV36" s="130"/>
      <c r="YW36" s="130"/>
      <c r="YX36" s="130"/>
      <c r="YY36" s="130"/>
      <c r="YZ36" s="130"/>
      <c r="ZA36" s="130"/>
      <c r="ZB36" s="130"/>
      <c r="ZC36" s="130"/>
      <c r="ZD36" s="130"/>
      <c r="ZE36" s="130"/>
      <c r="ZF36" s="130"/>
      <c r="ZG36" s="130"/>
      <c r="ZH36" s="130"/>
      <c r="ZI36" s="130"/>
      <c r="ZJ36" s="130"/>
      <c r="ZK36" s="130"/>
      <c r="ZL36" s="130"/>
      <c r="ZM36" s="130"/>
      <c r="ZN36" s="130"/>
      <c r="ZO36" s="130"/>
      <c r="ZP36" s="130"/>
      <c r="ZQ36" s="130"/>
      <c r="ZR36" s="130"/>
      <c r="ZS36" s="130"/>
      <c r="ZT36" s="130"/>
      <c r="ZU36" s="130"/>
      <c r="ZV36" s="130"/>
      <c r="ZW36" s="130"/>
      <c r="ZX36" s="130"/>
      <c r="ZY36" s="130"/>
      <c r="ZZ36" s="130"/>
    </row>
    <row r="37" spans="1:702" hidden="1" outlineLevel="1">
      <c r="A37" s="9">
        <v>41334</v>
      </c>
      <c r="B37" s="130">
        <v>2883.5375706099999</v>
      </c>
      <c r="C37" s="130">
        <v>1450.54840304</v>
      </c>
      <c r="D37" s="130">
        <v>51.38000624</v>
      </c>
      <c r="E37" s="130">
        <v>736.48581506999994</v>
      </c>
      <c r="F37" s="130">
        <v>1.1016590900000001</v>
      </c>
      <c r="G37" s="130">
        <v>1.12029321</v>
      </c>
      <c r="H37" s="130">
        <v>141.27844690000001</v>
      </c>
      <c r="I37" s="130">
        <v>393.66755785999999</v>
      </c>
      <c r="J37" s="130">
        <v>79.844496419999999</v>
      </c>
      <c r="K37" s="130">
        <v>4.2299249200000002</v>
      </c>
      <c r="L37" s="130">
        <v>2.7694054800000001</v>
      </c>
      <c r="M37" s="170" t="s">
        <v>186</v>
      </c>
      <c r="N37" s="130">
        <v>3.3723429</v>
      </c>
      <c r="O37" s="130">
        <v>10.895258200000001</v>
      </c>
      <c r="P37" s="130">
        <v>0.73246942999999998</v>
      </c>
      <c r="Q37" s="130">
        <v>1.73456627</v>
      </c>
      <c r="R37" s="130">
        <v>2.6792836599999998</v>
      </c>
      <c r="S37" s="130">
        <v>5.3699030000000002E-2</v>
      </c>
      <c r="T37" s="130">
        <v>1.6439428899999999</v>
      </c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/>
      <c r="IN37" s="130"/>
      <c r="IO37" s="130"/>
      <c r="IP37" s="130"/>
      <c r="IQ37" s="130"/>
      <c r="IR37" s="130"/>
      <c r="IS37" s="130"/>
      <c r="IT37" s="130"/>
      <c r="IU37" s="130"/>
      <c r="IV37" s="130"/>
      <c r="IW37" s="130"/>
      <c r="IX37" s="130"/>
      <c r="IY37" s="130"/>
      <c r="IZ37" s="130"/>
      <c r="JA37" s="130"/>
      <c r="JB37" s="130"/>
      <c r="JC37" s="130"/>
      <c r="JD37" s="130"/>
      <c r="JE37" s="130"/>
      <c r="JF37" s="130"/>
      <c r="JG37" s="130"/>
      <c r="JH37" s="130"/>
      <c r="JI37" s="130"/>
      <c r="JJ37" s="130"/>
      <c r="JK37" s="130"/>
      <c r="JL37" s="130"/>
      <c r="JM37" s="130"/>
      <c r="JN37" s="130"/>
      <c r="JO37" s="130"/>
      <c r="JP37" s="130"/>
      <c r="JQ37" s="130"/>
      <c r="JR37" s="130"/>
      <c r="JS37" s="130"/>
      <c r="JT37" s="130"/>
      <c r="JU37" s="130"/>
      <c r="JV37" s="130"/>
      <c r="JW37" s="130"/>
      <c r="JX37" s="130"/>
      <c r="JY37" s="130"/>
      <c r="JZ37" s="130"/>
      <c r="KA37" s="130"/>
      <c r="KB37" s="130"/>
      <c r="KC37" s="130"/>
      <c r="KD37" s="130"/>
      <c r="KE37" s="130"/>
      <c r="KF37" s="130"/>
      <c r="KG37" s="130"/>
      <c r="KH37" s="130"/>
      <c r="KI37" s="130"/>
      <c r="KJ37" s="130"/>
      <c r="KK37" s="130"/>
      <c r="KL37" s="130"/>
      <c r="KM37" s="130"/>
      <c r="KN37" s="130"/>
      <c r="KO37" s="130"/>
      <c r="KP37" s="130"/>
      <c r="KQ37" s="130"/>
      <c r="KR37" s="130"/>
      <c r="KS37" s="130"/>
      <c r="KT37" s="130"/>
      <c r="KU37" s="130"/>
      <c r="KV37" s="130"/>
      <c r="KW37" s="130"/>
      <c r="KX37" s="130"/>
      <c r="KY37" s="130"/>
      <c r="KZ37" s="130"/>
      <c r="LA37" s="130"/>
      <c r="LB37" s="130"/>
      <c r="LC37" s="130"/>
      <c r="LD37" s="130"/>
      <c r="LE37" s="130"/>
      <c r="LF37" s="130"/>
      <c r="LG37" s="130"/>
      <c r="LH37" s="130"/>
      <c r="LI37" s="130"/>
      <c r="LJ37" s="130"/>
      <c r="LK37" s="130"/>
      <c r="LL37" s="130"/>
      <c r="LM37" s="130"/>
      <c r="LN37" s="130"/>
      <c r="LO37" s="130"/>
      <c r="LP37" s="130"/>
      <c r="LQ37" s="130"/>
      <c r="LR37" s="130"/>
      <c r="LS37" s="130"/>
      <c r="LT37" s="130"/>
      <c r="LU37" s="130"/>
      <c r="LV37" s="130"/>
      <c r="LW37" s="130"/>
      <c r="LX37" s="130"/>
      <c r="LY37" s="130"/>
      <c r="LZ37" s="130"/>
      <c r="MA37" s="130"/>
      <c r="MB37" s="130"/>
      <c r="MC37" s="130"/>
      <c r="MD37" s="130"/>
      <c r="ME37" s="130"/>
      <c r="MF37" s="130"/>
      <c r="MG37" s="130"/>
      <c r="MH37" s="130"/>
      <c r="MI37" s="130"/>
      <c r="MJ37" s="130"/>
      <c r="MK37" s="130"/>
      <c r="ML37" s="130"/>
      <c r="MM37" s="130"/>
      <c r="MN37" s="130"/>
      <c r="MO37" s="130"/>
      <c r="MP37" s="130"/>
      <c r="MQ37" s="130"/>
      <c r="MR37" s="130"/>
      <c r="MS37" s="130"/>
      <c r="MT37" s="130"/>
      <c r="MU37" s="130"/>
      <c r="MV37" s="130"/>
      <c r="MW37" s="130"/>
      <c r="MX37" s="130"/>
      <c r="MY37" s="130"/>
      <c r="MZ37" s="130"/>
      <c r="NA37" s="130"/>
      <c r="NB37" s="130"/>
      <c r="NC37" s="130"/>
      <c r="ND37" s="130"/>
      <c r="NE37" s="130"/>
      <c r="NF37" s="130"/>
      <c r="NG37" s="130"/>
      <c r="NH37" s="130"/>
      <c r="NI37" s="130"/>
      <c r="NJ37" s="130"/>
      <c r="NK37" s="130"/>
      <c r="NL37" s="130"/>
      <c r="NM37" s="130"/>
      <c r="NN37" s="130"/>
      <c r="NO37" s="130"/>
      <c r="NP37" s="130"/>
      <c r="NQ37" s="130"/>
      <c r="NR37" s="130"/>
      <c r="NS37" s="130"/>
      <c r="NT37" s="130"/>
      <c r="NU37" s="130"/>
      <c r="NV37" s="130"/>
      <c r="NW37" s="130"/>
      <c r="NX37" s="130"/>
      <c r="NY37" s="130"/>
      <c r="NZ37" s="130"/>
      <c r="OA37" s="130"/>
      <c r="OB37" s="130"/>
      <c r="OC37" s="130"/>
      <c r="OD37" s="130"/>
      <c r="OE37" s="130"/>
      <c r="OF37" s="130"/>
      <c r="OG37" s="130"/>
      <c r="OH37" s="130"/>
      <c r="OI37" s="130"/>
      <c r="OJ37" s="130"/>
      <c r="OK37" s="130"/>
      <c r="OL37" s="130"/>
      <c r="OM37" s="130"/>
      <c r="ON37" s="130"/>
      <c r="OO37" s="130"/>
      <c r="OP37" s="130"/>
      <c r="OQ37" s="130"/>
      <c r="OR37" s="130"/>
      <c r="OS37" s="130"/>
      <c r="OT37" s="130"/>
      <c r="OU37" s="130"/>
      <c r="OV37" s="130"/>
      <c r="OW37" s="130"/>
      <c r="OX37" s="130"/>
      <c r="OY37" s="130"/>
      <c r="OZ37" s="130"/>
      <c r="PA37" s="130"/>
      <c r="PB37" s="130"/>
      <c r="PC37" s="130"/>
      <c r="PD37" s="130"/>
      <c r="PE37" s="130"/>
      <c r="PF37" s="130"/>
      <c r="PG37" s="130"/>
      <c r="PH37" s="130"/>
      <c r="PI37" s="130"/>
      <c r="PJ37" s="130"/>
      <c r="PK37" s="130"/>
      <c r="PL37" s="130"/>
      <c r="PM37" s="130"/>
      <c r="PN37" s="130"/>
      <c r="PO37" s="130"/>
      <c r="PP37" s="130"/>
      <c r="PQ37" s="130"/>
      <c r="PR37" s="130"/>
      <c r="PS37" s="130"/>
      <c r="PT37" s="130"/>
      <c r="PU37" s="130"/>
      <c r="PV37" s="130"/>
      <c r="PW37" s="130"/>
      <c r="PX37" s="130"/>
      <c r="PY37" s="130"/>
      <c r="PZ37" s="130"/>
      <c r="QA37" s="130"/>
      <c r="QB37" s="130"/>
      <c r="QC37" s="130"/>
      <c r="QD37" s="130"/>
      <c r="QE37" s="130"/>
      <c r="QF37" s="130"/>
      <c r="QG37" s="130"/>
      <c r="QH37" s="130"/>
      <c r="QI37" s="130"/>
      <c r="QJ37" s="130"/>
      <c r="QK37" s="130"/>
      <c r="QL37" s="130"/>
      <c r="QM37" s="130"/>
      <c r="QN37" s="130"/>
      <c r="QO37" s="130"/>
      <c r="QP37" s="130"/>
      <c r="QQ37" s="130"/>
      <c r="QR37" s="130"/>
      <c r="QS37" s="130"/>
      <c r="QT37" s="130"/>
      <c r="QU37" s="130"/>
      <c r="QV37" s="130"/>
      <c r="QW37" s="130"/>
      <c r="QX37" s="130"/>
      <c r="QY37" s="130"/>
      <c r="QZ37" s="130"/>
      <c r="RA37" s="130"/>
      <c r="RB37" s="130"/>
      <c r="RC37" s="130"/>
      <c r="RD37" s="130"/>
      <c r="RE37" s="130"/>
      <c r="RF37" s="130"/>
      <c r="RG37" s="130"/>
      <c r="RH37" s="130"/>
      <c r="RI37" s="130"/>
      <c r="RJ37" s="130"/>
      <c r="RK37" s="130"/>
      <c r="RL37" s="130"/>
      <c r="RM37" s="130"/>
      <c r="RN37" s="130"/>
      <c r="RO37" s="130"/>
      <c r="RP37" s="130"/>
      <c r="RQ37" s="130"/>
      <c r="RR37" s="130"/>
      <c r="RS37" s="130"/>
      <c r="RT37" s="130"/>
      <c r="RU37" s="130"/>
      <c r="RV37" s="130"/>
      <c r="RW37" s="130"/>
      <c r="RX37" s="130"/>
      <c r="RY37" s="130"/>
      <c r="RZ37" s="130"/>
      <c r="SA37" s="130"/>
      <c r="SB37" s="130"/>
      <c r="SC37" s="130"/>
      <c r="SD37" s="130"/>
      <c r="SE37" s="130"/>
      <c r="SF37" s="130"/>
      <c r="SG37" s="130"/>
      <c r="SH37" s="130"/>
      <c r="SI37" s="130"/>
      <c r="SJ37" s="130"/>
      <c r="SK37" s="130"/>
      <c r="SL37" s="130"/>
      <c r="SM37" s="130"/>
      <c r="SN37" s="130"/>
      <c r="SO37" s="130"/>
      <c r="SP37" s="130"/>
      <c r="SQ37" s="130"/>
      <c r="SR37" s="130"/>
      <c r="SS37" s="130"/>
      <c r="ST37" s="130"/>
      <c r="SU37" s="130"/>
      <c r="SV37" s="130"/>
      <c r="SW37" s="130"/>
      <c r="SX37" s="130"/>
      <c r="SY37" s="130"/>
      <c r="SZ37" s="130"/>
      <c r="TA37" s="130"/>
      <c r="TB37" s="130"/>
      <c r="TC37" s="130"/>
      <c r="TD37" s="130"/>
      <c r="TE37" s="130"/>
      <c r="TF37" s="130"/>
      <c r="TG37" s="130"/>
      <c r="TH37" s="130"/>
      <c r="TI37" s="130"/>
      <c r="TJ37" s="130"/>
      <c r="TK37" s="130"/>
      <c r="TL37" s="130"/>
      <c r="TM37" s="130"/>
      <c r="TN37" s="130"/>
      <c r="TO37" s="130"/>
      <c r="TP37" s="130"/>
      <c r="TQ37" s="130"/>
      <c r="TR37" s="130"/>
      <c r="TS37" s="130"/>
      <c r="TT37" s="130"/>
      <c r="TU37" s="130"/>
      <c r="TV37" s="130"/>
      <c r="TW37" s="130"/>
      <c r="TX37" s="130"/>
      <c r="TY37" s="130"/>
      <c r="TZ37" s="130"/>
      <c r="UA37" s="130"/>
      <c r="UB37" s="130"/>
      <c r="UC37" s="130"/>
      <c r="UD37" s="130"/>
      <c r="UE37" s="130"/>
      <c r="UF37" s="130"/>
      <c r="UG37" s="130"/>
      <c r="UH37" s="130"/>
      <c r="UI37" s="130"/>
      <c r="UJ37" s="130"/>
      <c r="UK37" s="130"/>
      <c r="UL37" s="130"/>
      <c r="UM37" s="130"/>
      <c r="UN37" s="130"/>
      <c r="UO37" s="130"/>
      <c r="UP37" s="130"/>
      <c r="UQ37" s="130"/>
      <c r="UR37" s="130"/>
      <c r="US37" s="130"/>
      <c r="UT37" s="130"/>
      <c r="UU37" s="130"/>
      <c r="UV37" s="130"/>
      <c r="UW37" s="130"/>
      <c r="UX37" s="130"/>
      <c r="UY37" s="130"/>
      <c r="UZ37" s="130"/>
      <c r="VA37" s="130"/>
      <c r="VB37" s="130"/>
      <c r="VC37" s="130"/>
      <c r="VD37" s="130"/>
      <c r="VE37" s="130"/>
      <c r="VF37" s="130"/>
      <c r="VG37" s="130"/>
      <c r="VH37" s="130"/>
      <c r="VI37" s="130"/>
      <c r="VJ37" s="130"/>
      <c r="VK37" s="130"/>
      <c r="VL37" s="130"/>
      <c r="VM37" s="130"/>
      <c r="VN37" s="130"/>
      <c r="VO37" s="130"/>
      <c r="VP37" s="130"/>
      <c r="VQ37" s="130"/>
      <c r="VR37" s="130"/>
      <c r="VS37" s="130"/>
      <c r="VT37" s="130"/>
      <c r="VU37" s="130"/>
      <c r="VV37" s="130"/>
      <c r="VW37" s="130"/>
      <c r="VX37" s="130"/>
      <c r="VY37" s="130"/>
      <c r="VZ37" s="130"/>
      <c r="WA37" s="130"/>
      <c r="WB37" s="130"/>
      <c r="WC37" s="130"/>
      <c r="WD37" s="130"/>
      <c r="WE37" s="130"/>
      <c r="WF37" s="130"/>
      <c r="WG37" s="130"/>
      <c r="WH37" s="130"/>
      <c r="WI37" s="130"/>
      <c r="WJ37" s="130"/>
      <c r="WK37" s="130"/>
      <c r="WL37" s="130"/>
      <c r="WM37" s="130"/>
      <c r="WN37" s="130"/>
      <c r="WO37" s="130"/>
      <c r="WP37" s="130"/>
      <c r="WQ37" s="130"/>
      <c r="WR37" s="130"/>
      <c r="WS37" s="130"/>
      <c r="WT37" s="130"/>
      <c r="WU37" s="130"/>
      <c r="WV37" s="130"/>
      <c r="WW37" s="130"/>
      <c r="WX37" s="130"/>
      <c r="WY37" s="130"/>
      <c r="WZ37" s="130"/>
      <c r="XA37" s="130"/>
      <c r="XB37" s="130"/>
      <c r="XC37" s="130"/>
      <c r="XD37" s="130"/>
      <c r="XE37" s="130"/>
      <c r="XF37" s="130"/>
      <c r="XG37" s="130"/>
      <c r="XH37" s="130"/>
      <c r="XI37" s="130"/>
      <c r="XJ37" s="130"/>
      <c r="XK37" s="130"/>
      <c r="XL37" s="130"/>
      <c r="XM37" s="130"/>
      <c r="XN37" s="130"/>
      <c r="XO37" s="130"/>
      <c r="XP37" s="130"/>
      <c r="XQ37" s="130"/>
      <c r="XR37" s="130"/>
      <c r="XS37" s="130"/>
      <c r="XT37" s="130"/>
      <c r="XU37" s="130"/>
      <c r="XV37" s="130"/>
      <c r="XW37" s="130"/>
      <c r="XX37" s="130"/>
      <c r="XY37" s="130"/>
      <c r="XZ37" s="130"/>
      <c r="YA37" s="130"/>
      <c r="YB37" s="130"/>
      <c r="YC37" s="130"/>
      <c r="YD37" s="130"/>
      <c r="YE37" s="130"/>
      <c r="YF37" s="130"/>
      <c r="YG37" s="130"/>
      <c r="YH37" s="130"/>
      <c r="YI37" s="130"/>
      <c r="YJ37" s="130"/>
      <c r="YK37" s="130"/>
      <c r="YL37" s="130"/>
      <c r="YM37" s="130"/>
      <c r="YN37" s="130"/>
      <c r="YO37" s="130"/>
      <c r="YP37" s="130"/>
      <c r="YQ37" s="130"/>
      <c r="YR37" s="130"/>
      <c r="YS37" s="130"/>
      <c r="YT37" s="130"/>
      <c r="YU37" s="130"/>
      <c r="YV37" s="130"/>
      <c r="YW37" s="130"/>
      <c r="YX37" s="130"/>
      <c r="YY37" s="130"/>
      <c r="YZ37" s="130"/>
      <c r="ZA37" s="130"/>
      <c r="ZB37" s="130"/>
      <c r="ZC37" s="130"/>
      <c r="ZD37" s="130"/>
      <c r="ZE37" s="130"/>
      <c r="ZF37" s="130"/>
      <c r="ZG37" s="130"/>
      <c r="ZH37" s="130"/>
      <c r="ZI37" s="130"/>
      <c r="ZJ37" s="130"/>
      <c r="ZK37" s="130"/>
      <c r="ZL37" s="130"/>
      <c r="ZM37" s="130"/>
      <c r="ZN37" s="130"/>
      <c r="ZO37" s="130"/>
      <c r="ZP37" s="130"/>
      <c r="ZQ37" s="130"/>
      <c r="ZR37" s="130"/>
      <c r="ZS37" s="130"/>
      <c r="ZT37" s="130"/>
      <c r="ZU37" s="130"/>
      <c r="ZV37" s="130"/>
      <c r="ZW37" s="130"/>
      <c r="ZX37" s="130"/>
      <c r="ZY37" s="130"/>
      <c r="ZZ37" s="130"/>
    </row>
    <row r="38" spans="1:702" hidden="1" outlineLevel="1">
      <c r="A38" s="9">
        <v>41365</v>
      </c>
      <c r="B38" s="130">
        <v>3019.8864217599998</v>
      </c>
      <c r="C38" s="130">
        <v>1557.00943714</v>
      </c>
      <c r="D38" s="130">
        <v>52.41131652</v>
      </c>
      <c r="E38" s="130">
        <v>774.66021496999997</v>
      </c>
      <c r="F38" s="130">
        <v>0.94430599000000004</v>
      </c>
      <c r="G38" s="130">
        <v>1.2123705899999999</v>
      </c>
      <c r="H38" s="130">
        <v>140.14675450999999</v>
      </c>
      <c r="I38" s="130">
        <v>387.93287132</v>
      </c>
      <c r="J38" s="130">
        <v>77.158348200000006</v>
      </c>
      <c r="K38" s="130">
        <v>4.1182103100000003</v>
      </c>
      <c r="L38" s="130">
        <v>2.73877668</v>
      </c>
      <c r="M38" s="170" t="s">
        <v>186</v>
      </c>
      <c r="N38" s="130">
        <v>3.5785473200000002</v>
      </c>
      <c r="O38" s="130">
        <v>10.79671551</v>
      </c>
      <c r="P38" s="130">
        <v>0.77412612000000003</v>
      </c>
      <c r="Q38" s="130">
        <v>1.9487313100000001</v>
      </c>
      <c r="R38" s="130">
        <v>2.71084864</v>
      </c>
      <c r="S38" s="130">
        <v>4.5264899999999997E-2</v>
      </c>
      <c r="T38" s="130">
        <v>1.69958173</v>
      </c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/>
      <c r="IN38" s="130"/>
      <c r="IO38" s="130"/>
      <c r="IP38" s="130"/>
      <c r="IQ38" s="130"/>
      <c r="IR38" s="130"/>
      <c r="IS38" s="130"/>
      <c r="IT38" s="130"/>
      <c r="IU38" s="130"/>
      <c r="IV38" s="130"/>
      <c r="IW38" s="130"/>
      <c r="IX38" s="130"/>
      <c r="IY38" s="130"/>
      <c r="IZ38" s="130"/>
      <c r="JA38" s="130"/>
      <c r="JB38" s="130"/>
      <c r="JC38" s="130"/>
      <c r="JD38" s="130"/>
      <c r="JE38" s="130"/>
      <c r="JF38" s="130"/>
      <c r="JG38" s="130"/>
      <c r="JH38" s="130"/>
      <c r="JI38" s="130"/>
      <c r="JJ38" s="130"/>
      <c r="JK38" s="130"/>
      <c r="JL38" s="130"/>
      <c r="JM38" s="130"/>
      <c r="JN38" s="130"/>
      <c r="JO38" s="130"/>
      <c r="JP38" s="130"/>
      <c r="JQ38" s="130"/>
      <c r="JR38" s="130"/>
      <c r="JS38" s="130"/>
      <c r="JT38" s="130"/>
      <c r="JU38" s="130"/>
      <c r="JV38" s="130"/>
      <c r="JW38" s="130"/>
      <c r="JX38" s="130"/>
      <c r="JY38" s="130"/>
      <c r="JZ38" s="130"/>
      <c r="KA38" s="130"/>
      <c r="KB38" s="130"/>
      <c r="KC38" s="130"/>
      <c r="KD38" s="130"/>
      <c r="KE38" s="130"/>
      <c r="KF38" s="130"/>
      <c r="KG38" s="130"/>
      <c r="KH38" s="130"/>
      <c r="KI38" s="130"/>
      <c r="KJ38" s="130"/>
      <c r="KK38" s="130"/>
      <c r="KL38" s="130"/>
      <c r="KM38" s="130"/>
      <c r="KN38" s="130"/>
      <c r="KO38" s="130"/>
      <c r="KP38" s="130"/>
      <c r="KQ38" s="130"/>
      <c r="KR38" s="130"/>
      <c r="KS38" s="130"/>
      <c r="KT38" s="130"/>
      <c r="KU38" s="130"/>
      <c r="KV38" s="130"/>
      <c r="KW38" s="130"/>
      <c r="KX38" s="130"/>
      <c r="KY38" s="130"/>
      <c r="KZ38" s="130"/>
      <c r="LA38" s="130"/>
      <c r="LB38" s="130"/>
      <c r="LC38" s="130"/>
      <c r="LD38" s="130"/>
      <c r="LE38" s="130"/>
      <c r="LF38" s="130"/>
      <c r="LG38" s="130"/>
      <c r="LH38" s="130"/>
      <c r="LI38" s="130"/>
      <c r="LJ38" s="130"/>
      <c r="LK38" s="130"/>
      <c r="LL38" s="130"/>
      <c r="LM38" s="130"/>
      <c r="LN38" s="130"/>
      <c r="LO38" s="130"/>
      <c r="LP38" s="130"/>
      <c r="LQ38" s="130"/>
      <c r="LR38" s="130"/>
      <c r="LS38" s="130"/>
      <c r="LT38" s="130"/>
      <c r="LU38" s="130"/>
      <c r="LV38" s="130"/>
      <c r="LW38" s="130"/>
      <c r="LX38" s="130"/>
      <c r="LY38" s="130"/>
      <c r="LZ38" s="130"/>
      <c r="MA38" s="130"/>
      <c r="MB38" s="130"/>
      <c r="MC38" s="130"/>
      <c r="MD38" s="130"/>
      <c r="ME38" s="130"/>
      <c r="MF38" s="130"/>
      <c r="MG38" s="130"/>
      <c r="MH38" s="130"/>
      <c r="MI38" s="130"/>
      <c r="MJ38" s="130"/>
      <c r="MK38" s="130"/>
      <c r="ML38" s="130"/>
      <c r="MM38" s="130"/>
      <c r="MN38" s="130"/>
      <c r="MO38" s="130"/>
      <c r="MP38" s="130"/>
      <c r="MQ38" s="130"/>
      <c r="MR38" s="130"/>
      <c r="MS38" s="130"/>
      <c r="MT38" s="130"/>
      <c r="MU38" s="130"/>
      <c r="MV38" s="130"/>
      <c r="MW38" s="130"/>
      <c r="MX38" s="130"/>
      <c r="MY38" s="130"/>
      <c r="MZ38" s="130"/>
      <c r="NA38" s="130"/>
      <c r="NB38" s="130"/>
      <c r="NC38" s="130"/>
      <c r="ND38" s="130"/>
      <c r="NE38" s="130"/>
      <c r="NF38" s="130"/>
      <c r="NG38" s="130"/>
      <c r="NH38" s="130"/>
      <c r="NI38" s="130"/>
      <c r="NJ38" s="130"/>
      <c r="NK38" s="130"/>
      <c r="NL38" s="130"/>
      <c r="NM38" s="130"/>
      <c r="NN38" s="130"/>
      <c r="NO38" s="130"/>
      <c r="NP38" s="130"/>
      <c r="NQ38" s="130"/>
      <c r="NR38" s="130"/>
      <c r="NS38" s="130"/>
      <c r="NT38" s="130"/>
      <c r="NU38" s="130"/>
      <c r="NV38" s="130"/>
      <c r="NW38" s="130"/>
      <c r="NX38" s="130"/>
      <c r="NY38" s="130"/>
      <c r="NZ38" s="130"/>
      <c r="OA38" s="130"/>
      <c r="OB38" s="130"/>
      <c r="OC38" s="130"/>
      <c r="OD38" s="130"/>
      <c r="OE38" s="130"/>
      <c r="OF38" s="130"/>
      <c r="OG38" s="130"/>
      <c r="OH38" s="130"/>
      <c r="OI38" s="130"/>
      <c r="OJ38" s="130"/>
      <c r="OK38" s="130"/>
      <c r="OL38" s="130"/>
      <c r="OM38" s="130"/>
      <c r="ON38" s="130"/>
      <c r="OO38" s="130"/>
      <c r="OP38" s="130"/>
      <c r="OQ38" s="130"/>
      <c r="OR38" s="130"/>
      <c r="OS38" s="130"/>
      <c r="OT38" s="130"/>
      <c r="OU38" s="130"/>
      <c r="OV38" s="130"/>
      <c r="OW38" s="130"/>
      <c r="OX38" s="130"/>
      <c r="OY38" s="130"/>
      <c r="OZ38" s="130"/>
      <c r="PA38" s="130"/>
      <c r="PB38" s="130"/>
      <c r="PC38" s="130"/>
      <c r="PD38" s="130"/>
      <c r="PE38" s="130"/>
      <c r="PF38" s="130"/>
      <c r="PG38" s="130"/>
      <c r="PH38" s="130"/>
      <c r="PI38" s="130"/>
      <c r="PJ38" s="130"/>
      <c r="PK38" s="130"/>
      <c r="PL38" s="130"/>
      <c r="PM38" s="130"/>
      <c r="PN38" s="130"/>
      <c r="PO38" s="130"/>
      <c r="PP38" s="130"/>
      <c r="PQ38" s="130"/>
      <c r="PR38" s="130"/>
      <c r="PS38" s="130"/>
      <c r="PT38" s="130"/>
      <c r="PU38" s="130"/>
      <c r="PV38" s="130"/>
      <c r="PW38" s="130"/>
      <c r="PX38" s="130"/>
      <c r="PY38" s="130"/>
      <c r="PZ38" s="130"/>
      <c r="QA38" s="130"/>
      <c r="QB38" s="130"/>
      <c r="QC38" s="130"/>
      <c r="QD38" s="130"/>
      <c r="QE38" s="130"/>
      <c r="QF38" s="130"/>
      <c r="QG38" s="130"/>
      <c r="QH38" s="130"/>
      <c r="QI38" s="130"/>
      <c r="QJ38" s="130"/>
      <c r="QK38" s="130"/>
      <c r="QL38" s="130"/>
      <c r="QM38" s="130"/>
      <c r="QN38" s="130"/>
      <c r="QO38" s="130"/>
      <c r="QP38" s="130"/>
      <c r="QQ38" s="130"/>
      <c r="QR38" s="130"/>
      <c r="QS38" s="130"/>
      <c r="QT38" s="130"/>
      <c r="QU38" s="130"/>
      <c r="QV38" s="130"/>
      <c r="QW38" s="130"/>
      <c r="QX38" s="130"/>
      <c r="QY38" s="130"/>
      <c r="QZ38" s="130"/>
      <c r="RA38" s="130"/>
      <c r="RB38" s="130"/>
      <c r="RC38" s="130"/>
      <c r="RD38" s="130"/>
      <c r="RE38" s="130"/>
      <c r="RF38" s="130"/>
      <c r="RG38" s="130"/>
      <c r="RH38" s="130"/>
      <c r="RI38" s="130"/>
      <c r="RJ38" s="130"/>
      <c r="RK38" s="130"/>
      <c r="RL38" s="130"/>
      <c r="RM38" s="130"/>
      <c r="RN38" s="130"/>
      <c r="RO38" s="130"/>
      <c r="RP38" s="130"/>
      <c r="RQ38" s="130"/>
      <c r="RR38" s="130"/>
      <c r="RS38" s="130"/>
      <c r="RT38" s="130"/>
      <c r="RU38" s="130"/>
      <c r="RV38" s="130"/>
      <c r="RW38" s="130"/>
      <c r="RX38" s="130"/>
      <c r="RY38" s="130"/>
      <c r="RZ38" s="130"/>
      <c r="SA38" s="130"/>
      <c r="SB38" s="130"/>
      <c r="SC38" s="130"/>
      <c r="SD38" s="130"/>
      <c r="SE38" s="130"/>
      <c r="SF38" s="130"/>
      <c r="SG38" s="130"/>
      <c r="SH38" s="130"/>
      <c r="SI38" s="130"/>
      <c r="SJ38" s="130"/>
      <c r="SK38" s="130"/>
      <c r="SL38" s="130"/>
      <c r="SM38" s="130"/>
      <c r="SN38" s="130"/>
      <c r="SO38" s="130"/>
      <c r="SP38" s="130"/>
      <c r="SQ38" s="130"/>
      <c r="SR38" s="130"/>
      <c r="SS38" s="130"/>
      <c r="ST38" s="130"/>
      <c r="SU38" s="130"/>
      <c r="SV38" s="130"/>
      <c r="SW38" s="130"/>
      <c r="SX38" s="130"/>
      <c r="SY38" s="130"/>
      <c r="SZ38" s="130"/>
      <c r="TA38" s="130"/>
      <c r="TB38" s="130"/>
      <c r="TC38" s="130"/>
      <c r="TD38" s="130"/>
      <c r="TE38" s="130"/>
      <c r="TF38" s="130"/>
      <c r="TG38" s="130"/>
      <c r="TH38" s="130"/>
      <c r="TI38" s="130"/>
      <c r="TJ38" s="130"/>
      <c r="TK38" s="130"/>
      <c r="TL38" s="130"/>
      <c r="TM38" s="130"/>
      <c r="TN38" s="130"/>
      <c r="TO38" s="130"/>
      <c r="TP38" s="130"/>
      <c r="TQ38" s="130"/>
      <c r="TR38" s="130"/>
      <c r="TS38" s="130"/>
      <c r="TT38" s="130"/>
      <c r="TU38" s="130"/>
      <c r="TV38" s="130"/>
      <c r="TW38" s="130"/>
      <c r="TX38" s="130"/>
      <c r="TY38" s="130"/>
      <c r="TZ38" s="130"/>
      <c r="UA38" s="130"/>
      <c r="UB38" s="130"/>
      <c r="UC38" s="130"/>
      <c r="UD38" s="130"/>
      <c r="UE38" s="130"/>
      <c r="UF38" s="130"/>
      <c r="UG38" s="130"/>
      <c r="UH38" s="130"/>
      <c r="UI38" s="130"/>
      <c r="UJ38" s="130"/>
      <c r="UK38" s="130"/>
      <c r="UL38" s="130"/>
      <c r="UM38" s="130"/>
      <c r="UN38" s="130"/>
      <c r="UO38" s="130"/>
      <c r="UP38" s="130"/>
      <c r="UQ38" s="130"/>
      <c r="UR38" s="130"/>
      <c r="US38" s="130"/>
      <c r="UT38" s="130"/>
      <c r="UU38" s="130"/>
      <c r="UV38" s="130"/>
      <c r="UW38" s="130"/>
      <c r="UX38" s="130"/>
      <c r="UY38" s="130"/>
      <c r="UZ38" s="130"/>
      <c r="VA38" s="130"/>
      <c r="VB38" s="130"/>
      <c r="VC38" s="130"/>
      <c r="VD38" s="130"/>
      <c r="VE38" s="130"/>
      <c r="VF38" s="130"/>
      <c r="VG38" s="130"/>
      <c r="VH38" s="130"/>
      <c r="VI38" s="130"/>
      <c r="VJ38" s="130"/>
      <c r="VK38" s="130"/>
      <c r="VL38" s="130"/>
      <c r="VM38" s="130"/>
      <c r="VN38" s="130"/>
      <c r="VO38" s="130"/>
      <c r="VP38" s="130"/>
      <c r="VQ38" s="130"/>
      <c r="VR38" s="130"/>
      <c r="VS38" s="130"/>
      <c r="VT38" s="130"/>
      <c r="VU38" s="130"/>
      <c r="VV38" s="130"/>
      <c r="VW38" s="130"/>
      <c r="VX38" s="130"/>
      <c r="VY38" s="130"/>
      <c r="VZ38" s="130"/>
      <c r="WA38" s="130"/>
      <c r="WB38" s="130"/>
      <c r="WC38" s="130"/>
      <c r="WD38" s="130"/>
      <c r="WE38" s="130"/>
      <c r="WF38" s="130"/>
      <c r="WG38" s="130"/>
      <c r="WH38" s="130"/>
      <c r="WI38" s="130"/>
      <c r="WJ38" s="130"/>
      <c r="WK38" s="130"/>
      <c r="WL38" s="130"/>
      <c r="WM38" s="130"/>
      <c r="WN38" s="130"/>
      <c r="WO38" s="130"/>
      <c r="WP38" s="130"/>
      <c r="WQ38" s="130"/>
      <c r="WR38" s="130"/>
      <c r="WS38" s="130"/>
      <c r="WT38" s="130"/>
      <c r="WU38" s="130"/>
      <c r="WV38" s="130"/>
      <c r="WW38" s="130"/>
      <c r="WX38" s="130"/>
      <c r="WY38" s="130"/>
      <c r="WZ38" s="130"/>
      <c r="XA38" s="130"/>
      <c r="XB38" s="130"/>
      <c r="XC38" s="130"/>
      <c r="XD38" s="130"/>
      <c r="XE38" s="130"/>
      <c r="XF38" s="130"/>
      <c r="XG38" s="130"/>
      <c r="XH38" s="130"/>
      <c r="XI38" s="130"/>
      <c r="XJ38" s="130"/>
      <c r="XK38" s="130"/>
      <c r="XL38" s="130"/>
      <c r="XM38" s="130"/>
      <c r="XN38" s="130"/>
      <c r="XO38" s="130"/>
      <c r="XP38" s="130"/>
      <c r="XQ38" s="130"/>
      <c r="XR38" s="130"/>
      <c r="XS38" s="130"/>
      <c r="XT38" s="130"/>
      <c r="XU38" s="130"/>
      <c r="XV38" s="130"/>
      <c r="XW38" s="130"/>
      <c r="XX38" s="130"/>
      <c r="XY38" s="130"/>
      <c r="XZ38" s="130"/>
      <c r="YA38" s="130"/>
      <c r="YB38" s="130"/>
      <c r="YC38" s="130"/>
      <c r="YD38" s="130"/>
      <c r="YE38" s="130"/>
      <c r="YF38" s="130"/>
      <c r="YG38" s="130"/>
      <c r="YH38" s="130"/>
      <c r="YI38" s="130"/>
      <c r="YJ38" s="130"/>
      <c r="YK38" s="130"/>
      <c r="YL38" s="130"/>
      <c r="YM38" s="130"/>
      <c r="YN38" s="130"/>
      <c r="YO38" s="130"/>
      <c r="YP38" s="130"/>
      <c r="YQ38" s="130"/>
      <c r="YR38" s="130"/>
      <c r="YS38" s="130"/>
      <c r="YT38" s="130"/>
      <c r="YU38" s="130"/>
      <c r="YV38" s="130"/>
      <c r="YW38" s="130"/>
      <c r="YX38" s="130"/>
      <c r="YY38" s="130"/>
      <c r="YZ38" s="130"/>
      <c r="ZA38" s="130"/>
      <c r="ZB38" s="130"/>
      <c r="ZC38" s="130"/>
      <c r="ZD38" s="130"/>
      <c r="ZE38" s="130"/>
      <c r="ZF38" s="130"/>
      <c r="ZG38" s="130"/>
      <c r="ZH38" s="130"/>
      <c r="ZI38" s="130"/>
      <c r="ZJ38" s="130"/>
      <c r="ZK38" s="130"/>
      <c r="ZL38" s="130"/>
      <c r="ZM38" s="130"/>
      <c r="ZN38" s="130"/>
      <c r="ZO38" s="130"/>
      <c r="ZP38" s="130"/>
      <c r="ZQ38" s="130"/>
      <c r="ZR38" s="130"/>
      <c r="ZS38" s="130"/>
      <c r="ZT38" s="130"/>
      <c r="ZU38" s="130"/>
      <c r="ZV38" s="130"/>
      <c r="ZW38" s="130"/>
      <c r="ZX38" s="130"/>
      <c r="ZY38" s="130"/>
      <c r="ZZ38" s="130"/>
    </row>
    <row r="39" spans="1:702" hidden="1" outlineLevel="1">
      <c r="A39" s="9">
        <v>41395</v>
      </c>
      <c r="B39" s="130">
        <v>3014.2095856999999</v>
      </c>
      <c r="C39" s="130">
        <v>1577.73906857</v>
      </c>
      <c r="D39" s="130">
        <v>52.850379289999999</v>
      </c>
      <c r="E39" s="130">
        <v>760.98948443999996</v>
      </c>
      <c r="F39" s="130">
        <v>1.1234772200000001</v>
      </c>
      <c r="G39" s="130">
        <v>1.14251145</v>
      </c>
      <c r="H39" s="130">
        <v>138.53681209000001</v>
      </c>
      <c r="I39" s="130">
        <v>377.80119673000002</v>
      </c>
      <c r="J39" s="130">
        <v>75.642652749999996</v>
      </c>
      <c r="K39" s="130">
        <v>4.1000194600000004</v>
      </c>
      <c r="L39" s="130">
        <v>2.7313696200000002</v>
      </c>
      <c r="M39" s="170" t="s">
        <v>186</v>
      </c>
      <c r="N39" s="130">
        <v>3.5993836300000002</v>
      </c>
      <c r="O39" s="130">
        <v>10.70853825</v>
      </c>
      <c r="P39" s="130">
        <v>0.69004270999999995</v>
      </c>
      <c r="Q39" s="130">
        <v>2.1614846600000002</v>
      </c>
      <c r="R39" s="130">
        <v>2.7762555899999999</v>
      </c>
      <c r="S39" s="130">
        <v>3.9950600000000003E-2</v>
      </c>
      <c r="T39" s="130">
        <v>1.57695864</v>
      </c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  <c r="IW39" s="130"/>
      <c r="IX39" s="130"/>
      <c r="IY39" s="130"/>
      <c r="IZ39" s="130"/>
      <c r="JA39" s="130"/>
      <c r="JB39" s="130"/>
      <c r="JC39" s="130"/>
      <c r="JD39" s="130"/>
      <c r="JE39" s="130"/>
      <c r="JF39" s="130"/>
      <c r="JG39" s="130"/>
      <c r="JH39" s="130"/>
      <c r="JI39" s="130"/>
      <c r="JJ39" s="130"/>
      <c r="JK39" s="130"/>
      <c r="JL39" s="130"/>
      <c r="JM39" s="130"/>
      <c r="JN39" s="130"/>
      <c r="JO39" s="130"/>
      <c r="JP39" s="130"/>
      <c r="JQ39" s="130"/>
      <c r="JR39" s="130"/>
      <c r="JS39" s="130"/>
      <c r="JT39" s="130"/>
      <c r="JU39" s="130"/>
      <c r="JV39" s="130"/>
      <c r="JW39" s="130"/>
      <c r="JX39" s="130"/>
      <c r="JY39" s="130"/>
      <c r="JZ39" s="130"/>
      <c r="KA39" s="130"/>
      <c r="KB39" s="130"/>
      <c r="KC39" s="130"/>
      <c r="KD39" s="130"/>
      <c r="KE39" s="130"/>
      <c r="KF39" s="130"/>
      <c r="KG39" s="130"/>
      <c r="KH39" s="130"/>
      <c r="KI39" s="130"/>
      <c r="KJ39" s="130"/>
      <c r="KK39" s="130"/>
      <c r="KL39" s="130"/>
      <c r="KM39" s="130"/>
      <c r="KN39" s="130"/>
      <c r="KO39" s="130"/>
      <c r="KP39" s="130"/>
      <c r="KQ39" s="130"/>
      <c r="KR39" s="130"/>
      <c r="KS39" s="130"/>
      <c r="KT39" s="130"/>
      <c r="KU39" s="130"/>
      <c r="KV39" s="130"/>
      <c r="KW39" s="130"/>
      <c r="KX39" s="130"/>
      <c r="KY39" s="130"/>
      <c r="KZ39" s="130"/>
      <c r="LA39" s="130"/>
      <c r="LB39" s="130"/>
      <c r="LC39" s="130"/>
      <c r="LD39" s="130"/>
      <c r="LE39" s="130"/>
      <c r="LF39" s="130"/>
      <c r="LG39" s="130"/>
      <c r="LH39" s="130"/>
      <c r="LI39" s="130"/>
      <c r="LJ39" s="130"/>
      <c r="LK39" s="130"/>
      <c r="LL39" s="130"/>
      <c r="LM39" s="130"/>
      <c r="LN39" s="130"/>
      <c r="LO39" s="130"/>
      <c r="LP39" s="130"/>
      <c r="LQ39" s="130"/>
      <c r="LR39" s="130"/>
      <c r="LS39" s="130"/>
      <c r="LT39" s="130"/>
      <c r="LU39" s="130"/>
      <c r="LV39" s="130"/>
      <c r="LW39" s="130"/>
      <c r="LX39" s="130"/>
      <c r="LY39" s="130"/>
      <c r="LZ39" s="130"/>
      <c r="MA39" s="130"/>
      <c r="MB39" s="130"/>
      <c r="MC39" s="130"/>
      <c r="MD39" s="130"/>
      <c r="ME39" s="130"/>
      <c r="MF39" s="130"/>
      <c r="MG39" s="130"/>
      <c r="MH39" s="130"/>
      <c r="MI39" s="130"/>
      <c r="MJ39" s="130"/>
      <c r="MK39" s="130"/>
      <c r="ML39" s="130"/>
      <c r="MM39" s="130"/>
      <c r="MN39" s="130"/>
      <c r="MO39" s="130"/>
      <c r="MP39" s="130"/>
      <c r="MQ39" s="130"/>
      <c r="MR39" s="130"/>
      <c r="MS39" s="130"/>
      <c r="MT39" s="130"/>
      <c r="MU39" s="130"/>
      <c r="MV39" s="130"/>
      <c r="MW39" s="130"/>
      <c r="MX39" s="130"/>
      <c r="MY39" s="130"/>
      <c r="MZ39" s="130"/>
      <c r="NA39" s="130"/>
      <c r="NB39" s="130"/>
      <c r="NC39" s="130"/>
      <c r="ND39" s="130"/>
      <c r="NE39" s="130"/>
      <c r="NF39" s="130"/>
      <c r="NG39" s="130"/>
      <c r="NH39" s="130"/>
      <c r="NI39" s="130"/>
      <c r="NJ39" s="130"/>
      <c r="NK39" s="130"/>
      <c r="NL39" s="130"/>
      <c r="NM39" s="130"/>
      <c r="NN39" s="130"/>
      <c r="NO39" s="130"/>
      <c r="NP39" s="130"/>
      <c r="NQ39" s="130"/>
      <c r="NR39" s="130"/>
      <c r="NS39" s="130"/>
      <c r="NT39" s="130"/>
      <c r="NU39" s="130"/>
      <c r="NV39" s="130"/>
      <c r="NW39" s="130"/>
      <c r="NX39" s="130"/>
      <c r="NY39" s="130"/>
      <c r="NZ39" s="130"/>
      <c r="OA39" s="130"/>
      <c r="OB39" s="130"/>
      <c r="OC39" s="130"/>
      <c r="OD39" s="130"/>
      <c r="OE39" s="130"/>
      <c r="OF39" s="130"/>
      <c r="OG39" s="130"/>
      <c r="OH39" s="130"/>
      <c r="OI39" s="130"/>
      <c r="OJ39" s="130"/>
      <c r="OK39" s="130"/>
      <c r="OL39" s="130"/>
      <c r="OM39" s="130"/>
      <c r="ON39" s="130"/>
      <c r="OO39" s="130"/>
      <c r="OP39" s="130"/>
      <c r="OQ39" s="130"/>
      <c r="OR39" s="130"/>
      <c r="OS39" s="130"/>
      <c r="OT39" s="130"/>
      <c r="OU39" s="130"/>
      <c r="OV39" s="130"/>
      <c r="OW39" s="130"/>
      <c r="OX39" s="130"/>
      <c r="OY39" s="130"/>
      <c r="OZ39" s="130"/>
      <c r="PA39" s="130"/>
      <c r="PB39" s="130"/>
      <c r="PC39" s="130"/>
      <c r="PD39" s="130"/>
      <c r="PE39" s="130"/>
      <c r="PF39" s="130"/>
      <c r="PG39" s="130"/>
      <c r="PH39" s="130"/>
      <c r="PI39" s="130"/>
      <c r="PJ39" s="130"/>
      <c r="PK39" s="130"/>
      <c r="PL39" s="130"/>
      <c r="PM39" s="130"/>
      <c r="PN39" s="130"/>
      <c r="PO39" s="130"/>
      <c r="PP39" s="130"/>
      <c r="PQ39" s="130"/>
      <c r="PR39" s="130"/>
      <c r="PS39" s="130"/>
      <c r="PT39" s="130"/>
      <c r="PU39" s="130"/>
      <c r="PV39" s="130"/>
      <c r="PW39" s="130"/>
      <c r="PX39" s="130"/>
      <c r="PY39" s="130"/>
      <c r="PZ39" s="130"/>
      <c r="QA39" s="130"/>
      <c r="QB39" s="130"/>
      <c r="QC39" s="130"/>
      <c r="QD39" s="130"/>
      <c r="QE39" s="130"/>
      <c r="QF39" s="130"/>
      <c r="QG39" s="130"/>
      <c r="QH39" s="130"/>
      <c r="QI39" s="130"/>
      <c r="QJ39" s="130"/>
      <c r="QK39" s="130"/>
      <c r="QL39" s="130"/>
      <c r="QM39" s="130"/>
      <c r="QN39" s="130"/>
      <c r="QO39" s="130"/>
      <c r="QP39" s="130"/>
      <c r="QQ39" s="130"/>
      <c r="QR39" s="130"/>
      <c r="QS39" s="130"/>
      <c r="QT39" s="130"/>
      <c r="QU39" s="130"/>
      <c r="QV39" s="130"/>
      <c r="QW39" s="130"/>
      <c r="QX39" s="130"/>
      <c r="QY39" s="130"/>
      <c r="QZ39" s="130"/>
      <c r="RA39" s="130"/>
      <c r="RB39" s="130"/>
      <c r="RC39" s="130"/>
      <c r="RD39" s="130"/>
      <c r="RE39" s="130"/>
      <c r="RF39" s="130"/>
      <c r="RG39" s="130"/>
      <c r="RH39" s="130"/>
      <c r="RI39" s="130"/>
      <c r="RJ39" s="130"/>
      <c r="RK39" s="130"/>
      <c r="RL39" s="130"/>
      <c r="RM39" s="130"/>
      <c r="RN39" s="130"/>
      <c r="RO39" s="130"/>
      <c r="RP39" s="130"/>
      <c r="RQ39" s="130"/>
      <c r="RR39" s="130"/>
      <c r="RS39" s="130"/>
      <c r="RT39" s="130"/>
      <c r="RU39" s="130"/>
      <c r="RV39" s="130"/>
      <c r="RW39" s="130"/>
      <c r="RX39" s="130"/>
      <c r="RY39" s="130"/>
      <c r="RZ39" s="130"/>
      <c r="SA39" s="130"/>
      <c r="SB39" s="130"/>
      <c r="SC39" s="130"/>
      <c r="SD39" s="130"/>
      <c r="SE39" s="130"/>
      <c r="SF39" s="130"/>
      <c r="SG39" s="130"/>
      <c r="SH39" s="130"/>
      <c r="SI39" s="130"/>
      <c r="SJ39" s="130"/>
      <c r="SK39" s="130"/>
      <c r="SL39" s="130"/>
      <c r="SM39" s="130"/>
      <c r="SN39" s="130"/>
      <c r="SO39" s="130"/>
      <c r="SP39" s="130"/>
      <c r="SQ39" s="130"/>
      <c r="SR39" s="130"/>
      <c r="SS39" s="130"/>
      <c r="ST39" s="130"/>
      <c r="SU39" s="130"/>
      <c r="SV39" s="130"/>
      <c r="SW39" s="130"/>
      <c r="SX39" s="130"/>
      <c r="SY39" s="130"/>
      <c r="SZ39" s="130"/>
      <c r="TA39" s="130"/>
      <c r="TB39" s="130"/>
      <c r="TC39" s="130"/>
      <c r="TD39" s="130"/>
      <c r="TE39" s="130"/>
      <c r="TF39" s="130"/>
      <c r="TG39" s="130"/>
      <c r="TH39" s="130"/>
      <c r="TI39" s="130"/>
      <c r="TJ39" s="130"/>
      <c r="TK39" s="130"/>
      <c r="TL39" s="130"/>
      <c r="TM39" s="130"/>
      <c r="TN39" s="130"/>
      <c r="TO39" s="130"/>
      <c r="TP39" s="130"/>
      <c r="TQ39" s="130"/>
      <c r="TR39" s="130"/>
      <c r="TS39" s="130"/>
      <c r="TT39" s="130"/>
      <c r="TU39" s="130"/>
      <c r="TV39" s="130"/>
      <c r="TW39" s="130"/>
      <c r="TX39" s="130"/>
      <c r="TY39" s="130"/>
      <c r="TZ39" s="130"/>
      <c r="UA39" s="130"/>
      <c r="UB39" s="130"/>
      <c r="UC39" s="130"/>
      <c r="UD39" s="130"/>
      <c r="UE39" s="130"/>
      <c r="UF39" s="130"/>
      <c r="UG39" s="130"/>
      <c r="UH39" s="130"/>
      <c r="UI39" s="130"/>
      <c r="UJ39" s="130"/>
      <c r="UK39" s="130"/>
      <c r="UL39" s="130"/>
      <c r="UM39" s="130"/>
      <c r="UN39" s="130"/>
      <c r="UO39" s="130"/>
      <c r="UP39" s="130"/>
      <c r="UQ39" s="130"/>
      <c r="UR39" s="130"/>
      <c r="US39" s="130"/>
      <c r="UT39" s="130"/>
      <c r="UU39" s="130"/>
      <c r="UV39" s="130"/>
      <c r="UW39" s="130"/>
      <c r="UX39" s="130"/>
      <c r="UY39" s="130"/>
      <c r="UZ39" s="130"/>
      <c r="VA39" s="130"/>
      <c r="VB39" s="130"/>
      <c r="VC39" s="130"/>
      <c r="VD39" s="130"/>
      <c r="VE39" s="130"/>
      <c r="VF39" s="130"/>
      <c r="VG39" s="130"/>
      <c r="VH39" s="130"/>
      <c r="VI39" s="130"/>
      <c r="VJ39" s="130"/>
      <c r="VK39" s="130"/>
      <c r="VL39" s="130"/>
      <c r="VM39" s="130"/>
      <c r="VN39" s="130"/>
      <c r="VO39" s="130"/>
      <c r="VP39" s="130"/>
      <c r="VQ39" s="130"/>
      <c r="VR39" s="130"/>
      <c r="VS39" s="130"/>
      <c r="VT39" s="130"/>
      <c r="VU39" s="130"/>
      <c r="VV39" s="130"/>
      <c r="VW39" s="130"/>
      <c r="VX39" s="130"/>
      <c r="VY39" s="130"/>
      <c r="VZ39" s="130"/>
      <c r="WA39" s="130"/>
      <c r="WB39" s="130"/>
      <c r="WC39" s="130"/>
      <c r="WD39" s="130"/>
      <c r="WE39" s="130"/>
      <c r="WF39" s="130"/>
      <c r="WG39" s="130"/>
      <c r="WH39" s="130"/>
      <c r="WI39" s="130"/>
      <c r="WJ39" s="130"/>
      <c r="WK39" s="130"/>
      <c r="WL39" s="130"/>
      <c r="WM39" s="130"/>
      <c r="WN39" s="130"/>
      <c r="WO39" s="130"/>
      <c r="WP39" s="130"/>
      <c r="WQ39" s="130"/>
      <c r="WR39" s="130"/>
      <c r="WS39" s="130"/>
      <c r="WT39" s="130"/>
      <c r="WU39" s="130"/>
      <c r="WV39" s="130"/>
      <c r="WW39" s="130"/>
      <c r="WX39" s="130"/>
      <c r="WY39" s="130"/>
      <c r="WZ39" s="130"/>
      <c r="XA39" s="130"/>
      <c r="XB39" s="130"/>
      <c r="XC39" s="130"/>
      <c r="XD39" s="130"/>
      <c r="XE39" s="130"/>
      <c r="XF39" s="130"/>
      <c r="XG39" s="130"/>
      <c r="XH39" s="130"/>
      <c r="XI39" s="130"/>
      <c r="XJ39" s="130"/>
      <c r="XK39" s="130"/>
      <c r="XL39" s="130"/>
      <c r="XM39" s="130"/>
      <c r="XN39" s="130"/>
      <c r="XO39" s="130"/>
      <c r="XP39" s="130"/>
      <c r="XQ39" s="130"/>
      <c r="XR39" s="130"/>
      <c r="XS39" s="130"/>
      <c r="XT39" s="130"/>
      <c r="XU39" s="130"/>
      <c r="XV39" s="130"/>
      <c r="XW39" s="130"/>
      <c r="XX39" s="130"/>
      <c r="XY39" s="130"/>
      <c r="XZ39" s="130"/>
      <c r="YA39" s="130"/>
      <c r="YB39" s="130"/>
      <c r="YC39" s="130"/>
      <c r="YD39" s="130"/>
      <c r="YE39" s="130"/>
      <c r="YF39" s="130"/>
      <c r="YG39" s="130"/>
      <c r="YH39" s="130"/>
      <c r="YI39" s="130"/>
      <c r="YJ39" s="130"/>
      <c r="YK39" s="130"/>
      <c r="YL39" s="130"/>
      <c r="YM39" s="130"/>
      <c r="YN39" s="130"/>
      <c r="YO39" s="130"/>
      <c r="YP39" s="130"/>
      <c r="YQ39" s="130"/>
      <c r="YR39" s="130"/>
      <c r="YS39" s="130"/>
      <c r="YT39" s="130"/>
      <c r="YU39" s="130"/>
      <c r="YV39" s="130"/>
      <c r="YW39" s="130"/>
      <c r="YX39" s="130"/>
      <c r="YY39" s="130"/>
      <c r="YZ39" s="130"/>
      <c r="ZA39" s="130"/>
      <c r="ZB39" s="130"/>
      <c r="ZC39" s="130"/>
      <c r="ZD39" s="130"/>
      <c r="ZE39" s="130"/>
      <c r="ZF39" s="130"/>
      <c r="ZG39" s="130"/>
      <c r="ZH39" s="130"/>
      <c r="ZI39" s="130"/>
      <c r="ZJ39" s="130"/>
      <c r="ZK39" s="130"/>
      <c r="ZL39" s="130"/>
      <c r="ZM39" s="130"/>
      <c r="ZN39" s="130"/>
      <c r="ZO39" s="130"/>
      <c r="ZP39" s="130"/>
      <c r="ZQ39" s="130"/>
      <c r="ZR39" s="130"/>
      <c r="ZS39" s="130"/>
      <c r="ZT39" s="130"/>
      <c r="ZU39" s="130"/>
      <c r="ZV39" s="130"/>
      <c r="ZW39" s="130"/>
      <c r="ZX39" s="130"/>
      <c r="ZY39" s="130"/>
      <c r="ZZ39" s="130"/>
    </row>
    <row r="40" spans="1:702" hidden="1" outlineLevel="1">
      <c r="A40" s="9">
        <v>41426</v>
      </c>
      <c r="B40" s="130">
        <v>3065.9325192699998</v>
      </c>
      <c r="C40" s="130">
        <v>1598.5854991199999</v>
      </c>
      <c r="D40" s="130">
        <v>52.589371579999998</v>
      </c>
      <c r="E40" s="130">
        <v>779.45247386999995</v>
      </c>
      <c r="F40" s="130">
        <v>1.1042694399999999</v>
      </c>
      <c r="G40" s="130">
        <v>1.08863931</v>
      </c>
      <c r="H40" s="130">
        <v>138.25350175</v>
      </c>
      <c r="I40" s="130">
        <v>387.68444044</v>
      </c>
      <c r="J40" s="130">
        <v>78.864722220000004</v>
      </c>
      <c r="K40" s="130">
        <v>3.8607948599999999</v>
      </c>
      <c r="L40" s="130">
        <v>2.9534248600000002</v>
      </c>
      <c r="M40" s="170" t="s">
        <v>186</v>
      </c>
      <c r="N40" s="130">
        <v>3.61141493</v>
      </c>
      <c r="O40" s="130">
        <v>10.56447492</v>
      </c>
      <c r="P40" s="130">
        <v>0.70591806999999995</v>
      </c>
      <c r="Q40" s="130">
        <v>2.25686842</v>
      </c>
      <c r="R40" s="130">
        <v>2.8243338200000001</v>
      </c>
      <c r="S40" s="130">
        <v>2.9057840000000001E-2</v>
      </c>
      <c r="T40" s="130">
        <v>1.50331382</v>
      </c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  <c r="FW40" s="130"/>
      <c r="FX40" s="130"/>
      <c r="FY40" s="130"/>
      <c r="FZ40" s="130"/>
      <c r="GA40" s="130"/>
      <c r="GB40" s="130"/>
      <c r="GC40" s="130"/>
      <c r="GD40" s="130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  <c r="IW40" s="130"/>
      <c r="IX40" s="130"/>
      <c r="IY40" s="130"/>
      <c r="IZ40" s="130"/>
      <c r="JA40" s="130"/>
      <c r="JB40" s="130"/>
      <c r="JC40" s="130"/>
      <c r="JD40" s="130"/>
      <c r="JE40" s="130"/>
      <c r="JF40" s="130"/>
      <c r="JG40" s="130"/>
      <c r="JH40" s="130"/>
      <c r="JI40" s="130"/>
      <c r="JJ40" s="130"/>
      <c r="JK40" s="130"/>
      <c r="JL40" s="130"/>
      <c r="JM40" s="130"/>
      <c r="JN40" s="130"/>
      <c r="JO40" s="130"/>
      <c r="JP40" s="130"/>
      <c r="JQ40" s="130"/>
      <c r="JR40" s="130"/>
      <c r="JS40" s="130"/>
      <c r="JT40" s="130"/>
      <c r="JU40" s="130"/>
      <c r="JV40" s="130"/>
      <c r="JW40" s="130"/>
      <c r="JX40" s="130"/>
      <c r="JY40" s="130"/>
      <c r="JZ40" s="130"/>
      <c r="KA40" s="130"/>
      <c r="KB40" s="130"/>
      <c r="KC40" s="130"/>
      <c r="KD40" s="130"/>
      <c r="KE40" s="130"/>
      <c r="KF40" s="130"/>
      <c r="KG40" s="130"/>
      <c r="KH40" s="130"/>
      <c r="KI40" s="130"/>
      <c r="KJ40" s="130"/>
      <c r="KK40" s="130"/>
      <c r="KL40" s="130"/>
      <c r="KM40" s="130"/>
      <c r="KN40" s="130"/>
      <c r="KO40" s="130"/>
      <c r="KP40" s="130"/>
      <c r="KQ40" s="130"/>
      <c r="KR40" s="130"/>
      <c r="KS40" s="130"/>
      <c r="KT40" s="130"/>
      <c r="KU40" s="130"/>
      <c r="KV40" s="130"/>
      <c r="KW40" s="130"/>
      <c r="KX40" s="130"/>
      <c r="KY40" s="130"/>
      <c r="KZ40" s="130"/>
      <c r="LA40" s="130"/>
      <c r="LB40" s="130"/>
      <c r="LC40" s="130"/>
      <c r="LD40" s="130"/>
      <c r="LE40" s="130"/>
      <c r="LF40" s="130"/>
      <c r="LG40" s="130"/>
      <c r="LH40" s="130"/>
      <c r="LI40" s="130"/>
      <c r="LJ40" s="130"/>
      <c r="LK40" s="130"/>
      <c r="LL40" s="130"/>
      <c r="LM40" s="130"/>
      <c r="LN40" s="130"/>
      <c r="LO40" s="130"/>
      <c r="LP40" s="130"/>
      <c r="LQ40" s="130"/>
      <c r="LR40" s="130"/>
      <c r="LS40" s="130"/>
      <c r="LT40" s="130"/>
      <c r="LU40" s="130"/>
      <c r="LV40" s="130"/>
      <c r="LW40" s="130"/>
      <c r="LX40" s="130"/>
      <c r="LY40" s="130"/>
      <c r="LZ40" s="130"/>
      <c r="MA40" s="130"/>
      <c r="MB40" s="130"/>
      <c r="MC40" s="130"/>
      <c r="MD40" s="130"/>
      <c r="ME40" s="130"/>
      <c r="MF40" s="130"/>
      <c r="MG40" s="130"/>
      <c r="MH40" s="130"/>
      <c r="MI40" s="130"/>
      <c r="MJ40" s="130"/>
      <c r="MK40" s="130"/>
      <c r="ML40" s="130"/>
      <c r="MM40" s="130"/>
      <c r="MN40" s="130"/>
      <c r="MO40" s="130"/>
      <c r="MP40" s="130"/>
      <c r="MQ40" s="130"/>
      <c r="MR40" s="130"/>
      <c r="MS40" s="130"/>
      <c r="MT40" s="130"/>
      <c r="MU40" s="130"/>
      <c r="MV40" s="130"/>
      <c r="MW40" s="130"/>
      <c r="MX40" s="130"/>
      <c r="MY40" s="130"/>
      <c r="MZ40" s="130"/>
      <c r="NA40" s="130"/>
      <c r="NB40" s="130"/>
      <c r="NC40" s="130"/>
      <c r="ND40" s="130"/>
      <c r="NE40" s="130"/>
      <c r="NF40" s="130"/>
      <c r="NG40" s="130"/>
      <c r="NH40" s="130"/>
      <c r="NI40" s="130"/>
      <c r="NJ40" s="130"/>
      <c r="NK40" s="130"/>
      <c r="NL40" s="130"/>
      <c r="NM40" s="130"/>
      <c r="NN40" s="130"/>
      <c r="NO40" s="130"/>
      <c r="NP40" s="130"/>
      <c r="NQ40" s="130"/>
      <c r="NR40" s="130"/>
      <c r="NS40" s="130"/>
      <c r="NT40" s="130"/>
      <c r="NU40" s="130"/>
      <c r="NV40" s="130"/>
      <c r="NW40" s="130"/>
      <c r="NX40" s="130"/>
      <c r="NY40" s="130"/>
      <c r="NZ40" s="130"/>
      <c r="OA40" s="130"/>
      <c r="OB40" s="130"/>
      <c r="OC40" s="130"/>
      <c r="OD40" s="130"/>
      <c r="OE40" s="130"/>
      <c r="OF40" s="130"/>
      <c r="OG40" s="130"/>
      <c r="OH40" s="130"/>
      <c r="OI40" s="130"/>
      <c r="OJ40" s="130"/>
      <c r="OK40" s="130"/>
      <c r="OL40" s="130"/>
      <c r="OM40" s="130"/>
      <c r="ON40" s="130"/>
      <c r="OO40" s="130"/>
      <c r="OP40" s="130"/>
      <c r="OQ40" s="130"/>
      <c r="OR40" s="130"/>
      <c r="OS40" s="130"/>
      <c r="OT40" s="130"/>
      <c r="OU40" s="130"/>
      <c r="OV40" s="130"/>
      <c r="OW40" s="130"/>
      <c r="OX40" s="130"/>
      <c r="OY40" s="130"/>
      <c r="OZ40" s="130"/>
      <c r="PA40" s="130"/>
      <c r="PB40" s="130"/>
      <c r="PC40" s="130"/>
      <c r="PD40" s="130"/>
      <c r="PE40" s="130"/>
      <c r="PF40" s="130"/>
      <c r="PG40" s="130"/>
      <c r="PH40" s="130"/>
      <c r="PI40" s="130"/>
      <c r="PJ40" s="130"/>
      <c r="PK40" s="130"/>
      <c r="PL40" s="130"/>
      <c r="PM40" s="130"/>
      <c r="PN40" s="130"/>
      <c r="PO40" s="130"/>
      <c r="PP40" s="130"/>
      <c r="PQ40" s="130"/>
      <c r="PR40" s="130"/>
      <c r="PS40" s="130"/>
      <c r="PT40" s="130"/>
      <c r="PU40" s="130"/>
      <c r="PV40" s="130"/>
      <c r="PW40" s="130"/>
      <c r="PX40" s="130"/>
      <c r="PY40" s="130"/>
      <c r="PZ40" s="130"/>
      <c r="QA40" s="130"/>
      <c r="QB40" s="130"/>
      <c r="QC40" s="130"/>
      <c r="QD40" s="130"/>
      <c r="QE40" s="130"/>
      <c r="QF40" s="130"/>
      <c r="QG40" s="130"/>
      <c r="QH40" s="130"/>
      <c r="QI40" s="130"/>
      <c r="QJ40" s="130"/>
      <c r="QK40" s="130"/>
      <c r="QL40" s="130"/>
      <c r="QM40" s="130"/>
      <c r="QN40" s="130"/>
      <c r="QO40" s="130"/>
      <c r="QP40" s="130"/>
      <c r="QQ40" s="130"/>
      <c r="QR40" s="130"/>
      <c r="QS40" s="130"/>
      <c r="QT40" s="130"/>
      <c r="QU40" s="130"/>
      <c r="QV40" s="130"/>
      <c r="QW40" s="130"/>
      <c r="QX40" s="130"/>
      <c r="QY40" s="130"/>
      <c r="QZ40" s="130"/>
      <c r="RA40" s="130"/>
      <c r="RB40" s="130"/>
      <c r="RC40" s="130"/>
      <c r="RD40" s="130"/>
      <c r="RE40" s="130"/>
      <c r="RF40" s="130"/>
      <c r="RG40" s="130"/>
      <c r="RH40" s="130"/>
      <c r="RI40" s="130"/>
      <c r="RJ40" s="130"/>
      <c r="RK40" s="130"/>
      <c r="RL40" s="130"/>
      <c r="RM40" s="130"/>
      <c r="RN40" s="130"/>
      <c r="RO40" s="130"/>
      <c r="RP40" s="130"/>
      <c r="RQ40" s="130"/>
      <c r="RR40" s="130"/>
      <c r="RS40" s="130"/>
      <c r="RT40" s="130"/>
      <c r="RU40" s="130"/>
      <c r="RV40" s="130"/>
      <c r="RW40" s="130"/>
      <c r="RX40" s="130"/>
      <c r="RY40" s="130"/>
      <c r="RZ40" s="130"/>
      <c r="SA40" s="130"/>
      <c r="SB40" s="130"/>
      <c r="SC40" s="130"/>
      <c r="SD40" s="130"/>
      <c r="SE40" s="130"/>
      <c r="SF40" s="130"/>
      <c r="SG40" s="130"/>
      <c r="SH40" s="130"/>
      <c r="SI40" s="130"/>
      <c r="SJ40" s="130"/>
      <c r="SK40" s="130"/>
      <c r="SL40" s="130"/>
      <c r="SM40" s="130"/>
      <c r="SN40" s="130"/>
      <c r="SO40" s="130"/>
      <c r="SP40" s="130"/>
      <c r="SQ40" s="130"/>
      <c r="SR40" s="130"/>
      <c r="SS40" s="130"/>
      <c r="ST40" s="130"/>
      <c r="SU40" s="130"/>
      <c r="SV40" s="130"/>
      <c r="SW40" s="130"/>
      <c r="SX40" s="130"/>
      <c r="SY40" s="130"/>
      <c r="SZ40" s="130"/>
      <c r="TA40" s="130"/>
      <c r="TB40" s="130"/>
      <c r="TC40" s="130"/>
      <c r="TD40" s="130"/>
      <c r="TE40" s="130"/>
      <c r="TF40" s="130"/>
      <c r="TG40" s="130"/>
      <c r="TH40" s="130"/>
      <c r="TI40" s="130"/>
      <c r="TJ40" s="130"/>
      <c r="TK40" s="130"/>
      <c r="TL40" s="130"/>
      <c r="TM40" s="130"/>
      <c r="TN40" s="130"/>
      <c r="TO40" s="130"/>
      <c r="TP40" s="130"/>
      <c r="TQ40" s="130"/>
      <c r="TR40" s="130"/>
      <c r="TS40" s="130"/>
      <c r="TT40" s="130"/>
      <c r="TU40" s="130"/>
      <c r="TV40" s="130"/>
      <c r="TW40" s="130"/>
      <c r="TX40" s="130"/>
      <c r="TY40" s="130"/>
      <c r="TZ40" s="130"/>
      <c r="UA40" s="130"/>
      <c r="UB40" s="130"/>
      <c r="UC40" s="130"/>
      <c r="UD40" s="130"/>
      <c r="UE40" s="130"/>
      <c r="UF40" s="130"/>
      <c r="UG40" s="130"/>
      <c r="UH40" s="130"/>
      <c r="UI40" s="130"/>
      <c r="UJ40" s="130"/>
      <c r="UK40" s="130"/>
      <c r="UL40" s="130"/>
      <c r="UM40" s="130"/>
      <c r="UN40" s="130"/>
      <c r="UO40" s="130"/>
      <c r="UP40" s="130"/>
      <c r="UQ40" s="130"/>
      <c r="UR40" s="130"/>
      <c r="US40" s="130"/>
      <c r="UT40" s="130"/>
      <c r="UU40" s="130"/>
      <c r="UV40" s="130"/>
      <c r="UW40" s="130"/>
      <c r="UX40" s="130"/>
      <c r="UY40" s="130"/>
      <c r="UZ40" s="130"/>
      <c r="VA40" s="130"/>
      <c r="VB40" s="130"/>
      <c r="VC40" s="130"/>
      <c r="VD40" s="130"/>
      <c r="VE40" s="130"/>
      <c r="VF40" s="130"/>
      <c r="VG40" s="130"/>
      <c r="VH40" s="130"/>
      <c r="VI40" s="130"/>
      <c r="VJ40" s="130"/>
      <c r="VK40" s="130"/>
      <c r="VL40" s="130"/>
      <c r="VM40" s="130"/>
      <c r="VN40" s="130"/>
      <c r="VO40" s="130"/>
      <c r="VP40" s="130"/>
      <c r="VQ40" s="130"/>
      <c r="VR40" s="130"/>
      <c r="VS40" s="130"/>
      <c r="VT40" s="130"/>
      <c r="VU40" s="130"/>
      <c r="VV40" s="130"/>
      <c r="VW40" s="130"/>
      <c r="VX40" s="130"/>
      <c r="VY40" s="130"/>
      <c r="VZ40" s="130"/>
      <c r="WA40" s="130"/>
      <c r="WB40" s="130"/>
      <c r="WC40" s="130"/>
      <c r="WD40" s="130"/>
      <c r="WE40" s="130"/>
      <c r="WF40" s="130"/>
      <c r="WG40" s="130"/>
      <c r="WH40" s="130"/>
      <c r="WI40" s="130"/>
      <c r="WJ40" s="130"/>
      <c r="WK40" s="130"/>
      <c r="WL40" s="130"/>
      <c r="WM40" s="130"/>
      <c r="WN40" s="130"/>
      <c r="WO40" s="130"/>
      <c r="WP40" s="130"/>
      <c r="WQ40" s="130"/>
      <c r="WR40" s="130"/>
      <c r="WS40" s="130"/>
      <c r="WT40" s="130"/>
      <c r="WU40" s="130"/>
      <c r="WV40" s="130"/>
      <c r="WW40" s="130"/>
      <c r="WX40" s="130"/>
      <c r="WY40" s="130"/>
      <c r="WZ40" s="130"/>
      <c r="XA40" s="130"/>
      <c r="XB40" s="130"/>
      <c r="XC40" s="130"/>
      <c r="XD40" s="130"/>
      <c r="XE40" s="130"/>
      <c r="XF40" s="130"/>
      <c r="XG40" s="130"/>
      <c r="XH40" s="130"/>
      <c r="XI40" s="130"/>
      <c r="XJ40" s="130"/>
      <c r="XK40" s="130"/>
      <c r="XL40" s="130"/>
      <c r="XM40" s="130"/>
      <c r="XN40" s="130"/>
      <c r="XO40" s="130"/>
      <c r="XP40" s="130"/>
      <c r="XQ40" s="130"/>
      <c r="XR40" s="130"/>
      <c r="XS40" s="130"/>
      <c r="XT40" s="130"/>
      <c r="XU40" s="130"/>
      <c r="XV40" s="130"/>
      <c r="XW40" s="130"/>
      <c r="XX40" s="130"/>
      <c r="XY40" s="130"/>
      <c r="XZ40" s="130"/>
      <c r="YA40" s="130"/>
      <c r="YB40" s="130"/>
      <c r="YC40" s="130"/>
      <c r="YD40" s="130"/>
      <c r="YE40" s="130"/>
      <c r="YF40" s="130"/>
      <c r="YG40" s="130"/>
      <c r="YH40" s="130"/>
      <c r="YI40" s="130"/>
      <c r="YJ40" s="130"/>
      <c r="YK40" s="130"/>
      <c r="YL40" s="130"/>
      <c r="YM40" s="130"/>
      <c r="YN40" s="130"/>
      <c r="YO40" s="130"/>
      <c r="YP40" s="130"/>
      <c r="YQ40" s="130"/>
      <c r="YR40" s="130"/>
      <c r="YS40" s="130"/>
      <c r="YT40" s="130"/>
      <c r="YU40" s="130"/>
      <c r="YV40" s="130"/>
      <c r="YW40" s="130"/>
      <c r="YX40" s="130"/>
      <c r="YY40" s="130"/>
      <c r="YZ40" s="130"/>
      <c r="ZA40" s="130"/>
      <c r="ZB40" s="130"/>
      <c r="ZC40" s="130"/>
      <c r="ZD40" s="130"/>
      <c r="ZE40" s="130"/>
      <c r="ZF40" s="130"/>
      <c r="ZG40" s="130"/>
      <c r="ZH40" s="130"/>
      <c r="ZI40" s="130"/>
      <c r="ZJ40" s="130"/>
      <c r="ZK40" s="130"/>
      <c r="ZL40" s="130"/>
      <c r="ZM40" s="130"/>
      <c r="ZN40" s="130"/>
      <c r="ZO40" s="130"/>
      <c r="ZP40" s="130"/>
      <c r="ZQ40" s="130"/>
      <c r="ZR40" s="130"/>
      <c r="ZS40" s="130"/>
      <c r="ZT40" s="130"/>
      <c r="ZU40" s="130"/>
      <c r="ZV40" s="130"/>
      <c r="ZW40" s="130"/>
      <c r="ZX40" s="130"/>
      <c r="ZY40" s="130"/>
      <c r="ZZ40" s="130"/>
    </row>
    <row r="41" spans="1:702" hidden="1" outlineLevel="1">
      <c r="A41" s="9">
        <v>41456</v>
      </c>
      <c r="B41" s="130">
        <v>3099.8555348700002</v>
      </c>
      <c r="C41" s="130">
        <v>1605.0614294300001</v>
      </c>
      <c r="D41" s="130">
        <v>52.369444250000001</v>
      </c>
      <c r="E41" s="130">
        <v>805.06077331999995</v>
      </c>
      <c r="F41" s="130">
        <v>1.4033958</v>
      </c>
      <c r="G41" s="130">
        <v>1.14351526</v>
      </c>
      <c r="H41" s="130">
        <v>139.25999354000001</v>
      </c>
      <c r="I41" s="130">
        <v>385.17803809999998</v>
      </c>
      <c r="J41" s="130">
        <v>81.83495954</v>
      </c>
      <c r="K41" s="130">
        <v>3.7862408799999998</v>
      </c>
      <c r="L41" s="130">
        <v>2.8150276399999998</v>
      </c>
      <c r="M41" s="170" t="s">
        <v>186</v>
      </c>
      <c r="N41" s="130">
        <v>3.91708561</v>
      </c>
      <c r="O41" s="130">
        <v>10.45613578</v>
      </c>
      <c r="P41" s="130">
        <v>0.81857004</v>
      </c>
      <c r="Q41" s="130">
        <v>2.2424095799999999</v>
      </c>
      <c r="R41" s="130">
        <v>2.6978752199999998</v>
      </c>
      <c r="S41" s="130">
        <v>3.0291760000000001E-2</v>
      </c>
      <c r="T41" s="130">
        <v>1.7803491199999999</v>
      </c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/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0"/>
      <c r="FL41" s="130"/>
      <c r="FM41" s="130"/>
      <c r="FN41" s="130"/>
      <c r="FO41" s="130"/>
      <c r="FP41" s="130"/>
      <c r="FQ41" s="130"/>
      <c r="FR41" s="130"/>
      <c r="FS41" s="130"/>
      <c r="FT41" s="130"/>
      <c r="FU41" s="130"/>
      <c r="FV41" s="130"/>
      <c r="FW41" s="130"/>
      <c r="FX41" s="130"/>
      <c r="FY41" s="130"/>
      <c r="FZ41" s="130"/>
      <c r="GA41" s="130"/>
      <c r="GB41" s="130"/>
      <c r="GC41" s="130"/>
      <c r="GD41" s="130"/>
      <c r="GE41" s="130"/>
      <c r="GF41" s="130"/>
      <c r="GG41" s="130"/>
      <c r="GH41" s="130"/>
      <c r="GI41" s="130"/>
      <c r="GJ41" s="130"/>
      <c r="GK41" s="130"/>
      <c r="GL41" s="130"/>
      <c r="GM41" s="130"/>
      <c r="GN41" s="130"/>
      <c r="GO41" s="130"/>
      <c r="GP41" s="130"/>
      <c r="GQ41" s="130"/>
      <c r="GR41" s="130"/>
      <c r="GS41" s="130"/>
      <c r="GT41" s="130"/>
      <c r="GU41" s="130"/>
      <c r="GV41" s="130"/>
      <c r="GW41" s="130"/>
      <c r="GX41" s="130"/>
      <c r="GY41" s="130"/>
      <c r="GZ41" s="130"/>
      <c r="HA41" s="130"/>
      <c r="HB41" s="130"/>
      <c r="HC41" s="130"/>
      <c r="HD41" s="130"/>
      <c r="HE41" s="130"/>
      <c r="HF41" s="130"/>
      <c r="HG41" s="130"/>
      <c r="HH41" s="130"/>
      <c r="HI41" s="130"/>
      <c r="HJ41" s="130"/>
      <c r="HK41" s="130"/>
      <c r="HL41" s="130"/>
      <c r="HM41" s="130"/>
      <c r="HN41" s="130"/>
      <c r="HO41" s="130"/>
      <c r="HP41" s="130"/>
      <c r="HQ41" s="130"/>
      <c r="HR41" s="130"/>
      <c r="HS41" s="130"/>
      <c r="HT41" s="130"/>
      <c r="HU41" s="130"/>
      <c r="HV41" s="130"/>
      <c r="HW41" s="130"/>
      <c r="HX41" s="130"/>
      <c r="HY41" s="130"/>
      <c r="HZ41" s="130"/>
      <c r="IA41" s="130"/>
      <c r="IB41" s="130"/>
      <c r="IC41" s="130"/>
      <c r="ID41" s="130"/>
      <c r="IE41" s="130"/>
      <c r="IF41" s="130"/>
      <c r="IG41" s="130"/>
      <c r="IH41" s="130"/>
      <c r="II41" s="130"/>
      <c r="IJ41" s="130"/>
      <c r="IK41" s="130"/>
      <c r="IL41" s="130"/>
      <c r="IM41" s="130"/>
      <c r="IN41" s="130"/>
      <c r="IO41" s="130"/>
      <c r="IP41" s="130"/>
      <c r="IQ41" s="130"/>
      <c r="IR41" s="130"/>
      <c r="IS41" s="130"/>
      <c r="IT41" s="130"/>
      <c r="IU41" s="130"/>
      <c r="IV41" s="130"/>
      <c r="IW41" s="130"/>
      <c r="IX41" s="130"/>
      <c r="IY41" s="130"/>
      <c r="IZ41" s="130"/>
      <c r="JA41" s="130"/>
      <c r="JB41" s="130"/>
      <c r="JC41" s="130"/>
      <c r="JD41" s="130"/>
      <c r="JE41" s="130"/>
      <c r="JF41" s="130"/>
      <c r="JG41" s="130"/>
      <c r="JH41" s="130"/>
      <c r="JI41" s="130"/>
      <c r="JJ41" s="130"/>
      <c r="JK41" s="130"/>
      <c r="JL41" s="130"/>
      <c r="JM41" s="130"/>
      <c r="JN41" s="130"/>
      <c r="JO41" s="130"/>
      <c r="JP41" s="130"/>
      <c r="JQ41" s="130"/>
      <c r="JR41" s="130"/>
      <c r="JS41" s="130"/>
      <c r="JT41" s="130"/>
      <c r="JU41" s="130"/>
      <c r="JV41" s="130"/>
      <c r="JW41" s="130"/>
      <c r="JX41" s="130"/>
      <c r="JY41" s="130"/>
      <c r="JZ41" s="130"/>
      <c r="KA41" s="130"/>
      <c r="KB41" s="130"/>
      <c r="KC41" s="130"/>
      <c r="KD41" s="130"/>
      <c r="KE41" s="130"/>
      <c r="KF41" s="130"/>
      <c r="KG41" s="130"/>
      <c r="KH41" s="130"/>
      <c r="KI41" s="130"/>
      <c r="KJ41" s="130"/>
      <c r="KK41" s="130"/>
      <c r="KL41" s="130"/>
      <c r="KM41" s="130"/>
      <c r="KN41" s="130"/>
      <c r="KO41" s="130"/>
      <c r="KP41" s="130"/>
      <c r="KQ41" s="130"/>
      <c r="KR41" s="130"/>
      <c r="KS41" s="130"/>
      <c r="KT41" s="130"/>
      <c r="KU41" s="130"/>
      <c r="KV41" s="130"/>
      <c r="KW41" s="130"/>
      <c r="KX41" s="130"/>
      <c r="KY41" s="130"/>
      <c r="KZ41" s="130"/>
      <c r="LA41" s="130"/>
      <c r="LB41" s="130"/>
      <c r="LC41" s="130"/>
      <c r="LD41" s="130"/>
      <c r="LE41" s="130"/>
      <c r="LF41" s="130"/>
      <c r="LG41" s="130"/>
      <c r="LH41" s="130"/>
      <c r="LI41" s="130"/>
      <c r="LJ41" s="130"/>
      <c r="LK41" s="130"/>
      <c r="LL41" s="130"/>
      <c r="LM41" s="130"/>
      <c r="LN41" s="130"/>
      <c r="LO41" s="130"/>
      <c r="LP41" s="130"/>
      <c r="LQ41" s="130"/>
      <c r="LR41" s="130"/>
      <c r="LS41" s="130"/>
      <c r="LT41" s="130"/>
      <c r="LU41" s="130"/>
      <c r="LV41" s="130"/>
      <c r="LW41" s="130"/>
      <c r="LX41" s="130"/>
      <c r="LY41" s="130"/>
      <c r="LZ41" s="130"/>
      <c r="MA41" s="130"/>
      <c r="MB41" s="130"/>
      <c r="MC41" s="130"/>
      <c r="MD41" s="130"/>
      <c r="ME41" s="130"/>
      <c r="MF41" s="130"/>
      <c r="MG41" s="130"/>
      <c r="MH41" s="130"/>
      <c r="MI41" s="130"/>
      <c r="MJ41" s="130"/>
      <c r="MK41" s="130"/>
      <c r="ML41" s="130"/>
      <c r="MM41" s="130"/>
      <c r="MN41" s="130"/>
      <c r="MO41" s="130"/>
      <c r="MP41" s="130"/>
      <c r="MQ41" s="130"/>
      <c r="MR41" s="130"/>
      <c r="MS41" s="130"/>
      <c r="MT41" s="130"/>
      <c r="MU41" s="130"/>
      <c r="MV41" s="130"/>
      <c r="MW41" s="130"/>
      <c r="MX41" s="130"/>
      <c r="MY41" s="130"/>
      <c r="MZ41" s="130"/>
      <c r="NA41" s="130"/>
      <c r="NB41" s="130"/>
      <c r="NC41" s="130"/>
      <c r="ND41" s="130"/>
      <c r="NE41" s="130"/>
      <c r="NF41" s="130"/>
      <c r="NG41" s="130"/>
      <c r="NH41" s="130"/>
      <c r="NI41" s="130"/>
      <c r="NJ41" s="130"/>
      <c r="NK41" s="130"/>
      <c r="NL41" s="130"/>
      <c r="NM41" s="130"/>
      <c r="NN41" s="130"/>
      <c r="NO41" s="130"/>
      <c r="NP41" s="130"/>
      <c r="NQ41" s="130"/>
      <c r="NR41" s="130"/>
      <c r="NS41" s="130"/>
      <c r="NT41" s="130"/>
      <c r="NU41" s="130"/>
      <c r="NV41" s="130"/>
      <c r="NW41" s="130"/>
      <c r="NX41" s="130"/>
      <c r="NY41" s="130"/>
      <c r="NZ41" s="130"/>
      <c r="OA41" s="130"/>
      <c r="OB41" s="130"/>
      <c r="OC41" s="130"/>
      <c r="OD41" s="130"/>
      <c r="OE41" s="130"/>
      <c r="OF41" s="130"/>
      <c r="OG41" s="130"/>
      <c r="OH41" s="130"/>
      <c r="OI41" s="130"/>
      <c r="OJ41" s="130"/>
      <c r="OK41" s="130"/>
      <c r="OL41" s="130"/>
      <c r="OM41" s="130"/>
      <c r="ON41" s="130"/>
      <c r="OO41" s="130"/>
      <c r="OP41" s="130"/>
      <c r="OQ41" s="130"/>
      <c r="OR41" s="130"/>
      <c r="OS41" s="130"/>
      <c r="OT41" s="130"/>
      <c r="OU41" s="130"/>
      <c r="OV41" s="130"/>
      <c r="OW41" s="130"/>
      <c r="OX41" s="130"/>
      <c r="OY41" s="130"/>
      <c r="OZ41" s="130"/>
      <c r="PA41" s="130"/>
      <c r="PB41" s="130"/>
      <c r="PC41" s="130"/>
      <c r="PD41" s="130"/>
      <c r="PE41" s="130"/>
      <c r="PF41" s="130"/>
      <c r="PG41" s="130"/>
      <c r="PH41" s="130"/>
      <c r="PI41" s="130"/>
      <c r="PJ41" s="130"/>
      <c r="PK41" s="130"/>
      <c r="PL41" s="130"/>
      <c r="PM41" s="130"/>
      <c r="PN41" s="130"/>
      <c r="PO41" s="130"/>
      <c r="PP41" s="130"/>
      <c r="PQ41" s="130"/>
      <c r="PR41" s="130"/>
      <c r="PS41" s="130"/>
      <c r="PT41" s="130"/>
      <c r="PU41" s="130"/>
      <c r="PV41" s="130"/>
      <c r="PW41" s="130"/>
      <c r="PX41" s="130"/>
      <c r="PY41" s="130"/>
      <c r="PZ41" s="130"/>
      <c r="QA41" s="130"/>
      <c r="QB41" s="130"/>
      <c r="QC41" s="130"/>
      <c r="QD41" s="130"/>
      <c r="QE41" s="130"/>
      <c r="QF41" s="130"/>
      <c r="QG41" s="130"/>
      <c r="QH41" s="130"/>
      <c r="QI41" s="130"/>
      <c r="QJ41" s="130"/>
      <c r="QK41" s="130"/>
      <c r="QL41" s="130"/>
      <c r="QM41" s="130"/>
      <c r="QN41" s="130"/>
      <c r="QO41" s="130"/>
      <c r="QP41" s="130"/>
      <c r="QQ41" s="130"/>
      <c r="QR41" s="130"/>
      <c r="QS41" s="130"/>
      <c r="QT41" s="130"/>
      <c r="QU41" s="130"/>
      <c r="QV41" s="130"/>
      <c r="QW41" s="130"/>
      <c r="QX41" s="130"/>
      <c r="QY41" s="130"/>
      <c r="QZ41" s="130"/>
      <c r="RA41" s="130"/>
      <c r="RB41" s="130"/>
      <c r="RC41" s="130"/>
      <c r="RD41" s="130"/>
      <c r="RE41" s="130"/>
      <c r="RF41" s="130"/>
      <c r="RG41" s="130"/>
      <c r="RH41" s="130"/>
      <c r="RI41" s="130"/>
      <c r="RJ41" s="130"/>
      <c r="RK41" s="130"/>
      <c r="RL41" s="130"/>
      <c r="RM41" s="130"/>
      <c r="RN41" s="130"/>
      <c r="RO41" s="130"/>
      <c r="RP41" s="130"/>
      <c r="RQ41" s="130"/>
      <c r="RR41" s="130"/>
      <c r="RS41" s="130"/>
      <c r="RT41" s="130"/>
      <c r="RU41" s="130"/>
      <c r="RV41" s="130"/>
      <c r="RW41" s="130"/>
      <c r="RX41" s="130"/>
      <c r="RY41" s="130"/>
      <c r="RZ41" s="130"/>
      <c r="SA41" s="130"/>
      <c r="SB41" s="130"/>
      <c r="SC41" s="130"/>
      <c r="SD41" s="130"/>
      <c r="SE41" s="130"/>
      <c r="SF41" s="130"/>
      <c r="SG41" s="130"/>
      <c r="SH41" s="130"/>
      <c r="SI41" s="130"/>
      <c r="SJ41" s="130"/>
      <c r="SK41" s="130"/>
      <c r="SL41" s="130"/>
      <c r="SM41" s="130"/>
      <c r="SN41" s="130"/>
      <c r="SO41" s="130"/>
      <c r="SP41" s="130"/>
      <c r="SQ41" s="130"/>
      <c r="SR41" s="130"/>
      <c r="SS41" s="130"/>
      <c r="ST41" s="130"/>
      <c r="SU41" s="130"/>
      <c r="SV41" s="130"/>
      <c r="SW41" s="130"/>
      <c r="SX41" s="130"/>
      <c r="SY41" s="130"/>
      <c r="SZ41" s="130"/>
      <c r="TA41" s="130"/>
      <c r="TB41" s="130"/>
      <c r="TC41" s="130"/>
      <c r="TD41" s="130"/>
      <c r="TE41" s="130"/>
      <c r="TF41" s="130"/>
      <c r="TG41" s="130"/>
      <c r="TH41" s="130"/>
      <c r="TI41" s="130"/>
      <c r="TJ41" s="130"/>
      <c r="TK41" s="130"/>
      <c r="TL41" s="130"/>
      <c r="TM41" s="130"/>
      <c r="TN41" s="130"/>
      <c r="TO41" s="130"/>
      <c r="TP41" s="130"/>
      <c r="TQ41" s="130"/>
      <c r="TR41" s="130"/>
      <c r="TS41" s="130"/>
      <c r="TT41" s="130"/>
      <c r="TU41" s="130"/>
      <c r="TV41" s="130"/>
      <c r="TW41" s="130"/>
      <c r="TX41" s="130"/>
      <c r="TY41" s="130"/>
      <c r="TZ41" s="130"/>
      <c r="UA41" s="130"/>
      <c r="UB41" s="130"/>
      <c r="UC41" s="130"/>
      <c r="UD41" s="130"/>
      <c r="UE41" s="130"/>
      <c r="UF41" s="130"/>
      <c r="UG41" s="130"/>
      <c r="UH41" s="130"/>
      <c r="UI41" s="130"/>
      <c r="UJ41" s="130"/>
      <c r="UK41" s="130"/>
      <c r="UL41" s="130"/>
      <c r="UM41" s="130"/>
      <c r="UN41" s="130"/>
      <c r="UO41" s="130"/>
      <c r="UP41" s="130"/>
      <c r="UQ41" s="130"/>
      <c r="UR41" s="130"/>
      <c r="US41" s="130"/>
      <c r="UT41" s="130"/>
      <c r="UU41" s="130"/>
      <c r="UV41" s="130"/>
      <c r="UW41" s="130"/>
      <c r="UX41" s="130"/>
      <c r="UY41" s="130"/>
      <c r="UZ41" s="130"/>
      <c r="VA41" s="130"/>
      <c r="VB41" s="130"/>
      <c r="VC41" s="130"/>
      <c r="VD41" s="130"/>
      <c r="VE41" s="130"/>
      <c r="VF41" s="130"/>
      <c r="VG41" s="130"/>
      <c r="VH41" s="130"/>
      <c r="VI41" s="130"/>
      <c r="VJ41" s="130"/>
      <c r="VK41" s="130"/>
      <c r="VL41" s="130"/>
      <c r="VM41" s="130"/>
      <c r="VN41" s="130"/>
      <c r="VO41" s="130"/>
      <c r="VP41" s="130"/>
      <c r="VQ41" s="130"/>
      <c r="VR41" s="130"/>
      <c r="VS41" s="130"/>
      <c r="VT41" s="130"/>
      <c r="VU41" s="130"/>
      <c r="VV41" s="130"/>
      <c r="VW41" s="130"/>
      <c r="VX41" s="130"/>
      <c r="VY41" s="130"/>
      <c r="VZ41" s="130"/>
      <c r="WA41" s="130"/>
      <c r="WB41" s="130"/>
      <c r="WC41" s="130"/>
      <c r="WD41" s="130"/>
      <c r="WE41" s="130"/>
      <c r="WF41" s="130"/>
      <c r="WG41" s="130"/>
      <c r="WH41" s="130"/>
      <c r="WI41" s="130"/>
      <c r="WJ41" s="130"/>
      <c r="WK41" s="130"/>
      <c r="WL41" s="130"/>
      <c r="WM41" s="130"/>
      <c r="WN41" s="130"/>
      <c r="WO41" s="130"/>
      <c r="WP41" s="130"/>
      <c r="WQ41" s="130"/>
      <c r="WR41" s="130"/>
      <c r="WS41" s="130"/>
      <c r="WT41" s="130"/>
      <c r="WU41" s="130"/>
      <c r="WV41" s="130"/>
      <c r="WW41" s="130"/>
      <c r="WX41" s="130"/>
      <c r="WY41" s="130"/>
      <c r="WZ41" s="130"/>
      <c r="XA41" s="130"/>
      <c r="XB41" s="130"/>
      <c r="XC41" s="130"/>
      <c r="XD41" s="130"/>
      <c r="XE41" s="130"/>
      <c r="XF41" s="130"/>
      <c r="XG41" s="130"/>
      <c r="XH41" s="130"/>
      <c r="XI41" s="130"/>
      <c r="XJ41" s="130"/>
      <c r="XK41" s="130"/>
      <c r="XL41" s="130"/>
      <c r="XM41" s="130"/>
      <c r="XN41" s="130"/>
      <c r="XO41" s="130"/>
      <c r="XP41" s="130"/>
      <c r="XQ41" s="130"/>
      <c r="XR41" s="130"/>
      <c r="XS41" s="130"/>
      <c r="XT41" s="130"/>
      <c r="XU41" s="130"/>
      <c r="XV41" s="130"/>
      <c r="XW41" s="130"/>
      <c r="XX41" s="130"/>
      <c r="XY41" s="130"/>
      <c r="XZ41" s="130"/>
      <c r="YA41" s="130"/>
      <c r="YB41" s="130"/>
      <c r="YC41" s="130"/>
      <c r="YD41" s="130"/>
      <c r="YE41" s="130"/>
      <c r="YF41" s="130"/>
      <c r="YG41" s="130"/>
      <c r="YH41" s="130"/>
      <c r="YI41" s="130"/>
      <c r="YJ41" s="130"/>
      <c r="YK41" s="130"/>
      <c r="YL41" s="130"/>
      <c r="YM41" s="130"/>
      <c r="YN41" s="130"/>
      <c r="YO41" s="130"/>
      <c r="YP41" s="130"/>
      <c r="YQ41" s="130"/>
      <c r="YR41" s="130"/>
      <c r="YS41" s="130"/>
      <c r="YT41" s="130"/>
      <c r="YU41" s="130"/>
      <c r="YV41" s="130"/>
      <c r="YW41" s="130"/>
      <c r="YX41" s="130"/>
      <c r="YY41" s="130"/>
      <c r="YZ41" s="130"/>
      <c r="ZA41" s="130"/>
      <c r="ZB41" s="130"/>
      <c r="ZC41" s="130"/>
      <c r="ZD41" s="130"/>
      <c r="ZE41" s="130"/>
      <c r="ZF41" s="130"/>
      <c r="ZG41" s="130"/>
      <c r="ZH41" s="130"/>
      <c r="ZI41" s="130"/>
      <c r="ZJ41" s="130"/>
      <c r="ZK41" s="130"/>
      <c r="ZL41" s="130"/>
      <c r="ZM41" s="130"/>
      <c r="ZN41" s="130"/>
      <c r="ZO41" s="130"/>
      <c r="ZP41" s="130"/>
      <c r="ZQ41" s="130"/>
      <c r="ZR41" s="130"/>
      <c r="ZS41" s="130"/>
      <c r="ZT41" s="130"/>
      <c r="ZU41" s="130"/>
      <c r="ZV41" s="130"/>
      <c r="ZW41" s="130"/>
      <c r="ZX41" s="130"/>
      <c r="ZY41" s="130"/>
      <c r="ZZ41" s="130"/>
    </row>
    <row r="42" spans="1:702" hidden="1" outlineLevel="1">
      <c r="A42" s="9">
        <v>41487</v>
      </c>
      <c r="B42" s="130">
        <v>3048.6436687</v>
      </c>
      <c r="C42" s="130">
        <v>1632.99721761</v>
      </c>
      <c r="D42" s="130">
        <v>52.80544793</v>
      </c>
      <c r="E42" s="130">
        <v>737.06833642000004</v>
      </c>
      <c r="F42" s="130">
        <v>1.59604433</v>
      </c>
      <c r="G42" s="130">
        <v>1.2176772899999999</v>
      </c>
      <c r="H42" s="130">
        <v>140.30169501</v>
      </c>
      <c r="I42" s="130">
        <v>376.99903148999999</v>
      </c>
      <c r="J42" s="130">
        <v>74.674007520000004</v>
      </c>
      <c r="K42" s="130">
        <v>3.6568541099999998</v>
      </c>
      <c r="L42" s="130">
        <v>2.8861159999999999</v>
      </c>
      <c r="M42" s="170" t="s">
        <v>186</v>
      </c>
      <c r="N42" s="130">
        <v>5.4306341099999997</v>
      </c>
      <c r="O42" s="130">
        <v>12.20017651</v>
      </c>
      <c r="P42" s="130">
        <v>0.78018681999999995</v>
      </c>
      <c r="Q42" s="130">
        <v>1.43458207</v>
      </c>
      <c r="R42" s="130">
        <v>2.7104281499999998</v>
      </c>
      <c r="S42" s="130">
        <v>1.7754010000000001E-2</v>
      </c>
      <c r="T42" s="130">
        <v>1.8674793199999999</v>
      </c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  <c r="IN42" s="130"/>
      <c r="IO42" s="130"/>
      <c r="IP42" s="130"/>
      <c r="IQ42" s="130"/>
      <c r="IR42" s="130"/>
      <c r="IS42" s="130"/>
      <c r="IT42" s="130"/>
      <c r="IU42" s="130"/>
      <c r="IV42" s="130"/>
      <c r="IW42" s="130"/>
      <c r="IX42" s="130"/>
      <c r="IY42" s="130"/>
      <c r="IZ42" s="130"/>
      <c r="JA42" s="130"/>
      <c r="JB42" s="130"/>
      <c r="JC42" s="130"/>
      <c r="JD42" s="130"/>
      <c r="JE42" s="130"/>
      <c r="JF42" s="130"/>
      <c r="JG42" s="130"/>
      <c r="JH42" s="130"/>
      <c r="JI42" s="130"/>
      <c r="JJ42" s="130"/>
      <c r="JK42" s="130"/>
      <c r="JL42" s="130"/>
      <c r="JM42" s="130"/>
      <c r="JN42" s="130"/>
      <c r="JO42" s="130"/>
      <c r="JP42" s="130"/>
      <c r="JQ42" s="130"/>
      <c r="JR42" s="130"/>
      <c r="JS42" s="130"/>
      <c r="JT42" s="130"/>
      <c r="JU42" s="130"/>
      <c r="JV42" s="130"/>
      <c r="JW42" s="130"/>
      <c r="JX42" s="130"/>
      <c r="JY42" s="130"/>
      <c r="JZ42" s="130"/>
      <c r="KA42" s="130"/>
      <c r="KB42" s="130"/>
      <c r="KC42" s="130"/>
      <c r="KD42" s="130"/>
      <c r="KE42" s="130"/>
      <c r="KF42" s="130"/>
      <c r="KG42" s="130"/>
      <c r="KH42" s="130"/>
      <c r="KI42" s="130"/>
      <c r="KJ42" s="130"/>
      <c r="KK42" s="130"/>
      <c r="KL42" s="130"/>
      <c r="KM42" s="130"/>
      <c r="KN42" s="130"/>
      <c r="KO42" s="130"/>
      <c r="KP42" s="130"/>
      <c r="KQ42" s="130"/>
      <c r="KR42" s="130"/>
      <c r="KS42" s="130"/>
      <c r="KT42" s="130"/>
      <c r="KU42" s="130"/>
      <c r="KV42" s="130"/>
      <c r="KW42" s="130"/>
      <c r="KX42" s="130"/>
      <c r="KY42" s="130"/>
      <c r="KZ42" s="130"/>
      <c r="LA42" s="130"/>
      <c r="LB42" s="130"/>
      <c r="LC42" s="130"/>
      <c r="LD42" s="130"/>
      <c r="LE42" s="130"/>
      <c r="LF42" s="130"/>
      <c r="LG42" s="130"/>
      <c r="LH42" s="130"/>
      <c r="LI42" s="130"/>
      <c r="LJ42" s="130"/>
      <c r="LK42" s="130"/>
      <c r="LL42" s="130"/>
      <c r="LM42" s="130"/>
      <c r="LN42" s="130"/>
      <c r="LO42" s="130"/>
      <c r="LP42" s="130"/>
      <c r="LQ42" s="130"/>
      <c r="LR42" s="130"/>
      <c r="LS42" s="130"/>
      <c r="LT42" s="130"/>
      <c r="LU42" s="130"/>
      <c r="LV42" s="130"/>
      <c r="LW42" s="130"/>
      <c r="LX42" s="130"/>
      <c r="LY42" s="130"/>
      <c r="LZ42" s="130"/>
      <c r="MA42" s="130"/>
      <c r="MB42" s="130"/>
      <c r="MC42" s="130"/>
      <c r="MD42" s="130"/>
      <c r="ME42" s="130"/>
      <c r="MF42" s="130"/>
      <c r="MG42" s="130"/>
      <c r="MH42" s="130"/>
      <c r="MI42" s="130"/>
      <c r="MJ42" s="130"/>
      <c r="MK42" s="130"/>
      <c r="ML42" s="130"/>
      <c r="MM42" s="130"/>
      <c r="MN42" s="130"/>
      <c r="MO42" s="130"/>
      <c r="MP42" s="130"/>
      <c r="MQ42" s="130"/>
      <c r="MR42" s="130"/>
      <c r="MS42" s="130"/>
      <c r="MT42" s="130"/>
      <c r="MU42" s="130"/>
      <c r="MV42" s="130"/>
      <c r="MW42" s="130"/>
      <c r="MX42" s="130"/>
      <c r="MY42" s="130"/>
      <c r="MZ42" s="130"/>
      <c r="NA42" s="130"/>
      <c r="NB42" s="130"/>
      <c r="NC42" s="130"/>
      <c r="ND42" s="130"/>
      <c r="NE42" s="130"/>
      <c r="NF42" s="130"/>
      <c r="NG42" s="130"/>
      <c r="NH42" s="130"/>
      <c r="NI42" s="130"/>
      <c r="NJ42" s="130"/>
      <c r="NK42" s="130"/>
      <c r="NL42" s="130"/>
      <c r="NM42" s="130"/>
      <c r="NN42" s="130"/>
      <c r="NO42" s="130"/>
      <c r="NP42" s="130"/>
      <c r="NQ42" s="130"/>
      <c r="NR42" s="130"/>
      <c r="NS42" s="130"/>
      <c r="NT42" s="130"/>
      <c r="NU42" s="130"/>
      <c r="NV42" s="130"/>
      <c r="NW42" s="130"/>
      <c r="NX42" s="130"/>
      <c r="NY42" s="130"/>
      <c r="NZ42" s="130"/>
      <c r="OA42" s="130"/>
      <c r="OB42" s="130"/>
      <c r="OC42" s="130"/>
      <c r="OD42" s="130"/>
      <c r="OE42" s="130"/>
      <c r="OF42" s="130"/>
      <c r="OG42" s="130"/>
      <c r="OH42" s="130"/>
      <c r="OI42" s="130"/>
      <c r="OJ42" s="130"/>
      <c r="OK42" s="130"/>
      <c r="OL42" s="130"/>
      <c r="OM42" s="130"/>
      <c r="ON42" s="130"/>
      <c r="OO42" s="130"/>
      <c r="OP42" s="130"/>
      <c r="OQ42" s="130"/>
      <c r="OR42" s="130"/>
      <c r="OS42" s="130"/>
      <c r="OT42" s="130"/>
      <c r="OU42" s="130"/>
      <c r="OV42" s="130"/>
      <c r="OW42" s="130"/>
      <c r="OX42" s="130"/>
      <c r="OY42" s="130"/>
      <c r="OZ42" s="130"/>
      <c r="PA42" s="130"/>
      <c r="PB42" s="130"/>
      <c r="PC42" s="130"/>
      <c r="PD42" s="130"/>
      <c r="PE42" s="130"/>
      <c r="PF42" s="130"/>
      <c r="PG42" s="130"/>
      <c r="PH42" s="130"/>
      <c r="PI42" s="130"/>
      <c r="PJ42" s="130"/>
      <c r="PK42" s="130"/>
      <c r="PL42" s="130"/>
      <c r="PM42" s="130"/>
      <c r="PN42" s="130"/>
      <c r="PO42" s="130"/>
      <c r="PP42" s="130"/>
      <c r="PQ42" s="130"/>
      <c r="PR42" s="130"/>
      <c r="PS42" s="130"/>
      <c r="PT42" s="130"/>
      <c r="PU42" s="130"/>
      <c r="PV42" s="130"/>
      <c r="PW42" s="130"/>
      <c r="PX42" s="130"/>
      <c r="PY42" s="130"/>
      <c r="PZ42" s="130"/>
      <c r="QA42" s="130"/>
      <c r="QB42" s="130"/>
      <c r="QC42" s="130"/>
      <c r="QD42" s="130"/>
      <c r="QE42" s="130"/>
      <c r="QF42" s="130"/>
      <c r="QG42" s="130"/>
      <c r="QH42" s="130"/>
      <c r="QI42" s="130"/>
      <c r="QJ42" s="130"/>
      <c r="QK42" s="130"/>
      <c r="QL42" s="130"/>
      <c r="QM42" s="130"/>
      <c r="QN42" s="130"/>
      <c r="QO42" s="130"/>
      <c r="QP42" s="130"/>
      <c r="QQ42" s="130"/>
      <c r="QR42" s="130"/>
      <c r="QS42" s="130"/>
      <c r="QT42" s="130"/>
      <c r="QU42" s="130"/>
      <c r="QV42" s="130"/>
      <c r="QW42" s="130"/>
      <c r="QX42" s="130"/>
      <c r="QY42" s="130"/>
      <c r="QZ42" s="130"/>
      <c r="RA42" s="130"/>
      <c r="RB42" s="130"/>
      <c r="RC42" s="130"/>
      <c r="RD42" s="130"/>
      <c r="RE42" s="130"/>
      <c r="RF42" s="130"/>
      <c r="RG42" s="130"/>
      <c r="RH42" s="130"/>
      <c r="RI42" s="130"/>
      <c r="RJ42" s="130"/>
      <c r="RK42" s="130"/>
      <c r="RL42" s="130"/>
      <c r="RM42" s="130"/>
      <c r="RN42" s="130"/>
      <c r="RO42" s="130"/>
      <c r="RP42" s="130"/>
      <c r="RQ42" s="130"/>
      <c r="RR42" s="130"/>
      <c r="RS42" s="130"/>
      <c r="RT42" s="130"/>
      <c r="RU42" s="130"/>
      <c r="RV42" s="130"/>
      <c r="RW42" s="130"/>
      <c r="RX42" s="130"/>
      <c r="RY42" s="130"/>
      <c r="RZ42" s="130"/>
      <c r="SA42" s="130"/>
      <c r="SB42" s="130"/>
      <c r="SC42" s="130"/>
      <c r="SD42" s="130"/>
      <c r="SE42" s="130"/>
      <c r="SF42" s="130"/>
      <c r="SG42" s="130"/>
      <c r="SH42" s="130"/>
      <c r="SI42" s="130"/>
      <c r="SJ42" s="130"/>
      <c r="SK42" s="130"/>
      <c r="SL42" s="130"/>
      <c r="SM42" s="130"/>
      <c r="SN42" s="130"/>
      <c r="SO42" s="130"/>
      <c r="SP42" s="130"/>
      <c r="SQ42" s="130"/>
      <c r="SR42" s="130"/>
      <c r="SS42" s="130"/>
      <c r="ST42" s="130"/>
      <c r="SU42" s="130"/>
      <c r="SV42" s="130"/>
      <c r="SW42" s="130"/>
      <c r="SX42" s="130"/>
      <c r="SY42" s="130"/>
      <c r="SZ42" s="130"/>
      <c r="TA42" s="130"/>
      <c r="TB42" s="130"/>
      <c r="TC42" s="130"/>
      <c r="TD42" s="130"/>
      <c r="TE42" s="130"/>
      <c r="TF42" s="130"/>
      <c r="TG42" s="130"/>
      <c r="TH42" s="130"/>
      <c r="TI42" s="130"/>
      <c r="TJ42" s="130"/>
      <c r="TK42" s="130"/>
      <c r="TL42" s="130"/>
      <c r="TM42" s="130"/>
      <c r="TN42" s="130"/>
      <c r="TO42" s="130"/>
      <c r="TP42" s="130"/>
      <c r="TQ42" s="130"/>
      <c r="TR42" s="130"/>
      <c r="TS42" s="130"/>
      <c r="TT42" s="130"/>
      <c r="TU42" s="130"/>
      <c r="TV42" s="130"/>
      <c r="TW42" s="130"/>
      <c r="TX42" s="130"/>
      <c r="TY42" s="130"/>
      <c r="TZ42" s="130"/>
      <c r="UA42" s="130"/>
      <c r="UB42" s="130"/>
      <c r="UC42" s="130"/>
      <c r="UD42" s="130"/>
      <c r="UE42" s="130"/>
      <c r="UF42" s="130"/>
      <c r="UG42" s="130"/>
      <c r="UH42" s="130"/>
      <c r="UI42" s="130"/>
      <c r="UJ42" s="130"/>
      <c r="UK42" s="130"/>
      <c r="UL42" s="130"/>
      <c r="UM42" s="130"/>
      <c r="UN42" s="130"/>
      <c r="UO42" s="130"/>
      <c r="UP42" s="130"/>
      <c r="UQ42" s="130"/>
      <c r="UR42" s="130"/>
      <c r="US42" s="130"/>
      <c r="UT42" s="130"/>
      <c r="UU42" s="130"/>
      <c r="UV42" s="130"/>
      <c r="UW42" s="130"/>
      <c r="UX42" s="130"/>
      <c r="UY42" s="130"/>
      <c r="UZ42" s="130"/>
      <c r="VA42" s="130"/>
      <c r="VB42" s="130"/>
      <c r="VC42" s="130"/>
      <c r="VD42" s="130"/>
      <c r="VE42" s="130"/>
      <c r="VF42" s="130"/>
      <c r="VG42" s="130"/>
      <c r="VH42" s="130"/>
      <c r="VI42" s="130"/>
      <c r="VJ42" s="130"/>
      <c r="VK42" s="130"/>
      <c r="VL42" s="130"/>
      <c r="VM42" s="130"/>
      <c r="VN42" s="130"/>
      <c r="VO42" s="130"/>
      <c r="VP42" s="130"/>
      <c r="VQ42" s="130"/>
      <c r="VR42" s="130"/>
      <c r="VS42" s="130"/>
      <c r="VT42" s="130"/>
      <c r="VU42" s="130"/>
      <c r="VV42" s="130"/>
      <c r="VW42" s="130"/>
      <c r="VX42" s="130"/>
      <c r="VY42" s="130"/>
      <c r="VZ42" s="130"/>
      <c r="WA42" s="130"/>
      <c r="WB42" s="130"/>
      <c r="WC42" s="130"/>
      <c r="WD42" s="130"/>
      <c r="WE42" s="130"/>
      <c r="WF42" s="130"/>
      <c r="WG42" s="130"/>
      <c r="WH42" s="130"/>
      <c r="WI42" s="130"/>
      <c r="WJ42" s="130"/>
      <c r="WK42" s="130"/>
      <c r="WL42" s="130"/>
      <c r="WM42" s="130"/>
      <c r="WN42" s="130"/>
      <c r="WO42" s="130"/>
      <c r="WP42" s="130"/>
      <c r="WQ42" s="130"/>
      <c r="WR42" s="130"/>
      <c r="WS42" s="130"/>
      <c r="WT42" s="130"/>
      <c r="WU42" s="130"/>
      <c r="WV42" s="130"/>
      <c r="WW42" s="130"/>
      <c r="WX42" s="130"/>
      <c r="WY42" s="130"/>
      <c r="WZ42" s="130"/>
      <c r="XA42" s="130"/>
      <c r="XB42" s="130"/>
      <c r="XC42" s="130"/>
      <c r="XD42" s="130"/>
      <c r="XE42" s="130"/>
      <c r="XF42" s="130"/>
      <c r="XG42" s="130"/>
      <c r="XH42" s="130"/>
      <c r="XI42" s="130"/>
      <c r="XJ42" s="130"/>
      <c r="XK42" s="130"/>
      <c r="XL42" s="130"/>
      <c r="XM42" s="130"/>
      <c r="XN42" s="130"/>
      <c r="XO42" s="130"/>
      <c r="XP42" s="130"/>
      <c r="XQ42" s="130"/>
      <c r="XR42" s="130"/>
      <c r="XS42" s="130"/>
      <c r="XT42" s="130"/>
      <c r="XU42" s="130"/>
      <c r="XV42" s="130"/>
      <c r="XW42" s="130"/>
      <c r="XX42" s="130"/>
      <c r="XY42" s="130"/>
      <c r="XZ42" s="130"/>
      <c r="YA42" s="130"/>
      <c r="YB42" s="130"/>
      <c r="YC42" s="130"/>
      <c r="YD42" s="130"/>
      <c r="YE42" s="130"/>
      <c r="YF42" s="130"/>
      <c r="YG42" s="130"/>
      <c r="YH42" s="130"/>
      <c r="YI42" s="130"/>
      <c r="YJ42" s="130"/>
      <c r="YK42" s="130"/>
      <c r="YL42" s="130"/>
      <c r="YM42" s="130"/>
      <c r="YN42" s="130"/>
      <c r="YO42" s="130"/>
      <c r="YP42" s="130"/>
      <c r="YQ42" s="130"/>
      <c r="YR42" s="130"/>
      <c r="YS42" s="130"/>
      <c r="YT42" s="130"/>
      <c r="YU42" s="130"/>
      <c r="YV42" s="130"/>
      <c r="YW42" s="130"/>
      <c r="YX42" s="130"/>
      <c r="YY42" s="130"/>
      <c r="YZ42" s="130"/>
      <c r="ZA42" s="130"/>
      <c r="ZB42" s="130"/>
      <c r="ZC42" s="130"/>
      <c r="ZD42" s="130"/>
      <c r="ZE42" s="130"/>
      <c r="ZF42" s="130"/>
      <c r="ZG42" s="130"/>
      <c r="ZH42" s="130"/>
      <c r="ZI42" s="130"/>
      <c r="ZJ42" s="130"/>
      <c r="ZK42" s="130"/>
      <c r="ZL42" s="130"/>
      <c r="ZM42" s="130"/>
      <c r="ZN42" s="130"/>
      <c r="ZO42" s="130"/>
      <c r="ZP42" s="130"/>
      <c r="ZQ42" s="130"/>
      <c r="ZR42" s="130"/>
      <c r="ZS42" s="130"/>
      <c r="ZT42" s="130"/>
      <c r="ZU42" s="130"/>
      <c r="ZV42" s="130"/>
      <c r="ZW42" s="130"/>
      <c r="ZX42" s="130"/>
      <c r="ZY42" s="130"/>
      <c r="ZZ42" s="130"/>
    </row>
    <row r="43" spans="1:702" hidden="1" outlineLevel="1">
      <c r="A43" s="9">
        <v>41518</v>
      </c>
      <c r="B43" s="130">
        <v>3076.73718646</v>
      </c>
      <c r="C43" s="130">
        <v>1656.2345712900001</v>
      </c>
      <c r="D43" s="130">
        <v>56.089662959999998</v>
      </c>
      <c r="E43" s="130">
        <v>734.92817006999996</v>
      </c>
      <c r="F43" s="130">
        <v>1.27024318</v>
      </c>
      <c r="G43" s="130">
        <v>1.3177456599999999</v>
      </c>
      <c r="H43" s="130">
        <v>134.20703662</v>
      </c>
      <c r="I43" s="130">
        <v>383.62108363999999</v>
      </c>
      <c r="J43" s="130">
        <v>70.881457069999996</v>
      </c>
      <c r="K43" s="130">
        <v>4.3986737400000004</v>
      </c>
      <c r="L43" s="130">
        <v>2.9488776900000002</v>
      </c>
      <c r="M43" s="170" t="s">
        <v>186</v>
      </c>
      <c r="N43" s="130">
        <v>6.1642666899999998</v>
      </c>
      <c r="O43" s="130">
        <v>18.156750120000002</v>
      </c>
      <c r="P43" s="130">
        <v>0.81161877000000004</v>
      </c>
      <c r="Q43" s="130">
        <v>1.27553107</v>
      </c>
      <c r="R43" s="130">
        <v>2.7928241200000001</v>
      </c>
      <c r="S43" s="130">
        <v>8.6300700000000001E-3</v>
      </c>
      <c r="T43" s="130">
        <v>1.6300437000000001</v>
      </c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0"/>
      <c r="EU43" s="130"/>
      <c r="EV43" s="130"/>
      <c r="EW43" s="130"/>
      <c r="EX43" s="130"/>
      <c r="EY43" s="130"/>
      <c r="EZ43" s="130"/>
      <c r="FA43" s="130"/>
      <c r="FB43" s="130"/>
      <c r="FC43" s="130"/>
      <c r="FD43" s="130"/>
      <c r="FE43" s="130"/>
      <c r="FF43" s="130"/>
      <c r="FG43" s="130"/>
      <c r="FH43" s="130"/>
      <c r="FI43" s="130"/>
      <c r="FJ43" s="130"/>
      <c r="FK43" s="130"/>
      <c r="FL43" s="130"/>
      <c r="FM43" s="130"/>
      <c r="FN43" s="130"/>
      <c r="FO43" s="130"/>
      <c r="FP43" s="130"/>
      <c r="FQ43" s="130"/>
      <c r="FR43" s="130"/>
      <c r="FS43" s="130"/>
      <c r="FT43" s="130"/>
      <c r="FU43" s="130"/>
      <c r="FV43" s="130"/>
      <c r="FW43" s="130"/>
      <c r="FX43" s="130"/>
      <c r="FY43" s="130"/>
      <c r="FZ43" s="130"/>
      <c r="GA43" s="130"/>
      <c r="GB43" s="130"/>
      <c r="GC43" s="130"/>
      <c r="GD43" s="130"/>
      <c r="GE43" s="130"/>
      <c r="GF43" s="130"/>
      <c r="GG43" s="130"/>
      <c r="GH43" s="130"/>
      <c r="GI43" s="130"/>
      <c r="GJ43" s="130"/>
      <c r="GK43" s="130"/>
      <c r="GL43" s="130"/>
      <c r="GM43" s="130"/>
      <c r="GN43" s="130"/>
      <c r="GO43" s="130"/>
      <c r="GP43" s="130"/>
      <c r="GQ43" s="130"/>
      <c r="GR43" s="130"/>
      <c r="GS43" s="130"/>
      <c r="GT43" s="130"/>
      <c r="GU43" s="130"/>
      <c r="GV43" s="130"/>
      <c r="GW43" s="130"/>
      <c r="GX43" s="130"/>
      <c r="GY43" s="130"/>
      <c r="GZ43" s="130"/>
      <c r="HA43" s="130"/>
      <c r="HB43" s="130"/>
      <c r="HC43" s="130"/>
      <c r="HD43" s="130"/>
      <c r="HE43" s="130"/>
      <c r="HF43" s="130"/>
      <c r="HG43" s="130"/>
      <c r="HH43" s="130"/>
      <c r="HI43" s="130"/>
      <c r="HJ43" s="130"/>
      <c r="HK43" s="130"/>
      <c r="HL43" s="130"/>
      <c r="HM43" s="130"/>
      <c r="HN43" s="130"/>
      <c r="HO43" s="130"/>
      <c r="HP43" s="130"/>
      <c r="HQ43" s="130"/>
      <c r="HR43" s="130"/>
      <c r="HS43" s="130"/>
      <c r="HT43" s="130"/>
      <c r="HU43" s="130"/>
      <c r="HV43" s="130"/>
      <c r="HW43" s="130"/>
      <c r="HX43" s="130"/>
      <c r="HY43" s="130"/>
      <c r="HZ43" s="130"/>
      <c r="IA43" s="130"/>
      <c r="IB43" s="130"/>
      <c r="IC43" s="130"/>
      <c r="ID43" s="130"/>
      <c r="IE43" s="130"/>
      <c r="IF43" s="130"/>
      <c r="IG43" s="130"/>
      <c r="IH43" s="130"/>
      <c r="II43" s="130"/>
      <c r="IJ43" s="130"/>
      <c r="IK43" s="130"/>
      <c r="IL43" s="130"/>
      <c r="IM43" s="130"/>
      <c r="IN43" s="130"/>
      <c r="IO43" s="130"/>
      <c r="IP43" s="130"/>
      <c r="IQ43" s="130"/>
      <c r="IR43" s="130"/>
      <c r="IS43" s="130"/>
      <c r="IT43" s="130"/>
      <c r="IU43" s="130"/>
      <c r="IV43" s="130"/>
      <c r="IW43" s="130"/>
      <c r="IX43" s="130"/>
      <c r="IY43" s="130"/>
      <c r="IZ43" s="130"/>
      <c r="JA43" s="130"/>
      <c r="JB43" s="130"/>
      <c r="JC43" s="130"/>
      <c r="JD43" s="130"/>
      <c r="JE43" s="130"/>
      <c r="JF43" s="130"/>
      <c r="JG43" s="130"/>
      <c r="JH43" s="130"/>
      <c r="JI43" s="130"/>
      <c r="JJ43" s="130"/>
      <c r="JK43" s="130"/>
      <c r="JL43" s="130"/>
      <c r="JM43" s="130"/>
      <c r="JN43" s="130"/>
      <c r="JO43" s="130"/>
      <c r="JP43" s="130"/>
      <c r="JQ43" s="130"/>
      <c r="JR43" s="130"/>
      <c r="JS43" s="130"/>
      <c r="JT43" s="130"/>
      <c r="JU43" s="130"/>
      <c r="JV43" s="130"/>
      <c r="JW43" s="130"/>
      <c r="JX43" s="130"/>
      <c r="JY43" s="130"/>
      <c r="JZ43" s="130"/>
      <c r="KA43" s="130"/>
      <c r="KB43" s="130"/>
      <c r="KC43" s="130"/>
      <c r="KD43" s="130"/>
      <c r="KE43" s="130"/>
      <c r="KF43" s="130"/>
      <c r="KG43" s="130"/>
      <c r="KH43" s="130"/>
      <c r="KI43" s="130"/>
      <c r="KJ43" s="130"/>
      <c r="KK43" s="130"/>
      <c r="KL43" s="130"/>
      <c r="KM43" s="130"/>
      <c r="KN43" s="130"/>
      <c r="KO43" s="130"/>
      <c r="KP43" s="130"/>
      <c r="KQ43" s="130"/>
      <c r="KR43" s="130"/>
      <c r="KS43" s="130"/>
      <c r="KT43" s="130"/>
      <c r="KU43" s="130"/>
      <c r="KV43" s="130"/>
      <c r="KW43" s="130"/>
      <c r="KX43" s="130"/>
      <c r="KY43" s="130"/>
      <c r="KZ43" s="130"/>
      <c r="LA43" s="130"/>
      <c r="LB43" s="130"/>
      <c r="LC43" s="130"/>
      <c r="LD43" s="130"/>
      <c r="LE43" s="130"/>
      <c r="LF43" s="130"/>
      <c r="LG43" s="130"/>
      <c r="LH43" s="130"/>
      <c r="LI43" s="130"/>
      <c r="LJ43" s="130"/>
      <c r="LK43" s="130"/>
      <c r="LL43" s="130"/>
      <c r="LM43" s="130"/>
      <c r="LN43" s="130"/>
      <c r="LO43" s="130"/>
      <c r="LP43" s="130"/>
      <c r="LQ43" s="130"/>
      <c r="LR43" s="130"/>
      <c r="LS43" s="130"/>
      <c r="LT43" s="130"/>
      <c r="LU43" s="130"/>
      <c r="LV43" s="130"/>
      <c r="LW43" s="130"/>
      <c r="LX43" s="130"/>
      <c r="LY43" s="130"/>
      <c r="LZ43" s="130"/>
      <c r="MA43" s="130"/>
      <c r="MB43" s="130"/>
      <c r="MC43" s="130"/>
      <c r="MD43" s="130"/>
      <c r="ME43" s="130"/>
      <c r="MF43" s="130"/>
      <c r="MG43" s="130"/>
      <c r="MH43" s="130"/>
      <c r="MI43" s="130"/>
      <c r="MJ43" s="130"/>
      <c r="MK43" s="130"/>
      <c r="ML43" s="130"/>
      <c r="MM43" s="130"/>
      <c r="MN43" s="130"/>
      <c r="MO43" s="130"/>
      <c r="MP43" s="130"/>
      <c r="MQ43" s="130"/>
      <c r="MR43" s="130"/>
      <c r="MS43" s="130"/>
      <c r="MT43" s="130"/>
      <c r="MU43" s="130"/>
      <c r="MV43" s="130"/>
      <c r="MW43" s="130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0"/>
      <c r="NY43" s="130"/>
      <c r="NZ43" s="130"/>
      <c r="OA43" s="130"/>
      <c r="OB43" s="130"/>
      <c r="OC43" s="130"/>
      <c r="OD43" s="130"/>
      <c r="OE43" s="130"/>
      <c r="OF43" s="130"/>
      <c r="OG43" s="130"/>
      <c r="OH43" s="130"/>
      <c r="OI43" s="130"/>
      <c r="OJ43" s="130"/>
      <c r="OK43" s="130"/>
      <c r="OL43" s="130"/>
      <c r="OM43" s="130"/>
      <c r="ON43" s="130"/>
      <c r="OO43" s="130"/>
      <c r="OP43" s="130"/>
      <c r="OQ43" s="130"/>
      <c r="OR43" s="130"/>
      <c r="OS43" s="130"/>
      <c r="OT43" s="130"/>
      <c r="OU43" s="130"/>
      <c r="OV43" s="130"/>
      <c r="OW43" s="130"/>
      <c r="OX43" s="130"/>
      <c r="OY43" s="130"/>
      <c r="OZ43" s="130"/>
      <c r="PA43" s="130"/>
      <c r="PB43" s="130"/>
      <c r="PC43" s="130"/>
      <c r="PD43" s="130"/>
      <c r="PE43" s="130"/>
      <c r="PF43" s="130"/>
      <c r="PG43" s="130"/>
      <c r="PH43" s="130"/>
      <c r="PI43" s="130"/>
      <c r="PJ43" s="130"/>
      <c r="PK43" s="130"/>
      <c r="PL43" s="130"/>
      <c r="PM43" s="130"/>
      <c r="PN43" s="130"/>
      <c r="PO43" s="130"/>
      <c r="PP43" s="130"/>
      <c r="PQ43" s="130"/>
      <c r="PR43" s="130"/>
      <c r="PS43" s="130"/>
      <c r="PT43" s="130"/>
      <c r="PU43" s="130"/>
      <c r="PV43" s="130"/>
      <c r="PW43" s="130"/>
      <c r="PX43" s="130"/>
      <c r="PY43" s="130"/>
      <c r="PZ43" s="130"/>
      <c r="QA43" s="130"/>
      <c r="QB43" s="130"/>
      <c r="QC43" s="130"/>
      <c r="QD43" s="130"/>
      <c r="QE43" s="130"/>
      <c r="QF43" s="130"/>
      <c r="QG43" s="130"/>
      <c r="QH43" s="130"/>
      <c r="QI43" s="130"/>
      <c r="QJ43" s="130"/>
      <c r="QK43" s="130"/>
      <c r="QL43" s="130"/>
      <c r="QM43" s="130"/>
      <c r="QN43" s="130"/>
      <c r="QO43" s="130"/>
      <c r="QP43" s="130"/>
      <c r="QQ43" s="130"/>
      <c r="QR43" s="130"/>
      <c r="QS43" s="130"/>
      <c r="QT43" s="130"/>
      <c r="QU43" s="130"/>
      <c r="QV43" s="130"/>
      <c r="QW43" s="130"/>
      <c r="QX43" s="130"/>
      <c r="QY43" s="130"/>
      <c r="QZ43" s="130"/>
      <c r="RA43" s="130"/>
      <c r="RB43" s="130"/>
      <c r="RC43" s="130"/>
      <c r="RD43" s="130"/>
      <c r="RE43" s="130"/>
      <c r="RF43" s="130"/>
      <c r="RG43" s="130"/>
      <c r="RH43" s="130"/>
      <c r="RI43" s="130"/>
      <c r="RJ43" s="130"/>
      <c r="RK43" s="130"/>
      <c r="RL43" s="130"/>
      <c r="RM43" s="130"/>
      <c r="RN43" s="130"/>
      <c r="RO43" s="130"/>
      <c r="RP43" s="130"/>
      <c r="RQ43" s="130"/>
      <c r="RR43" s="130"/>
      <c r="RS43" s="130"/>
      <c r="RT43" s="130"/>
      <c r="RU43" s="130"/>
      <c r="RV43" s="130"/>
      <c r="RW43" s="130"/>
      <c r="RX43" s="130"/>
      <c r="RY43" s="130"/>
      <c r="RZ43" s="130"/>
      <c r="SA43" s="130"/>
      <c r="SB43" s="130"/>
      <c r="SC43" s="130"/>
      <c r="SD43" s="130"/>
      <c r="SE43" s="130"/>
      <c r="SF43" s="130"/>
      <c r="SG43" s="130"/>
      <c r="SH43" s="130"/>
      <c r="SI43" s="130"/>
      <c r="SJ43" s="130"/>
      <c r="SK43" s="130"/>
      <c r="SL43" s="130"/>
      <c r="SM43" s="130"/>
      <c r="SN43" s="130"/>
      <c r="SO43" s="130"/>
      <c r="SP43" s="130"/>
      <c r="SQ43" s="130"/>
      <c r="SR43" s="130"/>
      <c r="SS43" s="130"/>
      <c r="ST43" s="130"/>
      <c r="SU43" s="130"/>
      <c r="SV43" s="130"/>
      <c r="SW43" s="130"/>
      <c r="SX43" s="130"/>
      <c r="SY43" s="130"/>
      <c r="SZ43" s="130"/>
      <c r="TA43" s="130"/>
      <c r="TB43" s="130"/>
      <c r="TC43" s="130"/>
      <c r="TD43" s="130"/>
      <c r="TE43" s="130"/>
      <c r="TF43" s="130"/>
      <c r="TG43" s="130"/>
      <c r="TH43" s="130"/>
      <c r="TI43" s="130"/>
      <c r="TJ43" s="130"/>
      <c r="TK43" s="130"/>
      <c r="TL43" s="130"/>
      <c r="TM43" s="130"/>
      <c r="TN43" s="130"/>
      <c r="TO43" s="130"/>
      <c r="TP43" s="130"/>
      <c r="TQ43" s="130"/>
      <c r="TR43" s="130"/>
      <c r="TS43" s="130"/>
      <c r="TT43" s="130"/>
      <c r="TU43" s="130"/>
      <c r="TV43" s="130"/>
      <c r="TW43" s="130"/>
      <c r="TX43" s="130"/>
      <c r="TY43" s="130"/>
      <c r="TZ43" s="130"/>
      <c r="UA43" s="130"/>
      <c r="UB43" s="130"/>
      <c r="UC43" s="130"/>
      <c r="UD43" s="130"/>
      <c r="UE43" s="130"/>
      <c r="UF43" s="130"/>
      <c r="UG43" s="130"/>
      <c r="UH43" s="130"/>
      <c r="UI43" s="130"/>
      <c r="UJ43" s="130"/>
      <c r="UK43" s="130"/>
      <c r="UL43" s="130"/>
      <c r="UM43" s="130"/>
      <c r="UN43" s="130"/>
      <c r="UO43" s="130"/>
      <c r="UP43" s="130"/>
      <c r="UQ43" s="130"/>
      <c r="UR43" s="130"/>
      <c r="US43" s="130"/>
      <c r="UT43" s="130"/>
      <c r="UU43" s="130"/>
      <c r="UV43" s="130"/>
      <c r="UW43" s="130"/>
      <c r="UX43" s="130"/>
      <c r="UY43" s="130"/>
      <c r="UZ43" s="130"/>
      <c r="VA43" s="130"/>
      <c r="VB43" s="130"/>
      <c r="VC43" s="130"/>
      <c r="VD43" s="130"/>
      <c r="VE43" s="130"/>
      <c r="VF43" s="130"/>
      <c r="VG43" s="130"/>
      <c r="VH43" s="130"/>
      <c r="VI43" s="130"/>
      <c r="VJ43" s="130"/>
      <c r="VK43" s="130"/>
      <c r="VL43" s="130"/>
      <c r="VM43" s="130"/>
      <c r="VN43" s="130"/>
      <c r="VO43" s="130"/>
      <c r="VP43" s="130"/>
      <c r="VQ43" s="130"/>
      <c r="VR43" s="130"/>
      <c r="VS43" s="130"/>
      <c r="VT43" s="130"/>
      <c r="VU43" s="130"/>
      <c r="VV43" s="130"/>
      <c r="VW43" s="130"/>
      <c r="VX43" s="130"/>
      <c r="VY43" s="130"/>
      <c r="VZ43" s="130"/>
      <c r="WA43" s="130"/>
      <c r="WB43" s="130"/>
      <c r="WC43" s="130"/>
      <c r="WD43" s="130"/>
      <c r="WE43" s="130"/>
      <c r="WF43" s="130"/>
      <c r="WG43" s="130"/>
      <c r="WH43" s="130"/>
      <c r="WI43" s="130"/>
      <c r="WJ43" s="130"/>
      <c r="WK43" s="130"/>
      <c r="WL43" s="130"/>
      <c r="WM43" s="130"/>
      <c r="WN43" s="130"/>
      <c r="WO43" s="130"/>
      <c r="WP43" s="130"/>
      <c r="WQ43" s="130"/>
      <c r="WR43" s="130"/>
      <c r="WS43" s="130"/>
      <c r="WT43" s="130"/>
      <c r="WU43" s="130"/>
      <c r="WV43" s="130"/>
      <c r="WW43" s="130"/>
      <c r="WX43" s="130"/>
      <c r="WY43" s="130"/>
      <c r="WZ43" s="130"/>
      <c r="XA43" s="130"/>
      <c r="XB43" s="130"/>
      <c r="XC43" s="130"/>
      <c r="XD43" s="130"/>
      <c r="XE43" s="130"/>
      <c r="XF43" s="130"/>
      <c r="XG43" s="130"/>
      <c r="XH43" s="130"/>
      <c r="XI43" s="130"/>
      <c r="XJ43" s="130"/>
      <c r="XK43" s="130"/>
      <c r="XL43" s="130"/>
      <c r="XM43" s="130"/>
      <c r="XN43" s="130"/>
      <c r="XO43" s="130"/>
      <c r="XP43" s="130"/>
      <c r="XQ43" s="130"/>
      <c r="XR43" s="130"/>
      <c r="XS43" s="130"/>
      <c r="XT43" s="130"/>
      <c r="XU43" s="130"/>
      <c r="XV43" s="130"/>
      <c r="XW43" s="130"/>
      <c r="XX43" s="130"/>
      <c r="XY43" s="130"/>
      <c r="XZ43" s="130"/>
      <c r="YA43" s="130"/>
      <c r="YB43" s="130"/>
      <c r="YC43" s="130"/>
      <c r="YD43" s="130"/>
      <c r="YE43" s="130"/>
      <c r="YF43" s="130"/>
      <c r="YG43" s="130"/>
      <c r="YH43" s="130"/>
      <c r="YI43" s="130"/>
      <c r="YJ43" s="130"/>
      <c r="YK43" s="130"/>
      <c r="YL43" s="130"/>
      <c r="YM43" s="130"/>
      <c r="YN43" s="130"/>
      <c r="YO43" s="130"/>
      <c r="YP43" s="130"/>
      <c r="YQ43" s="130"/>
      <c r="YR43" s="130"/>
      <c r="YS43" s="130"/>
      <c r="YT43" s="130"/>
      <c r="YU43" s="130"/>
      <c r="YV43" s="130"/>
      <c r="YW43" s="130"/>
      <c r="YX43" s="130"/>
      <c r="YY43" s="130"/>
      <c r="YZ43" s="130"/>
      <c r="ZA43" s="130"/>
      <c r="ZB43" s="130"/>
      <c r="ZC43" s="130"/>
      <c r="ZD43" s="130"/>
      <c r="ZE43" s="130"/>
      <c r="ZF43" s="130"/>
      <c r="ZG43" s="130"/>
      <c r="ZH43" s="130"/>
      <c r="ZI43" s="130"/>
      <c r="ZJ43" s="130"/>
      <c r="ZK43" s="130"/>
      <c r="ZL43" s="130"/>
      <c r="ZM43" s="130"/>
      <c r="ZN43" s="130"/>
      <c r="ZO43" s="130"/>
      <c r="ZP43" s="130"/>
      <c r="ZQ43" s="130"/>
      <c r="ZR43" s="130"/>
      <c r="ZS43" s="130"/>
      <c r="ZT43" s="130"/>
      <c r="ZU43" s="130"/>
      <c r="ZV43" s="130"/>
      <c r="ZW43" s="130"/>
      <c r="ZX43" s="130"/>
      <c r="ZY43" s="130"/>
      <c r="ZZ43" s="130"/>
    </row>
    <row r="44" spans="1:702" hidden="1" outlineLevel="1">
      <c r="A44" s="9">
        <v>41548</v>
      </c>
      <c r="B44" s="130">
        <v>2338.58789093</v>
      </c>
      <c r="C44" s="130">
        <v>937.26379809000002</v>
      </c>
      <c r="D44" s="130">
        <v>56.005589469999997</v>
      </c>
      <c r="E44" s="130">
        <v>715.67167427000004</v>
      </c>
      <c r="F44" s="130">
        <v>4.2943654799999997</v>
      </c>
      <c r="G44" s="130">
        <v>0.40275791999999999</v>
      </c>
      <c r="H44" s="130">
        <v>134.52224774000001</v>
      </c>
      <c r="I44" s="130">
        <v>384.41897205999999</v>
      </c>
      <c r="J44" s="130">
        <v>68.001154389999996</v>
      </c>
      <c r="K44" s="130">
        <v>5.2720313399999998</v>
      </c>
      <c r="L44" s="130">
        <v>2.9609207899999999</v>
      </c>
      <c r="M44" s="170" t="s">
        <v>186</v>
      </c>
      <c r="N44" s="130">
        <v>7.1475091199999996</v>
      </c>
      <c r="O44" s="130">
        <v>16.194562690000001</v>
      </c>
      <c r="P44" s="130">
        <v>0.89572565000000004</v>
      </c>
      <c r="Q44" s="130">
        <v>1.29233015</v>
      </c>
      <c r="R44" s="130">
        <v>2.8506942199999998</v>
      </c>
      <c r="S44" s="130">
        <v>1.9012830000000001E-2</v>
      </c>
      <c r="T44" s="130">
        <v>1.3745447200000001</v>
      </c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  <c r="EC44" s="130"/>
      <c r="ED44" s="130"/>
      <c r="EE44" s="130"/>
      <c r="EF44" s="130"/>
      <c r="EG44" s="130"/>
      <c r="EH44" s="130"/>
      <c r="EI44" s="130"/>
      <c r="EJ44" s="130"/>
      <c r="EK44" s="130"/>
      <c r="EL44" s="130"/>
      <c r="EM44" s="130"/>
      <c r="EN44" s="130"/>
      <c r="EO44" s="130"/>
      <c r="EP44" s="130"/>
      <c r="EQ44" s="130"/>
      <c r="ER44" s="130"/>
      <c r="ES44" s="130"/>
      <c r="ET44" s="130"/>
      <c r="EU44" s="130"/>
      <c r="EV44" s="130"/>
      <c r="EW44" s="130"/>
      <c r="EX44" s="130"/>
      <c r="EY44" s="130"/>
      <c r="EZ44" s="130"/>
      <c r="FA44" s="130"/>
      <c r="FB44" s="130"/>
      <c r="FC44" s="130"/>
      <c r="FD44" s="130"/>
      <c r="FE44" s="130"/>
      <c r="FF44" s="130"/>
      <c r="FG44" s="130"/>
      <c r="FH44" s="130"/>
      <c r="FI44" s="130"/>
      <c r="FJ44" s="130"/>
      <c r="FK44" s="130"/>
      <c r="FL44" s="130"/>
      <c r="FM44" s="130"/>
      <c r="FN44" s="130"/>
      <c r="FO44" s="130"/>
      <c r="FP44" s="130"/>
      <c r="FQ44" s="130"/>
      <c r="FR44" s="130"/>
      <c r="FS44" s="130"/>
      <c r="FT44" s="130"/>
      <c r="FU44" s="130"/>
      <c r="FV44" s="130"/>
      <c r="FW44" s="130"/>
      <c r="FX44" s="130"/>
      <c r="FY44" s="130"/>
      <c r="FZ44" s="130"/>
      <c r="GA44" s="130"/>
      <c r="GB44" s="130"/>
      <c r="GC44" s="130"/>
      <c r="GD44" s="130"/>
      <c r="GE44" s="130"/>
      <c r="GF44" s="130"/>
      <c r="GG44" s="130"/>
      <c r="GH44" s="130"/>
      <c r="GI44" s="130"/>
      <c r="GJ44" s="130"/>
      <c r="GK44" s="130"/>
      <c r="GL44" s="130"/>
      <c r="GM44" s="130"/>
      <c r="GN44" s="130"/>
      <c r="GO44" s="130"/>
      <c r="GP44" s="130"/>
      <c r="GQ44" s="130"/>
      <c r="GR44" s="130"/>
      <c r="GS44" s="130"/>
      <c r="GT44" s="130"/>
      <c r="GU44" s="130"/>
      <c r="GV44" s="130"/>
      <c r="GW44" s="130"/>
      <c r="GX44" s="130"/>
      <c r="GY44" s="130"/>
      <c r="GZ44" s="130"/>
      <c r="HA44" s="130"/>
      <c r="HB44" s="130"/>
      <c r="HC44" s="130"/>
      <c r="HD44" s="130"/>
      <c r="HE44" s="130"/>
      <c r="HF44" s="130"/>
      <c r="HG44" s="130"/>
      <c r="HH44" s="130"/>
      <c r="HI44" s="130"/>
      <c r="HJ44" s="130"/>
      <c r="HK44" s="130"/>
      <c r="HL44" s="130"/>
      <c r="HM44" s="130"/>
      <c r="HN44" s="130"/>
      <c r="HO44" s="130"/>
      <c r="HP44" s="130"/>
      <c r="HQ44" s="130"/>
      <c r="HR44" s="130"/>
      <c r="HS44" s="130"/>
      <c r="HT44" s="130"/>
      <c r="HU44" s="130"/>
      <c r="HV44" s="130"/>
      <c r="HW44" s="130"/>
      <c r="HX44" s="130"/>
      <c r="HY44" s="130"/>
      <c r="HZ44" s="130"/>
      <c r="IA44" s="130"/>
      <c r="IB44" s="130"/>
      <c r="IC44" s="130"/>
      <c r="ID44" s="130"/>
      <c r="IE44" s="130"/>
      <c r="IF44" s="130"/>
      <c r="IG44" s="130"/>
      <c r="IH44" s="130"/>
      <c r="II44" s="130"/>
      <c r="IJ44" s="130"/>
      <c r="IK44" s="130"/>
      <c r="IL44" s="130"/>
      <c r="IM44" s="130"/>
      <c r="IN44" s="130"/>
      <c r="IO44" s="130"/>
      <c r="IP44" s="130"/>
      <c r="IQ44" s="130"/>
      <c r="IR44" s="130"/>
      <c r="IS44" s="130"/>
      <c r="IT44" s="130"/>
      <c r="IU44" s="130"/>
      <c r="IV44" s="130"/>
      <c r="IW44" s="130"/>
      <c r="IX44" s="130"/>
      <c r="IY44" s="130"/>
      <c r="IZ44" s="130"/>
      <c r="JA44" s="130"/>
      <c r="JB44" s="130"/>
      <c r="JC44" s="130"/>
      <c r="JD44" s="130"/>
      <c r="JE44" s="130"/>
      <c r="JF44" s="130"/>
      <c r="JG44" s="130"/>
      <c r="JH44" s="130"/>
      <c r="JI44" s="130"/>
      <c r="JJ44" s="130"/>
      <c r="JK44" s="130"/>
      <c r="JL44" s="130"/>
      <c r="JM44" s="130"/>
      <c r="JN44" s="130"/>
      <c r="JO44" s="130"/>
      <c r="JP44" s="130"/>
      <c r="JQ44" s="130"/>
      <c r="JR44" s="130"/>
      <c r="JS44" s="130"/>
      <c r="JT44" s="130"/>
      <c r="JU44" s="130"/>
      <c r="JV44" s="130"/>
      <c r="JW44" s="130"/>
      <c r="JX44" s="130"/>
      <c r="JY44" s="130"/>
      <c r="JZ44" s="130"/>
      <c r="KA44" s="130"/>
      <c r="KB44" s="130"/>
      <c r="KC44" s="130"/>
      <c r="KD44" s="130"/>
      <c r="KE44" s="130"/>
      <c r="KF44" s="130"/>
      <c r="KG44" s="130"/>
      <c r="KH44" s="130"/>
      <c r="KI44" s="130"/>
      <c r="KJ44" s="130"/>
      <c r="KK44" s="130"/>
      <c r="KL44" s="130"/>
      <c r="KM44" s="130"/>
      <c r="KN44" s="130"/>
      <c r="KO44" s="130"/>
      <c r="KP44" s="130"/>
      <c r="KQ44" s="130"/>
      <c r="KR44" s="130"/>
      <c r="KS44" s="130"/>
      <c r="KT44" s="130"/>
      <c r="KU44" s="130"/>
      <c r="KV44" s="130"/>
      <c r="KW44" s="130"/>
      <c r="KX44" s="130"/>
      <c r="KY44" s="130"/>
      <c r="KZ44" s="130"/>
      <c r="LA44" s="130"/>
      <c r="LB44" s="130"/>
      <c r="LC44" s="130"/>
      <c r="LD44" s="130"/>
      <c r="LE44" s="130"/>
      <c r="LF44" s="130"/>
      <c r="LG44" s="130"/>
      <c r="LH44" s="130"/>
      <c r="LI44" s="130"/>
      <c r="LJ44" s="130"/>
      <c r="LK44" s="130"/>
      <c r="LL44" s="130"/>
      <c r="LM44" s="130"/>
      <c r="LN44" s="130"/>
      <c r="LO44" s="130"/>
      <c r="LP44" s="130"/>
      <c r="LQ44" s="130"/>
      <c r="LR44" s="130"/>
      <c r="LS44" s="130"/>
      <c r="LT44" s="130"/>
      <c r="LU44" s="130"/>
      <c r="LV44" s="130"/>
      <c r="LW44" s="130"/>
      <c r="LX44" s="130"/>
      <c r="LY44" s="130"/>
      <c r="LZ44" s="130"/>
      <c r="MA44" s="130"/>
      <c r="MB44" s="130"/>
      <c r="MC44" s="130"/>
      <c r="MD44" s="130"/>
      <c r="ME44" s="130"/>
      <c r="MF44" s="130"/>
      <c r="MG44" s="130"/>
      <c r="MH44" s="130"/>
      <c r="MI44" s="130"/>
      <c r="MJ44" s="130"/>
      <c r="MK44" s="130"/>
      <c r="ML44" s="130"/>
      <c r="MM44" s="130"/>
      <c r="MN44" s="130"/>
      <c r="MO44" s="130"/>
      <c r="MP44" s="130"/>
      <c r="MQ44" s="130"/>
      <c r="MR44" s="130"/>
      <c r="MS44" s="130"/>
      <c r="MT44" s="130"/>
      <c r="MU44" s="130"/>
      <c r="MV44" s="130"/>
      <c r="MW44" s="130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  <c r="NZ44" s="130"/>
      <c r="OA44" s="130"/>
      <c r="OB44" s="130"/>
      <c r="OC44" s="130"/>
      <c r="OD44" s="130"/>
      <c r="OE44" s="130"/>
      <c r="OF44" s="130"/>
      <c r="OG44" s="130"/>
      <c r="OH44" s="130"/>
      <c r="OI44" s="130"/>
      <c r="OJ44" s="130"/>
      <c r="OK44" s="130"/>
      <c r="OL44" s="130"/>
      <c r="OM44" s="130"/>
      <c r="ON44" s="130"/>
      <c r="OO44" s="130"/>
      <c r="OP44" s="130"/>
      <c r="OQ44" s="130"/>
      <c r="OR44" s="130"/>
      <c r="OS44" s="130"/>
      <c r="OT44" s="130"/>
      <c r="OU44" s="130"/>
      <c r="OV44" s="130"/>
      <c r="OW44" s="130"/>
      <c r="OX44" s="130"/>
      <c r="OY44" s="130"/>
      <c r="OZ44" s="130"/>
      <c r="PA44" s="130"/>
      <c r="PB44" s="130"/>
      <c r="PC44" s="130"/>
      <c r="PD44" s="130"/>
      <c r="PE44" s="130"/>
      <c r="PF44" s="130"/>
      <c r="PG44" s="130"/>
      <c r="PH44" s="130"/>
      <c r="PI44" s="130"/>
      <c r="PJ44" s="130"/>
      <c r="PK44" s="130"/>
      <c r="PL44" s="130"/>
      <c r="PM44" s="130"/>
      <c r="PN44" s="130"/>
      <c r="PO44" s="130"/>
      <c r="PP44" s="130"/>
      <c r="PQ44" s="130"/>
      <c r="PR44" s="130"/>
      <c r="PS44" s="130"/>
      <c r="PT44" s="130"/>
      <c r="PU44" s="130"/>
      <c r="PV44" s="130"/>
      <c r="PW44" s="130"/>
      <c r="PX44" s="130"/>
      <c r="PY44" s="130"/>
      <c r="PZ44" s="130"/>
      <c r="QA44" s="130"/>
      <c r="QB44" s="130"/>
      <c r="QC44" s="130"/>
      <c r="QD44" s="130"/>
      <c r="QE44" s="130"/>
      <c r="QF44" s="130"/>
      <c r="QG44" s="130"/>
      <c r="QH44" s="130"/>
      <c r="QI44" s="130"/>
      <c r="QJ44" s="130"/>
      <c r="QK44" s="130"/>
      <c r="QL44" s="130"/>
      <c r="QM44" s="130"/>
      <c r="QN44" s="130"/>
      <c r="QO44" s="130"/>
      <c r="QP44" s="130"/>
      <c r="QQ44" s="130"/>
      <c r="QR44" s="130"/>
      <c r="QS44" s="130"/>
      <c r="QT44" s="130"/>
      <c r="QU44" s="130"/>
      <c r="QV44" s="130"/>
      <c r="QW44" s="130"/>
      <c r="QX44" s="130"/>
      <c r="QY44" s="130"/>
      <c r="QZ44" s="130"/>
      <c r="RA44" s="130"/>
      <c r="RB44" s="130"/>
      <c r="RC44" s="130"/>
      <c r="RD44" s="130"/>
      <c r="RE44" s="130"/>
      <c r="RF44" s="130"/>
      <c r="RG44" s="130"/>
      <c r="RH44" s="130"/>
      <c r="RI44" s="130"/>
      <c r="RJ44" s="130"/>
      <c r="RK44" s="130"/>
      <c r="RL44" s="130"/>
      <c r="RM44" s="130"/>
      <c r="RN44" s="130"/>
      <c r="RO44" s="130"/>
      <c r="RP44" s="130"/>
      <c r="RQ44" s="130"/>
      <c r="RR44" s="130"/>
      <c r="RS44" s="130"/>
      <c r="RT44" s="130"/>
      <c r="RU44" s="130"/>
      <c r="RV44" s="130"/>
      <c r="RW44" s="130"/>
      <c r="RX44" s="130"/>
      <c r="RY44" s="130"/>
      <c r="RZ44" s="130"/>
      <c r="SA44" s="130"/>
      <c r="SB44" s="130"/>
      <c r="SC44" s="130"/>
      <c r="SD44" s="130"/>
      <c r="SE44" s="130"/>
      <c r="SF44" s="130"/>
      <c r="SG44" s="130"/>
      <c r="SH44" s="130"/>
      <c r="SI44" s="130"/>
      <c r="SJ44" s="130"/>
      <c r="SK44" s="130"/>
      <c r="SL44" s="130"/>
      <c r="SM44" s="130"/>
      <c r="SN44" s="130"/>
      <c r="SO44" s="130"/>
      <c r="SP44" s="130"/>
      <c r="SQ44" s="130"/>
      <c r="SR44" s="130"/>
      <c r="SS44" s="130"/>
      <c r="ST44" s="130"/>
      <c r="SU44" s="130"/>
      <c r="SV44" s="130"/>
      <c r="SW44" s="130"/>
      <c r="SX44" s="130"/>
      <c r="SY44" s="130"/>
      <c r="SZ44" s="130"/>
      <c r="TA44" s="130"/>
      <c r="TB44" s="130"/>
      <c r="TC44" s="130"/>
      <c r="TD44" s="130"/>
      <c r="TE44" s="130"/>
      <c r="TF44" s="130"/>
      <c r="TG44" s="130"/>
      <c r="TH44" s="130"/>
      <c r="TI44" s="130"/>
      <c r="TJ44" s="130"/>
      <c r="TK44" s="130"/>
      <c r="TL44" s="130"/>
      <c r="TM44" s="130"/>
      <c r="TN44" s="130"/>
      <c r="TO44" s="130"/>
      <c r="TP44" s="130"/>
      <c r="TQ44" s="130"/>
      <c r="TR44" s="130"/>
      <c r="TS44" s="130"/>
      <c r="TT44" s="130"/>
      <c r="TU44" s="130"/>
      <c r="TV44" s="130"/>
      <c r="TW44" s="130"/>
      <c r="TX44" s="130"/>
      <c r="TY44" s="130"/>
      <c r="TZ44" s="130"/>
      <c r="UA44" s="130"/>
      <c r="UB44" s="130"/>
      <c r="UC44" s="130"/>
      <c r="UD44" s="130"/>
      <c r="UE44" s="130"/>
      <c r="UF44" s="130"/>
      <c r="UG44" s="130"/>
      <c r="UH44" s="130"/>
      <c r="UI44" s="130"/>
      <c r="UJ44" s="130"/>
      <c r="UK44" s="130"/>
      <c r="UL44" s="130"/>
      <c r="UM44" s="130"/>
      <c r="UN44" s="130"/>
      <c r="UO44" s="130"/>
      <c r="UP44" s="130"/>
      <c r="UQ44" s="130"/>
      <c r="UR44" s="130"/>
      <c r="US44" s="130"/>
      <c r="UT44" s="130"/>
      <c r="UU44" s="130"/>
      <c r="UV44" s="130"/>
      <c r="UW44" s="130"/>
      <c r="UX44" s="130"/>
      <c r="UY44" s="130"/>
      <c r="UZ44" s="130"/>
      <c r="VA44" s="130"/>
      <c r="VB44" s="130"/>
      <c r="VC44" s="130"/>
      <c r="VD44" s="130"/>
      <c r="VE44" s="130"/>
      <c r="VF44" s="130"/>
      <c r="VG44" s="130"/>
      <c r="VH44" s="130"/>
      <c r="VI44" s="130"/>
      <c r="VJ44" s="130"/>
      <c r="VK44" s="130"/>
      <c r="VL44" s="130"/>
      <c r="VM44" s="130"/>
      <c r="VN44" s="130"/>
      <c r="VO44" s="130"/>
      <c r="VP44" s="130"/>
      <c r="VQ44" s="130"/>
      <c r="VR44" s="130"/>
      <c r="VS44" s="130"/>
      <c r="VT44" s="130"/>
      <c r="VU44" s="130"/>
      <c r="VV44" s="130"/>
      <c r="VW44" s="130"/>
      <c r="VX44" s="130"/>
      <c r="VY44" s="130"/>
      <c r="VZ44" s="130"/>
      <c r="WA44" s="130"/>
      <c r="WB44" s="130"/>
      <c r="WC44" s="130"/>
      <c r="WD44" s="130"/>
      <c r="WE44" s="130"/>
      <c r="WF44" s="130"/>
      <c r="WG44" s="130"/>
      <c r="WH44" s="130"/>
      <c r="WI44" s="130"/>
      <c r="WJ44" s="130"/>
      <c r="WK44" s="130"/>
      <c r="WL44" s="130"/>
      <c r="WM44" s="130"/>
      <c r="WN44" s="130"/>
      <c r="WO44" s="130"/>
      <c r="WP44" s="130"/>
      <c r="WQ44" s="130"/>
      <c r="WR44" s="130"/>
      <c r="WS44" s="130"/>
      <c r="WT44" s="130"/>
      <c r="WU44" s="130"/>
      <c r="WV44" s="130"/>
      <c r="WW44" s="130"/>
      <c r="WX44" s="130"/>
      <c r="WY44" s="130"/>
      <c r="WZ44" s="130"/>
      <c r="XA44" s="130"/>
      <c r="XB44" s="130"/>
      <c r="XC44" s="130"/>
      <c r="XD44" s="130"/>
      <c r="XE44" s="130"/>
      <c r="XF44" s="130"/>
      <c r="XG44" s="130"/>
      <c r="XH44" s="130"/>
      <c r="XI44" s="130"/>
      <c r="XJ44" s="130"/>
      <c r="XK44" s="130"/>
      <c r="XL44" s="130"/>
      <c r="XM44" s="130"/>
      <c r="XN44" s="130"/>
      <c r="XO44" s="130"/>
      <c r="XP44" s="130"/>
      <c r="XQ44" s="130"/>
      <c r="XR44" s="130"/>
      <c r="XS44" s="130"/>
      <c r="XT44" s="130"/>
      <c r="XU44" s="130"/>
      <c r="XV44" s="130"/>
      <c r="XW44" s="130"/>
      <c r="XX44" s="130"/>
      <c r="XY44" s="130"/>
      <c r="XZ44" s="130"/>
      <c r="YA44" s="130"/>
      <c r="YB44" s="130"/>
      <c r="YC44" s="130"/>
      <c r="YD44" s="130"/>
      <c r="YE44" s="130"/>
      <c r="YF44" s="130"/>
      <c r="YG44" s="130"/>
      <c r="YH44" s="130"/>
      <c r="YI44" s="130"/>
      <c r="YJ44" s="130"/>
      <c r="YK44" s="130"/>
      <c r="YL44" s="130"/>
      <c r="YM44" s="130"/>
      <c r="YN44" s="130"/>
      <c r="YO44" s="130"/>
      <c r="YP44" s="130"/>
      <c r="YQ44" s="130"/>
      <c r="YR44" s="130"/>
      <c r="YS44" s="130"/>
      <c r="YT44" s="130"/>
      <c r="YU44" s="130"/>
      <c r="YV44" s="130"/>
      <c r="YW44" s="130"/>
      <c r="YX44" s="130"/>
      <c r="YY44" s="130"/>
      <c r="YZ44" s="130"/>
      <c r="ZA44" s="130"/>
      <c r="ZB44" s="130"/>
      <c r="ZC44" s="130"/>
      <c r="ZD44" s="130"/>
      <c r="ZE44" s="130"/>
      <c r="ZF44" s="130"/>
      <c r="ZG44" s="130"/>
      <c r="ZH44" s="130"/>
      <c r="ZI44" s="130"/>
      <c r="ZJ44" s="130"/>
      <c r="ZK44" s="130"/>
      <c r="ZL44" s="130"/>
      <c r="ZM44" s="130"/>
      <c r="ZN44" s="130"/>
      <c r="ZO44" s="130"/>
      <c r="ZP44" s="130"/>
      <c r="ZQ44" s="130"/>
      <c r="ZR44" s="130"/>
      <c r="ZS44" s="130"/>
      <c r="ZT44" s="130"/>
      <c r="ZU44" s="130"/>
      <c r="ZV44" s="130"/>
      <c r="ZW44" s="130"/>
      <c r="ZX44" s="130"/>
      <c r="ZY44" s="130"/>
      <c r="ZZ44" s="130"/>
    </row>
    <row r="45" spans="1:702" hidden="1" outlineLevel="1">
      <c r="A45" s="9">
        <v>41579</v>
      </c>
      <c r="B45" s="130">
        <v>2385.21682667</v>
      </c>
      <c r="C45" s="130">
        <v>903.71847327</v>
      </c>
      <c r="D45" s="130">
        <v>56.199862840000002</v>
      </c>
      <c r="E45" s="130">
        <v>654.47514864000004</v>
      </c>
      <c r="F45" s="130">
        <v>4.3159072199999997</v>
      </c>
      <c r="G45" s="130">
        <v>0.55122806000000002</v>
      </c>
      <c r="H45" s="130">
        <v>133.28742213999999</v>
      </c>
      <c r="I45" s="130">
        <v>532.62571446000004</v>
      </c>
      <c r="J45" s="130">
        <v>68.498415390000005</v>
      </c>
      <c r="K45" s="130">
        <v>5.5532747000000002</v>
      </c>
      <c r="L45" s="130">
        <v>2.9479529800000002</v>
      </c>
      <c r="M45" s="170" t="s">
        <v>186</v>
      </c>
      <c r="N45" s="130">
        <v>7.0151884100000004</v>
      </c>
      <c r="O45" s="130">
        <v>9.1797915799999998</v>
      </c>
      <c r="P45" s="130">
        <v>0.81485985000000005</v>
      </c>
      <c r="Q45" s="130">
        <v>1.4941669200000001</v>
      </c>
      <c r="R45" s="130">
        <v>3.0808479599999998</v>
      </c>
      <c r="S45" s="130">
        <v>2.1084729999999999E-2</v>
      </c>
      <c r="T45" s="130">
        <v>1.4374875199999999</v>
      </c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130"/>
      <c r="EQ45" s="130"/>
      <c r="ER45" s="130"/>
      <c r="ES45" s="130"/>
      <c r="ET45" s="130"/>
      <c r="EU45" s="130"/>
      <c r="EV45" s="130"/>
      <c r="EW45" s="130"/>
      <c r="EX45" s="130"/>
      <c r="EY45" s="130"/>
      <c r="EZ45" s="130"/>
      <c r="FA45" s="130"/>
      <c r="FB45" s="130"/>
      <c r="FC45" s="130"/>
      <c r="FD45" s="130"/>
      <c r="FE45" s="130"/>
      <c r="FF45" s="130"/>
      <c r="FG45" s="130"/>
      <c r="FH45" s="130"/>
      <c r="FI45" s="130"/>
      <c r="FJ45" s="130"/>
      <c r="FK45" s="130"/>
      <c r="FL45" s="130"/>
      <c r="FM45" s="130"/>
      <c r="FN45" s="130"/>
      <c r="FO45" s="130"/>
      <c r="FP45" s="130"/>
      <c r="FQ45" s="130"/>
      <c r="FR45" s="130"/>
      <c r="FS45" s="130"/>
      <c r="FT45" s="130"/>
      <c r="FU45" s="130"/>
      <c r="FV45" s="130"/>
      <c r="FW45" s="130"/>
      <c r="FX45" s="130"/>
      <c r="FY45" s="130"/>
      <c r="FZ45" s="130"/>
      <c r="GA45" s="130"/>
      <c r="GB45" s="130"/>
      <c r="GC45" s="130"/>
      <c r="GD45" s="130"/>
      <c r="GE45" s="130"/>
      <c r="GF45" s="130"/>
      <c r="GG45" s="130"/>
      <c r="GH45" s="130"/>
      <c r="GI45" s="130"/>
      <c r="GJ45" s="130"/>
      <c r="GK45" s="130"/>
      <c r="GL45" s="130"/>
      <c r="GM45" s="130"/>
      <c r="GN45" s="130"/>
      <c r="GO45" s="130"/>
      <c r="GP45" s="130"/>
      <c r="GQ45" s="130"/>
      <c r="GR45" s="130"/>
      <c r="GS45" s="130"/>
      <c r="GT45" s="130"/>
      <c r="GU45" s="130"/>
      <c r="GV45" s="130"/>
      <c r="GW45" s="130"/>
      <c r="GX45" s="130"/>
      <c r="GY45" s="130"/>
      <c r="GZ45" s="130"/>
      <c r="HA45" s="130"/>
      <c r="HB45" s="130"/>
      <c r="HC45" s="130"/>
      <c r="HD45" s="130"/>
      <c r="HE45" s="130"/>
      <c r="HF45" s="130"/>
      <c r="HG45" s="130"/>
      <c r="HH45" s="130"/>
      <c r="HI45" s="130"/>
      <c r="HJ45" s="130"/>
      <c r="HK45" s="130"/>
      <c r="HL45" s="130"/>
      <c r="HM45" s="130"/>
      <c r="HN45" s="130"/>
      <c r="HO45" s="130"/>
      <c r="HP45" s="130"/>
      <c r="HQ45" s="130"/>
      <c r="HR45" s="130"/>
      <c r="HS45" s="130"/>
      <c r="HT45" s="130"/>
      <c r="HU45" s="130"/>
      <c r="HV45" s="130"/>
      <c r="HW45" s="130"/>
      <c r="HX45" s="130"/>
      <c r="HY45" s="130"/>
      <c r="HZ45" s="130"/>
      <c r="IA45" s="130"/>
      <c r="IB45" s="130"/>
      <c r="IC45" s="130"/>
      <c r="ID45" s="130"/>
      <c r="IE45" s="130"/>
      <c r="IF45" s="130"/>
      <c r="IG45" s="130"/>
      <c r="IH45" s="130"/>
      <c r="II45" s="130"/>
      <c r="IJ45" s="130"/>
      <c r="IK45" s="130"/>
      <c r="IL45" s="130"/>
      <c r="IM45" s="130"/>
      <c r="IN45" s="130"/>
      <c r="IO45" s="130"/>
      <c r="IP45" s="130"/>
      <c r="IQ45" s="130"/>
      <c r="IR45" s="130"/>
      <c r="IS45" s="130"/>
      <c r="IT45" s="130"/>
      <c r="IU45" s="130"/>
      <c r="IV45" s="130"/>
      <c r="IW45" s="130"/>
      <c r="IX45" s="130"/>
      <c r="IY45" s="130"/>
      <c r="IZ45" s="130"/>
      <c r="JA45" s="130"/>
      <c r="JB45" s="130"/>
      <c r="JC45" s="130"/>
      <c r="JD45" s="130"/>
      <c r="JE45" s="130"/>
      <c r="JF45" s="130"/>
      <c r="JG45" s="130"/>
      <c r="JH45" s="130"/>
      <c r="JI45" s="130"/>
      <c r="JJ45" s="130"/>
      <c r="JK45" s="130"/>
      <c r="JL45" s="130"/>
      <c r="JM45" s="130"/>
      <c r="JN45" s="130"/>
      <c r="JO45" s="130"/>
      <c r="JP45" s="130"/>
      <c r="JQ45" s="130"/>
      <c r="JR45" s="130"/>
      <c r="JS45" s="130"/>
      <c r="JT45" s="130"/>
      <c r="JU45" s="130"/>
      <c r="JV45" s="130"/>
      <c r="JW45" s="130"/>
      <c r="JX45" s="130"/>
      <c r="JY45" s="130"/>
      <c r="JZ45" s="130"/>
      <c r="KA45" s="130"/>
      <c r="KB45" s="130"/>
      <c r="KC45" s="130"/>
      <c r="KD45" s="130"/>
      <c r="KE45" s="130"/>
      <c r="KF45" s="130"/>
      <c r="KG45" s="130"/>
      <c r="KH45" s="130"/>
      <c r="KI45" s="130"/>
      <c r="KJ45" s="130"/>
      <c r="KK45" s="130"/>
      <c r="KL45" s="130"/>
      <c r="KM45" s="130"/>
      <c r="KN45" s="130"/>
      <c r="KO45" s="130"/>
      <c r="KP45" s="130"/>
      <c r="KQ45" s="130"/>
      <c r="KR45" s="130"/>
      <c r="KS45" s="130"/>
      <c r="KT45" s="130"/>
      <c r="KU45" s="130"/>
      <c r="KV45" s="130"/>
      <c r="KW45" s="130"/>
      <c r="KX45" s="130"/>
      <c r="KY45" s="130"/>
      <c r="KZ45" s="130"/>
      <c r="LA45" s="130"/>
      <c r="LB45" s="130"/>
      <c r="LC45" s="130"/>
      <c r="LD45" s="130"/>
      <c r="LE45" s="130"/>
      <c r="LF45" s="130"/>
      <c r="LG45" s="130"/>
      <c r="LH45" s="130"/>
      <c r="LI45" s="130"/>
      <c r="LJ45" s="130"/>
      <c r="LK45" s="130"/>
      <c r="LL45" s="130"/>
      <c r="LM45" s="130"/>
      <c r="LN45" s="130"/>
      <c r="LO45" s="130"/>
      <c r="LP45" s="130"/>
      <c r="LQ45" s="130"/>
      <c r="LR45" s="130"/>
      <c r="LS45" s="130"/>
      <c r="LT45" s="130"/>
      <c r="LU45" s="130"/>
      <c r="LV45" s="130"/>
      <c r="LW45" s="130"/>
      <c r="LX45" s="130"/>
      <c r="LY45" s="130"/>
      <c r="LZ45" s="130"/>
      <c r="MA45" s="130"/>
      <c r="MB45" s="130"/>
      <c r="MC45" s="130"/>
      <c r="MD45" s="130"/>
      <c r="ME45" s="130"/>
      <c r="MF45" s="130"/>
      <c r="MG45" s="130"/>
      <c r="MH45" s="130"/>
      <c r="MI45" s="130"/>
      <c r="MJ45" s="130"/>
      <c r="MK45" s="130"/>
      <c r="ML45" s="130"/>
      <c r="MM45" s="130"/>
      <c r="MN45" s="130"/>
      <c r="MO45" s="130"/>
      <c r="MP45" s="130"/>
      <c r="MQ45" s="130"/>
      <c r="MR45" s="130"/>
      <c r="MS45" s="130"/>
      <c r="MT45" s="130"/>
      <c r="MU45" s="130"/>
      <c r="MV45" s="130"/>
      <c r="MW45" s="130"/>
      <c r="MX45" s="130"/>
      <c r="MY45" s="130"/>
      <c r="MZ45" s="130"/>
      <c r="NA45" s="130"/>
      <c r="NB45" s="130"/>
      <c r="NC45" s="130"/>
      <c r="ND45" s="130"/>
      <c r="NE45" s="130"/>
      <c r="NF45" s="130"/>
      <c r="NG45" s="130"/>
      <c r="NH45" s="130"/>
      <c r="NI45" s="130"/>
      <c r="NJ45" s="130"/>
      <c r="NK45" s="130"/>
      <c r="NL45" s="130"/>
      <c r="NM45" s="130"/>
      <c r="NN45" s="130"/>
      <c r="NO45" s="130"/>
      <c r="NP45" s="130"/>
      <c r="NQ45" s="130"/>
      <c r="NR45" s="130"/>
      <c r="NS45" s="130"/>
      <c r="NT45" s="130"/>
      <c r="NU45" s="130"/>
      <c r="NV45" s="130"/>
      <c r="NW45" s="130"/>
      <c r="NX45" s="130"/>
      <c r="NY45" s="130"/>
      <c r="NZ45" s="130"/>
      <c r="OA45" s="130"/>
      <c r="OB45" s="130"/>
      <c r="OC45" s="130"/>
      <c r="OD45" s="130"/>
      <c r="OE45" s="130"/>
      <c r="OF45" s="130"/>
      <c r="OG45" s="130"/>
      <c r="OH45" s="130"/>
      <c r="OI45" s="130"/>
      <c r="OJ45" s="130"/>
      <c r="OK45" s="130"/>
      <c r="OL45" s="130"/>
      <c r="OM45" s="130"/>
      <c r="ON45" s="130"/>
      <c r="OO45" s="130"/>
      <c r="OP45" s="130"/>
      <c r="OQ45" s="130"/>
      <c r="OR45" s="130"/>
      <c r="OS45" s="130"/>
      <c r="OT45" s="130"/>
      <c r="OU45" s="130"/>
      <c r="OV45" s="130"/>
      <c r="OW45" s="130"/>
      <c r="OX45" s="130"/>
      <c r="OY45" s="130"/>
      <c r="OZ45" s="130"/>
      <c r="PA45" s="130"/>
      <c r="PB45" s="130"/>
      <c r="PC45" s="130"/>
      <c r="PD45" s="130"/>
      <c r="PE45" s="130"/>
      <c r="PF45" s="130"/>
      <c r="PG45" s="130"/>
      <c r="PH45" s="130"/>
      <c r="PI45" s="130"/>
      <c r="PJ45" s="130"/>
      <c r="PK45" s="130"/>
      <c r="PL45" s="130"/>
      <c r="PM45" s="130"/>
      <c r="PN45" s="130"/>
      <c r="PO45" s="130"/>
      <c r="PP45" s="130"/>
      <c r="PQ45" s="130"/>
      <c r="PR45" s="130"/>
      <c r="PS45" s="130"/>
      <c r="PT45" s="130"/>
      <c r="PU45" s="130"/>
      <c r="PV45" s="130"/>
      <c r="PW45" s="130"/>
      <c r="PX45" s="130"/>
      <c r="PY45" s="130"/>
      <c r="PZ45" s="130"/>
      <c r="QA45" s="130"/>
      <c r="QB45" s="130"/>
      <c r="QC45" s="130"/>
      <c r="QD45" s="130"/>
      <c r="QE45" s="130"/>
      <c r="QF45" s="130"/>
      <c r="QG45" s="130"/>
      <c r="QH45" s="130"/>
      <c r="QI45" s="130"/>
      <c r="QJ45" s="130"/>
      <c r="QK45" s="130"/>
      <c r="QL45" s="130"/>
      <c r="QM45" s="130"/>
      <c r="QN45" s="130"/>
      <c r="QO45" s="130"/>
      <c r="QP45" s="130"/>
      <c r="QQ45" s="130"/>
      <c r="QR45" s="130"/>
      <c r="QS45" s="130"/>
      <c r="QT45" s="130"/>
      <c r="QU45" s="130"/>
      <c r="QV45" s="130"/>
      <c r="QW45" s="130"/>
      <c r="QX45" s="130"/>
      <c r="QY45" s="130"/>
      <c r="QZ45" s="130"/>
      <c r="RA45" s="130"/>
      <c r="RB45" s="130"/>
      <c r="RC45" s="130"/>
      <c r="RD45" s="130"/>
      <c r="RE45" s="130"/>
      <c r="RF45" s="130"/>
      <c r="RG45" s="130"/>
      <c r="RH45" s="130"/>
      <c r="RI45" s="130"/>
      <c r="RJ45" s="130"/>
      <c r="RK45" s="130"/>
      <c r="RL45" s="130"/>
      <c r="RM45" s="130"/>
      <c r="RN45" s="130"/>
      <c r="RO45" s="130"/>
      <c r="RP45" s="130"/>
      <c r="RQ45" s="130"/>
      <c r="RR45" s="130"/>
      <c r="RS45" s="130"/>
      <c r="RT45" s="130"/>
      <c r="RU45" s="130"/>
      <c r="RV45" s="130"/>
      <c r="RW45" s="130"/>
      <c r="RX45" s="130"/>
      <c r="RY45" s="130"/>
      <c r="RZ45" s="130"/>
      <c r="SA45" s="130"/>
      <c r="SB45" s="130"/>
      <c r="SC45" s="130"/>
      <c r="SD45" s="130"/>
      <c r="SE45" s="130"/>
      <c r="SF45" s="130"/>
      <c r="SG45" s="130"/>
      <c r="SH45" s="130"/>
      <c r="SI45" s="130"/>
      <c r="SJ45" s="130"/>
      <c r="SK45" s="130"/>
      <c r="SL45" s="130"/>
      <c r="SM45" s="130"/>
      <c r="SN45" s="130"/>
      <c r="SO45" s="130"/>
      <c r="SP45" s="130"/>
      <c r="SQ45" s="130"/>
      <c r="SR45" s="130"/>
      <c r="SS45" s="130"/>
      <c r="ST45" s="130"/>
      <c r="SU45" s="130"/>
      <c r="SV45" s="130"/>
      <c r="SW45" s="130"/>
      <c r="SX45" s="130"/>
      <c r="SY45" s="130"/>
      <c r="SZ45" s="130"/>
      <c r="TA45" s="130"/>
      <c r="TB45" s="130"/>
      <c r="TC45" s="130"/>
      <c r="TD45" s="130"/>
      <c r="TE45" s="130"/>
      <c r="TF45" s="130"/>
      <c r="TG45" s="130"/>
      <c r="TH45" s="130"/>
      <c r="TI45" s="130"/>
      <c r="TJ45" s="130"/>
      <c r="TK45" s="130"/>
      <c r="TL45" s="130"/>
      <c r="TM45" s="130"/>
      <c r="TN45" s="130"/>
      <c r="TO45" s="130"/>
      <c r="TP45" s="130"/>
      <c r="TQ45" s="130"/>
      <c r="TR45" s="130"/>
      <c r="TS45" s="130"/>
      <c r="TT45" s="130"/>
      <c r="TU45" s="130"/>
      <c r="TV45" s="130"/>
      <c r="TW45" s="130"/>
      <c r="TX45" s="130"/>
      <c r="TY45" s="130"/>
      <c r="TZ45" s="130"/>
      <c r="UA45" s="130"/>
      <c r="UB45" s="130"/>
      <c r="UC45" s="130"/>
      <c r="UD45" s="130"/>
      <c r="UE45" s="130"/>
      <c r="UF45" s="130"/>
      <c r="UG45" s="130"/>
      <c r="UH45" s="130"/>
      <c r="UI45" s="130"/>
      <c r="UJ45" s="130"/>
      <c r="UK45" s="130"/>
      <c r="UL45" s="130"/>
      <c r="UM45" s="130"/>
      <c r="UN45" s="130"/>
      <c r="UO45" s="130"/>
      <c r="UP45" s="130"/>
      <c r="UQ45" s="130"/>
      <c r="UR45" s="130"/>
      <c r="US45" s="130"/>
      <c r="UT45" s="130"/>
      <c r="UU45" s="130"/>
      <c r="UV45" s="130"/>
      <c r="UW45" s="130"/>
      <c r="UX45" s="130"/>
      <c r="UY45" s="130"/>
      <c r="UZ45" s="130"/>
      <c r="VA45" s="130"/>
      <c r="VB45" s="130"/>
      <c r="VC45" s="130"/>
      <c r="VD45" s="130"/>
      <c r="VE45" s="130"/>
      <c r="VF45" s="130"/>
      <c r="VG45" s="130"/>
      <c r="VH45" s="130"/>
      <c r="VI45" s="130"/>
      <c r="VJ45" s="130"/>
      <c r="VK45" s="130"/>
      <c r="VL45" s="130"/>
      <c r="VM45" s="130"/>
      <c r="VN45" s="130"/>
      <c r="VO45" s="130"/>
      <c r="VP45" s="130"/>
      <c r="VQ45" s="130"/>
      <c r="VR45" s="130"/>
      <c r="VS45" s="130"/>
      <c r="VT45" s="130"/>
      <c r="VU45" s="130"/>
      <c r="VV45" s="130"/>
      <c r="VW45" s="130"/>
      <c r="VX45" s="130"/>
      <c r="VY45" s="130"/>
      <c r="VZ45" s="130"/>
      <c r="WA45" s="130"/>
      <c r="WB45" s="130"/>
      <c r="WC45" s="130"/>
      <c r="WD45" s="130"/>
      <c r="WE45" s="130"/>
      <c r="WF45" s="130"/>
      <c r="WG45" s="130"/>
      <c r="WH45" s="130"/>
      <c r="WI45" s="130"/>
      <c r="WJ45" s="130"/>
      <c r="WK45" s="130"/>
      <c r="WL45" s="130"/>
      <c r="WM45" s="130"/>
      <c r="WN45" s="130"/>
      <c r="WO45" s="130"/>
      <c r="WP45" s="130"/>
      <c r="WQ45" s="130"/>
      <c r="WR45" s="130"/>
      <c r="WS45" s="130"/>
      <c r="WT45" s="130"/>
      <c r="WU45" s="130"/>
      <c r="WV45" s="130"/>
      <c r="WW45" s="130"/>
      <c r="WX45" s="130"/>
      <c r="WY45" s="130"/>
      <c r="WZ45" s="130"/>
      <c r="XA45" s="130"/>
      <c r="XB45" s="130"/>
      <c r="XC45" s="130"/>
      <c r="XD45" s="130"/>
      <c r="XE45" s="130"/>
      <c r="XF45" s="130"/>
      <c r="XG45" s="130"/>
      <c r="XH45" s="130"/>
      <c r="XI45" s="130"/>
      <c r="XJ45" s="130"/>
      <c r="XK45" s="130"/>
      <c r="XL45" s="130"/>
      <c r="XM45" s="130"/>
      <c r="XN45" s="130"/>
      <c r="XO45" s="130"/>
      <c r="XP45" s="130"/>
      <c r="XQ45" s="130"/>
      <c r="XR45" s="130"/>
      <c r="XS45" s="130"/>
      <c r="XT45" s="130"/>
      <c r="XU45" s="130"/>
      <c r="XV45" s="130"/>
      <c r="XW45" s="130"/>
      <c r="XX45" s="130"/>
      <c r="XY45" s="130"/>
      <c r="XZ45" s="130"/>
      <c r="YA45" s="130"/>
      <c r="YB45" s="130"/>
      <c r="YC45" s="130"/>
      <c r="YD45" s="130"/>
      <c r="YE45" s="130"/>
      <c r="YF45" s="130"/>
      <c r="YG45" s="130"/>
      <c r="YH45" s="130"/>
      <c r="YI45" s="130"/>
      <c r="YJ45" s="130"/>
      <c r="YK45" s="130"/>
      <c r="YL45" s="130"/>
      <c r="YM45" s="130"/>
      <c r="YN45" s="130"/>
      <c r="YO45" s="130"/>
      <c r="YP45" s="130"/>
      <c r="YQ45" s="130"/>
      <c r="YR45" s="130"/>
      <c r="YS45" s="130"/>
      <c r="YT45" s="130"/>
      <c r="YU45" s="130"/>
      <c r="YV45" s="130"/>
      <c r="YW45" s="130"/>
      <c r="YX45" s="130"/>
      <c r="YY45" s="130"/>
      <c r="YZ45" s="130"/>
      <c r="ZA45" s="130"/>
      <c r="ZB45" s="130"/>
      <c r="ZC45" s="130"/>
      <c r="ZD45" s="130"/>
      <c r="ZE45" s="130"/>
      <c r="ZF45" s="130"/>
      <c r="ZG45" s="130"/>
      <c r="ZH45" s="130"/>
      <c r="ZI45" s="130"/>
      <c r="ZJ45" s="130"/>
      <c r="ZK45" s="130"/>
      <c r="ZL45" s="130"/>
      <c r="ZM45" s="130"/>
      <c r="ZN45" s="130"/>
      <c r="ZO45" s="130"/>
      <c r="ZP45" s="130"/>
      <c r="ZQ45" s="130"/>
      <c r="ZR45" s="130"/>
      <c r="ZS45" s="130"/>
      <c r="ZT45" s="130"/>
      <c r="ZU45" s="130"/>
      <c r="ZV45" s="130"/>
      <c r="ZW45" s="130"/>
      <c r="ZX45" s="130"/>
      <c r="ZY45" s="130"/>
      <c r="ZZ45" s="130"/>
    </row>
    <row r="46" spans="1:702" hidden="1" outlineLevel="1">
      <c r="A46" s="9">
        <v>41609</v>
      </c>
      <c r="B46" s="130">
        <v>2413.2233534299999</v>
      </c>
      <c r="C46" s="130">
        <v>823.20076259999996</v>
      </c>
      <c r="D46" s="130">
        <v>55.830457940000002</v>
      </c>
      <c r="E46" s="130">
        <v>628.58049028999994</v>
      </c>
      <c r="F46" s="130">
        <v>4.04133707</v>
      </c>
      <c r="G46" s="130">
        <v>0.50330927999999997</v>
      </c>
      <c r="H46" s="130">
        <v>128.35394932</v>
      </c>
      <c r="I46" s="130">
        <v>666.40380228000004</v>
      </c>
      <c r="J46" s="130">
        <v>72.197395389999997</v>
      </c>
      <c r="K46" s="130">
        <v>6.2025968999999996</v>
      </c>
      <c r="L46" s="130">
        <v>3.5957113299999999</v>
      </c>
      <c r="M46" s="170" t="s">
        <v>186</v>
      </c>
      <c r="N46" s="130">
        <v>7.9987166600000004</v>
      </c>
      <c r="O46" s="130">
        <v>6.2729354099999997</v>
      </c>
      <c r="P46" s="130">
        <v>4.37223323</v>
      </c>
      <c r="Q46" s="130">
        <v>1.2796194700000001</v>
      </c>
      <c r="R46" s="130">
        <v>3.1326322800000002</v>
      </c>
      <c r="S46" s="130">
        <v>2.0606309999999999E-2</v>
      </c>
      <c r="T46" s="130">
        <v>1.2367976700000001</v>
      </c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  <c r="FF46" s="130"/>
      <c r="FG46" s="130"/>
      <c r="FH46" s="130"/>
      <c r="FI46" s="130"/>
      <c r="FJ46" s="130"/>
      <c r="FK46" s="130"/>
      <c r="FL46" s="130"/>
      <c r="FM46" s="130"/>
      <c r="FN46" s="130"/>
      <c r="FO46" s="130"/>
      <c r="FP46" s="130"/>
      <c r="FQ46" s="130"/>
      <c r="FR46" s="130"/>
      <c r="FS46" s="130"/>
      <c r="FT46" s="130"/>
      <c r="FU46" s="130"/>
      <c r="FV46" s="130"/>
      <c r="FW46" s="130"/>
      <c r="FX46" s="130"/>
      <c r="FY46" s="130"/>
      <c r="FZ46" s="130"/>
      <c r="GA46" s="130"/>
      <c r="GB46" s="130"/>
      <c r="GC46" s="130"/>
      <c r="GD46" s="130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  <c r="IW46" s="130"/>
      <c r="IX46" s="130"/>
      <c r="IY46" s="130"/>
      <c r="IZ46" s="130"/>
      <c r="JA46" s="130"/>
      <c r="JB46" s="130"/>
      <c r="JC46" s="130"/>
      <c r="JD46" s="130"/>
      <c r="JE46" s="130"/>
      <c r="JF46" s="130"/>
      <c r="JG46" s="130"/>
      <c r="JH46" s="130"/>
      <c r="JI46" s="130"/>
      <c r="JJ46" s="130"/>
      <c r="JK46" s="130"/>
      <c r="JL46" s="130"/>
      <c r="JM46" s="130"/>
      <c r="JN46" s="130"/>
      <c r="JO46" s="130"/>
      <c r="JP46" s="130"/>
      <c r="JQ46" s="130"/>
      <c r="JR46" s="130"/>
      <c r="JS46" s="130"/>
      <c r="JT46" s="130"/>
      <c r="JU46" s="130"/>
      <c r="JV46" s="130"/>
      <c r="JW46" s="130"/>
      <c r="JX46" s="130"/>
      <c r="JY46" s="130"/>
      <c r="JZ46" s="130"/>
      <c r="KA46" s="130"/>
      <c r="KB46" s="130"/>
      <c r="KC46" s="130"/>
      <c r="KD46" s="130"/>
      <c r="KE46" s="130"/>
      <c r="KF46" s="130"/>
      <c r="KG46" s="130"/>
      <c r="KH46" s="130"/>
      <c r="KI46" s="130"/>
      <c r="KJ46" s="130"/>
      <c r="KK46" s="130"/>
      <c r="KL46" s="130"/>
      <c r="KM46" s="130"/>
      <c r="KN46" s="130"/>
      <c r="KO46" s="130"/>
      <c r="KP46" s="130"/>
      <c r="KQ46" s="130"/>
      <c r="KR46" s="130"/>
      <c r="KS46" s="130"/>
      <c r="KT46" s="130"/>
      <c r="KU46" s="130"/>
      <c r="KV46" s="130"/>
      <c r="KW46" s="130"/>
      <c r="KX46" s="130"/>
      <c r="KY46" s="130"/>
      <c r="KZ46" s="130"/>
      <c r="LA46" s="130"/>
      <c r="LB46" s="130"/>
      <c r="LC46" s="130"/>
      <c r="LD46" s="130"/>
      <c r="LE46" s="130"/>
      <c r="LF46" s="130"/>
      <c r="LG46" s="130"/>
      <c r="LH46" s="130"/>
      <c r="LI46" s="130"/>
      <c r="LJ46" s="130"/>
      <c r="LK46" s="130"/>
      <c r="LL46" s="130"/>
      <c r="LM46" s="130"/>
      <c r="LN46" s="130"/>
      <c r="LO46" s="130"/>
      <c r="LP46" s="130"/>
      <c r="LQ46" s="130"/>
      <c r="LR46" s="130"/>
      <c r="LS46" s="130"/>
      <c r="LT46" s="130"/>
      <c r="LU46" s="130"/>
      <c r="LV46" s="130"/>
      <c r="LW46" s="130"/>
      <c r="LX46" s="130"/>
      <c r="LY46" s="130"/>
      <c r="LZ46" s="130"/>
      <c r="MA46" s="130"/>
      <c r="MB46" s="130"/>
      <c r="MC46" s="130"/>
      <c r="MD46" s="130"/>
      <c r="ME46" s="130"/>
      <c r="MF46" s="130"/>
      <c r="MG46" s="130"/>
      <c r="MH46" s="130"/>
      <c r="MI46" s="130"/>
      <c r="MJ46" s="130"/>
      <c r="MK46" s="130"/>
      <c r="ML46" s="130"/>
      <c r="MM46" s="130"/>
      <c r="MN46" s="130"/>
      <c r="MO46" s="130"/>
      <c r="MP46" s="130"/>
      <c r="MQ46" s="130"/>
      <c r="MR46" s="130"/>
      <c r="MS46" s="130"/>
      <c r="MT46" s="130"/>
      <c r="MU46" s="130"/>
      <c r="MV46" s="130"/>
      <c r="MW46" s="130"/>
      <c r="MX46" s="130"/>
      <c r="MY46" s="130"/>
      <c r="MZ46" s="130"/>
      <c r="NA46" s="130"/>
      <c r="NB46" s="130"/>
      <c r="NC46" s="130"/>
      <c r="ND46" s="130"/>
      <c r="NE46" s="130"/>
      <c r="NF46" s="130"/>
      <c r="NG46" s="130"/>
      <c r="NH46" s="130"/>
      <c r="NI46" s="130"/>
      <c r="NJ46" s="130"/>
      <c r="NK46" s="130"/>
      <c r="NL46" s="130"/>
      <c r="NM46" s="130"/>
      <c r="NN46" s="130"/>
      <c r="NO46" s="130"/>
      <c r="NP46" s="130"/>
      <c r="NQ46" s="130"/>
      <c r="NR46" s="130"/>
      <c r="NS46" s="130"/>
      <c r="NT46" s="130"/>
      <c r="NU46" s="130"/>
      <c r="NV46" s="130"/>
      <c r="NW46" s="130"/>
      <c r="NX46" s="130"/>
      <c r="NY46" s="130"/>
      <c r="NZ46" s="130"/>
      <c r="OA46" s="130"/>
      <c r="OB46" s="130"/>
      <c r="OC46" s="130"/>
      <c r="OD46" s="130"/>
      <c r="OE46" s="130"/>
      <c r="OF46" s="130"/>
      <c r="OG46" s="130"/>
      <c r="OH46" s="130"/>
      <c r="OI46" s="130"/>
      <c r="OJ46" s="130"/>
      <c r="OK46" s="130"/>
      <c r="OL46" s="130"/>
      <c r="OM46" s="130"/>
      <c r="ON46" s="130"/>
      <c r="OO46" s="130"/>
      <c r="OP46" s="130"/>
      <c r="OQ46" s="130"/>
      <c r="OR46" s="130"/>
      <c r="OS46" s="130"/>
      <c r="OT46" s="130"/>
      <c r="OU46" s="130"/>
      <c r="OV46" s="130"/>
      <c r="OW46" s="130"/>
      <c r="OX46" s="130"/>
      <c r="OY46" s="130"/>
      <c r="OZ46" s="130"/>
      <c r="PA46" s="130"/>
      <c r="PB46" s="130"/>
      <c r="PC46" s="130"/>
      <c r="PD46" s="130"/>
      <c r="PE46" s="130"/>
      <c r="PF46" s="130"/>
      <c r="PG46" s="130"/>
      <c r="PH46" s="130"/>
      <c r="PI46" s="130"/>
      <c r="PJ46" s="130"/>
      <c r="PK46" s="130"/>
      <c r="PL46" s="130"/>
      <c r="PM46" s="130"/>
      <c r="PN46" s="130"/>
      <c r="PO46" s="130"/>
      <c r="PP46" s="130"/>
      <c r="PQ46" s="130"/>
      <c r="PR46" s="130"/>
      <c r="PS46" s="130"/>
      <c r="PT46" s="130"/>
      <c r="PU46" s="130"/>
      <c r="PV46" s="130"/>
      <c r="PW46" s="130"/>
      <c r="PX46" s="130"/>
      <c r="PY46" s="130"/>
      <c r="PZ46" s="130"/>
      <c r="QA46" s="130"/>
      <c r="QB46" s="130"/>
      <c r="QC46" s="130"/>
      <c r="QD46" s="130"/>
      <c r="QE46" s="130"/>
      <c r="QF46" s="130"/>
      <c r="QG46" s="130"/>
      <c r="QH46" s="130"/>
      <c r="QI46" s="130"/>
      <c r="QJ46" s="130"/>
      <c r="QK46" s="130"/>
      <c r="QL46" s="130"/>
      <c r="QM46" s="130"/>
      <c r="QN46" s="130"/>
      <c r="QO46" s="130"/>
      <c r="QP46" s="130"/>
      <c r="QQ46" s="130"/>
      <c r="QR46" s="130"/>
      <c r="QS46" s="130"/>
      <c r="QT46" s="130"/>
      <c r="QU46" s="130"/>
      <c r="QV46" s="130"/>
      <c r="QW46" s="130"/>
      <c r="QX46" s="130"/>
      <c r="QY46" s="130"/>
      <c r="QZ46" s="130"/>
      <c r="RA46" s="130"/>
      <c r="RB46" s="130"/>
      <c r="RC46" s="130"/>
      <c r="RD46" s="130"/>
      <c r="RE46" s="130"/>
      <c r="RF46" s="130"/>
      <c r="RG46" s="130"/>
      <c r="RH46" s="130"/>
      <c r="RI46" s="130"/>
      <c r="RJ46" s="130"/>
      <c r="RK46" s="130"/>
      <c r="RL46" s="130"/>
      <c r="RM46" s="130"/>
      <c r="RN46" s="130"/>
      <c r="RO46" s="130"/>
      <c r="RP46" s="130"/>
      <c r="RQ46" s="130"/>
      <c r="RR46" s="130"/>
      <c r="RS46" s="130"/>
      <c r="RT46" s="130"/>
      <c r="RU46" s="130"/>
      <c r="RV46" s="130"/>
      <c r="RW46" s="130"/>
      <c r="RX46" s="130"/>
      <c r="RY46" s="130"/>
      <c r="RZ46" s="130"/>
      <c r="SA46" s="130"/>
      <c r="SB46" s="130"/>
      <c r="SC46" s="130"/>
      <c r="SD46" s="130"/>
      <c r="SE46" s="130"/>
      <c r="SF46" s="130"/>
      <c r="SG46" s="130"/>
      <c r="SH46" s="130"/>
      <c r="SI46" s="130"/>
      <c r="SJ46" s="130"/>
      <c r="SK46" s="130"/>
      <c r="SL46" s="130"/>
      <c r="SM46" s="130"/>
      <c r="SN46" s="130"/>
      <c r="SO46" s="130"/>
      <c r="SP46" s="130"/>
      <c r="SQ46" s="130"/>
      <c r="SR46" s="130"/>
      <c r="SS46" s="130"/>
      <c r="ST46" s="130"/>
      <c r="SU46" s="130"/>
      <c r="SV46" s="130"/>
      <c r="SW46" s="130"/>
      <c r="SX46" s="130"/>
      <c r="SY46" s="130"/>
      <c r="SZ46" s="130"/>
      <c r="TA46" s="130"/>
      <c r="TB46" s="130"/>
      <c r="TC46" s="130"/>
      <c r="TD46" s="130"/>
      <c r="TE46" s="130"/>
      <c r="TF46" s="130"/>
      <c r="TG46" s="130"/>
      <c r="TH46" s="130"/>
      <c r="TI46" s="130"/>
      <c r="TJ46" s="130"/>
      <c r="TK46" s="130"/>
      <c r="TL46" s="130"/>
      <c r="TM46" s="130"/>
      <c r="TN46" s="130"/>
      <c r="TO46" s="130"/>
      <c r="TP46" s="130"/>
      <c r="TQ46" s="130"/>
      <c r="TR46" s="130"/>
      <c r="TS46" s="130"/>
      <c r="TT46" s="130"/>
      <c r="TU46" s="130"/>
      <c r="TV46" s="130"/>
      <c r="TW46" s="130"/>
      <c r="TX46" s="130"/>
      <c r="TY46" s="130"/>
      <c r="TZ46" s="130"/>
      <c r="UA46" s="130"/>
      <c r="UB46" s="130"/>
      <c r="UC46" s="130"/>
      <c r="UD46" s="130"/>
      <c r="UE46" s="130"/>
      <c r="UF46" s="130"/>
      <c r="UG46" s="130"/>
      <c r="UH46" s="130"/>
      <c r="UI46" s="130"/>
      <c r="UJ46" s="130"/>
      <c r="UK46" s="130"/>
      <c r="UL46" s="130"/>
      <c r="UM46" s="130"/>
      <c r="UN46" s="130"/>
      <c r="UO46" s="130"/>
      <c r="UP46" s="130"/>
      <c r="UQ46" s="130"/>
      <c r="UR46" s="130"/>
      <c r="US46" s="130"/>
      <c r="UT46" s="130"/>
      <c r="UU46" s="130"/>
      <c r="UV46" s="130"/>
      <c r="UW46" s="130"/>
      <c r="UX46" s="130"/>
      <c r="UY46" s="130"/>
      <c r="UZ46" s="130"/>
      <c r="VA46" s="130"/>
      <c r="VB46" s="130"/>
      <c r="VC46" s="130"/>
      <c r="VD46" s="130"/>
      <c r="VE46" s="130"/>
      <c r="VF46" s="130"/>
      <c r="VG46" s="130"/>
      <c r="VH46" s="130"/>
      <c r="VI46" s="130"/>
      <c r="VJ46" s="130"/>
      <c r="VK46" s="130"/>
      <c r="VL46" s="130"/>
      <c r="VM46" s="130"/>
      <c r="VN46" s="130"/>
      <c r="VO46" s="130"/>
      <c r="VP46" s="130"/>
      <c r="VQ46" s="130"/>
      <c r="VR46" s="130"/>
      <c r="VS46" s="130"/>
      <c r="VT46" s="130"/>
      <c r="VU46" s="130"/>
      <c r="VV46" s="130"/>
      <c r="VW46" s="130"/>
      <c r="VX46" s="130"/>
      <c r="VY46" s="130"/>
      <c r="VZ46" s="130"/>
      <c r="WA46" s="130"/>
      <c r="WB46" s="130"/>
      <c r="WC46" s="130"/>
      <c r="WD46" s="130"/>
      <c r="WE46" s="130"/>
      <c r="WF46" s="130"/>
      <c r="WG46" s="130"/>
      <c r="WH46" s="130"/>
      <c r="WI46" s="130"/>
      <c r="WJ46" s="130"/>
      <c r="WK46" s="130"/>
      <c r="WL46" s="130"/>
      <c r="WM46" s="130"/>
      <c r="WN46" s="130"/>
      <c r="WO46" s="130"/>
      <c r="WP46" s="130"/>
      <c r="WQ46" s="130"/>
      <c r="WR46" s="130"/>
      <c r="WS46" s="130"/>
      <c r="WT46" s="130"/>
      <c r="WU46" s="130"/>
      <c r="WV46" s="130"/>
      <c r="WW46" s="130"/>
      <c r="WX46" s="130"/>
      <c r="WY46" s="130"/>
      <c r="WZ46" s="130"/>
      <c r="XA46" s="130"/>
      <c r="XB46" s="130"/>
      <c r="XC46" s="130"/>
      <c r="XD46" s="130"/>
      <c r="XE46" s="130"/>
      <c r="XF46" s="130"/>
      <c r="XG46" s="130"/>
      <c r="XH46" s="130"/>
      <c r="XI46" s="130"/>
      <c r="XJ46" s="130"/>
      <c r="XK46" s="130"/>
      <c r="XL46" s="130"/>
      <c r="XM46" s="130"/>
      <c r="XN46" s="130"/>
      <c r="XO46" s="130"/>
      <c r="XP46" s="130"/>
      <c r="XQ46" s="130"/>
      <c r="XR46" s="130"/>
      <c r="XS46" s="130"/>
      <c r="XT46" s="130"/>
      <c r="XU46" s="130"/>
      <c r="XV46" s="130"/>
      <c r="XW46" s="130"/>
      <c r="XX46" s="130"/>
      <c r="XY46" s="130"/>
      <c r="XZ46" s="130"/>
      <c r="YA46" s="130"/>
      <c r="YB46" s="130"/>
      <c r="YC46" s="130"/>
      <c r="YD46" s="130"/>
      <c r="YE46" s="130"/>
      <c r="YF46" s="130"/>
      <c r="YG46" s="130"/>
      <c r="YH46" s="130"/>
      <c r="YI46" s="130"/>
      <c r="YJ46" s="130"/>
      <c r="YK46" s="130"/>
      <c r="YL46" s="130"/>
      <c r="YM46" s="130"/>
      <c r="YN46" s="130"/>
      <c r="YO46" s="130"/>
      <c r="YP46" s="130"/>
      <c r="YQ46" s="130"/>
      <c r="YR46" s="130"/>
      <c r="YS46" s="130"/>
      <c r="YT46" s="130"/>
      <c r="YU46" s="130"/>
      <c r="YV46" s="130"/>
      <c r="YW46" s="130"/>
      <c r="YX46" s="130"/>
      <c r="YY46" s="130"/>
      <c r="YZ46" s="130"/>
      <c r="ZA46" s="130"/>
      <c r="ZB46" s="130"/>
      <c r="ZC46" s="130"/>
      <c r="ZD46" s="130"/>
      <c r="ZE46" s="130"/>
      <c r="ZF46" s="130"/>
      <c r="ZG46" s="130"/>
      <c r="ZH46" s="130"/>
      <c r="ZI46" s="130"/>
      <c r="ZJ46" s="130"/>
      <c r="ZK46" s="130"/>
      <c r="ZL46" s="130"/>
      <c r="ZM46" s="130"/>
      <c r="ZN46" s="130"/>
      <c r="ZO46" s="130"/>
      <c r="ZP46" s="130"/>
      <c r="ZQ46" s="130"/>
      <c r="ZR46" s="130"/>
      <c r="ZS46" s="130"/>
      <c r="ZT46" s="130"/>
      <c r="ZU46" s="130"/>
      <c r="ZV46" s="130"/>
      <c r="ZW46" s="130"/>
      <c r="ZX46" s="130"/>
      <c r="ZY46" s="130"/>
      <c r="ZZ46" s="130"/>
    </row>
    <row r="47" spans="1:702" hidden="1" outlineLevel="1">
      <c r="A47" s="9">
        <v>41640</v>
      </c>
      <c r="B47" s="130">
        <v>2427.3291605099998</v>
      </c>
      <c r="C47" s="130">
        <v>856.18182420000005</v>
      </c>
      <c r="D47" s="130">
        <v>56.150330070000003</v>
      </c>
      <c r="E47" s="130">
        <v>588.46155170999998</v>
      </c>
      <c r="F47" s="130">
        <v>3.6327226700000002</v>
      </c>
      <c r="G47" s="130">
        <v>0.71199888</v>
      </c>
      <c r="H47" s="130">
        <v>127.77064916</v>
      </c>
      <c r="I47" s="130">
        <v>681.99689222999996</v>
      </c>
      <c r="J47" s="130">
        <v>78.127247220000001</v>
      </c>
      <c r="K47" s="130">
        <v>6.2419584099999996</v>
      </c>
      <c r="L47" s="130">
        <v>3.61417089</v>
      </c>
      <c r="M47" s="170" t="s">
        <v>186</v>
      </c>
      <c r="N47" s="130">
        <v>8.1036645899999993</v>
      </c>
      <c r="O47" s="130">
        <v>6.3686188399999999</v>
      </c>
      <c r="P47" s="130">
        <v>4.4228908899999997</v>
      </c>
      <c r="Q47" s="130">
        <v>1.0148002700000001</v>
      </c>
      <c r="R47" s="130">
        <v>3.1333986299999999</v>
      </c>
      <c r="S47" s="130">
        <v>7.5087000000000001E-3</v>
      </c>
      <c r="T47" s="130">
        <v>1.3889331499999999</v>
      </c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/>
      <c r="HD47" s="130"/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/>
      <c r="HQ47" s="130"/>
      <c r="HR47" s="130"/>
      <c r="HS47" s="130"/>
      <c r="HT47" s="130"/>
      <c r="HU47" s="130"/>
      <c r="HV47" s="130"/>
      <c r="HW47" s="130"/>
      <c r="HX47" s="130"/>
      <c r="HY47" s="130"/>
      <c r="HZ47" s="130"/>
      <c r="IA47" s="130"/>
      <c r="IB47" s="130"/>
      <c r="IC47" s="130"/>
      <c r="ID47" s="130"/>
      <c r="IE47" s="130"/>
      <c r="IF47" s="130"/>
      <c r="IG47" s="130"/>
      <c r="IH47" s="130"/>
      <c r="II47" s="130"/>
      <c r="IJ47" s="130"/>
      <c r="IK47" s="130"/>
      <c r="IL47" s="130"/>
      <c r="IM47" s="130"/>
      <c r="IN47" s="130"/>
      <c r="IO47" s="130"/>
      <c r="IP47" s="130"/>
      <c r="IQ47" s="130"/>
      <c r="IR47" s="130"/>
      <c r="IS47" s="130"/>
      <c r="IT47" s="130"/>
      <c r="IU47" s="130"/>
      <c r="IV47" s="130"/>
      <c r="IW47" s="130"/>
      <c r="IX47" s="130"/>
      <c r="IY47" s="130"/>
      <c r="IZ47" s="130"/>
      <c r="JA47" s="130"/>
      <c r="JB47" s="130"/>
      <c r="JC47" s="130"/>
      <c r="JD47" s="130"/>
      <c r="JE47" s="130"/>
      <c r="JF47" s="130"/>
      <c r="JG47" s="130"/>
      <c r="JH47" s="130"/>
      <c r="JI47" s="130"/>
      <c r="JJ47" s="130"/>
      <c r="JK47" s="130"/>
      <c r="JL47" s="130"/>
      <c r="JM47" s="130"/>
      <c r="JN47" s="130"/>
      <c r="JO47" s="130"/>
      <c r="JP47" s="130"/>
      <c r="JQ47" s="130"/>
      <c r="JR47" s="130"/>
      <c r="JS47" s="130"/>
      <c r="JT47" s="130"/>
      <c r="JU47" s="130"/>
      <c r="JV47" s="130"/>
      <c r="JW47" s="130"/>
      <c r="JX47" s="130"/>
      <c r="JY47" s="130"/>
      <c r="JZ47" s="130"/>
      <c r="KA47" s="130"/>
      <c r="KB47" s="130"/>
      <c r="KC47" s="130"/>
      <c r="KD47" s="130"/>
      <c r="KE47" s="130"/>
      <c r="KF47" s="130"/>
      <c r="KG47" s="130"/>
      <c r="KH47" s="130"/>
      <c r="KI47" s="130"/>
      <c r="KJ47" s="130"/>
      <c r="KK47" s="130"/>
      <c r="KL47" s="130"/>
      <c r="KM47" s="130"/>
      <c r="KN47" s="130"/>
      <c r="KO47" s="130"/>
      <c r="KP47" s="130"/>
      <c r="KQ47" s="130"/>
      <c r="KR47" s="130"/>
      <c r="KS47" s="130"/>
      <c r="KT47" s="130"/>
      <c r="KU47" s="130"/>
      <c r="KV47" s="130"/>
      <c r="KW47" s="130"/>
      <c r="KX47" s="130"/>
      <c r="KY47" s="130"/>
      <c r="KZ47" s="130"/>
      <c r="LA47" s="130"/>
      <c r="LB47" s="130"/>
      <c r="LC47" s="130"/>
      <c r="LD47" s="130"/>
      <c r="LE47" s="130"/>
      <c r="LF47" s="130"/>
      <c r="LG47" s="130"/>
      <c r="LH47" s="130"/>
      <c r="LI47" s="130"/>
      <c r="LJ47" s="130"/>
      <c r="LK47" s="130"/>
      <c r="LL47" s="130"/>
      <c r="LM47" s="130"/>
      <c r="LN47" s="130"/>
      <c r="LO47" s="130"/>
      <c r="LP47" s="130"/>
      <c r="LQ47" s="130"/>
      <c r="LR47" s="130"/>
      <c r="LS47" s="130"/>
      <c r="LT47" s="130"/>
      <c r="LU47" s="130"/>
      <c r="LV47" s="130"/>
      <c r="LW47" s="130"/>
      <c r="LX47" s="130"/>
      <c r="LY47" s="130"/>
      <c r="LZ47" s="130"/>
      <c r="MA47" s="130"/>
      <c r="MB47" s="130"/>
      <c r="MC47" s="130"/>
      <c r="MD47" s="130"/>
      <c r="ME47" s="130"/>
      <c r="MF47" s="130"/>
      <c r="MG47" s="130"/>
      <c r="MH47" s="130"/>
      <c r="MI47" s="130"/>
      <c r="MJ47" s="130"/>
      <c r="MK47" s="130"/>
      <c r="ML47" s="130"/>
      <c r="MM47" s="130"/>
      <c r="MN47" s="130"/>
      <c r="MO47" s="130"/>
      <c r="MP47" s="130"/>
      <c r="MQ47" s="130"/>
      <c r="MR47" s="130"/>
      <c r="MS47" s="130"/>
      <c r="MT47" s="130"/>
      <c r="MU47" s="130"/>
      <c r="MV47" s="130"/>
      <c r="MW47" s="130"/>
      <c r="MX47" s="130"/>
      <c r="MY47" s="130"/>
      <c r="MZ47" s="130"/>
      <c r="NA47" s="130"/>
      <c r="NB47" s="130"/>
      <c r="NC47" s="130"/>
      <c r="ND47" s="130"/>
      <c r="NE47" s="130"/>
      <c r="NF47" s="130"/>
      <c r="NG47" s="130"/>
      <c r="NH47" s="130"/>
      <c r="NI47" s="130"/>
      <c r="NJ47" s="130"/>
      <c r="NK47" s="130"/>
      <c r="NL47" s="130"/>
      <c r="NM47" s="130"/>
      <c r="NN47" s="130"/>
      <c r="NO47" s="130"/>
      <c r="NP47" s="130"/>
      <c r="NQ47" s="130"/>
      <c r="NR47" s="130"/>
      <c r="NS47" s="130"/>
      <c r="NT47" s="130"/>
      <c r="NU47" s="130"/>
      <c r="NV47" s="130"/>
      <c r="NW47" s="130"/>
      <c r="NX47" s="130"/>
      <c r="NY47" s="130"/>
      <c r="NZ47" s="130"/>
      <c r="OA47" s="130"/>
      <c r="OB47" s="130"/>
      <c r="OC47" s="130"/>
      <c r="OD47" s="130"/>
      <c r="OE47" s="130"/>
      <c r="OF47" s="130"/>
      <c r="OG47" s="130"/>
      <c r="OH47" s="130"/>
      <c r="OI47" s="130"/>
      <c r="OJ47" s="130"/>
      <c r="OK47" s="130"/>
      <c r="OL47" s="130"/>
      <c r="OM47" s="130"/>
      <c r="ON47" s="130"/>
      <c r="OO47" s="130"/>
      <c r="OP47" s="130"/>
      <c r="OQ47" s="130"/>
      <c r="OR47" s="130"/>
      <c r="OS47" s="130"/>
      <c r="OT47" s="130"/>
      <c r="OU47" s="130"/>
      <c r="OV47" s="130"/>
      <c r="OW47" s="130"/>
      <c r="OX47" s="130"/>
      <c r="OY47" s="130"/>
      <c r="OZ47" s="130"/>
      <c r="PA47" s="130"/>
      <c r="PB47" s="130"/>
      <c r="PC47" s="130"/>
      <c r="PD47" s="130"/>
      <c r="PE47" s="130"/>
      <c r="PF47" s="130"/>
      <c r="PG47" s="130"/>
      <c r="PH47" s="130"/>
      <c r="PI47" s="130"/>
      <c r="PJ47" s="130"/>
      <c r="PK47" s="130"/>
      <c r="PL47" s="130"/>
      <c r="PM47" s="130"/>
      <c r="PN47" s="130"/>
      <c r="PO47" s="130"/>
      <c r="PP47" s="130"/>
      <c r="PQ47" s="130"/>
      <c r="PR47" s="130"/>
      <c r="PS47" s="130"/>
      <c r="PT47" s="130"/>
      <c r="PU47" s="130"/>
      <c r="PV47" s="130"/>
      <c r="PW47" s="130"/>
      <c r="PX47" s="130"/>
      <c r="PY47" s="130"/>
      <c r="PZ47" s="130"/>
      <c r="QA47" s="130"/>
      <c r="QB47" s="130"/>
      <c r="QC47" s="130"/>
      <c r="QD47" s="130"/>
      <c r="QE47" s="130"/>
      <c r="QF47" s="130"/>
      <c r="QG47" s="130"/>
      <c r="QH47" s="130"/>
      <c r="QI47" s="130"/>
      <c r="QJ47" s="130"/>
      <c r="QK47" s="130"/>
      <c r="QL47" s="130"/>
      <c r="QM47" s="130"/>
      <c r="QN47" s="130"/>
      <c r="QO47" s="130"/>
      <c r="QP47" s="130"/>
      <c r="QQ47" s="130"/>
      <c r="QR47" s="130"/>
      <c r="QS47" s="130"/>
      <c r="QT47" s="130"/>
      <c r="QU47" s="130"/>
      <c r="QV47" s="130"/>
      <c r="QW47" s="130"/>
      <c r="QX47" s="130"/>
      <c r="QY47" s="130"/>
      <c r="QZ47" s="130"/>
      <c r="RA47" s="130"/>
      <c r="RB47" s="130"/>
      <c r="RC47" s="130"/>
      <c r="RD47" s="130"/>
      <c r="RE47" s="130"/>
      <c r="RF47" s="130"/>
      <c r="RG47" s="130"/>
      <c r="RH47" s="130"/>
      <c r="RI47" s="130"/>
      <c r="RJ47" s="130"/>
      <c r="RK47" s="130"/>
      <c r="RL47" s="130"/>
      <c r="RM47" s="130"/>
      <c r="RN47" s="130"/>
      <c r="RO47" s="130"/>
      <c r="RP47" s="130"/>
      <c r="RQ47" s="130"/>
      <c r="RR47" s="130"/>
      <c r="RS47" s="130"/>
      <c r="RT47" s="130"/>
      <c r="RU47" s="130"/>
      <c r="RV47" s="130"/>
      <c r="RW47" s="130"/>
      <c r="RX47" s="130"/>
      <c r="RY47" s="130"/>
      <c r="RZ47" s="130"/>
      <c r="SA47" s="130"/>
      <c r="SB47" s="130"/>
      <c r="SC47" s="130"/>
      <c r="SD47" s="130"/>
      <c r="SE47" s="130"/>
      <c r="SF47" s="130"/>
      <c r="SG47" s="130"/>
      <c r="SH47" s="130"/>
      <c r="SI47" s="130"/>
      <c r="SJ47" s="130"/>
      <c r="SK47" s="130"/>
      <c r="SL47" s="130"/>
      <c r="SM47" s="130"/>
      <c r="SN47" s="130"/>
      <c r="SO47" s="130"/>
      <c r="SP47" s="130"/>
      <c r="SQ47" s="130"/>
      <c r="SR47" s="130"/>
      <c r="SS47" s="130"/>
      <c r="ST47" s="130"/>
      <c r="SU47" s="130"/>
      <c r="SV47" s="130"/>
      <c r="SW47" s="130"/>
      <c r="SX47" s="130"/>
      <c r="SY47" s="130"/>
      <c r="SZ47" s="130"/>
      <c r="TA47" s="130"/>
      <c r="TB47" s="130"/>
      <c r="TC47" s="130"/>
      <c r="TD47" s="130"/>
      <c r="TE47" s="130"/>
      <c r="TF47" s="130"/>
      <c r="TG47" s="130"/>
      <c r="TH47" s="130"/>
      <c r="TI47" s="130"/>
      <c r="TJ47" s="130"/>
      <c r="TK47" s="130"/>
      <c r="TL47" s="130"/>
      <c r="TM47" s="130"/>
      <c r="TN47" s="130"/>
      <c r="TO47" s="130"/>
      <c r="TP47" s="130"/>
      <c r="TQ47" s="130"/>
      <c r="TR47" s="130"/>
      <c r="TS47" s="130"/>
      <c r="TT47" s="130"/>
      <c r="TU47" s="130"/>
      <c r="TV47" s="130"/>
      <c r="TW47" s="130"/>
      <c r="TX47" s="130"/>
      <c r="TY47" s="130"/>
      <c r="TZ47" s="130"/>
      <c r="UA47" s="130"/>
      <c r="UB47" s="130"/>
      <c r="UC47" s="130"/>
      <c r="UD47" s="130"/>
      <c r="UE47" s="130"/>
      <c r="UF47" s="130"/>
      <c r="UG47" s="130"/>
      <c r="UH47" s="130"/>
      <c r="UI47" s="130"/>
      <c r="UJ47" s="130"/>
      <c r="UK47" s="130"/>
      <c r="UL47" s="130"/>
      <c r="UM47" s="130"/>
      <c r="UN47" s="130"/>
      <c r="UO47" s="130"/>
      <c r="UP47" s="130"/>
      <c r="UQ47" s="130"/>
      <c r="UR47" s="130"/>
      <c r="US47" s="130"/>
      <c r="UT47" s="130"/>
      <c r="UU47" s="130"/>
      <c r="UV47" s="130"/>
      <c r="UW47" s="130"/>
      <c r="UX47" s="130"/>
      <c r="UY47" s="130"/>
      <c r="UZ47" s="130"/>
      <c r="VA47" s="130"/>
      <c r="VB47" s="130"/>
      <c r="VC47" s="130"/>
      <c r="VD47" s="130"/>
      <c r="VE47" s="130"/>
      <c r="VF47" s="130"/>
      <c r="VG47" s="130"/>
      <c r="VH47" s="130"/>
      <c r="VI47" s="130"/>
      <c r="VJ47" s="130"/>
      <c r="VK47" s="130"/>
      <c r="VL47" s="130"/>
      <c r="VM47" s="130"/>
      <c r="VN47" s="130"/>
      <c r="VO47" s="130"/>
      <c r="VP47" s="130"/>
      <c r="VQ47" s="130"/>
      <c r="VR47" s="130"/>
      <c r="VS47" s="130"/>
      <c r="VT47" s="130"/>
      <c r="VU47" s="130"/>
      <c r="VV47" s="130"/>
      <c r="VW47" s="130"/>
      <c r="VX47" s="130"/>
      <c r="VY47" s="130"/>
      <c r="VZ47" s="130"/>
      <c r="WA47" s="130"/>
      <c r="WB47" s="130"/>
      <c r="WC47" s="130"/>
      <c r="WD47" s="130"/>
      <c r="WE47" s="130"/>
      <c r="WF47" s="130"/>
      <c r="WG47" s="130"/>
      <c r="WH47" s="130"/>
      <c r="WI47" s="130"/>
      <c r="WJ47" s="130"/>
      <c r="WK47" s="130"/>
      <c r="WL47" s="130"/>
      <c r="WM47" s="130"/>
      <c r="WN47" s="130"/>
      <c r="WO47" s="130"/>
      <c r="WP47" s="130"/>
      <c r="WQ47" s="130"/>
      <c r="WR47" s="130"/>
      <c r="WS47" s="130"/>
      <c r="WT47" s="130"/>
      <c r="WU47" s="130"/>
      <c r="WV47" s="130"/>
      <c r="WW47" s="130"/>
      <c r="WX47" s="130"/>
      <c r="WY47" s="130"/>
      <c r="WZ47" s="130"/>
      <c r="XA47" s="130"/>
      <c r="XB47" s="130"/>
      <c r="XC47" s="130"/>
      <c r="XD47" s="130"/>
      <c r="XE47" s="130"/>
      <c r="XF47" s="130"/>
      <c r="XG47" s="130"/>
      <c r="XH47" s="130"/>
      <c r="XI47" s="130"/>
      <c r="XJ47" s="130"/>
      <c r="XK47" s="130"/>
      <c r="XL47" s="130"/>
      <c r="XM47" s="130"/>
      <c r="XN47" s="130"/>
      <c r="XO47" s="130"/>
      <c r="XP47" s="130"/>
      <c r="XQ47" s="130"/>
      <c r="XR47" s="130"/>
      <c r="XS47" s="130"/>
      <c r="XT47" s="130"/>
      <c r="XU47" s="130"/>
      <c r="XV47" s="130"/>
      <c r="XW47" s="130"/>
      <c r="XX47" s="130"/>
      <c r="XY47" s="130"/>
      <c r="XZ47" s="130"/>
      <c r="YA47" s="130"/>
      <c r="YB47" s="130"/>
      <c r="YC47" s="130"/>
      <c r="YD47" s="130"/>
      <c r="YE47" s="130"/>
      <c r="YF47" s="130"/>
      <c r="YG47" s="130"/>
      <c r="YH47" s="130"/>
      <c r="YI47" s="130"/>
      <c r="YJ47" s="130"/>
      <c r="YK47" s="130"/>
      <c r="YL47" s="130"/>
      <c r="YM47" s="130"/>
      <c r="YN47" s="130"/>
      <c r="YO47" s="130"/>
      <c r="YP47" s="130"/>
      <c r="YQ47" s="130"/>
      <c r="YR47" s="130"/>
      <c r="YS47" s="130"/>
      <c r="YT47" s="130"/>
      <c r="YU47" s="130"/>
      <c r="YV47" s="130"/>
      <c r="YW47" s="130"/>
      <c r="YX47" s="130"/>
      <c r="YY47" s="130"/>
      <c r="YZ47" s="130"/>
      <c r="ZA47" s="130"/>
      <c r="ZB47" s="130"/>
      <c r="ZC47" s="130"/>
      <c r="ZD47" s="130"/>
      <c r="ZE47" s="130"/>
      <c r="ZF47" s="130"/>
      <c r="ZG47" s="130"/>
      <c r="ZH47" s="130"/>
      <c r="ZI47" s="130"/>
      <c r="ZJ47" s="130"/>
      <c r="ZK47" s="130"/>
      <c r="ZL47" s="130"/>
      <c r="ZM47" s="130"/>
      <c r="ZN47" s="130"/>
      <c r="ZO47" s="130"/>
      <c r="ZP47" s="130"/>
      <c r="ZQ47" s="130"/>
      <c r="ZR47" s="130"/>
      <c r="ZS47" s="130"/>
      <c r="ZT47" s="130"/>
      <c r="ZU47" s="130"/>
      <c r="ZV47" s="130"/>
      <c r="ZW47" s="130"/>
      <c r="ZX47" s="130"/>
      <c r="ZY47" s="130"/>
      <c r="ZZ47" s="130"/>
    </row>
    <row r="48" spans="1:702" hidden="1" outlineLevel="1">
      <c r="A48" s="9">
        <v>41671</v>
      </c>
      <c r="B48" s="130">
        <v>2215.5150736999999</v>
      </c>
      <c r="C48" s="130">
        <v>727.16190472000005</v>
      </c>
      <c r="D48" s="130">
        <v>61.143040550000002</v>
      </c>
      <c r="E48" s="130">
        <v>641.17079201000001</v>
      </c>
      <c r="F48" s="130">
        <v>2.15126858</v>
      </c>
      <c r="G48" s="130">
        <v>0.67604120999999995</v>
      </c>
      <c r="H48" s="130">
        <v>144.54275034</v>
      </c>
      <c r="I48" s="130">
        <v>517.50562772000001</v>
      </c>
      <c r="J48" s="130">
        <v>87.570733110000006</v>
      </c>
      <c r="K48" s="130">
        <v>6.9363485000000003</v>
      </c>
      <c r="L48" s="130">
        <v>3.7084267299999998</v>
      </c>
      <c r="M48" s="170" t="s">
        <v>186</v>
      </c>
      <c r="N48" s="130">
        <v>4.2107398399999996</v>
      </c>
      <c r="O48" s="130">
        <v>7.8737553399999998</v>
      </c>
      <c r="P48" s="130">
        <v>4.60679529</v>
      </c>
      <c r="Q48" s="130">
        <v>1.0190940100000001</v>
      </c>
      <c r="R48" s="130">
        <v>3.3632549300000001</v>
      </c>
      <c r="S48" s="130">
        <v>1.1891789999999999E-2</v>
      </c>
      <c r="T48" s="130">
        <v>1.86260903</v>
      </c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  <c r="FF48" s="130"/>
      <c r="FG48" s="130"/>
      <c r="FH48" s="130"/>
      <c r="FI48" s="130"/>
      <c r="FJ48" s="130"/>
      <c r="FK48" s="130"/>
      <c r="FL48" s="130"/>
      <c r="FM48" s="130"/>
      <c r="FN48" s="130"/>
      <c r="FO48" s="130"/>
      <c r="FP48" s="130"/>
      <c r="FQ48" s="130"/>
      <c r="FR48" s="130"/>
      <c r="FS48" s="130"/>
      <c r="FT48" s="130"/>
      <c r="FU48" s="130"/>
      <c r="FV48" s="130"/>
      <c r="FW48" s="130"/>
      <c r="FX48" s="130"/>
      <c r="FY48" s="130"/>
      <c r="FZ48" s="130"/>
      <c r="GA48" s="130"/>
      <c r="GB48" s="130"/>
      <c r="GC48" s="130"/>
      <c r="GD48" s="130"/>
      <c r="GE48" s="130"/>
      <c r="GF48" s="130"/>
      <c r="GG48" s="130"/>
      <c r="GH48" s="130"/>
      <c r="GI48" s="130"/>
      <c r="GJ48" s="130"/>
      <c r="GK48" s="130"/>
      <c r="GL48" s="130"/>
      <c r="GM48" s="130"/>
      <c r="GN48" s="130"/>
      <c r="GO48" s="130"/>
      <c r="GP48" s="130"/>
      <c r="GQ48" s="130"/>
      <c r="GR48" s="130"/>
      <c r="GS48" s="130"/>
      <c r="GT48" s="130"/>
      <c r="GU48" s="130"/>
      <c r="GV48" s="130"/>
      <c r="GW48" s="130"/>
      <c r="GX48" s="130"/>
      <c r="GY48" s="130"/>
      <c r="GZ48" s="130"/>
      <c r="HA48" s="130"/>
      <c r="HB48" s="130"/>
      <c r="HC48" s="130"/>
      <c r="HD48" s="130"/>
      <c r="HE48" s="130"/>
      <c r="HF48" s="130"/>
      <c r="HG48" s="130"/>
      <c r="HH48" s="130"/>
      <c r="HI48" s="130"/>
      <c r="HJ48" s="130"/>
      <c r="HK48" s="130"/>
      <c r="HL48" s="130"/>
      <c r="HM48" s="130"/>
      <c r="HN48" s="130"/>
      <c r="HO48" s="130"/>
      <c r="HP48" s="130"/>
      <c r="HQ48" s="130"/>
      <c r="HR48" s="130"/>
      <c r="HS48" s="130"/>
      <c r="HT48" s="130"/>
      <c r="HU48" s="130"/>
      <c r="HV48" s="130"/>
      <c r="HW48" s="130"/>
      <c r="HX48" s="130"/>
      <c r="HY48" s="130"/>
      <c r="HZ48" s="130"/>
      <c r="IA48" s="130"/>
      <c r="IB48" s="130"/>
      <c r="IC48" s="130"/>
      <c r="ID48" s="130"/>
      <c r="IE48" s="130"/>
      <c r="IF48" s="130"/>
      <c r="IG48" s="130"/>
      <c r="IH48" s="130"/>
      <c r="II48" s="130"/>
      <c r="IJ48" s="130"/>
      <c r="IK48" s="130"/>
      <c r="IL48" s="130"/>
      <c r="IM48" s="130"/>
      <c r="IN48" s="130"/>
      <c r="IO48" s="130"/>
      <c r="IP48" s="130"/>
      <c r="IQ48" s="130"/>
      <c r="IR48" s="130"/>
      <c r="IS48" s="130"/>
      <c r="IT48" s="130"/>
      <c r="IU48" s="130"/>
      <c r="IV48" s="130"/>
      <c r="IW48" s="130"/>
      <c r="IX48" s="130"/>
      <c r="IY48" s="130"/>
      <c r="IZ48" s="130"/>
      <c r="JA48" s="130"/>
      <c r="JB48" s="130"/>
      <c r="JC48" s="130"/>
      <c r="JD48" s="130"/>
      <c r="JE48" s="130"/>
      <c r="JF48" s="130"/>
      <c r="JG48" s="130"/>
      <c r="JH48" s="130"/>
      <c r="JI48" s="130"/>
      <c r="JJ48" s="130"/>
      <c r="JK48" s="130"/>
      <c r="JL48" s="130"/>
      <c r="JM48" s="130"/>
      <c r="JN48" s="130"/>
      <c r="JO48" s="130"/>
      <c r="JP48" s="130"/>
      <c r="JQ48" s="130"/>
      <c r="JR48" s="130"/>
      <c r="JS48" s="130"/>
      <c r="JT48" s="130"/>
      <c r="JU48" s="130"/>
      <c r="JV48" s="130"/>
      <c r="JW48" s="130"/>
      <c r="JX48" s="130"/>
      <c r="JY48" s="130"/>
      <c r="JZ48" s="130"/>
      <c r="KA48" s="130"/>
      <c r="KB48" s="130"/>
      <c r="KC48" s="130"/>
      <c r="KD48" s="130"/>
      <c r="KE48" s="130"/>
      <c r="KF48" s="130"/>
      <c r="KG48" s="130"/>
      <c r="KH48" s="130"/>
      <c r="KI48" s="130"/>
      <c r="KJ48" s="130"/>
      <c r="KK48" s="130"/>
      <c r="KL48" s="130"/>
      <c r="KM48" s="130"/>
      <c r="KN48" s="130"/>
      <c r="KO48" s="130"/>
      <c r="KP48" s="130"/>
      <c r="KQ48" s="130"/>
      <c r="KR48" s="130"/>
      <c r="KS48" s="130"/>
      <c r="KT48" s="130"/>
      <c r="KU48" s="130"/>
      <c r="KV48" s="130"/>
      <c r="KW48" s="130"/>
      <c r="KX48" s="130"/>
      <c r="KY48" s="130"/>
      <c r="KZ48" s="130"/>
      <c r="LA48" s="130"/>
      <c r="LB48" s="130"/>
      <c r="LC48" s="130"/>
      <c r="LD48" s="130"/>
      <c r="LE48" s="130"/>
      <c r="LF48" s="130"/>
      <c r="LG48" s="130"/>
      <c r="LH48" s="130"/>
      <c r="LI48" s="130"/>
      <c r="LJ48" s="130"/>
      <c r="LK48" s="130"/>
      <c r="LL48" s="130"/>
      <c r="LM48" s="130"/>
      <c r="LN48" s="130"/>
      <c r="LO48" s="130"/>
      <c r="LP48" s="130"/>
      <c r="LQ48" s="130"/>
      <c r="LR48" s="130"/>
      <c r="LS48" s="130"/>
      <c r="LT48" s="130"/>
      <c r="LU48" s="130"/>
      <c r="LV48" s="130"/>
      <c r="LW48" s="130"/>
      <c r="LX48" s="130"/>
      <c r="LY48" s="130"/>
      <c r="LZ48" s="130"/>
      <c r="MA48" s="130"/>
      <c r="MB48" s="130"/>
      <c r="MC48" s="130"/>
      <c r="MD48" s="130"/>
      <c r="ME48" s="130"/>
      <c r="MF48" s="130"/>
      <c r="MG48" s="130"/>
      <c r="MH48" s="130"/>
      <c r="MI48" s="130"/>
      <c r="MJ48" s="130"/>
      <c r="MK48" s="130"/>
      <c r="ML48" s="130"/>
      <c r="MM48" s="130"/>
      <c r="MN48" s="130"/>
      <c r="MO48" s="130"/>
      <c r="MP48" s="130"/>
      <c r="MQ48" s="130"/>
      <c r="MR48" s="130"/>
      <c r="MS48" s="130"/>
      <c r="MT48" s="130"/>
      <c r="MU48" s="130"/>
      <c r="MV48" s="130"/>
      <c r="MW48" s="130"/>
      <c r="MX48" s="130"/>
      <c r="MY48" s="130"/>
      <c r="MZ48" s="130"/>
      <c r="NA48" s="130"/>
      <c r="NB48" s="130"/>
      <c r="NC48" s="130"/>
      <c r="ND48" s="130"/>
      <c r="NE48" s="130"/>
      <c r="NF48" s="130"/>
      <c r="NG48" s="130"/>
      <c r="NH48" s="130"/>
      <c r="NI48" s="130"/>
      <c r="NJ48" s="130"/>
      <c r="NK48" s="130"/>
      <c r="NL48" s="130"/>
      <c r="NM48" s="130"/>
      <c r="NN48" s="130"/>
      <c r="NO48" s="130"/>
      <c r="NP48" s="130"/>
      <c r="NQ48" s="130"/>
      <c r="NR48" s="130"/>
      <c r="NS48" s="130"/>
      <c r="NT48" s="130"/>
      <c r="NU48" s="130"/>
      <c r="NV48" s="130"/>
      <c r="NW48" s="130"/>
      <c r="NX48" s="130"/>
      <c r="NY48" s="130"/>
      <c r="NZ48" s="130"/>
      <c r="OA48" s="130"/>
      <c r="OB48" s="130"/>
      <c r="OC48" s="130"/>
      <c r="OD48" s="130"/>
      <c r="OE48" s="130"/>
      <c r="OF48" s="130"/>
      <c r="OG48" s="130"/>
      <c r="OH48" s="130"/>
      <c r="OI48" s="130"/>
      <c r="OJ48" s="130"/>
      <c r="OK48" s="130"/>
      <c r="OL48" s="130"/>
      <c r="OM48" s="130"/>
      <c r="ON48" s="130"/>
      <c r="OO48" s="130"/>
      <c r="OP48" s="130"/>
      <c r="OQ48" s="130"/>
      <c r="OR48" s="130"/>
      <c r="OS48" s="130"/>
      <c r="OT48" s="130"/>
      <c r="OU48" s="130"/>
      <c r="OV48" s="130"/>
      <c r="OW48" s="130"/>
      <c r="OX48" s="130"/>
      <c r="OY48" s="130"/>
      <c r="OZ48" s="130"/>
      <c r="PA48" s="130"/>
      <c r="PB48" s="130"/>
      <c r="PC48" s="130"/>
      <c r="PD48" s="130"/>
      <c r="PE48" s="130"/>
      <c r="PF48" s="130"/>
      <c r="PG48" s="130"/>
      <c r="PH48" s="130"/>
      <c r="PI48" s="130"/>
      <c r="PJ48" s="130"/>
      <c r="PK48" s="130"/>
      <c r="PL48" s="130"/>
      <c r="PM48" s="130"/>
      <c r="PN48" s="130"/>
      <c r="PO48" s="130"/>
      <c r="PP48" s="130"/>
      <c r="PQ48" s="130"/>
      <c r="PR48" s="130"/>
      <c r="PS48" s="130"/>
      <c r="PT48" s="130"/>
      <c r="PU48" s="130"/>
      <c r="PV48" s="130"/>
      <c r="PW48" s="130"/>
      <c r="PX48" s="130"/>
      <c r="PY48" s="130"/>
      <c r="PZ48" s="130"/>
      <c r="QA48" s="130"/>
      <c r="QB48" s="130"/>
      <c r="QC48" s="130"/>
      <c r="QD48" s="130"/>
      <c r="QE48" s="130"/>
      <c r="QF48" s="130"/>
      <c r="QG48" s="130"/>
      <c r="QH48" s="130"/>
      <c r="QI48" s="130"/>
      <c r="QJ48" s="130"/>
      <c r="QK48" s="130"/>
      <c r="QL48" s="130"/>
      <c r="QM48" s="130"/>
      <c r="QN48" s="130"/>
      <c r="QO48" s="130"/>
      <c r="QP48" s="130"/>
      <c r="QQ48" s="130"/>
      <c r="QR48" s="130"/>
      <c r="QS48" s="130"/>
      <c r="QT48" s="130"/>
      <c r="QU48" s="130"/>
      <c r="QV48" s="130"/>
      <c r="QW48" s="130"/>
      <c r="QX48" s="130"/>
      <c r="QY48" s="130"/>
      <c r="QZ48" s="130"/>
      <c r="RA48" s="130"/>
      <c r="RB48" s="130"/>
      <c r="RC48" s="130"/>
      <c r="RD48" s="130"/>
      <c r="RE48" s="130"/>
      <c r="RF48" s="130"/>
      <c r="RG48" s="130"/>
      <c r="RH48" s="130"/>
      <c r="RI48" s="130"/>
      <c r="RJ48" s="130"/>
      <c r="RK48" s="130"/>
      <c r="RL48" s="130"/>
      <c r="RM48" s="130"/>
      <c r="RN48" s="130"/>
      <c r="RO48" s="130"/>
      <c r="RP48" s="130"/>
      <c r="RQ48" s="130"/>
      <c r="RR48" s="130"/>
      <c r="RS48" s="130"/>
      <c r="RT48" s="130"/>
      <c r="RU48" s="130"/>
      <c r="RV48" s="130"/>
      <c r="RW48" s="130"/>
      <c r="RX48" s="130"/>
      <c r="RY48" s="130"/>
      <c r="RZ48" s="130"/>
      <c r="SA48" s="130"/>
      <c r="SB48" s="130"/>
      <c r="SC48" s="130"/>
      <c r="SD48" s="130"/>
      <c r="SE48" s="130"/>
      <c r="SF48" s="130"/>
      <c r="SG48" s="130"/>
      <c r="SH48" s="130"/>
      <c r="SI48" s="130"/>
      <c r="SJ48" s="130"/>
      <c r="SK48" s="130"/>
      <c r="SL48" s="130"/>
      <c r="SM48" s="130"/>
      <c r="SN48" s="130"/>
      <c r="SO48" s="130"/>
      <c r="SP48" s="130"/>
      <c r="SQ48" s="130"/>
      <c r="SR48" s="130"/>
      <c r="SS48" s="130"/>
      <c r="ST48" s="130"/>
      <c r="SU48" s="130"/>
      <c r="SV48" s="130"/>
      <c r="SW48" s="130"/>
      <c r="SX48" s="130"/>
      <c r="SY48" s="130"/>
      <c r="SZ48" s="130"/>
      <c r="TA48" s="130"/>
      <c r="TB48" s="130"/>
      <c r="TC48" s="130"/>
      <c r="TD48" s="130"/>
      <c r="TE48" s="130"/>
      <c r="TF48" s="130"/>
      <c r="TG48" s="130"/>
      <c r="TH48" s="130"/>
      <c r="TI48" s="130"/>
      <c r="TJ48" s="130"/>
      <c r="TK48" s="130"/>
      <c r="TL48" s="130"/>
      <c r="TM48" s="130"/>
      <c r="TN48" s="130"/>
      <c r="TO48" s="130"/>
      <c r="TP48" s="130"/>
      <c r="TQ48" s="130"/>
      <c r="TR48" s="130"/>
      <c r="TS48" s="130"/>
      <c r="TT48" s="130"/>
      <c r="TU48" s="130"/>
      <c r="TV48" s="130"/>
      <c r="TW48" s="130"/>
      <c r="TX48" s="130"/>
      <c r="TY48" s="130"/>
      <c r="TZ48" s="130"/>
      <c r="UA48" s="130"/>
      <c r="UB48" s="130"/>
      <c r="UC48" s="130"/>
      <c r="UD48" s="130"/>
      <c r="UE48" s="130"/>
      <c r="UF48" s="130"/>
      <c r="UG48" s="130"/>
      <c r="UH48" s="130"/>
      <c r="UI48" s="130"/>
      <c r="UJ48" s="130"/>
      <c r="UK48" s="130"/>
      <c r="UL48" s="130"/>
      <c r="UM48" s="130"/>
      <c r="UN48" s="130"/>
      <c r="UO48" s="130"/>
      <c r="UP48" s="130"/>
      <c r="UQ48" s="130"/>
      <c r="UR48" s="130"/>
      <c r="US48" s="130"/>
      <c r="UT48" s="130"/>
      <c r="UU48" s="130"/>
      <c r="UV48" s="130"/>
      <c r="UW48" s="130"/>
      <c r="UX48" s="130"/>
      <c r="UY48" s="130"/>
      <c r="UZ48" s="130"/>
      <c r="VA48" s="130"/>
      <c r="VB48" s="130"/>
      <c r="VC48" s="130"/>
      <c r="VD48" s="130"/>
      <c r="VE48" s="130"/>
      <c r="VF48" s="130"/>
      <c r="VG48" s="130"/>
      <c r="VH48" s="130"/>
      <c r="VI48" s="130"/>
      <c r="VJ48" s="130"/>
      <c r="VK48" s="130"/>
      <c r="VL48" s="130"/>
      <c r="VM48" s="130"/>
      <c r="VN48" s="130"/>
      <c r="VO48" s="130"/>
      <c r="VP48" s="130"/>
      <c r="VQ48" s="130"/>
      <c r="VR48" s="130"/>
      <c r="VS48" s="130"/>
      <c r="VT48" s="130"/>
      <c r="VU48" s="130"/>
      <c r="VV48" s="130"/>
      <c r="VW48" s="130"/>
      <c r="VX48" s="130"/>
      <c r="VY48" s="130"/>
      <c r="VZ48" s="130"/>
      <c r="WA48" s="130"/>
      <c r="WB48" s="130"/>
      <c r="WC48" s="130"/>
      <c r="WD48" s="130"/>
      <c r="WE48" s="130"/>
      <c r="WF48" s="130"/>
      <c r="WG48" s="130"/>
      <c r="WH48" s="130"/>
      <c r="WI48" s="130"/>
      <c r="WJ48" s="130"/>
      <c r="WK48" s="130"/>
      <c r="WL48" s="130"/>
      <c r="WM48" s="130"/>
      <c r="WN48" s="130"/>
      <c r="WO48" s="130"/>
      <c r="WP48" s="130"/>
      <c r="WQ48" s="130"/>
      <c r="WR48" s="130"/>
      <c r="WS48" s="130"/>
      <c r="WT48" s="130"/>
      <c r="WU48" s="130"/>
      <c r="WV48" s="130"/>
      <c r="WW48" s="130"/>
      <c r="WX48" s="130"/>
      <c r="WY48" s="130"/>
      <c r="WZ48" s="130"/>
      <c r="XA48" s="130"/>
      <c r="XB48" s="130"/>
      <c r="XC48" s="130"/>
      <c r="XD48" s="130"/>
      <c r="XE48" s="130"/>
      <c r="XF48" s="130"/>
      <c r="XG48" s="130"/>
      <c r="XH48" s="130"/>
      <c r="XI48" s="130"/>
      <c r="XJ48" s="130"/>
      <c r="XK48" s="130"/>
      <c r="XL48" s="130"/>
      <c r="XM48" s="130"/>
      <c r="XN48" s="130"/>
      <c r="XO48" s="130"/>
      <c r="XP48" s="130"/>
      <c r="XQ48" s="130"/>
      <c r="XR48" s="130"/>
      <c r="XS48" s="130"/>
      <c r="XT48" s="130"/>
      <c r="XU48" s="130"/>
      <c r="XV48" s="130"/>
      <c r="XW48" s="130"/>
      <c r="XX48" s="130"/>
      <c r="XY48" s="130"/>
      <c r="XZ48" s="130"/>
      <c r="YA48" s="130"/>
      <c r="YB48" s="130"/>
      <c r="YC48" s="130"/>
      <c r="YD48" s="130"/>
      <c r="YE48" s="130"/>
      <c r="YF48" s="130"/>
      <c r="YG48" s="130"/>
      <c r="YH48" s="130"/>
      <c r="YI48" s="130"/>
      <c r="YJ48" s="130"/>
      <c r="YK48" s="130"/>
      <c r="YL48" s="130"/>
      <c r="YM48" s="130"/>
      <c r="YN48" s="130"/>
      <c r="YO48" s="130"/>
      <c r="YP48" s="130"/>
      <c r="YQ48" s="130"/>
      <c r="YR48" s="130"/>
      <c r="YS48" s="130"/>
      <c r="YT48" s="130"/>
      <c r="YU48" s="130"/>
      <c r="YV48" s="130"/>
      <c r="YW48" s="130"/>
      <c r="YX48" s="130"/>
      <c r="YY48" s="130"/>
      <c r="YZ48" s="130"/>
      <c r="ZA48" s="130"/>
      <c r="ZB48" s="130"/>
      <c r="ZC48" s="130"/>
      <c r="ZD48" s="130"/>
      <c r="ZE48" s="130"/>
      <c r="ZF48" s="130"/>
      <c r="ZG48" s="130"/>
      <c r="ZH48" s="130"/>
      <c r="ZI48" s="130"/>
      <c r="ZJ48" s="130"/>
      <c r="ZK48" s="130"/>
      <c r="ZL48" s="130"/>
      <c r="ZM48" s="130"/>
      <c r="ZN48" s="130"/>
      <c r="ZO48" s="130"/>
      <c r="ZP48" s="130"/>
      <c r="ZQ48" s="130"/>
      <c r="ZR48" s="130"/>
      <c r="ZS48" s="130"/>
      <c r="ZT48" s="130"/>
      <c r="ZU48" s="130"/>
      <c r="ZV48" s="130"/>
      <c r="ZW48" s="130"/>
      <c r="ZX48" s="130"/>
      <c r="ZY48" s="130"/>
      <c r="ZZ48" s="130"/>
    </row>
    <row r="49" spans="1:702" hidden="1" outlineLevel="1">
      <c r="A49" s="9">
        <v>41699</v>
      </c>
      <c r="B49" s="130">
        <v>2415.76692456</v>
      </c>
      <c r="C49" s="130">
        <v>901.76309417000004</v>
      </c>
      <c r="D49" s="130">
        <v>64.825854649999997</v>
      </c>
      <c r="E49" s="130">
        <v>633.69572235999999</v>
      </c>
      <c r="F49" s="130">
        <v>0.43690321999999998</v>
      </c>
      <c r="G49" s="130">
        <v>0.55716845999999998</v>
      </c>
      <c r="H49" s="130">
        <v>152.02354611999999</v>
      </c>
      <c r="I49" s="130">
        <v>536.50376074999997</v>
      </c>
      <c r="J49" s="130">
        <v>91.470149210000002</v>
      </c>
      <c r="K49" s="130">
        <v>7.2342129399999999</v>
      </c>
      <c r="L49" s="130">
        <v>3.64206853</v>
      </c>
      <c r="M49" s="170" t="s">
        <v>186</v>
      </c>
      <c r="N49" s="130">
        <v>4.3806570999999996</v>
      </c>
      <c r="O49" s="130">
        <v>8.6407516900000001</v>
      </c>
      <c r="P49" s="130">
        <v>4.5608367899999998</v>
      </c>
      <c r="Q49" s="130">
        <v>1.0126994499999999</v>
      </c>
      <c r="R49" s="130">
        <v>3.4230696900000002</v>
      </c>
      <c r="S49" s="130">
        <v>2.9948399999999999E-3</v>
      </c>
      <c r="T49" s="130">
        <v>1.59343459</v>
      </c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0"/>
      <c r="FV49" s="130"/>
      <c r="FW49" s="130"/>
      <c r="FX49" s="130"/>
      <c r="FY49" s="130"/>
      <c r="FZ49" s="130"/>
      <c r="GA49" s="130"/>
      <c r="GB49" s="130"/>
      <c r="GC49" s="130"/>
      <c r="GD49" s="130"/>
      <c r="GE49" s="130"/>
      <c r="GF49" s="130"/>
      <c r="GG49" s="130"/>
      <c r="GH49" s="130"/>
      <c r="GI49" s="130"/>
      <c r="GJ49" s="130"/>
      <c r="GK49" s="130"/>
      <c r="GL49" s="130"/>
      <c r="GM49" s="130"/>
      <c r="GN49" s="130"/>
      <c r="GO49" s="130"/>
      <c r="GP49" s="130"/>
      <c r="GQ49" s="130"/>
      <c r="GR49" s="130"/>
      <c r="GS49" s="130"/>
      <c r="GT49" s="130"/>
      <c r="GU49" s="130"/>
      <c r="GV49" s="130"/>
      <c r="GW49" s="130"/>
      <c r="GX49" s="130"/>
      <c r="GY49" s="130"/>
      <c r="GZ49" s="130"/>
      <c r="HA49" s="130"/>
      <c r="HB49" s="130"/>
      <c r="HC49" s="130"/>
      <c r="HD49" s="130"/>
      <c r="HE49" s="130"/>
      <c r="HF49" s="130"/>
      <c r="HG49" s="130"/>
      <c r="HH49" s="130"/>
      <c r="HI49" s="130"/>
      <c r="HJ49" s="130"/>
      <c r="HK49" s="130"/>
      <c r="HL49" s="130"/>
      <c r="HM49" s="130"/>
      <c r="HN49" s="130"/>
      <c r="HO49" s="130"/>
      <c r="HP49" s="130"/>
      <c r="HQ49" s="130"/>
      <c r="HR49" s="130"/>
      <c r="HS49" s="130"/>
      <c r="HT49" s="130"/>
      <c r="HU49" s="130"/>
      <c r="HV49" s="130"/>
      <c r="HW49" s="130"/>
      <c r="HX49" s="130"/>
      <c r="HY49" s="130"/>
      <c r="HZ49" s="130"/>
      <c r="IA49" s="130"/>
      <c r="IB49" s="130"/>
      <c r="IC49" s="130"/>
      <c r="ID49" s="130"/>
      <c r="IE49" s="130"/>
      <c r="IF49" s="130"/>
      <c r="IG49" s="130"/>
      <c r="IH49" s="130"/>
      <c r="II49" s="130"/>
      <c r="IJ49" s="130"/>
      <c r="IK49" s="130"/>
      <c r="IL49" s="130"/>
      <c r="IM49" s="130"/>
      <c r="IN49" s="130"/>
      <c r="IO49" s="130"/>
      <c r="IP49" s="130"/>
      <c r="IQ49" s="130"/>
      <c r="IR49" s="130"/>
      <c r="IS49" s="130"/>
      <c r="IT49" s="130"/>
      <c r="IU49" s="130"/>
      <c r="IV49" s="130"/>
      <c r="IW49" s="130"/>
      <c r="IX49" s="130"/>
      <c r="IY49" s="130"/>
      <c r="IZ49" s="130"/>
      <c r="JA49" s="130"/>
      <c r="JB49" s="130"/>
      <c r="JC49" s="130"/>
      <c r="JD49" s="130"/>
      <c r="JE49" s="130"/>
      <c r="JF49" s="130"/>
      <c r="JG49" s="130"/>
      <c r="JH49" s="130"/>
      <c r="JI49" s="130"/>
      <c r="JJ49" s="130"/>
      <c r="JK49" s="130"/>
      <c r="JL49" s="130"/>
      <c r="JM49" s="130"/>
      <c r="JN49" s="130"/>
      <c r="JO49" s="130"/>
      <c r="JP49" s="130"/>
      <c r="JQ49" s="130"/>
      <c r="JR49" s="130"/>
      <c r="JS49" s="130"/>
      <c r="JT49" s="130"/>
      <c r="JU49" s="130"/>
      <c r="JV49" s="130"/>
      <c r="JW49" s="130"/>
      <c r="JX49" s="130"/>
      <c r="JY49" s="130"/>
      <c r="JZ49" s="130"/>
      <c r="KA49" s="130"/>
      <c r="KB49" s="130"/>
      <c r="KC49" s="130"/>
      <c r="KD49" s="130"/>
      <c r="KE49" s="130"/>
      <c r="KF49" s="130"/>
      <c r="KG49" s="130"/>
      <c r="KH49" s="130"/>
      <c r="KI49" s="130"/>
      <c r="KJ49" s="130"/>
      <c r="KK49" s="130"/>
      <c r="KL49" s="130"/>
      <c r="KM49" s="130"/>
      <c r="KN49" s="130"/>
      <c r="KO49" s="130"/>
      <c r="KP49" s="130"/>
      <c r="KQ49" s="130"/>
      <c r="KR49" s="130"/>
      <c r="KS49" s="130"/>
      <c r="KT49" s="130"/>
      <c r="KU49" s="130"/>
      <c r="KV49" s="130"/>
      <c r="KW49" s="130"/>
      <c r="KX49" s="130"/>
      <c r="KY49" s="130"/>
      <c r="KZ49" s="130"/>
      <c r="LA49" s="130"/>
      <c r="LB49" s="130"/>
      <c r="LC49" s="130"/>
      <c r="LD49" s="130"/>
      <c r="LE49" s="130"/>
      <c r="LF49" s="130"/>
      <c r="LG49" s="130"/>
      <c r="LH49" s="130"/>
      <c r="LI49" s="130"/>
      <c r="LJ49" s="130"/>
      <c r="LK49" s="130"/>
      <c r="LL49" s="130"/>
      <c r="LM49" s="130"/>
      <c r="LN49" s="130"/>
      <c r="LO49" s="130"/>
      <c r="LP49" s="130"/>
      <c r="LQ49" s="130"/>
      <c r="LR49" s="130"/>
      <c r="LS49" s="130"/>
      <c r="LT49" s="130"/>
      <c r="LU49" s="130"/>
      <c r="LV49" s="130"/>
      <c r="LW49" s="130"/>
      <c r="LX49" s="130"/>
      <c r="LY49" s="130"/>
      <c r="LZ49" s="130"/>
      <c r="MA49" s="130"/>
      <c r="MB49" s="130"/>
      <c r="MC49" s="130"/>
      <c r="MD49" s="130"/>
      <c r="ME49" s="130"/>
      <c r="MF49" s="130"/>
      <c r="MG49" s="130"/>
      <c r="MH49" s="130"/>
      <c r="MI49" s="130"/>
      <c r="MJ49" s="130"/>
      <c r="MK49" s="130"/>
      <c r="ML49" s="130"/>
      <c r="MM49" s="130"/>
      <c r="MN49" s="130"/>
      <c r="MO49" s="130"/>
      <c r="MP49" s="130"/>
      <c r="MQ49" s="130"/>
      <c r="MR49" s="130"/>
      <c r="MS49" s="130"/>
      <c r="MT49" s="130"/>
      <c r="MU49" s="130"/>
      <c r="MV49" s="130"/>
      <c r="MW49" s="130"/>
      <c r="MX49" s="130"/>
      <c r="MY49" s="130"/>
      <c r="MZ49" s="130"/>
      <c r="NA49" s="130"/>
      <c r="NB49" s="130"/>
      <c r="NC49" s="130"/>
      <c r="ND49" s="130"/>
      <c r="NE49" s="130"/>
      <c r="NF49" s="130"/>
      <c r="NG49" s="130"/>
      <c r="NH49" s="130"/>
      <c r="NI49" s="130"/>
      <c r="NJ49" s="130"/>
      <c r="NK49" s="130"/>
      <c r="NL49" s="130"/>
      <c r="NM49" s="130"/>
      <c r="NN49" s="130"/>
      <c r="NO49" s="130"/>
      <c r="NP49" s="130"/>
      <c r="NQ49" s="130"/>
      <c r="NR49" s="130"/>
      <c r="NS49" s="130"/>
      <c r="NT49" s="130"/>
      <c r="NU49" s="130"/>
      <c r="NV49" s="130"/>
      <c r="NW49" s="130"/>
      <c r="NX49" s="130"/>
      <c r="NY49" s="130"/>
      <c r="NZ49" s="130"/>
      <c r="OA49" s="130"/>
      <c r="OB49" s="130"/>
      <c r="OC49" s="130"/>
      <c r="OD49" s="130"/>
      <c r="OE49" s="130"/>
      <c r="OF49" s="130"/>
      <c r="OG49" s="130"/>
      <c r="OH49" s="130"/>
      <c r="OI49" s="130"/>
      <c r="OJ49" s="130"/>
      <c r="OK49" s="130"/>
      <c r="OL49" s="130"/>
      <c r="OM49" s="130"/>
      <c r="ON49" s="130"/>
      <c r="OO49" s="130"/>
      <c r="OP49" s="130"/>
      <c r="OQ49" s="130"/>
      <c r="OR49" s="130"/>
      <c r="OS49" s="130"/>
      <c r="OT49" s="130"/>
      <c r="OU49" s="130"/>
      <c r="OV49" s="130"/>
      <c r="OW49" s="130"/>
      <c r="OX49" s="130"/>
      <c r="OY49" s="130"/>
      <c r="OZ49" s="130"/>
      <c r="PA49" s="130"/>
      <c r="PB49" s="130"/>
      <c r="PC49" s="130"/>
      <c r="PD49" s="130"/>
      <c r="PE49" s="130"/>
      <c r="PF49" s="130"/>
      <c r="PG49" s="130"/>
      <c r="PH49" s="130"/>
      <c r="PI49" s="130"/>
      <c r="PJ49" s="130"/>
      <c r="PK49" s="130"/>
      <c r="PL49" s="130"/>
      <c r="PM49" s="130"/>
      <c r="PN49" s="130"/>
      <c r="PO49" s="130"/>
      <c r="PP49" s="130"/>
      <c r="PQ49" s="130"/>
      <c r="PR49" s="130"/>
      <c r="PS49" s="130"/>
      <c r="PT49" s="130"/>
      <c r="PU49" s="130"/>
      <c r="PV49" s="130"/>
      <c r="PW49" s="130"/>
      <c r="PX49" s="130"/>
      <c r="PY49" s="130"/>
      <c r="PZ49" s="130"/>
      <c r="QA49" s="130"/>
      <c r="QB49" s="130"/>
      <c r="QC49" s="130"/>
      <c r="QD49" s="130"/>
      <c r="QE49" s="130"/>
      <c r="QF49" s="130"/>
      <c r="QG49" s="130"/>
      <c r="QH49" s="130"/>
      <c r="QI49" s="130"/>
      <c r="QJ49" s="130"/>
      <c r="QK49" s="130"/>
      <c r="QL49" s="130"/>
      <c r="QM49" s="130"/>
      <c r="QN49" s="130"/>
      <c r="QO49" s="130"/>
      <c r="QP49" s="130"/>
      <c r="QQ49" s="130"/>
      <c r="QR49" s="130"/>
      <c r="QS49" s="130"/>
      <c r="QT49" s="130"/>
      <c r="QU49" s="130"/>
      <c r="QV49" s="130"/>
      <c r="QW49" s="130"/>
      <c r="QX49" s="130"/>
      <c r="QY49" s="130"/>
      <c r="QZ49" s="130"/>
      <c r="RA49" s="130"/>
      <c r="RB49" s="130"/>
      <c r="RC49" s="130"/>
      <c r="RD49" s="130"/>
      <c r="RE49" s="130"/>
      <c r="RF49" s="130"/>
      <c r="RG49" s="130"/>
      <c r="RH49" s="130"/>
      <c r="RI49" s="130"/>
      <c r="RJ49" s="130"/>
      <c r="RK49" s="130"/>
      <c r="RL49" s="130"/>
      <c r="RM49" s="130"/>
      <c r="RN49" s="130"/>
      <c r="RO49" s="130"/>
      <c r="RP49" s="130"/>
      <c r="RQ49" s="130"/>
      <c r="RR49" s="130"/>
      <c r="RS49" s="130"/>
      <c r="RT49" s="130"/>
      <c r="RU49" s="130"/>
      <c r="RV49" s="130"/>
      <c r="RW49" s="130"/>
      <c r="RX49" s="130"/>
      <c r="RY49" s="130"/>
      <c r="RZ49" s="130"/>
      <c r="SA49" s="130"/>
      <c r="SB49" s="130"/>
      <c r="SC49" s="130"/>
      <c r="SD49" s="130"/>
      <c r="SE49" s="130"/>
      <c r="SF49" s="130"/>
      <c r="SG49" s="130"/>
      <c r="SH49" s="130"/>
      <c r="SI49" s="130"/>
      <c r="SJ49" s="130"/>
      <c r="SK49" s="130"/>
      <c r="SL49" s="130"/>
      <c r="SM49" s="130"/>
      <c r="SN49" s="130"/>
      <c r="SO49" s="130"/>
      <c r="SP49" s="130"/>
      <c r="SQ49" s="130"/>
      <c r="SR49" s="130"/>
      <c r="SS49" s="130"/>
      <c r="ST49" s="130"/>
      <c r="SU49" s="130"/>
      <c r="SV49" s="130"/>
      <c r="SW49" s="130"/>
      <c r="SX49" s="130"/>
      <c r="SY49" s="130"/>
      <c r="SZ49" s="130"/>
      <c r="TA49" s="130"/>
      <c r="TB49" s="130"/>
      <c r="TC49" s="130"/>
      <c r="TD49" s="130"/>
      <c r="TE49" s="130"/>
      <c r="TF49" s="130"/>
      <c r="TG49" s="130"/>
      <c r="TH49" s="130"/>
      <c r="TI49" s="130"/>
      <c r="TJ49" s="130"/>
      <c r="TK49" s="130"/>
      <c r="TL49" s="130"/>
      <c r="TM49" s="130"/>
      <c r="TN49" s="130"/>
      <c r="TO49" s="130"/>
      <c r="TP49" s="130"/>
      <c r="TQ49" s="130"/>
      <c r="TR49" s="130"/>
      <c r="TS49" s="130"/>
      <c r="TT49" s="130"/>
      <c r="TU49" s="130"/>
      <c r="TV49" s="130"/>
      <c r="TW49" s="130"/>
      <c r="TX49" s="130"/>
      <c r="TY49" s="130"/>
      <c r="TZ49" s="130"/>
      <c r="UA49" s="130"/>
      <c r="UB49" s="130"/>
      <c r="UC49" s="130"/>
      <c r="UD49" s="130"/>
      <c r="UE49" s="130"/>
      <c r="UF49" s="130"/>
      <c r="UG49" s="130"/>
      <c r="UH49" s="130"/>
      <c r="UI49" s="130"/>
      <c r="UJ49" s="130"/>
      <c r="UK49" s="130"/>
      <c r="UL49" s="130"/>
      <c r="UM49" s="130"/>
      <c r="UN49" s="130"/>
      <c r="UO49" s="130"/>
      <c r="UP49" s="130"/>
      <c r="UQ49" s="130"/>
      <c r="UR49" s="130"/>
      <c r="US49" s="130"/>
      <c r="UT49" s="130"/>
      <c r="UU49" s="130"/>
      <c r="UV49" s="130"/>
      <c r="UW49" s="130"/>
      <c r="UX49" s="130"/>
      <c r="UY49" s="130"/>
      <c r="UZ49" s="130"/>
      <c r="VA49" s="130"/>
      <c r="VB49" s="130"/>
      <c r="VC49" s="130"/>
      <c r="VD49" s="130"/>
      <c r="VE49" s="130"/>
      <c r="VF49" s="130"/>
      <c r="VG49" s="130"/>
      <c r="VH49" s="130"/>
      <c r="VI49" s="130"/>
      <c r="VJ49" s="130"/>
      <c r="VK49" s="130"/>
      <c r="VL49" s="130"/>
      <c r="VM49" s="130"/>
      <c r="VN49" s="130"/>
      <c r="VO49" s="130"/>
      <c r="VP49" s="130"/>
      <c r="VQ49" s="130"/>
      <c r="VR49" s="130"/>
      <c r="VS49" s="130"/>
      <c r="VT49" s="130"/>
      <c r="VU49" s="130"/>
      <c r="VV49" s="130"/>
      <c r="VW49" s="130"/>
      <c r="VX49" s="130"/>
      <c r="VY49" s="130"/>
      <c r="VZ49" s="130"/>
      <c r="WA49" s="130"/>
      <c r="WB49" s="130"/>
      <c r="WC49" s="130"/>
      <c r="WD49" s="130"/>
      <c r="WE49" s="130"/>
      <c r="WF49" s="130"/>
      <c r="WG49" s="130"/>
      <c r="WH49" s="130"/>
      <c r="WI49" s="130"/>
      <c r="WJ49" s="130"/>
      <c r="WK49" s="130"/>
      <c r="WL49" s="130"/>
      <c r="WM49" s="130"/>
      <c r="WN49" s="130"/>
      <c r="WO49" s="130"/>
      <c r="WP49" s="130"/>
      <c r="WQ49" s="130"/>
      <c r="WR49" s="130"/>
      <c r="WS49" s="130"/>
      <c r="WT49" s="130"/>
      <c r="WU49" s="130"/>
      <c r="WV49" s="130"/>
      <c r="WW49" s="130"/>
      <c r="WX49" s="130"/>
      <c r="WY49" s="130"/>
      <c r="WZ49" s="130"/>
      <c r="XA49" s="130"/>
      <c r="XB49" s="130"/>
      <c r="XC49" s="130"/>
      <c r="XD49" s="130"/>
      <c r="XE49" s="130"/>
      <c r="XF49" s="130"/>
      <c r="XG49" s="130"/>
      <c r="XH49" s="130"/>
      <c r="XI49" s="130"/>
      <c r="XJ49" s="130"/>
      <c r="XK49" s="130"/>
      <c r="XL49" s="130"/>
      <c r="XM49" s="130"/>
      <c r="XN49" s="130"/>
      <c r="XO49" s="130"/>
      <c r="XP49" s="130"/>
      <c r="XQ49" s="130"/>
      <c r="XR49" s="130"/>
      <c r="XS49" s="130"/>
      <c r="XT49" s="130"/>
      <c r="XU49" s="130"/>
      <c r="XV49" s="130"/>
      <c r="XW49" s="130"/>
      <c r="XX49" s="130"/>
      <c r="XY49" s="130"/>
      <c r="XZ49" s="130"/>
      <c r="YA49" s="130"/>
      <c r="YB49" s="130"/>
      <c r="YC49" s="130"/>
      <c r="YD49" s="130"/>
      <c r="YE49" s="130"/>
      <c r="YF49" s="130"/>
      <c r="YG49" s="130"/>
      <c r="YH49" s="130"/>
      <c r="YI49" s="130"/>
      <c r="YJ49" s="130"/>
      <c r="YK49" s="130"/>
      <c r="YL49" s="130"/>
      <c r="YM49" s="130"/>
      <c r="YN49" s="130"/>
      <c r="YO49" s="130"/>
      <c r="YP49" s="130"/>
      <c r="YQ49" s="130"/>
      <c r="YR49" s="130"/>
      <c r="YS49" s="130"/>
      <c r="YT49" s="130"/>
      <c r="YU49" s="130"/>
      <c r="YV49" s="130"/>
      <c r="YW49" s="130"/>
      <c r="YX49" s="130"/>
      <c r="YY49" s="130"/>
      <c r="YZ49" s="130"/>
      <c r="ZA49" s="130"/>
      <c r="ZB49" s="130"/>
      <c r="ZC49" s="130"/>
      <c r="ZD49" s="130"/>
      <c r="ZE49" s="130"/>
      <c r="ZF49" s="130"/>
      <c r="ZG49" s="130"/>
      <c r="ZH49" s="130"/>
      <c r="ZI49" s="130"/>
      <c r="ZJ49" s="130"/>
      <c r="ZK49" s="130"/>
      <c r="ZL49" s="130"/>
      <c r="ZM49" s="130"/>
      <c r="ZN49" s="130"/>
      <c r="ZO49" s="130"/>
      <c r="ZP49" s="130"/>
      <c r="ZQ49" s="130"/>
      <c r="ZR49" s="130"/>
      <c r="ZS49" s="130"/>
      <c r="ZT49" s="130"/>
      <c r="ZU49" s="130"/>
      <c r="ZV49" s="130"/>
      <c r="ZW49" s="130"/>
      <c r="ZX49" s="130"/>
      <c r="ZY49" s="130"/>
      <c r="ZZ49" s="130"/>
    </row>
    <row r="50" spans="1:702" hidden="1" outlineLevel="1">
      <c r="A50" s="9">
        <v>41730</v>
      </c>
      <c r="B50" s="130">
        <v>2587.9999415799998</v>
      </c>
      <c r="C50" s="130">
        <v>984.63956695000002</v>
      </c>
      <c r="D50" s="130">
        <v>66.030361490000004</v>
      </c>
      <c r="E50" s="130">
        <v>690.78792668000006</v>
      </c>
      <c r="F50" s="130">
        <v>0.41612753000000002</v>
      </c>
      <c r="G50" s="130">
        <v>0.46563402999999998</v>
      </c>
      <c r="H50" s="130">
        <v>155.16111174</v>
      </c>
      <c r="I50" s="130">
        <v>562.76294492</v>
      </c>
      <c r="J50" s="130">
        <v>91.678573150000005</v>
      </c>
      <c r="K50" s="130">
        <v>7.4626065800000001</v>
      </c>
      <c r="L50" s="130">
        <v>3.5754988999999999</v>
      </c>
      <c r="M50" s="170" t="s">
        <v>186</v>
      </c>
      <c r="N50" s="130">
        <v>6.2251289099999996</v>
      </c>
      <c r="O50" s="130">
        <v>8.9987870099999991</v>
      </c>
      <c r="P50" s="130">
        <v>4.4658606000000001</v>
      </c>
      <c r="Q50" s="130">
        <v>0.18423432000000001</v>
      </c>
      <c r="R50" s="130">
        <v>3.4754872899999998</v>
      </c>
      <c r="S50" s="130">
        <v>1.6E-7</v>
      </c>
      <c r="T50" s="130">
        <v>1.67009132</v>
      </c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30"/>
      <c r="ED50" s="130"/>
      <c r="EE50" s="130"/>
      <c r="EF50" s="130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  <c r="FB50" s="130"/>
      <c r="FC50" s="130"/>
      <c r="FD50" s="130"/>
      <c r="FE50" s="130"/>
      <c r="FF50" s="130"/>
      <c r="FG50" s="130"/>
      <c r="FH50" s="130"/>
      <c r="FI50" s="130"/>
      <c r="FJ50" s="130"/>
      <c r="FK50" s="130"/>
      <c r="FL50" s="130"/>
      <c r="FM50" s="130"/>
      <c r="FN50" s="130"/>
      <c r="FO50" s="130"/>
      <c r="FP50" s="130"/>
      <c r="FQ50" s="130"/>
      <c r="FR50" s="130"/>
      <c r="FS50" s="130"/>
      <c r="FT50" s="130"/>
      <c r="FU50" s="130"/>
      <c r="FV50" s="130"/>
      <c r="FW50" s="130"/>
      <c r="FX50" s="130"/>
      <c r="FY50" s="130"/>
      <c r="FZ50" s="130"/>
      <c r="GA50" s="130"/>
      <c r="GB50" s="130"/>
      <c r="GC50" s="130"/>
      <c r="GD50" s="130"/>
      <c r="GE50" s="130"/>
      <c r="GF50" s="130"/>
      <c r="GG50" s="130"/>
      <c r="GH50" s="130"/>
      <c r="GI50" s="130"/>
      <c r="GJ50" s="130"/>
      <c r="GK50" s="130"/>
      <c r="GL50" s="130"/>
      <c r="GM50" s="130"/>
      <c r="GN50" s="130"/>
      <c r="GO50" s="130"/>
      <c r="GP50" s="130"/>
      <c r="GQ50" s="130"/>
      <c r="GR50" s="130"/>
      <c r="GS50" s="130"/>
      <c r="GT50" s="130"/>
      <c r="GU50" s="130"/>
      <c r="GV50" s="130"/>
      <c r="GW50" s="130"/>
      <c r="GX50" s="130"/>
      <c r="GY50" s="130"/>
      <c r="GZ50" s="130"/>
      <c r="HA50" s="130"/>
      <c r="HB50" s="130"/>
      <c r="HC50" s="130"/>
      <c r="HD50" s="130"/>
      <c r="HE50" s="130"/>
      <c r="HF50" s="130"/>
      <c r="HG50" s="130"/>
      <c r="HH50" s="130"/>
      <c r="HI50" s="130"/>
      <c r="HJ50" s="130"/>
      <c r="HK50" s="130"/>
      <c r="HL50" s="130"/>
      <c r="HM50" s="130"/>
      <c r="HN50" s="130"/>
      <c r="HO50" s="130"/>
      <c r="HP50" s="130"/>
      <c r="HQ50" s="130"/>
      <c r="HR50" s="130"/>
      <c r="HS50" s="130"/>
      <c r="HT50" s="130"/>
      <c r="HU50" s="130"/>
      <c r="HV50" s="130"/>
      <c r="HW50" s="130"/>
      <c r="HX50" s="130"/>
      <c r="HY50" s="130"/>
      <c r="HZ50" s="130"/>
      <c r="IA50" s="130"/>
      <c r="IB50" s="130"/>
      <c r="IC50" s="130"/>
      <c r="ID50" s="130"/>
      <c r="IE50" s="130"/>
      <c r="IF50" s="130"/>
      <c r="IG50" s="130"/>
      <c r="IH50" s="130"/>
      <c r="II50" s="130"/>
      <c r="IJ50" s="130"/>
      <c r="IK50" s="130"/>
      <c r="IL50" s="130"/>
      <c r="IM50" s="130"/>
      <c r="IN50" s="130"/>
      <c r="IO50" s="130"/>
      <c r="IP50" s="130"/>
      <c r="IQ50" s="130"/>
      <c r="IR50" s="130"/>
      <c r="IS50" s="130"/>
      <c r="IT50" s="130"/>
      <c r="IU50" s="130"/>
      <c r="IV50" s="130"/>
      <c r="IW50" s="130"/>
      <c r="IX50" s="130"/>
      <c r="IY50" s="130"/>
      <c r="IZ50" s="130"/>
      <c r="JA50" s="130"/>
      <c r="JB50" s="130"/>
      <c r="JC50" s="130"/>
      <c r="JD50" s="130"/>
      <c r="JE50" s="130"/>
      <c r="JF50" s="130"/>
      <c r="JG50" s="130"/>
      <c r="JH50" s="130"/>
      <c r="JI50" s="130"/>
      <c r="JJ50" s="130"/>
      <c r="JK50" s="130"/>
      <c r="JL50" s="130"/>
      <c r="JM50" s="130"/>
      <c r="JN50" s="130"/>
      <c r="JO50" s="130"/>
      <c r="JP50" s="130"/>
      <c r="JQ50" s="130"/>
      <c r="JR50" s="130"/>
      <c r="JS50" s="130"/>
      <c r="JT50" s="130"/>
      <c r="JU50" s="130"/>
      <c r="JV50" s="130"/>
      <c r="JW50" s="130"/>
      <c r="JX50" s="130"/>
      <c r="JY50" s="130"/>
      <c r="JZ50" s="130"/>
      <c r="KA50" s="130"/>
      <c r="KB50" s="130"/>
      <c r="KC50" s="130"/>
      <c r="KD50" s="130"/>
      <c r="KE50" s="130"/>
      <c r="KF50" s="130"/>
      <c r="KG50" s="130"/>
      <c r="KH50" s="130"/>
      <c r="KI50" s="130"/>
      <c r="KJ50" s="130"/>
      <c r="KK50" s="130"/>
      <c r="KL50" s="130"/>
      <c r="KM50" s="130"/>
      <c r="KN50" s="130"/>
      <c r="KO50" s="130"/>
      <c r="KP50" s="130"/>
      <c r="KQ50" s="130"/>
      <c r="KR50" s="130"/>
      <c r="KS50" s="130"/>
      <c r="KT50" s="130"/>
      <c r="KU50" s="130"/>
      <c r="KV50" s="130"/>
      <c r="KW50" s="130"/>
      <c r="KX50" s="130"/>
      <c r="KY50" s="130"/>
      <c r="KZ50" s="130"/>
      <c r="LA50" s="130"/>
      <c r="LB50" s="130"/>
      <c r="LC50" s="130"/>
      <c r="LD50" s="130"/>
      <c r="LE50" s="130"/>
      <c r="LF50" s="130"/>
      <c r="LG50" s="130"/>
      <c r="LH50" s="130"/>
      <c r="LI50" s="130"/>
      <c r="LJ50" s="130"/>
      <c r="LK50" s="130"/>
      <c r="LL50" s="130"/>
      <c r="LM50" s="130"/>
      <c r="LN50" s="130"/>
      <c r="LO50" s="130"/>
      <c r="LP50" s="130"/>
      <c r="LQ50" s="130"/>
      <c r="LR50" s="130"/>
      <c r="LS50" s="130"/>
      <c r="LT50" s="130"/>
      <c r="LU50" s="130"/>
      <c r="LV50" s="130"/>
      <c r="LW50" s="130"/>
      <c r="LX50" s="130"/>
      <c r="LY50" s="130"/>
      <c r="LZ50" s="130"/>
      <c r="MA50" s="130"/>
      <c r="MB50" s="130"/>
      <c r="MC50" s="130"/>
      <c r="MD50" s="130"/>
      <c r="ME50" s="130"/>
      <c r="MF50" s="130"/>
      <c r="MG50" s="130"/>
      <c r="MH50" s="130"/>
      <c r="MI50" s="130"/>
      <c r="MJ50" s="130"/>
      <c r="MK50" s="130"/>
      <c r="ML50" s="130"/>
      <c r="MM50" s="130"/>
      <c r="MN50" s="130"/>
      <c r="MO50" s="130"/>
      <c r="MP50" s="130"/>
      <c r="MQ50" s="130"/>
      <c r="MR50" s="130"/>
      <c r="MS50" s="130"/>
      <c r="MT50" s="130"/>
      <c r="MU50" s="130"/>
      <c r="MV50" s="130"/>
      <c r="MW50" s="130"/>
      <c r="MX50" s="130"/>
      <c r="MY50" s="130"/>
      <c r="MZ50" s="130"/>
      <c r="NA50" s="130"/>
      <c r="NB50" s="130"/>
      <c r="NC50" s="130"/>
      <c r="ND50" s="130"/>
      <c r="NE50" s="130"/>
      <c r="NF50" s="130"/>
      <c r="NG50" s="130"/>
      <c r="NH50" s="130"/>
      <c r="NI50" s="130"/>
      <c r="NJ50" s="130"/>
      <c r="NK50" s="130"/>
      <c r="NL50" s="130"/>
      <c r="NM50" s="130"/>
      <c r="NN50" s="130"/>
      <c r="NO50" s="130"/>
      <c r="NP50" s="130"/>
      <c r="NQ50" s="130"/>
      <c r="NR50" s="130"/>
      <c r="NS50" s="130"/>
      <c r="NT50" s="130"/>
      <c r="NU50" s="130"/>
      <c r="NV50" s="130"/>
      <c r="NW50" s="130"/>
      <c r="NX50" s="130"/>
      <c r="NY50" s="130"/>
      <c r="NZ50" s="130"/>
      <c r="OA50" s="130"/>
      <c r="OB50" s="130"/>
      <c r="OC50" s="130"/>
      <c r="OD50" s="130"/>
      <c r="OE50" s="130"/>
      <c r="OF50" s="130"/>
      <c r="OG50" s="130"/>
      <c r="OH50" s="130"/>
      <c r="OI50" s="130"/>
      <c r="OJ50" s="130"/>
      <c r="OK50" s="130"/>
      <c r="OL50" s="130"/>
      <c r="OM50" s="130"/>
      <c r="ON50" s="130"/>
      <c r="OO50" s="130"/>
      <c r="OP50" s="130"/>
      <c r="OQ50" s="130"/>
      <c r="OR50" s="130"/>
      <c r="OS50" s="130"/>
      <c r="OT50" s="130"/>
      <c r="OU50" s="130"/>
      <c r="OV50" s="130"/>
      <c r="OW50" s="130"/>
      <c r="OX50" s="130"/>
      <c r="OY50" s="130"/>
      <c r="OZ50" s="130"/>
      <c r="PA50" s="130"/>
      <c r="PB50" s="130"/>
      <c r="PC50" s="130"/>
      <c r="PD50" s="130"/>
      <c r="PE50" s="130"/>
      <c r="PF50" s="130"/>
      <c r="PG50" s="130"/>
      <c r="PH50" s="130"/>
      <c r="PI50" s="130"/>
      <c r="PJ50" s="130"/>
      <c r="PK50" s="130"/>
      <c r="PL50" s="130"/>
      <c r="PM50" s="130"/>
      <c r="PN50" s="130"/>
      <c r="PO50" s="130"/>
      <c r="PP50" s="130"/>
      <c r="PQ50" s="130"/>
      <c r="PR50" s="130"/>
      <c r="PS50" s="130"/>
      <c r="PT50" s="130"/>
      <c r="PU50" s="130"/>
      <c r="PV50" s="130"/>
      <c r="PW50" s="130"/>
      <c r="PX50" s="130"/>
      <c r="PY50" s="130"/>
      <c r="PZ50" s="130"/>
      <c r="QA50" s="130"/>
      <c r="QB50" s="130"/>
      <c r="QC50" s="130"/>
      <c r="QD50" s="130"/>
      <c r="QE50" s="130"/>
      <c r="QF50" s="130"/>
      <c r="QG50" s="130"/>
      <c r="QH50" s="130"/>
      <c r="QI50" s="130"/>
      <c r="QJ50" s="130"/>
      <c r="QK50" s="130"/>
      <c r="QL50" s="130"/>
      <c r="QM50" s="130"/>
      <c r="QN50" s="130"/>
      <c r="QO50" s="130"/>
      <c r="QP50" s="130"/>
      <c r="QQ50" s="130"/>
      <c r="QR50" s="130"/>
      <c r="QS50" s="130"/>
      <c r="QT50" s="130"/>
      <c r="QU50" s="130"/>
      <c r="QV50" s="130"/>
      <c r="QW50" s="130"/>
      <c r="QX50" s="130"/>
      <c r="QY50" s="130"/>
      <c r="QZ50" s="130"/>
      <c r="RA50" s="130"/>
      <c r="RB50" s="130"/>
      <c r="RC50" s="130"/>
      <c r="RD50" s="130"/>
      <c r="RE50" s="130"/>
      <c r="RF50" s="130"/>
      <c r="RG50" s="130"/>
      <c r="RH50" s="130"/>
      <c r="RI50" s="130"/>
      <c r="RJ50" s="130"/>
      <c r="RK50" s="130"/>
      <c r="RL50" s="130"/>
      <c r="RM50" s="130"/>
      <c r="RN50" s="130"/>
      <c r="RO50" s="130"/>
      <c r="RP50" s="130"/>
      <c r="RQ50" s="130"/>
      <c r="RR50" s="130"/>
      <c r="RS50" s="130"/>
      <c r="RT50" s="130"/>
      <c r="RU50" s="130"/>
      <c r="RV50" s="130"/>
      <c r="RW50" s="130"/>
      <c r="RX50" s="130"/>
      <c r="RY50" s="130"/>
      <c r="RZ50" s="130"/>
      <c r="SA50" s="130"/>
      <c r="SB50" s="130"/>
      <c r="SC50" s="130"/>
      <c r="SD50" s="130"/>
      <c r="SE50" s="130"/>
      <c r="SF50" s="130"/>
      <c r="SG50" s="130"/>
      <c r="SH50" s="130"/>
      <c r="SI50" s="130"/>
      <c r="SJ50" s="130"/>
      <c r="SK50" s="130"/>
      <c r="SL50" s="130"/>
      <c r="SM50" s="130"/>
      <c r="SN50" s="130"/>
      <c r="SO50" s="130"/>
      <c r="SP50" s="130"/>
      <c r="SQ50" s="130"/>
      <c r="SR50" s="130"/>
      <c r="SS50" s="130"/>
      <c r="ST50" s="130"/>
      <c r="SU50" s="130"/>
      <c r="SV50" s="130"/>
      <c r="SW50" s="130"/>
      <c r="SX50" s="130"/>
      <c r="SY50" s="130"/>
      <c r="SZ50" s="130"/>
      <c r="TA50" s="130"/>
      <c r="TB50" s="130"/>
      <c r="TC50" s="130"/>
      <c r="TD50" s="130"/>
      <c r="TE50" s="130"/>
      <c r="TF50" s="130"/>
      <c r="TG50" s="130"/>
      <c r="TH50" s="130"/>
      <c r="TI50" s="130"/>
      <c r="TJ50" s="130"/>
      <c r="TK50" s="130"/>
      <c r="TL50" s="130"/>
      <c r="TM50" s="130"/>
      <c r="TN50" s="130"/>
      <c r="TO50" s="130"/>
      <c r="TP50" s="130"/>
      <c r="TQ50" s="130"/>
      <c r="TR50" s="130"/>
      <c r="TS50" s="130"/>
      <c r="TT50" s="130"/>
      <c r="TU50" s="130"/>
      <c r="TV50" s="130"/>
      <c r="TW50" s="130"/>
      <c r="TX50" s="130"/>
      <c r="TY50" s="130"/>
      <c r="TZ50" s="130"/>
      <c r="UA50" s="130"/>
      <c r="UB50" s="130"/>
      <c r="UC50" s="130"/>
      <c r="UD50" s="130"/>
      <c r="UE50" s="130"/>
      <c r="UF50" s="130"/>
      <c r="UG50" s="130"/>
      <c r="UH50" s="130"/>
      <c r="UI50" s="130"/>
      <c r="UJ50" s="130"/>
      <c r="UK50" s="130"/>
      <c r="UL50" s="130"/>
      <c r="UM50" s="130"/>
      <c r="UN50" s="130"/>
      <c r="UO50" s="130"/>
      <c r="UP50" s="130"/>
      <c r="UQ50" s="130"/>
      <c r="UR50" s="130"/>
      <c r="US50" s="130"/>
      <c r="UT50" s="130"/>
      <c r="UU50" s="130"/>
      <c r="UV50" s="130"/>
      <c r="UW50" s="130"/>
      <c r="UX50" s="130"/>
      <c r="UY50" s="130"/>
      <c r="UZ50" s="130"/>
      <c r="VA50" s="130"/>
      <c r="VB50" s="130"/>
      <c r="VC50" s="130"/>
      <c r="VD50" s="130"/>
      <c r="VE50" s="130"/>
      <c r="VF50" s="130"/>
      <c r="VG50" s="130"/>
      <c r="VH50" s="130"/>
      <c r="VI50" s="130"/>
      <c r="VJ50" s="130"/>
      <c r="VK50" s="130"/>
      <c r="VL50" s="130"/>
      <c r="VM50" s="130"/>
      <c r="VN50" s="130"/>
      <c r="VO50" s="130"/>
      <c r="VP50" s="130"/>
      <c r="VQ50" s="130"/>
      <c r="VR50" s="130"/>
      <c r="VS50" s="130"/>
      <c r="VT50" s="130"/>
      <c r="VU50" s="130"/>
      <c r="VV50" s="130"/>
      <c r="VW50" s="130"/>
      <c r="VX50" s="130"/>
      <c r="VY50" s="130"/>
      <c r="VZ50" s="130"/>
      <c r="WA50" s="130"/>
      <c r="WB50" s="130"/>
      <c r="WC50" s="130"/>
      <c r="WD50" s="130"/>
      <c r="WE50" s="130"/>
      <c r="WF50" s="130"/>
      <c r="WG50" s="130"/>
      <c r="WH50" s="130"/>
      <c r="WI50" s="130"/>
      <c r="WJ50" s="130"/>
      <c r="WK50" s="130"/>
      <c r="WL50" s="130"/>
      <c r="WM50" s="130"/>
      <c r="WN50" s="130"/>
      <c r="WO50" s="130"/>
      <c r="WP50" s="130"/>
      <c r="WQ50" s="130"/>
      <c r="WR50" s="130"/>
      <c r="WS50" s="130"/>
      <c r="WT50" s="130"/>
      <c r="WU50" s="130"/>
      <c r="WV50" s="130"/>
      <c r="WW50" s="130"/>
      <c r="WX50" s="130"/>
      <c r="WY50" s="130"/>
      <c r="WZ50" s="130"/>
      <c r="XA50" s="130"/>
      <c r="XB50" s="130"/>
      <c r="XC50" s="130"/>
      <c r="XD50" s="130"/>
      <c r="XE50" s="130"/>
      <c r="XF50" s="130"/>
      <c r="XG50" s="130"/>
      <c r="XH50" s="130"/>
      <c r="XI50" s="130"/>
      <c r="XJ50" s="130"/>
      <c r="XK50" s="130"/>
      <c r="XL50" s="130"/>
      <c r="XM50" s="130"/>
      <c r="XN50" s="130"/>
      <c r="XO50" s="130"/>
      <c r="XP50" s="130"/>
      <c r="XQ50" s="130"/>
      <c r="XR50" s="130"/>
      <c r="XS50" s="130"/>
      <c r="XT50" s="130"/>
      <c r="XU50" s="130"/>
      <c r="XV50" s="130"/>
      <c r="XW50" s="130"/>
      <c r="XX50" s="130"/>
      <c r="XY50" s="130"/>
      <c r="XZ50" s="130"/>
      <c r="YA50" s="130"/>
      <c r="YB50" s="130"/>
      <c r="YC50" s="130"/>
      <c r="YD50" s="130"/>
      <c r="YE50" s="130"/>
      <c r="YF50" s="130"/>
      <c r="YG50" s="130"/>
      <c r="YH50" s="130"/>
      <c r="YI50" s="130"/>
      <c r="YJ50" s="130"/>
      <c r="YK50" s="130"/>
      <c r="YL50" s="130"/>
      <c r="YM50" s="130"/>
      <c r="YN50" s="130"/>
      <c r="YO50" s="130"/>
      <c r="YP50" s="130"/>
      <c r="YQ50" s="130"/>
      <c r="YR50" s="130"/>
      <c r="YS50" s="130"/>
      <c r="YT50" s="130"/>
      <c r="YU50" s="130"/>
      <c r="YV50" s="130"/>
      <c r="YW50" s="130"/>
      <c r="YX50" s="130"/>
      <c r="YY50" s="130"/>
      <c r="YZ50" s="130"/>
      <c r="ZA50" s="130"/>
      <c r="ZB50" s="130"/>
      <c r="ZC50" s="130"/>
      <c r="ZD50" s="130"/>
      <c r="ZE50" s="130"/>
      <c r="ZF50" s="130"/>
      <c r="ZG50" s="130"/>
      <c r="ZH50" s="130"/>
      <c r="ZI50" s="130"/>
      <c r="ZJ50" s="130"/>
      <c r="ZK50" s="130"/>
      <c r="ZL50" s="130"/>
      <c r="ZM50" s="130"/>
      <c r="ZN50" s="130"/>
      <c r="ZO50" s="130"/>
      <c r="ZP50" s="130"/>
      <c r="ZQ50" s="130"/>
      <c r="ZR50" s="130"/>
      <c r="ZS50" s="130"/>
      <c r="ZT50" s="130"/>
      <c r="ZU50" s="130"/>
      <c r="ZV50" s="130"/>
      <c r="ZW50" s="130"/>
      <c r="ZX50" s="130"/>
      <c r="ZY50" s="130"/>
      <c r="ZZ50" s="130"/>
    </row>
    <row r="51" spans="1:702" hidden="1" outlineLevel="1">
      <c r="A51" s="9">
        <v>41760</v>
      </c>
      <c r="B51" s="130">
        <v>2619.1641659500001</v>
      </c>
      <c r="C51" s="130">
        <v>982.20107858999995</v>
      </c>
      <c r="D51" s="130">
        <v>71.594551409999994</v>
      </c>
      <c r="E51" s="130">
        <v>711.26225861</v>
      </c>
      <c r="F51" s="130">
        <v>1.06350967</v>
      </c>
      <c r="G51" s="130">
        <v>0.42977155</v>
      </c>
      <c r="H51" s="130">
        <v>158.04909246</v>
      </c>
      <c r="I51" s="130">
        <v>563.70998498999995</v>
      </c>
      <c r="J51" s="130">
        <v>90.983710639999998</v>
      </c>
      <c r="K51" s="130">
        <v>7.4480150600000004</v>
      </c>
      <c r="L51" s="130">
        <v>3.4603895200000001</v>
      </c>
      <c r="M51" s="170" t="s">
        <v>186</v>
      </c>
      <c r="N51" s="130">
        <v>10.147351219999999</v>
      </c>
      <c r="O51" s="130">
        <v>9.3254615300000001</v>
      </c>
      <c r="P51" s="130">
        <v>4.3871154199999998</v>
      </c>
      <c r="Q51" s="130">
        <v>1.4906290000000001E-2</v>
      </c>
      <c r="R51" s="130">
        <v>3.5665488700000001</v>
      </c>
      <c r="S51" s="130">
        <v>9.0001600000000001E-3</v>
      </c>
      <c r="T51" s="130">
        <v>1.51141996</v>
      </c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</row>
    <row r="52" spans="1:702" hidden="1" outlineLevel="1">
      <c r="A52" s="9">
        <v>41791</v>
      </c>
      <c r="B52" s="130">
        <v>2357.9309776599998</v>
      </c>
      <c r="C52" s="130">
        <v>961.75602687000003</v>
      </c>
      <c r="D52" s="130">
        <v>5.1981200799999998</v>
      </c>
      <c r="E52" s="130">
        <v>610.95335373</v>
      </c>
      <c r="F52" s="130">
        <v>2.2425797799999998</v>
      </c>
      <c r="G52" s="130">
        <v>0.35035360999999998</v>
      </c>
      <c r="H52" s="130">
        <v>88.027727299999995</v>
      </c>
      <c r="I52" s="130">
        <v>559.14405025999997</v>
      </c>
      <c r="J52" s="130">
        <v>89.738998330000001</v>
      </c>
      <c r="K52" s="130">
        <v>7.4186663099999999</v>
      </c>
      <c r="L52" s="130">
        <v>3.3565517599999999</v>
      </c>
      <c r="M52" s="170" t="s">
        <v>186</v>
      </c>
      <c r="N52" s="130">
        <v>10.43991136</v>
      </c>
      <c r="O52" s="130">
        <v>9.4437970799999995</v>
      </c>
      <c r="P52" s="130">
        <v>4.4697764299999996</v>
      </c>
      <c r="Q52" s="130">
        <v>1.239849E-2</v>
      </c>
      <c r="R52" s="130">
        <v>3.5634128600000001</v>
      </c>
      <c r="S52" s="130">
        <v>1.6E-7</v>
      </c>
      <c r="T52" s="130">
        <v>1.81525325</v>
      </c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</row>
    <row r="53" spans="1:702" hidden="1" outlineLevel="1">
      <c r="A53" s="9">
        <v>41821</v>
      </c>
      <c r="B53" s="130">
        <v>2379.4530990200001</v>
      </c>
      <c r="C53" s="130">
        <v>956.31741451000005</v>
      </c>
      <c r="D53" s="130">
        <v>4.9921682299999999</v>
      </c>
      <c r="E53" s="130">
        <v>637.90768653999999</v>
      </c>
      <c r="F53" s="130">
        <v>3.71328681</v>
      </c>
      <c r="G53" s="130">
        <v>0.18674256</v>
      </c>
      <c r="H53" s="130">
        <v>73.639862019999995</v>
      </c>
      <c r="I53" s="130">
        <v>572.62542011000005</v>
      </c>
      <c r="J53" s="130">
        <v>89.785270909999994</v>
      </c>
      <c r="K53" s="130">
        <v>7.4758947300000003</v>
      </c>
      <c r="L53" s="130">
        <v>3.29950185</v>
      </c>
      <c r="M53" s="170" t="s">
        <v>186</v>
      </c>
      <c r="N53" s="130">
        <v>10.081558619999999</v>
      </c>
      <c r="O53" s="130">
        <v>9.7092339699999997</v>
      </c>
      <c r="P53" s="130">
        <v>4.4281941099999997</v>
      </c>
      <c r="Q53" s="130">
        <v>9.0485419999999997E-2</v>
      </c>
      <c r="R53" s="130">
        <v>3.4253739900000002</v>
      </c>
      <c r="S53" s="130">
        <v>8.1619999999999994E-5</v>
      </c>
      <c r="T53" s="130">
        <v>1.7749230199999999</v>
      </c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0"/>
      <c r="EU53" s="130"/>
      <c r="EV53" s="130"/>
      <c r="EW53" s="130"/>
      <c r="EX53" s="130"/>
      <c r="EY53" s="130"/>
      <c r="EZ53" s="130"/>
      <c r="FA53" s="130"/>
      <c r="FB53" s="130"/>
      <c r="FC53" s="130"/>
      <c r="FD53" s="130"/>
      <c r="FE53" s="130"/>
      <c r="FF53" s="130"/>
      <c r="FG53" s="130"/>
      <c r="FH53" s="130"/>
      <c r="FI53" s="130"/>
      <c r="FJ53" s="130"/>
      <c r="FK53" s="130"/>
      <c r="FL53" s="130"/>
      <c r="FM53" s="130"/>
      <c r="FN53" s="130"/>
      <c r="FO53" s="130"/>
      <c r="FP53" s="130"/>
      <c r="FQ53" s="130"/>
      <c r="FR53" s="130"/>
      <c r="FS53" s="130"/>
      <c r="FT53" s="130"/>
      <c r="FU53" s="130"/>
      <c r="FV53" s="130"/>
      <c r="FW53" s="130"/>
      <c r="FX53" s="130"/>
      <c r="FY53" s="130"/>
      <c r="FZ53" s="130"/>
      <c r="GA53" s="130"/>
      <c r="GB53" s="130"/>
      <c r="GC53" s="130"/>
      <c r="GD53" s="130"/>
      <c r="GE53" s="130"/>
      <c r="GF53" s="130"/>
      <c r="GG53" s="130"/>
      <c r="GH53" s="130"/>
      <c r="GI53" s="130"/>
      <c r="GJ53" s="130"/>
      <c r="GK53" s="130"/>
      <c r="GL53" s="130"/>
      <c r="GM53" s="130"/>
      <c r="GN53" s="130"/>
      <c r="GO53" s="130"/>
      <c r="GP53" s="130"/>
      <c r="GQ53" s="130"/>
      <c r="GR53" s="130"/>
      <c r="GS53" s="130"/>
      <c r="GT53" s="130"/>
      <c r="GU53" s="130"/>
      <c r="GV53" s="130"/>
      <c r="GW53" s="130"/>
      <c r="GX53" s="130"/>
      <c r="GY53" s="130"/>
      <c r="GZ53" s="130"/>
      <c r="HA53" s="130"/>
      <c r="HB53" s="130"/>
      <c r="HC53" s="130"/>
      <c r="HD53" s="130"/>
      <c r="HE53" s="130"/>
      <c r="HF53" s="130"/>
      <c r="HG53" s="130"/>
      <c r="HH53" s="130"/>
      <c r="HI53" s="130"/>
      <c r="HJ53" s="130"/>
      <c r="HK53" s="130"/>
      <c r="HL53" s="130"/>
      <c r="HM53" s="130"/>
      <c r="HN53" s="130"/>
      <c r="HO53" s="130"/>
      <c r="HP53" s="130"/>
      <c r="HQ53" s="130"/>
      <c r="HR53" s="130"/>
      <c r="HS53" s="130"/>
      <c r="HT53" s="130"/>
      <c r="HU53" s="130"/>
      <c r="HV53" s="130"/>
      <c r="HW53" s="130"/>
      <c r="HX53" s="130"/>
      <c r="HY53" s="130"/>
      <c r="HZ53" s="130"/>
      <c r="IA53" s="130"/>
      <c r="IB53" s="130"/>
      <c r="IC53" s="130"/>
      <c r="ID53" s="130"/>
      <c r="IE53" s="130"/>
      <c r="IF53" s="130"/>
      <c r="IG53" s="130"/>
      <c r="IH53" s="130"/>
      <c r="II53" s="130"/>
      <c r="IJ53" s="130"/>
      <c r="IK53" s="130"/>
      <c r="IL53" s="130"/>
      <c r="IM53" s="130"/>
      <c r="IN53" s="130"/>
      <c r="IO53" s="130"/>
      <c r="IP53" s="130"/>
      <c r="IQ53" s="130"/>
      <c r="IR53" s="130"/>
      <c r="IS53" s="130"/>
      <c r="IT53" s="130"/>
      <c r="IU53" s="130"/>
      <c r="IV53" s="130"/>
      <c r="IW53" s="130"/>
      <c r="IX53" s="130"/>
      <c r="IY53" s="130"/>
      <c r="IZ53" s="130"/>
      <c r="JA53" s="130"/>
      <c r="JB53" s="130"/>
      <c r="JC53" s="130"/>
      <c r="JD53" s="130"/>
      <c r="JE53" s="130"/>
      <c r="JF53" s="130"/>
      <c r="JG53" s="130"/>
      <c r="JH53" s="130"/>
      <c r="JI53" s="130"/>
      <c r="JJ53" s="130"/>
      <c r="JK53" s="130"/>
      <c r="JL53" s="130"/>
      <c r="JM53" s="130"/>
      <c r="JN53" s="130"/>
      <c r="JO53" s="130"/>
      <c r="JP53" s="130"/>
      <c r="JQ53" s="130"/>
      <c r="JR53" s="130"/>
      <c r="JS53" s="130"/>
      <c r="JT53" s="130"/>
      <c r="JU53" s="130"/>
      <c r="JV53" s="130"/>
      <c r="JW53" s="130"/>
      <c r="JX53" s="130"/>
      <c r="JY53" s="130"/>
      <c r="JZ53" s="130"/>
      <c r="KA53" s="130"/>
      <c r="KB53" s="130"/>
      <c r="KC53" s="130"/>
      <c r="KD53" s="130"/>
      <c r="KE53" s="130"/>
      <c r="KF53" s="130"/>
      <c r="KG53" s="130"/>
      <c r="KH53" s="130"/>
      <c r="KI53" s="130"/>
      <c r="KJ53" s="130"/>
      <c r="KK53" s="130"/>
      <c r="KL53" s="130"/>
      <c r="KM53" s="130"/>
      <c r="KN53" s="130"/>
      <c r="KO53" s="130"/>
      <c r="KP53" s="130"/>
      <c r="KQ53" s="130"/>
      <c r="KR53" s="130"/>
      <c r="KS53" s="130"/>
      <c r="KT53" s="130"/>
      <c r="KU53" s="130"/>
      <c r="KV53" s="130"/>
      <c r="KW53" s="130"/>
      <c r="KX53" s="130"/>
      <c r="KY53" s="130"/>
      <c r="KZ53" s="130"/>
      <c r="LA53" s="130"/>
      <c r="LB53" s="130"/>
      <c r="LC53" s="130"/>
      <c r="LD53" s="130"/>
      <c r="LE53" s="130"/>
      <c r="LF53" s="130"/>
      <c r="LG53" s="130"/>
      <c r="LH53" s="130"/>
      <c r="LI53" s="130"/>
      <c r="LJ53" s="130"/>
      <c r="LK53" s="130"/>
      <c r="LL53" s="130"/>
      <c r="LM53" s="130"/>
      <c r="LN53" s="130"/>
      <c r="LO53" s="130"/>
      <c r="LP53" s="130"/>
      <c r="LQ53" s="130"/>
      <c r="LR53" s="130"/>
      <c r="LS53" s="130"/>
      <c r="LT53" s="130"/>
      <c r="LU53" s="130"/>
      <c r="LV53" s="130"/>
      <c r="LW53" s="130"/>
      <c r="LX53" s="130"/>
      <c r="LY53" s="130"/>
      <c r="LZ53" s="130"/>
      <c r="MA53" s="130"/>
      <c r="MB53" s="130"/>
      <c r="MC53" s="130"/>
      <c r="MD53" s="130"/>
      <c r="ME53" s="130"/>
      <c r="MF53" s="130"/>
      <c r="MG53" s="130"/>
      <c r="MH53" s="130"/>
      <c r="MI53" s="130"/>
      <c r="MJ53" s="130"/>
      <c r="MK53" s="130"/>
      <c r="ML53" s="130"/>
      <c r="MM53" s="130"/>
      <c r="MN53" s="130"/>
      <c r="MO53" s="130"/>
      <c r="MP53" s="130"/>
      <c r="MQ53" s="130"/>
      <c r="MR53" s="130"/>
      <c r="MS53" s="130"/>
      <c r="MT53" s="130"/>
      <c r="MU53" s="130"/>
      <c r="MV53" s="130"/>
      <c r="MW53" s="130"/>
      <c r="MX53" s="130"/>
      <c r="MY53" s="130"/>
      <c r="MZ53" s="130"/>
      <c r="NA53" s="130"/>
      <c r="NB53" s="130"/>
      <c r="NC53" s="130"/>
      <c r="ND53" s="130"/>
      <c r="NE53" s="130"/>
      <c r="NF53" s="130"/>
      <c r="NG53" s="130"/>
      <c r="NH53" s="130"/>
      <c r="NI53" s="130"/>
      <c r="NJ53" s="130"/>
      <c r="NK53" s="130"/>
      <c r="NL53" s="130"/>
      <c r="NM53" s="130"/>
      <c r="NN53" s="130"/>
      <c r="NO53" s="130"/>
      <c r="NP53" s="130"/>
      <c r="NQ53" s="130"/>
      <c r="NR53" s="130"/>
      <c r="NS53" s="130"/>
      <c r="NT53" s="130"/>
      <c r="NU53" s="130"/>
      <c r="NV53" s="130"/>
      <c r="NW53" s="130"/>
      <c r="NX53" s="130"/>
      <c r="NY53" s="130"/>
      <c r="NZ53" s="130"/>
      <c r="OA53" s="130"/>
      <c r="OB53" s="130"/>
      <c r="OC53" s="130"/>
      <c r="OD53" s="130"/>
      <c r="OE53" s="130"/>
      <c r="OF53" s="130"/>
      <c r="OG53" s="130"/>
      <c r="OH53" s="130"/>
      <c r="OI53" s="130"/>
      <c r="OJ53" s="130"/>
      <c r="OK53" s="130"/>
      <c r="OL53" s="130"/>
      <c r="OM53" s="130"/>
      <c r="ON53" s="130"/>
      <c r="OO53" s="130"/>
      <c r="OP53" s="130"/>
      <c r="OQ53" s="130"/>
      <c r="OR53" s="130"/>
      <c r="OS53" s="130"/>
      <c r="OT53" s="130"/>
      <c r="OU53" s="130"/>
      <c r="OV53" s="130"/>
      <c r="OW53" s="130"/>
      <c r="OX53" s="130"/>
      <c r="OY53" s="130"/>
      <c r="OZ53" s="130"/>
      <c r="PA53" s="130"/>
      <c r="PB53" s="130"/>
      <c r="PC53" s="130"/>
      <c r="PD53" s="130"/>
      <c r="PE53" s="130"/>
      <c r="PF53" s="130"/>
      <c r="PG53" s="130"/>
      <c r="PH53" s="130"/>
      <c r="PI53" s="130"/>
      <c r="PJ53" s="130"/>
      <c r="PK53" s="130"/>
      <c r="PL53" s="130"/>
      <c r="PM53" s="130"/>
      <c r="PN53" s="130"/>
      <c r="PO53" s="130"/>
      <c r="PP53" s="130"/>
      <c r="PQ53" s="130"/>
      <c r="PR53" s="130"/>
      <c r="PS53" s="130"/>
      <c r="PT53" s="130"/>
      <c r="PU53" s="130"/>
      <c r="PV53" s="130"/>
      <c r="PW53" s="130"/>
      <c r="PX53" s="130"/>
      <c r="PY53" s="130"/>
      <c r="PZ53" s="130"/>
      <c r="QA53" s="130"/>
      <c r="QB53" s="130"/>
      <c r="QC53" s="130"/>
      <c r="QD53" s="130"/>
      <c r="QE53" s="130"/>
      <c r="QF53" s="130"/>
      <c r="QG53" s="130"/>
      <c r="QH53" s="130"/>
      <c r="QI53" s="130"/>
      <c r="QJ53" s="130"/>
      <c r="QK53" s="130"/>
      <c r="QL53" s="130"/>
      <c r="QM53" s="130"/>
      <c r="QN53" s="130"/>
      <c r="QO53" s="130"/>
      <c r="QP53" s="130"/>
      <c r="QQ53" s="130"/>
      <c r="QR53" s="130"/>
      <c r="QS53" s="130"/>
      <c r="QT53" s="130"/>
      <c r="QU53" s="130"/>
      <c r="QV53" s="130"/>
      <c r="QW53" s="130"/>
      <c r="QX53" s="130"/>
      <c r="QY53" s="130"/>
      <c r="QZ53" s="130"/>
      <c r="RA53" s="130"/>
      <c r="RB53" s="130"/>
      <c r="RC53" s="130"/>
      <c r="RD53" s="130"/>
      <c r="RE53" s="130"/>
      <c r="RF53" s="130"/>
      <c r="RG53" s="130"/>
      <c r="RH53" s="130"/>
      <c r="RI53" s="130"/>
      <c r="RJ53" s="130"/>
      <c r="RK53" s="130"/>
      <c r="RL53" s="130"/>
      <c r="RM53" s="130"/>
      <c r="RN53" s="130"/>
      <c r="RO53" s="130"/>
      <c r="RP53" s="130"/>
      <c r="RQ53" s="130"/>
      <c r="RR53" s="130"/>
      <c r="RS53" s="130"/>
      <c r="RT53" s="130"/>
      <c r="RU53" s="130"/>
      <c r="RV53" s="130"/>
      <c r="RW53" s="130"/>
      <c r="RX53" s="130"/>
      <c r="RY53" s="130"/>
      <c r="RZ53" s="130"/>
      <c r="SA53" s="130"/>
      <c r="SB53" s="130"/>
      <c r="SC53" s="130"/>
      <c r="SD53" s="130"/>
      <c r="SE53" s="130"/>
      <c r="SF53" s="130"/>
      <c r="SG53" s="130"/>
      <c r="SH53" s="130"/>
      <c r="SI53" s="130"/>
      <c r="SJ53" s="130"/>
      <c r="SK53" s="130"/>
      <c r="SL53" s="130"/>
      <c r="SM53" s="130"/>
      <c r="SN53" s="130"/>
      <c r="SO53" s="130"/>
      <c r="SP53" s="130"/>
      <c r="SQ53" s="130"/>
      <c r="SR53" s="130"/>
      <c r="SS53" s="130"/>
      <c r="ST53" s="130"/>
      <c r="SU53" s="130"/>
      <c r="SV53" s="130"/>
      <c r="SW53" s="130"/>
      <c r="SX53" s="130"/>
      <c r="SY53" s="130"/>
      <c r="SZ53" s="130"/>
      <c r="TA53" s="130"/>
      <c r="TB53" s="130"/>
      <c r="TC53" s="130"/>
      <c r="TD53" s="130"/>
      <c r="TE53" s="130"/>
      <c r="TF53" s="130"/>
      <c r="TG53" s="130"/>
      <c r="TH53" s="130"/>
      <c r="TI53" s="130"/>
      <c r="TJ53" s="130"/>
      <c r="TK53" s="130"/>
      <c r="TL53" s="130"/>
      <c r="TM53" s="130"/>
      <c r="TN53" s="130"/>
      <c r="TO53" s="130"/>
      <c r="TP53" s="130"/>
      <c r="TQ53" s="130"/>
      <c r="TR53" s="130"/>
      <c r="TS53" s="130"/>
      <c r="TT53" s="130"/>
      <c r="TU53" s="130"/>
      <c r="TV53" s="130"/>
      <c r="TW53" s="130"/>
      <c r="TX53" s="130"/>
      <c r="TY53" s="130"/>
      <c r="TZ53" s="130"/>
      <c r="UA53" s="130"/>
      <c r="UB53" s="130"/>
      <c r="UC53" s="130"/>
      <c r="UD53" s="130"/>
      <c r="UE53" s="130"/>
      <c r="UF53" s="130"/>
      <c r="UG53" s="130"/>
      <c r="UH53" s="130"/>
      <c r="UI53" s="130"/>
      <c r="UJ53" s="130"/>
      <c r="UK53" s="130"/>
      <c r="UL53" s="130"/>
      <c r="UM53" s="130"/>
      <c r="UN53" s="130"/>
      <c r="UO53" s="130"/>
      <c r="UP53" s="130"/>
      <c r="UQ53" s="130"/>
      <c r="UR53" s="130"/>
      <c r="US53" s="130"/>
      <c r="UT53" s="130"/>
      <c r="UU53" s="130"/>
      <c r="UV53" s="130"/>
      <c r="UW53" s="130"/>
      <c r="UX53" s="130"/>
      <c r="UY53" s="130"/>
      <c r="UZ53" s="130"/>
      <c r="VA53" s="130"/>
      <c r="VB53" s="130"/>
      <c r="VC53" s="130"/>
      <c r="VD53" s="130"/>
      <c r="VE53" s="130"/>
      <c r="VF53" s="130"/>
      <c r="VG53" s="130"/>
      <c r="VH53" s="130"/>
      <c r="VI53" s="130"/>
      <c r="VJ53" s="130"/>
      <c r="VK53" s="130"/>
      <c r="VL53" s="130"/>
      <c r="VM53" s="130"/>
      <c r="VN53" s="130"/>
      <c r="VO53" s="130"/>
      <c r="VP53" s="130"/>
      <c r="VQ53" s="130"/>
      <c r="VR53" s="130"/>
      <c r="VS53" s="130"/>
      <c r="VT53" s="130"/>
      <c r="VU53" s="130"/>
      <c r="VV53" s="130"/>
      <c r="VW53" s="130"/>
      <c r="VX53" s="130"/>
      <c r="VY53" s="130"/>
      <c r="VZ53" s="130"/>
      <c r="WA53" s="130"/>
      <c r="WB53" s="130"/>
      <c r="WC53" s="130"/>
      <c r="WD53" s="130"/>
      <c r="WE53" s="130"/>
      <c r="WF53" s="130"/>
      <c r="WG53" s="130"/>
      <c r="WH53" s="130"/>
      <c r="WI53" s="130"/>
      <c r="WJ53" s="130"/>
      <c r="WK53" s="130"/>
      <c r="WL53" s="130"/>
      <c r="WM53" s="130"/>
      <c r="WN53" s="130"/>
      <c r="WO53" s="130"/>
      <c r="WP53" s="130"/>
      <c r="WQ53" s="130"/>
      <c r="WR53" s="130"/>
      <c r="WS53" s="130"/>
      <c r="WT53" s="130"/>
      <c r="WU53" s="130"/>
      <c r="WV53" s="130"/>
      <c r="WW53" s="130"/>
      <c r="WX53" s="130"/>
      <c r="WY53" s="130"/>
      <c r="WZ53" s="130"/>
      <c r="XA53" s="130"/>
      <c r="XB53" s="130"/>
      <c r="XC53" s="130"/>
      <c r="XD53" s="130"/>
      <c r="XE53" s="130"/>
      <c r="XF53" s="130"/>
      <c r="XG53" s="130"/>
      <c r="XH53" s="130"/>
      <c r="XI53" s="130"/>
      <c r="XJ53" s="130"/>
      <c r="XK53" s="130"/>
      <c r="XL53" s="130"/>
      <c r="XM53" s="130"/>
      <c r="XN53" s="130"/>
      <c r="XO53" s="130"/>
      <c r="XP53" s="130"/>
      <c r="XQ53" s="130"/>
      <c r="XR53" s="130"/>
      <c r="XS53" s="130"/>
      <c r="XT53" s="130"/>
      <c r="XU53" s="130"/>
      <c r="XV53" s="130"/>
      <c r="XW53" s="130"/>
      <c r="XX53" s="130"/>
      <c r="XY53" s="130"/>
      <c r="XZ53" s="130"/>
      <c r="YA53" s="130"/>
      <c r="YB53" s="130"/>
      <c r="YC53" s="130"/>
      <c r="YD53" s="130"/>
      <c r="YE53" s="130"/>
      <c r="YF53" s="130"/>
      <c r="YG53" s="130"/>
      <c r="YH53" s="130"/>
      <c r="YI53" s="130"/>
      <c r="YJ53" s="130"/>
      <c r="YK53" s="130"/>
      <c r="YL53" s="130"/>
      <c r="YM53" s="130"/>
      <c r="YN53" s="130"/>
      <c r="YO53" s="130"/>
      <c r="YP53" s="130"/>
      <c r="YQ53" s="130"/>
      <c r="YR53" s="130"/>
      <c r="YS53" s="130"/>
      <c r="YT53" s="130"/>
      <c r="YU53" s="130"/>
      <c r="YV53" s="130"/>
      <c r="YW53" s="130"/>
      <c r="YX53" s="130"/>
      <c r="YY53" s="130"/>
      <c r="YZ53" s="130"/>
      <c r="ZA53" s="130"/>
      <c r="ZB53" s="130"/>
      <c r="ZC53" s="130"/>
      <c r="ZD53" s="130"/>
      <c r="ZE53" s="130"/>
      <c r="ZF53" s="130"/>
      <c r="ZG53" s="130"/>
      <c r="ZH53" s="130"/>
      <c r="ZI53" s="130"/>
      <c r="ZJ53" s="130"/>
      <c r="ZK53" s="130"/>
      <c r="ZL53" s="130"/>
      <c r="ZM53" s="130"/>
      <c r="ZN53" s="130"/>
      <c r="ZO53" s="130"/>
      <c r="ZP53" s="130"/>
      <c r="ZQ53" s="130"/>
      <c r="ZR53" s="130"/>
      <c r="ZS53" s="130"/>
      <c r="ZT53" s="130"/>
      <c r="ZU53" s="130"/>
      <c r="ZV53" s="130"/>
      <c r="ZW53" s="130"/>
      <c r="ZX53" s="130"/>
      <c r="ZY53" s="130"/>
      <c r="ZZ53" s="130"/>
    </row>
    <row r="54" spans="1:702" hidden="1" outlineLevel="1">
      <c r="A54" s="9">
        <v>41852</v>
      </c>
      <c r="B54" s="130">
        <v>2375.3050933300001</v>
      </c>
      <c r="C54" s="130">
        <v>989.63256674000002</v>
      </c>
      <c r="D54" s="130">
        <v>4.7479827600000002</v>
      </c>
      <c r="E54" s="130">
        <v>660.30711890999999</v>
      </c>
      <c r="F54" s="130">
        <v>4.1176443699999998</v>
      </c>
      <c r="G54" s="130">
        <v>0.23370583</v>
      </c>
      <c r="H54" s="130">
        <v>76.968036639999994</v>
      </c>
      <c r="I54" s="130">
        <v>503.11239365</v>
      </c>
      <c r="J54" s="130">
        <v>93.353528339999997</v>
      </c>
      <c r="K54" s="130">
        <v>7.8404139500000003</v>
      </c>
      <c r="L54" s="130">
        <v>3.2850615900000002</v>
      </c>
      <c r="M54" s="170" t="s">
        <v>186</v>
      </c>
      <c r="N54" s="130">
        <v>11.3382003</v>
      </c>
      <c r="O54" s="130">
        <v>10.912665560000001</v>
      </c>
      <c r="P54" s="130">
        <v>4.3379145499999998</v>
      </c>
      <c r="Q54" s="130">
        <v>1.499983E-2</v>
      </c>
      <c r="R54" s="130">
        <v>3.5154302999999998</v>
      </c>
      <c r="S54" s="130">
        <v>9.0379999999999999E-5</v>
      </c>
      <c r="T54" s="130">
        <v>1.58733963</v>
      </c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  <c r="BZ54" s="130"/>
      <c r="CA54" s="130"/>
      <c r="CB54" s="130"/>
      <c r="CC54" s="130"/>
      <c r="CD54" s="130"/>
      <c r="CE54" s="130"/>
      <c r="CF54" s="130"/>
      <c r="CG54" s="130"/>
      <c r="CH54" s="130"/>
      <c r="CI54" s="130"/>
      <c r="CJ54" s="130"/>
      <c r="CK54" s="130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CZ54" s="130"/>
      <c r="DA54" s="130"/>
      <c r="DB54" s="130"/>
      <c r="DC54" s="130"/>
      <c r="DD54" s="130"/>
      <c r="DE54" s="130"/>
      <c r="DF54" s="130"/>
      <c r="DG54" s="130"/>
      <c r="DH54" s="130"/>
      <c r="DI54" s="130"/>
      <c r="DJ54" s="130"/>
      <c r="DK54" s="130"/>
      <c r="DL54" s="130"/>
      <c r="DM54" s="130"/>
      <c r="DN54" s="130"/>
      <c r="DO54" s="130"/>
      <c r="DP54" s="130"/>
      <c r="DQ54" s="130"/>
      <c r="DR54" s="130"/>
      <c r="DS54" s="130"/>
      <c r="DT54" s="130"/>
      <c r="DU54" s="130"/>
      <c r="DV54" s="130"/>
      <c r="DW54" s="130"/>
      <c r="DX54" s="130"/>
      <c r="DY54" s="130"/>
      <c r="DZ54" s="130"/>
      <c r="EA54" s="130"/>
      <c r="EB54" s="130"/>
      <c r="EC54" s="130"/>
      <c r="ED54" s="130"/>
      <c r="EE54" s="130"/>
      <c r="EF54" s="130"/>
      <c r="EG54" s="130"/>
      <c r="EH54" s="130"/>
      <c r="EI54" s="130"/>
      <c r="EJ54" s="130"/>
      <c r="EK54" s="130"/>
      <c r="EL54" s="130"/>
      <c r="EM54" s="130"/>
      <c r="EN54" s="130"/>
      <c r="EO54" s="130"/>
      <c r="EP54" s="130"/>
      <c r="EQ54" s="130"/>
      <c r="ER54" s="130"/>
      <c r="ES54" s="130"/>
      <c r="ET54" s="130"/>
      <c r="EU54" s="130"/>
      <c r="EV54" s="130"/>
      <c r="EW54" s="130"/>
      <c r="EX54" s="130"/>
      <c r="EY54" s="130"/>
      <c r="EZ54" s="130"/>
      <c r="FA54" s="130"/>
      <c r="FB54" s="130"/>
      <c r="FC54" s="130"/>
      <c r="FD54" s="130"/>
      <c r="FE54" s="130"/>
      <c r="FF54" s="130"/>
      <c r="FG54" s="130"/>
      <c r="FH54" s="130"/>
      <c r="FI54" s="130"/>
      <c r="FJ54" s="130"/>
      <c r="FK54" s="130"/>
      <c r="FL54" s="130"/>
      <c r="FM54" s="130"/>
      <c r="FN54" s="130"/>
      <c r="FO54" s="130"/>
      <c r="FP54" s="130"/>
      <c r="FQ54" s="130"/>
      <c r="FR54" s="130"/>
      <c r="FS54" s="130"/>
      <c r="FT54" s="130"/>
      <c r="FU54" s="130"/>
      <c r="FV54" s="130"/>
      <c r="FW54" s="130"/>
      <c r="FX54" s="130"/>
      <c r="FY54" s="130"/>
      <c r="FZ54" s="130"/>
      <c r="GA54" s="130"/>
      <c r="GB54" s="130"/>
      <c r="GC54" s="130"/>
      <c r="GD54" s="130"/>
      <c r="GE54" s="130"/>
      <c r="GF54" s="130"/>
      <c r="GG54" s="130"/>
      <c r="GH54" s="130"/>
      <c r="GI54" s="130"/>
      <c r="GJ54" s="130"/>
      <c r="GK54" s="130"/>
      <c r="GL54" s="130"/>
      <c r="GM54" s="130"/>
      <c r="GN54" s="130"/>
      <c r="GO54" s="130"/>
      <c r="GP54" s="130"/>
      <c r="GQ54" s="130"/>
      <c r="GR54" s="130"/>
      <c r="GS54" s="130"/>
      <c r="GT54" s="130"/>
      <c r="GU54" s="130"/>
      <c r="GV54" s="130"/>
      <c r="GW54" s="130"/>
      <c r="GX54" s="130"/>
      <c r="GY54" s="130"/>
      <c r="GZ54" s="130"/>
      <c r="HA54" s="130"/>
      <c r="HB54" s="130"/>
      <c r="HC54" s="130"/>
      <c r="HD54" s="130"/>
      <c r="HE54" s="130"/>
      <c r="HF54" s="130"/>
      <c r="HG54" s="130"/>
      <c r="HH54" s="130"/>
      <c r="HI54" s="130"/>
      <c r="HJ54" s="130"/>
      <c r="HK54" s="130"/>
      <c r="HL54" s="130"/>
      <c r="HM54" s="130"/>
      <c r="HN54" s="130"/>
      <c r="HO54" s="130"/>
      <c r="HP54" s="130"/>
      <c r="HQ54" s="130"/>
      <c r="HR54" s="130"/>
      <c r="HS54" s="130"/>
      <c r="HT54" s="130"/>
      <c r="HU54" s="130"/>
      <c r="HV54" s="130"/>
      <c r="HW54" s="130"/>
      <c r="HX54" s="130"/>
      <c r="HY54" s="130"/>
      <c r="HZ54" s="130"/>
      <c r="IA54" s="130"/>
      <c r="IB54" s="130"/>
      <c r="IC54" s="130"/>
      <c r="ID54" s="130"/>
      <c r="IE54" s="130"/>
      <c r="IF54" s="130"/>
      <c r="IG54" s="130"/>
      <c r="IH54" s="130"/>
      <c r="II54" s="130"/>
      <c r="IJ54" s="130"/>
      <c r="IK54" s="130"/>
      <c r="IL54" s="130"/>
      <c r="IM54" s="130"/>
      <c r="IN54" s="130"/>
      <c r="IO54" s="130"/>
      <c r="IP54" s="130"/>
      <c r="IQ54" s="130"/>
      <c r="IR54" s="130"/>
      <c r="IS54" s="130"/>
      <c r="IT54" s="130"/>
      <c r="IU54" s="130"/>
      <c r="IV54" s="130"/>
      <c r="IW54" s="130"/>
      <c r="IX54" s="130"/>
      <c r="IY54" s="130"/>
      <c r="IZ54" s="130"/>
      <c r="JA54" s="130"/>
      <c r="JB54" s="130"/>
      <c r="JC54" s="130"/>
      <c r="JD54" s="130"/>
      <c r="JE54" s="130"/>
      <c r="JF54" s="130"/>
      <c r="JG54" s="130"/>
      <c r="JH54" s="130"/>
      <c r="JI54" s="130"/>
      <c r="JJ54" s="130"/>
      <c r="JK54" s="130"/>
      <c r="JL54" s="130"/>
      <c r="JM54" s="130"/>
      <c r="JN54" s="130"/>
      <c r="JO54" s="130"/>
      <c r="JP54" s="130"/>
      <c r="JQ54" s="130"/>
      <c r="JR54" s="130"/>
      <c r="JS54" s="130"/>
      <c r="JT54" s="130"/>
      <c r="JU54" s="130"/>
      <c r="JV54" s="130"/>
      <c r="JW54" s="130"/>
      <c r="JX54" s="130"/>
      <c r="JY54" s="130"/>
      <c r="JZ54" s="130"/>
      <c r="KA54" s="130"/>
      <c r="KB54" s="130"/>
      <c r="KC54" s="130"/>
      <c r="KD54" s="130"/>
      <c r="KE54" s="130"/>
      <c r="KF54" s="130"/>
      <c r="KG54" s="130"/>
      <c r="KH54" s="130"/>
      <c r="KI54" s="130"/>
      <c r="KJ54" s="130"/>
      <c r="KK54" s="130"/>
      <c r="KL54" s="130"/>
      <c r="KM54" s="130"/>
      <c r="KN54" s="130"/>
      <c r="KO54" s="130"/>
      <c r="KP54" s="130"/>
      <c r="KQ54" s="130"/>
      <c r="KR54" s="130"/>
      <c r="KS54" s="130"/>
      <c r="KT54" s="130"/>
      <c r="KU54" s="130"/>
      <c r="KV54" s="130"/>
      <c r="KW54" s="130"/>
      <c r="KX54" s="130"/>
      <c r="KY54" s="130"/>
      <c r="KZ54" s="130"/>
      <c r="LA54" s="130"/>
      <c r="LB54" s="130"/>
      <c r="LC54" s="130"/>
      <c r="LD54" s="130"/>
      <c r="LE54" s="130"/>
      <c r="LF54" s="130"/>
      <c r="LG54" s="130"/>
      <c r="LH54" s="130"/>
      <c r="LI54" s="130"/>
      <c r="LJ54" s="130"/>
      <c r="LK54" s="130"/>
      <c r="LL54" s="130"/>
      <c r="LM54" s="130"/>
      <c r="LN54" s="130"/>
      <c r="LO54" s="130"/>
      <c r="LP54" s="130"/>
      <c r="LQ54" s="130"/>
      <c r="LR54" s="130"/>
      <c r="LS54" s="130"/>
      <c r="LT54" s="130"/>
      <c r="LU54" s="130"/>
      <c r="LV54" s="130"/>
      <c r="LW54" s="130"/>
      <c r="LX54" s="130"/>
      <c r="LY54" s="130"/>
      <c r="LZ54" s="130"/>
      <c r="MA54" s="130"/>
      <c r="MB54" s="130"/>
      <c r="MC54" s="130"/>
      <c r="MD54" s="130"/>
      <c r="ME54" s="130"/>
      <c r="MF54" s="130"/>
      <c r="MG54" s="130"/>
      <c r="MH54" s="130"/>
      <c r="MI54" s="130"/>
      <c r="MJ54" s="130"/>
      <c r="MK54" s="130"/>
      <c r="ML54" s="130"/>
      <c r="MM54" s="130"/>
      <c r="MN54" s="130"/>
      <c r="MO54" s="130"/>
      <c r="MP54" s="130"/>
      <c r="MQ54" s="130"/>
      <c r="MR54" s="130"/>
      <c r="MS54" s="130"/>
      <c r="MT54" s="130"/>
      <c r="MU54" s="130"/>
      <c r="MV54" s="130"/>
      <c r="MW54" s="130"/>
      <c r="MX54" s="130"/>
      <c r="MY54" s="130"/>
      <c r="MZ54" s="130"/>
      <c r="NA54" s="130"/>
      <c r="NB54" s="130"/>
      <c r="NC54" s="130"/>
      <c r="ND54" s="130"/>
      <c r="NE54" s="130"/>
      <c r="NF54" s="130"/>
      <c r="NG54" s="130"/>
      <c r="NH54" s="130"/>
      <c r="NI54" s="130"/>
      <c r="NJ54" s="130"/>
      <c r="NK54" s="130"/>
      <c r="NL54" s="130"/>
      <c r="NM54" s="130"/>
      <c r="NN54" s="130"/>
      <c r="NO54" s="130"/>
      <c r="NP54" s="130"/>
      <c r="NQ54" s="130"/>
      <c r="NR54" s="130"/>
      <c r="NS54" s="130"/>
      <c r="NT54" s="130"/>
      <c r="NU54" s="130"/>
      <c r="NV54" s="130"/>
      <c r="NW54" s="130"/>
      <c r="NX54" s="130"/>
      <c r="NY54" s="130"/>
      <c r="NZ54" s="130"/>
      <c r="OA54" s="130"/>
      <c r="OB54" s="130"/>
      <c r="OC54" s="130"/>
      <c r="OD54" s="130"/>
      <c r="OE54" s="130"/>
      <c r="OF54" s="130"/>
      <c r="OG54" s="130"/>
      <c r="OH54" s="130"/>
      <c r="OI54" s="130"/>
      <c r="OJ54" s="130"/>
      <c r="OK54" s="130"/>
      <c r="OL54" s="130"/>
      <c r="OM54" s="130"/>
      <c r="ON54" s="130"/>
      <c r="OO54" s="130"/>
      <c r="OP54" s="130"/>
      <c r="OQ54" s="130"/>
      <c r="OR54" s="130"/>
      <c r="OS54" s="130"/>
      <c r="OT54" s="130"/>
      <c r="OU54" s="130"/>
      <c r="OV54" s="130"/>
      <c r="OW54" s="130"/>
      <c r="OX54" s="130"/>
      <c r="OY54" s="130"/>
      <c r="OZ54" s="130"/>
      <c r="PA54" s="130"/>
      <c r="PB54" s="130"/>
      <c r="PC54" s="130"/>
      <c r="PD54" s="130"/>
      <c r="PE54" s="130"/>
      <c r="PF54" s="130"/>
      <c r="PG54" s="130"/>
      <c r="PH54" s="130"/>
      <c r="PI54" s="130"/>
      <c r="PJ54" s="130"/>
      <c r="PK54" s="130"/>
      <c r="PL54" s="130"/>
      <c r="PM54" s="130"/>
      <c r="PN54" s="130"/>
      <c r="PO54" s="130"/>
      <c r="PP54" s="130"/>
      <c r="PQ54" s="130"/>
      <c r="PR54" s="130"/>
      <c r="PS54" s="130"/>
      <c r="PT54" s="130"/>
      <c r="PU54" s="130"/>
      <c r="PV54" s="130"/>
      <c r="PW54" s="130"/>
      <c r="PX54" s="130"/>
      <c r="PY54" s="130"/>
      <c r="PZ54" s="130"/>
      <c r="QA54" s="130"/>
      <c r="QB54" s="130"/>
      <c r="QC54" s="130"/>
      <c r="QD54" s="130"/>
      <c r="QE54" s="130"/>
      <c r="QF54" s="130"/>
      <c r="QG54" s="130"/>
      <c r="QH54" s="130"/>
      <c r="QI54" s="130"/>
      <c r="QJ54" s="130"/>
      <c r="QK54" s="130"/>
      <c r="QL54" s="130"/>
      <c r="QM54" s="130"/>
      <c r="QN54" s="130"/>
      <c r="QO54" s="130"/>
      <c r="QP54" s="130"/>
      <c r="QQ54" s="130"/>
      <c r="QR54" s="130"/>
      <c r="QS54" s="130"/>
      <c r="QT54" s="130"/>
      <c r="QU54" s="130"/>
      <c r="QV54" s="130"/>
      <c r="QW54" s="130"/>
      <c r="QX54" s="130"/>
      <c r="QY54" s="130"/>
      <c r="QZ54" s="130"/>
      <c r="RA54" s="130"/>
      <c r="RB54" s="130"/>
      <c r="RC54" s="130"/>
      <c r="RD54" s="130"/>
      <c r="RE54" s="130"/>
      <c r="RF54" s="130"/>
      <c r="RG54" s="130"/>
      <c r="RH54" s="130"/>
      <c r="RI54" s="130"/>
      <c r="RJ54" s="130"/>
      <c r="RK54" s="130"/>
      <c r="RL54" s="130"/>
      <c r="RM54" s="130"/>
      <c r="RN54" s="130"/>
      <c r="RO54" s="130"/>
      <c r="RP54" s="130"/>
      <c r="RQ54" s="130"/>
      <c r="RR54" s="130"/>
      <c r="RS54" s="130"/>
      <c r="RT54" s="130"/>
      <c r="RU54" s="130"/>
      <c r="RV54" s="130"/>
      <c r="RW54" s="130"/>
      <c r="RX54" s="130"/>
      <c r="RY54" s="130"/>
      <c r="RZ54" s="130"/>
      <c r="SA54" s="130"/>
      <c r="SB54" s="130"/>
      <c r="SC54" s="130"/>
      <c r="SD54" s="130"/>
      <c r="SE54" s="130"/>
      <c r="SF54" s="130"/>
      <c r="SG54" s="130"/>
      <c r="SH54" s="130"/>
      <c r="SI54" s="130"/>
      <c r="SJ54" s="130"/>
      <c r="SK54" s="130"/>
      <c r="SL54" s="130"/>
      <c r="SM54" s="130"/>
      <c r="SN54" s="130"/>
      <c r="SO54" s="130"/>
      <c r="SP54" s="130"/>
      <c r="SQ54" s="130"/>
      <c r="SR54" s="130"/>
      <c r="SS54" s="130"/>
      <c r="ST54" s="130"/>
      <c r="SU54" s="130"/>
      <c r="SV54" s="130"/>
      <c r="SW54" s="130"/>
      <c r="SX54" s="130"/>
      <c r="SY54" s="130"/>
      <c r="SZ54" s="130"/>
      <c r="TA54" s="130"/>
      <c r="TB54" s="130"/>
      <c r="TC54" s="130"/>
      <c r="TD54" s="130"/>
      <c r="TE54" s="130"/>
      <c r="TF54" s="130"/>
      <c r="TG54" s="130"/>
      <c r="TH54" s="130"/>
      <c r="TI54" s="130"/>
      <c r="TJ54" s="130"/>
      <c r="TK54" s="130"/>
      <c r="TL54" s="130"/>
      <c r="TM54" s="130"/>
      <c r="TN54" s="130"/>
      <c r="TO54" s="130"/>
      <c r="TP54" s="130"/>
      <c r="TQ54" s="130"/>
      <c r="TR54" s="130"/>
      <c r="TS54" s="130"/>
      <c r="TT54" s="130"/>
      <c r="TU54" s="130"/>
      <c r="TV54" s="130"/>
      <c r="TW54" s="130"/>
      <c r="TX54" s="130"/>
      <c r="TY54" s="130"/>
      <c r="TZ54" s="130"/>
      <c r="UA54" s="130"/>
      <c r="UB54" s="130"/>
      <c r="UC54" s="130"/>
      <c r="UD54" s="130"/>
      <c r="UE54" s="130"/>
      <c r="UF54" s="130"/>
      <c r="UG54" s="130"/>
      <c r="UH54" s="130"/>
      <c r="UI54" s="130"/>
      <c r="UJ54" s="130"/>
      <c r="UK54" s="130"/>
      <c r="UL54" s="130"/>
      <c r="UM54" s="130"/>
      <c r="UN54" s="130"/>
      <c r="UO54" s="130"/>
      <c r="UP54" s="130"/>
      <c r="UQ54" s="130"/>
      <c r="UR54" s="130"/>
      <c r="US54" s="130"/>
      <c r="UT54" s="130"/>
      <c r="UU54" s="130"/>
      <c r="UV54" s="130"/>
      <c r="UW54" s="130"/>
      <c r="UX54" s="130"/>
      <c r="UY54" s="130"/>
      <c r="UZ54" s="130"/>
      <c r="VA54" s="130"/>
      <c r="VB54" s="130"/>
      <c r="VC54" s="130"/>
      <c r="VD54" s="130"/>
      <c r="VE54" s="130"/>
      <c r="VF54" s="130"/>
      <c r="VG54" s="130"/>
      <c r="VH54" s="130"/>
      <c r="VI54" s="130"/>
      <c r="VJ54" s="130"/>
      <c r="VK54" s="130"/>
      <c r="VL54" s="130"/>
      <c r="VM54" s="130"/>
      <c r="VN54" s="130"/>
      <c r="VO54" s="130"/>
      <c r="VP54" s="130"/>
      <c r="VQ54" s="130"/>
      <c r="VR54" s="130"/>
      <c r="VS54" s="130"/>
      <c r="VT54" s="130"/>
      <c r="VU54" s="130"/>
      <c r="VV54" s="130"/>
      <c r="VW54" s="130"/>
      <c r="VX54" s="130"/>
      <c r="VY54" s="130"/>
      <c r="VZ54" s="130"/>
      <c r="WA54" s="130"/>
      <c r="WB54" s="130"/>
      <c r="WC54" s="130"/>
      <c r="WD54" s="130"/>
      <c r="WE54" s="130"/>
      <c r="WF54" s="130"/>
      <c r="WG54" s="130"/>
      <c r="WH54" s="130"/>
      <c r="WI54" s="130"/>
      <c r="WJ54" s="130"/>
      <c r="WK54" s="130"/>
      <c r="WL54" s="130"/>
      <c r="WM54" s="130"/>
      <c r="WN54" s="130"/>
      <c r="WO54" s="130"/>
      <c r="WP54" s="130"/>
      <c r="WQ54" s="130"/>
      <c r="WR54" s="130"/>
      <c r="WS54" s="130"/>
      <c r="WT54" s="130"/>
      <c r="WU54" s="130"/>
      <c r="WV54" s="130"/>
      <c r="WW54" s="130"/>
      <c r="WX54" s="130"/>
      <c r="WY54" s="130"/>
      <c r="WZ54" s="130"/>
      <c r="XA54" s="130"/>
      <c r="XB54" s="130"/>
      <c r="XC54" s="130"/>
      <c r="XD54" s="130"/>
      <c r="XE54" s="130"/>
      <c r="XF54" s="130"/>
      <c r="XG54" s="130"/>
      <c r="XH54" s="130"/>
      <c r="XI54" s="130"/>
      <c r="XJ54" s="130"/>
      <c r="XK54" s="130"/>
      <c r="XL54" s="130"/>
      <c r="XM54" s="130"/>
      <c r="XN54" s="130"/>
      <c r="XO54" s="130"/>
      <c r="XP54" s="130"/>
      <c r="XQ54" s="130"/>
      <c r="XR54" s="130"/>
      <c r="XS54" s="130"/>
      <c r="XT54" s="130"/>
      <c r="XU54" s="130"/>
      <c r="XV54" s="130"/>
      <c r="XW54" s="130"/>
      <c r="XX54" s="130"/>
      <c r="XY54" s="130"/>
      <c r="XZ54" s="130"/>
      <c r="YA54" s="130"/>
      <c r="YB54" s="130"/>
      <c r="YC54" s="130"/>
      <c r="YD54" s="130"/>
      <c r="YE54" s="130"/>
      <c r="YF54" s="130"/>
      <c r="YG54" s="130"/>
      <c r="YH54" s="130"/>
      <c r="YI54" s="130"/>
      <c r="YJ54" s="130"/>
      <c r="YK54" s="130"/>
      <c r="YL54" s="130"/>
      <c r="YM54" s="130"/>
      <c r="YN54" s="130"/>
      <c r="YO54" s="130"/>
      <c r="YP54" s="130"/>
      <c r="YQ54" s="130"/>
      <c r="YR54" s="130"/>
      <c r="YS54" s="130"/>
      <c r="YT54" s="130"/>
      <c r="YU54" s="130"/>
      <c r="YV54" s="130"/>
      <c r="YW54" s="130"/>
      <c r="YX54" s="130"/>
      <c r="YY54" s="130"/>
      <c r="YZ54" s="130"/>
      <c r="ZA54" s="130"/>
      <c r="ZB54" s="130"/>
      <c r="ZC54" s="130"/>
      <c r="ZD54" s="130"/>
      <c r="ZE54" s="130"/>
      <c r="ZF54" s="130"/>
      <c r="ZG54" s="130"/>
      <c r="ZH54" s="130"/>
      <c r="ZI54" s="130"/>
      <c r="ZJ54" s="130"/>
      <c r="ZK54" s="130"/>
      <c r="ZL54" s="130"/>
      <c r="ZM54" s="130"/>
      <c r="ZN54" s="130"/>
      <c r="ZO54" s="130"/>
      <c r="ZP54" s="130"/>
      <c r="ZQ54" s="130"/>
      <c r="ZR54" s="130"/>
      <c r="ZS54" s="130"/>
      <c r="ZT54" s="130"/>
      <c r="ZU54" s="130"/>
      <c r="ZV54" s="130"/>
      <c r="ZW54" s="130"/>
      <c r="ZX54" s="130"/>
      <c r="ZY54" s="130"/>
      <c r="ZZ54" s="130"/>
    </row>
    <row r="55" spans="1:702" hidden="1" outlineLevel="1">
      <c r="A55" s="9">
        <v>41883</v>
      </c>
      <c r="B55" s="130">
        <v>2217.09024572</v>
      </c>
      <c r="C55" s="130">
        <v>998.57863368999995</v>
      </c>
      <c r="D55" s="130">
        <v>4.5122237399999996</v>
      </c>
      <c r="E55" s="130">
        <v>619.95338418999995</v>
      </c>
      <c r="F55" s="130">
        <v>3.9941997200000001</v>
      </c>
      <c r="G55" s="130">
        <v>0.31295968000000002</v>
      </c>
      <c r="H55" s="130">
        <v>74.925448720000006</v>
      </c>
      <c r="I55" s="130">
        <v>389.69591911999999</v>
      </c>
      <c r="J55" s="130">
        <v>85.934983130000006</v>
      </c>
      <c r="K55" s="130">
        <v>7.5882116699999997</v>
      </c>
      <c r="L55" s="130">
        <v>3.2712142800000001</v>
      </c>
      <c r="M55" s="170" t="s">
        <v>186</v>
      </c>
      <c r="N55" s="130">
        <v>8.4908962399999997</v>
      </c>
      <c r="O55" s="130">
        <v>10.53522727</v>
      </c>
      <c r="P55" s="130">
        <v>4.2665983199999999</v>
      </c>
      <c r="Q55" s="130">
        <v>7.2655730000000002E-2</v>
      </c>
      <c r="R55" s="130">
        <v>3.4290995</v>
      </c>
      <c r="S55" s="130">
        <v>8.1619999999999994E-5</v>
      </c>
      <c r="T55" s="130">
        <v>1.5285091</v>
      </c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  <c r="JE55" s="130"/>
      <c r="JF55" s="130"/>
      <c r="JG55" s="130"/>
      <c r="JH55" s="130"/>
      <c r="JI55" s="130"/>
      <c r="JJ55" s="130"/>
      <c r="JK55" s="130"/>
      <c r="JL55" s="130"/>
      <c r="JM55" s="130"/>
      <c r="JN55" s="130"/>
      <c r="JO55" s="130"/>
      <c r="JP55" s="130"/>
      <c r="JQ55" s="130"/>
      <c r="JR55" s="130"/>
      <c r="JS55" s="130"/>
      <c r="JT55" s="130"/>
      <c r="JU55" s="130"/>
      <c r="JV55" s="130"/>
      <c r="JW55" s="130"/>
      <c r="JX55" s="130"/>
      <c r="JY55" s="130"/>
      <c r="JZ55" s="130"/>
      <c r="KA55" s="130"/>
      <c r="KB55" s="130"/>
      <c r="KC55" s="130"/>
      <c r="KD55" s="130"/>
      <c r="KE55" s="130"/>
      <c r="KF55" s="130"/>
      <c r="KG55" s="130"/>
      <c r="KH55" s="130"/>
      <c r="KI55" s="130"/>
      <c r="KJ55" s="130"/>
      <c r="KK55" s="130"/>
      <c r="KL55" s="130"/>
      <c r="KM55" s="130"/>
      <c r="KN55" s="130"/>
      <c r="KO55" s="130"/>
      <c r="KP55" s="130"/>
      <c r="KQ55" s="130"/>
      <c r="KR55" s="130"/>
      <c r="KS55" s="130"/>
      <c r="KT55" s="130"/>
      <c r="KU55" s="130"/>
      <c r="KV55" s="130"/>
      <c r="KW55" s="130"/>
      <c r="KX55" s="130"/>
      <c r="KY55" s="130"/>
      <c r="KZ55" s="130"/>
      <c r="LA55" s="130"/>
      <c r="LB55" s="130"/>
      <c r="LC55" s="130"/>
      <c r="LD55" s="130"/>
      <c r="LE55" s="130"/>
      <c r="LF55" s="130"/>
      <c r="LG55" s="130"/>
      <c r="LH55" s="130"/>
      <c r="LI55" s="130"/>
      <c r="LJ55" s="130"/>
      <c r="LK55" s="130"/>
      <c r="LL55" s="130"/>
      <c r="LM55" s="130"/>
      <c r="LN55" s="130"/>
      <c r="LO55" s="130"/>
      <c r="LP55" s="130"/>
      <c r="LQ55" s="130"/>
      <c r="LR55" s="130"/>
      <c r="LS55" s="130"/>
      <c r="LT55" s="130"/>
      <c r="LU55" s="130"/>
      <c r="LV55" s="130"/>
      <c r="LW55" s="130"/>
      <c r="LX55" s="130"/>
      <c r="LY55" s="130"/>
      <c r="LZ55" s="130"/>
      <c r="MA55" s="130"/>
      <c r="MB55" s="130"/>
      <c r="MC55" s="130"/>
      <c r="MD55" s="130"/>
      <c r="ME55" s="130"/>
      <c r="MF55" s="130"/>
      <c r="MG55" s="130"/>
      <c r="MH55" s="130"/>
      <c r="MI55" s="130"/>
      <c r="MJ55" s="130"/>
      <c r="MK55" s="130"/>
      <c r="ML55" s="130"/>
      <c r="MM55" s="130"/>
      <c r="MN55" s="130"/>
      <c r="MO55" s="130"/>
      <c r="MP55" s="130"/>
      <c r="MQ55" s="130"/>
      <c r="MR55" s="130"/>
      <c r="MS55" s="130"/>
      <c r="MT55" s="130"/>
      <c r="MU55" s="130"/>
      <c r="MV55" s="130"/>
      <c r="MW55" s="130"/>
      <c r="MX55" s="130"/>
      <c r="MY55" s="130"/>
      <c r="MZ55" s="130"/>
      <c r="NA55" s="130"/>
      <c r="NB55" s="130"/>
      <c r="NC55" s="130"/>
      <c r="ND55" s="130"/>
      <c r="NE55" s="130"/>
      <c r="NF55" s="130"/>
      <c r="NG55" s="130"/>
      <c r="NH55" s="130"/>
      <c r="NI55" s="130"/>
      <c r="NJ55" s="130"/>
      <c r="NK55" s="130"/>
      <c r="NL55" s="130"/>
      <c r="NM55" s="130"/>
      <c r="NN55" s="130"/>
      <c r="NO55" s="130"/>
      <c r="NP55" s="130"/>
      <c r="NQ55" s="130"/>
      <c r="NR55" s="130"/>
      <c r="NS55" s="130"/>
      <c r="NT55" s="130"/>
      <c r="NU55" s="130"/>
      <c r="NV55" s="130"/>
      <c r="NW55" s="130"/>
      <c r="NX55" s="130"/>
      <c r="NY55" s="130"/>
      <c r="NZ55" s="130"/>
      <c r="OA55" s="130"/>
      <c r="OB55" s="130"/>
      <c r="OC55" s="130"/>
      <c r="OD55" s="130"/>
      <c r="OE55" s="130"/>
      <c r="OF55" s="130"/>
      <c r="OG55" s="130"/>
      <c r="OH55" s="130"/>
      <c r="OI55" s="130"/>
      <c r="OJ55" s="130"/>
      <c r="OK55" s="130"/>
      <c r="OL55" s="130"/>
      <c r="OM55" s="130"/>
      <c r="ON55" s="130"/>
      <c r="OO55" s="130"/>
      <c r="OP55" s="130"/>
      <c r="OQ55" s="130"/>
      <c r="OR55" s="130"/>
      <c r="OS55" s="130"/>
      <c r="OT55" s="130"/>
      <c r="OU55" s="130"/>
      <c r="OV55" s="130"/>
      <c r="OW55" s="130"/>
      <c r="OX55" s="130"/>
      <c r="OY55" s="130"/>
      <c r="OZ55" s="130"/>
      <c r="PA55" s="130"/>
      <c r="PB55" s="130"/>
      <c r="PC55" s="130"/>
      <c r="PD55" s="130"/>
      <c r="PE55" s="130"/>
      <c r="PF55" s="130"/>
      <c r="PG55" s="130"/>
      <c r="PH55" s="130"/>
      <c r="PI55" s="130"/>
      <c r="PJ55" s="130"/>
      <c r="PK55" s="130"/>
      <c r="PL55" s="130"/>
      <c r="PM55" s="130"/>
      <c r="PN55" s="130"/>
      <c r="PO55" s="130"/>
      <c r="PP55" s="130"/>
      <c r="PQ55" s="130"/>
      <c r="PR55" s="130"/>
      <c r="PS55" s="130"/>
      <c r="PT55" s="130"/>
      <c r="PU55" s="130"/>
      <c r="PV55" s="130"/>
      <c r="PW55" s="130"/>
      <c r="PX55" s="130"/>
      <c r="PY55" s="130"/>
      <c r="PZ55" s="130"/>
      <c r="QA55" s="130"/>
      <c r="QB55" s="130"/>
      <c r="QC55" s="130"/>
      <c r="QD55" s="130"/>
      <c r="QE55" s="130"/>
      <c r="QF55" s="130"/>
      <c r="QG55" s="130"/>
      <c r="QH55" s="130"/>
      <c r="QI55" s="130"/>
      <c r="QJ55" s="130"/>
      <c r="QK55" s="130"/>
      <c r="QL55" s="130"/>
      <c r="QM55" s="130"/>
      <c r="QN55" s="130"/>
      <c r="QO55" s="130"/>
      <c r="QP55" s="130"/>
      <c r="QQ55" s="130"/>
      <c r="QR55" s="130"/>
      <c r="QS55" s="130"/>
      <c r="QT55" s="130"/>
      <c r="QU55" s="130"/>
      <c r="QV55" s="130"/>
      <c r="QW55" s="130"/>
      <c r="QX55" s="130"/>
      <c r="QY55" s="130"/>
      <c r="QZ55" s="130"/>
      <c r="RA55" s="130"/>
      <c r="RB55" s="130"/>
      <c r="RC55" s="130"/>
      <c r="RD55" s="130"/>
      <c r="RE55" s="130"/>
      <c r="RF55" s="130"/>
      <c r="RG55" s="130"/>
      <c r="RH55" s="130"/>
      <c r="RI55" s="130"/>
      <c r="RJ55" s="130"/>
      <c r="RK55" s="130"/>
      <c r="RL55" s="130"/>
      <c r="RM55" s="130"/>
      <c r="RN55" s="130"/>
      <c r="RO55" s="130"/>
      <c r="RP55" s="130"/>
      <c r="RQ55" s="130"/>
      <c r="RR55" s="130"/>
      <c r="RS55" s="130"/>
      <c r="RT55" s="130"/>
      <c r="RU55" s="130"/>
      <c r="RV55" s="130"/>
      <c r="RW55" s="130"/>
      <c r="RX55" s="130"/>
      <c r="RY55" s="130"/>
      <c r="RZ55" s="130"/>
      <c r="SA55" s="130"/>
      <c r="SB55" s="130"/>
      <c r="SC55" s="130"/>
      <c r="SD55" s="130"/>
      <c r="SE55" s="130"/>
      <c r="SF55" s="130"/>
      <c r="SG55" s="130"/>
      <c r="SH55" s="130"/>
      <c r="SI55" s="130"/>
      <c r="SJ55" s="130"/>
      <c r="SK55" s="130"/>
      <c r="SL55" s="130"/>
      <c r="SM55" s="130"/>
      <c r="SN55" s="130"/>
      <c r="SO55" s="130"/>
      <c r="SP55" s="130"/>
      <c r="SQ55" s="130"/>
      <c r="SR55" s="130"/>
      <c r="SS55" s="130"/>
      <c r="ST55" s="130"/>
      <c r="SU55" s="130"/>
      <c r="SV55" s="130"/>
      <c r="SW55" s="130"/>
      <c r="SX55" s="130"/>
      <c r="SY55" s="130"/>
      <c r="SZ55" s="130"/>
      <c r="TA55" s="130"/>
      <c r="TB55" s="130"/>
      <c r="TC55" s="130"/>
      <c r="TD55" s="130"/>
      <c r="TE55" s="130"/>
      <c r="TF55" s="130"/>
      <c r="TG55" s="130"/>
      <c r="TH55" s="130"/>
      <c r="TI55" s="130"/>
      <c r="TJ55" s="130"/>
      <c r="TK55" s="130"/>
      <c r="TL55" s="130"/>
      <c r="TM55" s="130"/>
      <c r="TN55" s="130"/>
      <c r="TO55" s="130"/>
      <c r="TP55" s="130"/>
      <c r="TQ55" s="130"/>
      <c r="TR55" s="130"/>
      <c r="TS55" s="130"/>
      <c r="TT55" s="130"/>
      <c r="TU55" s="130"/>
      <c r="TV55" s="130"/>
      <c r="TW55" s="130"/>
      <c r="TX55" s="130"/>
      <c r="TY55" s="130"/>
      <c r="TZ55" s="130"/>
      <c r="UA55" s="130"/>
      <c r="UB55" s="130"/>
      <c r="UC55" s="130"/>
      <c r="UD55" s="130"/>
      <c r="UE55" s="130"/>
      <c r="UF55" s="130"/>
      <c r="UG55" s="130"/>
      <c r="UH55" s="130"/>
      <c r="UI55" s="130"/>
      <c r="UJ55" s="130"/>
      <c r="UK55" s="130"/>
      <c r="UL55" s="130"/>
      <c r="UM55" s="130"/>
      <c r="UN55" s="130"/>
      <c r="UO55" s="130"/>
      <c r="UP55" s="130"/>
      <c r="UQ55" s="130"/>
      <c r="UR55" s="130"/>
      <c r="US55" s="130"/>
      <c r="UT55" s="130"/>
      <c r="UU55" s="130"/>
      <c r="UV55" s="130"/>
      <c r="UW55" s="130"/>
      <c r="UX55" s="130"/>
      <c r="UY55" s="130"/>
      <c r="UZ55" s="130"/>
      <c r="VA55" s="130"/>
      <c r="VB55" s="130"/>
      <c r="VC55" s="130"/>
      <c r="VD55" s="130"/>
      <c r="VE55" s="130"/>
      <c r="VF55" s="130"/>
      <c r="VG55" s="130"/>
      <c r="VH55" s="130"/>
      <c r="VI55" s="130"/>
      <c r="VJ55" s="130"/>
      <c r="VK55" s="130"/>
      <c r="VL55" s="130"/>
      <c r="VM55" s="130"/>
      <c r="VN55" s="130"/>
      <c r="VO55" s="130"/>
      <c r="VP55" s="130"/>
      <c r="VQ55" s="130"/>
      <c r="VR55" s="130"/>
      <c r="VS55" s="130"/>
      <c r="VT55" s="130"/>
      <c r="VU55" s="130"/>
      <c r="VV55" s="130"/>
      <c r="VW55" s="130"/>
      <c r="VX55" s="130"/>
      <c r="VY55" s="130"/>
      <c r="VZ55" s="130"/>
      <c r="WA55" s="130"/>
      <c r="WB55" s="130"/>
      <c r="WC55" s="130"/>
      <c r="WD55" s="130"/>
      <c r="WE55" s="130"/>
      <c r="WF55" s="130"/>
      <c r="WG55" s="130"/>
      <c r="WH55" s="130"/>
      <c r="WI55" s="130"/>
      <c r="WJ55" s="130"/>
      <c r="WK55" s="130"/>
      <c r="WL55" s="130"/>
      <c r="WM55" s="130"/>
      <c r="WN55" s="130"/>
      <c r="WO55" s="130"/>
      <c r="WP55" s="130"/>
      <c r="WQ55" s="130"/>
      <c r="WR55" s="130"/>
      <c r="WS55" s="130"/>
      <c r="WT55" s="130"/>
      <c r="WU55" s="130"/>
      <c r="WV55" s="130"/>
      <c r="WW55" s="130"/>
      <c r="WX55" s="130"/>
      <c r="WY55" s="130"/>
      <c r="WZ55" s="130"/>
      <c r="XA55" s="130"/>
      <c r="XB55" s="130"/>
      <c r="XC55" s="130"/>
      <c r="XD55" s="130"/>
      <c r="XE55" s="130"/>
      <c r="XF55" s="130"/>
      <c r="XG55" s="130"/>
      <c r="XH55" s="130"/>
      <c r="XI55" s="130"/>
      <c r="XJ55" s="130"/>
      <c r="XK55" s="130"/>
      <c r="XL55" s="130"/>
      <c r="XM55" s="130"/>
      <c r="XN55" s="130"/>
      <c r="XO55" s="130"/>
      <c r="XP55" s="130"/>
      <c r="XQ55" s="130"/>
      <c r="XR55" s="130"/>
      <c r="XS55" s="130"/>
      <c r="XT55" s="130"/>
      <c r="XU55" s="130"/>
      <c r="XV55" s="130"/>
      <c r="XW55" s="130"/>
      <c r="XX55" s="130"/>
      <c r="XY55" s="130"/>
      <c r="XZ55" s="130"/>
      <c r="YA55" s="130"/>
      <c r="YB55" s="130"/>
      <c r="YC55" s="130"/>
      <c r="YD55" s="130"/>
      <c r="YE55" s="130"/>
      <c r="YF55" s="130"/>
      <c r="YG55" s="130"/>
      <c r="YH55" s="130"/>
      <c r="YI55" s="130"/>
      <c r="YJ55" s="130"/>
      <c r="YK55" s="130"/>
      <c r="YL55" s="130"/>
      <c r="YM55" s="130"/>
      <c r="YN55" s="130"/>
      <c r="YO55" s="130"/>
      <c r="YP55" s="130"/>
      <c r="YQ55" s="130"/>
      <c r="YR55" s="130"/>
      <c r="YS55" s="130"/>
      <c r="YT55" s="130"/>
      <c r="YU55" s="130"/>
      <c r="YV55" s="130"/>
      <c r="YW55" s="130"/>
      <c r="YX55" s="130"/>
      <c r="YY55" s="130"/>
      <c r="YZ55" s="130"/>
      <c r="ZA55" s="130"/>
      <c r="ZB55" s="130"/>
      <c r="ZC55" s="130"/>
      <c r="ZD55" s="130"/>
      <c r="ZE55" s="130"/>
      <c r="ZF55" s="130"/>
      <c r="ZG55" s="130"/>
      <c r="ZH55" s="130"/>
      <c r="ZI55" s="130"/>
      <c r="ZJ55" s="130"/>
      <c r="ZK55" s="130"/>
      <c r="ZL55" s="130"/>
      <c r="ZM55" s="130"/>
      <c r="ZN55" s="130"/>
      <c r="ZO55" s="130"/>
      <c r="ZP55" s="130"/>
      <c r="ZQ55" s="130"/>
      <c r="ZR55" s="130"/>
      <c r="ZS55" s="130"/>
      <c r="ZT55" s="130"/>
      <c r="ZU55" s="130"/>
      <c r="ZV55" s="130"/>
      <c r="ZW55" s="130"/>
      <c r="ZX55" s="130"/>
      <c r="ZY55" s="130"/>
      <c r="ZZ55" s="130"/>
    </row>
    <row r="56" spans="1:702" hidden="1" outlineLevel="1">
      <c r="A56" s="9">
        <v>41913</v>
      </c>
      <c r="B56" s="130">
        <v>2187.0719040899999</v>
      </c>
      <c r="C56" s="130">
        <v>986.57517388999997</v>
      </c>
      <c r="D56" s="130">
        <v>4.0772649000000003</v>
      </c>
      <c r="E56" s="130">
        <v>608.80365069000004</v>
      </c>
      <c r="F56" s="130">
        <v>3.59819596</v>
      </c>
      <c r="G56" s="130">
        <v>0.30593113</v>
      </c>
      <c r="H56" s="130">
        <v>74.801882419999998</v>
      </c>
      <c r="I56" s="130">
        <v>380.29833274999999</v>
      </c>
      <c r="J56" s="130">
        <v>86.585725210000007</v>
      </c>
      <c r="K56" s="130">
        <v>9.2551602299999995</v>
      </c>
      <c r="L56" s="130">
        <v>3.1248533300000001</v>
      </c>
      <c r="M56" s="170" t="s">
        <v>186</v>
      </c>
      <c r="N56" s="130">
        <v>9.2948778599999997</v>
      </c>
      <c r="O56" s="130">
        <v>10.671468880000001</v>
      </c>
      <c r="P56" s="130">
        <v>4.6331510700000003</v>
      </c>
      <c r="Q56" s="130">
        <v>7.3081259999999995E-2</v>
      </c>
      <c r="R56" s="130">
        <v>3.4638399600000001</v>
      </c>
      <c r="S56" s="130">
        <v>8.1619999999999994E-5</v>
      </c>
      <c r="T56" s="130">
        <v>1.50923293</v>
      </c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  <c r="FB56" s="130"/>
      <c r="FC56" s="130"/>
      <c r="FD56" s="130"/>
      <c r="FE56" s="130"/>
      <c r="FF56" s="130"/>
      <c r="FG56" s="130"/>
      <c r="FH56" s="130"/>
      <c r="FI56" s="130"/>
      <c r="FJ56" s="130"/>
      <c r="FK56" s="130"/>
      <c r="FL56" s="130"/>
      <c r="FM56" s="130"/>
      <c r="FN56" s="130"/>
      <c r="FO56" s="130"/>
      <c r="FP56" s="130"/>
      <c r="FQ56" s="130"/>
      <c r="FR56" s="130"/>
      <c r="FS56" s="130"/>
      <c r="FT56" s="130"/>
      <c r="FU56" s="130"/>
      <c r="FV56" s="130"/>
      <c r="FW56" s="130"/>
      <c r="FX56" s="130"/>
      <c r="FY56" s="130"/>
      <c r="FZ56" s="130"/>
      <c r="GA56" s="130"/>
      <c r="GB56" s="130"/>
      <c r="GC56" s="130"/>
      <c r="GD56" s="130"/>
      <c r="GE56" s="130"/>
      <c r="GF56" s="130"/>
      <c r="GG56" s="130"/>
      <c r="GH56" s="130"/>
      <c r="GI56" s="130"/>
      <c r="GJ56" s="130"/>
      <c r="GK56" s="130"/>
      <c r="GL56" s="130"/>
      <c r="GM56" s="130"/>
      <c r="GN56" s="130"/>
      <c r="GO56" s="130"/>
      <c r="GP56" s="130"/>
      <c r="GQ56" s="130"/>
      <c r="GR56" s="130"/>
      <c r="GS56" s="130"/>
      <c r="GT56" s="130"/>
      <c r="GU56" s="130"/>
      <c r="GV56" s="130"/>
      <c r="GW56" s="130"/>
      <c r="GX56" s="130"/>
      <c r="GY56" s="130"/>
      <c r="GZ56" s="130"/>
      <c r="HA56" s="130"/>
      <c r="HB56" s="130"/>
      <c r="HC56" s="130"/>
      <c r="HD56" s="130"/>
      <c r="HE56" s="130"/>
      <c r="HF56" s="130"/>
      <c r="HG56" s="130"/>
      <c r="HH56" s="130"/>
      <c r="HI56" s="130"/>
      <c r="HJ56" s="130"/>
      <c r="HK56" s="130"/>
      <c r="HL56" s="130"/>
      <c r="HM56" s="130"/>
      <c r="HN56" s="130"/>
      <c r="HO56" s="130"/>
      <c r="HP56" s="130"/>
      <c r="HQ56" s="130"/>
      <c r="HR56" s="130"/>
      <c r="HS56" s="130"/>
      <c r="HT56" s="130"/>
      <c r="HU56" s="130"/>
      <c r="HV56" s="130"/>
      <c r="HW56" s="130"/>
      <c r="HX56" s="130"/>
      <c r="HY56" s="130"/>
      <c r="HZ56" s="130"/>
      <c r="IA56" s="130"/>
      <c r="IB56" s="130"/>
      <c r="IC56" s="130"/>
      <c r="ID56" s="130"/>
      <c r="IE56" s="130"/>
      <c r="IF56" s="130"/>
      <c r="IG56" s="130"/>
      <c r="IH56" s="130"/>
      <c r="II56" s="130"/>
      <c r="IJ56" s="130"/>
      <c r="IK56" s="130"/>
      <c r="IL56" s="130"/>
      <c r="IM56" s="130"/>
      <c r="IN56" s="130"/>
      <c r="IO56" s="130"/>
      <c r="IP56" s="130"/>
      <c r="IQ56" s="130"/>
      <c r="IR56" s="130"/>
      <c r="IS56" s="130"/>
      <c r="IT56" s="130"/>
      <c r="IU56" s="130"/>
      <c r="IV56" s="130"/>
      <c r="IW56" s="130"/>
      <c r="IX56" s="130"/>
      <c r="IY56" s="130"/>
      <c r="IZ56" s="130"/>
      <c r="JA56" s="130"/>
      <c r="JB56" s="130"/>
      <c r="JC56" s="130"/>
      <c r="JD56" s="130"/>
      <c r="JE56" s="130"/>
      <c r="JF56" s="130"/>
      <c r="JG56" s="130"/>
      <c r="JH56" s="130"/>
      <c r="JI56" s="130"/>
      <c r="JJ56" s="130"/>
      <c r="JK56" s="130"/>
      <c r="JL56" s="130"/>
      <c r="JM56" s="130"/>
      <c r="JN56" s="130"/>
      <c r="JO56" s="130"/>
      <c r="JP56" s="130"/>
      <c r="JQ56" s="130"/>
      <c r="JR56" s="130"/>
      <c r="JS56" s="130"/>
      <c r="JT56" s="130"/>
      <c r="JU56" s="130"/>
      <c r="JV56" s="130"/>
      <c r="JW56" s="130"/>
      <c r="JX56" s="130"/>
      <c r="JY56" s="130"/>
      <c r="JZ56" s="130"/>
      <c r="KA56" s="130"/>
      <c r="KB56" s="130"/>
      <c r="KC56" s="130"/>
      <c r="KD56" s="130"/>
      <c r="KE56" s="130"/>
      <c r="KF56" s="130"/>
      <c r="KG56" s="130"/>
      <c r="KH56" s="130"/>
      <c r="KI56" s="130"/>
      <c r="KJ56" s="130"/>
      <c r="KK56" s="130"/>
      <c r="KL56" s="130"/>
      <c r="KM56" s="130"/>
      <c r="KN56" s="130"/>
      <c r="KO56" s="130"/>
      <c r="KP56" s="130"/>
      <c r="KQ56" s="130"/>
      <c r="KR56" s="130"/>
      <c r="KS56" s="130"/>
      <c r="KT56" s="130"/>
      <c r="KU56" s="130"/>
      <c r="KV56" s="130"/>
      <c r="KW56" s="130"/>
      <c r="KX56" s="130"/>
      <c r="KY56" s="130"/>
      <c r="KZ56" s="130"/>
      <c r="LA56" s="130"/>
      <c r="LB56" s="130"/>
      <c r="LC56" s="130"/>
      <c r="LD56" s="130"/>
      <c r="LE56" s="130"/>
      <c r="LF56" s="130"/>
      <c r="LG56" s="130"/>
      <c r="LH56" s="130"/>
      <c r="LI56" s="130"/>
      <c r="LJ56" s="130"/>
      <c r="LK56" s="130"/>
      <c r="LL56" s="130"/>
      <c r="LM56" s="130"/>
      <c r="LN56" s="130"/>
      <c r="LO56" s="130"/>
      <c r="LP56" s="130"/>
      <c r="LQ56" s="130"/>
      <c r="LR56" s="130"/>
      <c r="LS56" s="130"/>
      <c r="LT56" s="130"/>
      <c r="LU56" s="130"/>
      <c r="LV56" s="130"/>
      <c r="LW56" s="130"/>
      <c r="LX56" s="130"/>
      <c r="LY56" s="130"/>
      <c r="LZ56" s="130"/>
      <c r="MA56" s="130"/>
      <c r="MB56" s="130"/>
      <c r="MC56" s="130"/>
      <c r="MD56" s="130"/>
      <c r="ME56" s="130"/>
      <c r="MF56" s="130"/>
      <c r="MG56" s="130"/>
      <c r="MH56" s="130"/>
      <c r="MI56" s="130"/>
      <c r="MJ56" s="130"/>
      <c r="MK56" s="130"/>
      <c r="ML56" s="130"/>
      <c r="MM56" s="130"/>
      <c r="MN56" s="130"/>
      <c r="MO56" s="130"/>
      <c r="MP56" s="130"/>
      <c r="MQ56" s="130"/>
      <c r="MR56" s="130"/>
      <c r="MS56" s="130"/>
      <c r="MT56" s="130"/>
      <c r="MU56" s="130"/>
      <c r="MV56" s="130"/>
      <c r="MW56" s="130"/>
      <c r="MX56" s="130"/>
      <c r="MY56" s="130"/>
      <c r="MZ56" s="130"/>
      <c r="NA56" s="130"/>
      <c r="NB56" s="130"/>
      <c r="NC56" s="130"/>
      <c r="ND56" s="130"/>
      <c r="NE56" s="130"/>
      <c r="NF56" s="130"/>
      <c r="NG56" s="130"/>
      <c r="NH56" s="130"/>
      <c r="NI56" s="130"/>
      <c r="NJ56" s="130"/>
      <c r="NK56" s="130"/>
      <c r="NL56" s="130"/>
      <c r="NM56" s="130"/>
      <c r="NN56" s="130"/>
      <c r="NO56" s="130"/>
      <c r="NP56" s="130"/>
      <c r="NQ56" s="130"/>
      <c r="NR56" s="130"/>
      <c r="NS56" s="130"/>
      <c r="NT56" s="130"/>
      <c r="NU56" s="130"/>
      <c r="NV56" s="130"/>
      <c r="NW56" s="130"/>
      <c r="NX56" s="130"/>
      <c r="NY56" s="130"/>
      <c r="NZ56" s="130"/>
      <c r="OA56" s="130"/>
      <c r="OB56" s="130"/>
      <c r="OC56" s="130"/>
      <c r="OD56" s="130"/>
      <c r="OE56" s="130"/>
      <c r="OF56" s="130"/>
      <c r="OG56" s="130"/>
      <c r="OH56" s="130"/>
      <c r="OI56" s="130"/>
      <c r="OJ56" s="130"/>
      <c r="OK56" s="130"/>
      <c r="OL56" s="130"/>
      <c r="OM56" s="130"/>
      <c r="ON56" s="130"/>
      <c r="OO56" s="130"/>
      <c r="OP56" s="130"/>
      <c r="OQ56" s="130"/>
      <c r="OR56" s="130"/>
      <c r="OS56" s="130"/>
      <c r="OT56" s="130"/>
      <c r="OU56" s="130"/>
      <c r="OV56" s="130"/>
      <c r="OW56" s="130"/>
      <c r="OX56" s="130"/>
      <c r="OY56" s="130"/>
      <c r="OZ56" s="130"/>
      <c r="PA56" s="130"/>
      <c r="PB56" s="130"/>
      <c r="PC56" s="130"/>
      <c r="PD56" s="130"/>
      <c r="PE56" s="130"/>
      <c r="PF56" s="130"/>
      <c r="PG56" s="130"/>
      <c r="PH56" s="130"/>
      <c r="PI56" s="130"/>
      <c r="PJ56" s="130"/>
      <c r="PK56" s="130"/>
      <c r="PL56" s="130"/>
      <c r="PM56" s="130"/>
      <c r="PN56" s="130"/>
      <c r="PO56" s="130"/>
      <c r="PP56" s="130"/>
      <c r="PQ56" s="130"/>
      <c r="PR56" s="130"/>
      <c r="PS56" s="130"/>
      <c r="PT56" s="130"/>
      <c r="PU56" s="130"/>
      <c r="PV56" s="130"/>
      <c r="PW56" s="130"/>
      <c r="PX56" s="130"/>
      <c r="PY56" s="130"/>
      <c r="PZ56" s="130"/>
      <c r="QA56" s="130"/>
      <c r="QB56" s="130"/>
      <c r="QC56" s="130"/>
      <c r="QD56" s="130"/>
      <c r="QE56" s="130"/>
      <c r="QF56" s="130"/>
      <c r="QG56" s="130"/>
      <c r="QH56" s="130"/>
      <c r="QI56" s="130"/>
      <c r="QJ56" s="130"/>
      <c r="QK56" s="130"/>
      <c r="QL56" s="130"/>
      <c r="QM56" s="130"/>
      <c r="QN56" s="130"/>
      <c r="QO56" s="130"/>
      <c r="QP56" s="130"/>
      <c r="QQ56" s="130"/>
      <c r="QR56" s="130"/>
      <c r="QS56" s="130"/>
      <c r="QT56" s="130"/>
      <c r="QU56" s="130"/>
      <c r="QV56" s="130"/>
      <c r="QW56" s="130"/>
      <c r="QX56" s="130"/>
      <c r="QY56" s="130"/>
      <c r="QZ56" s="130"/>
      <c r="RA56" s="130"/>
      <c r="RB56" s="130"/>
      <c r="RC56" s="130"/>
      <c r="RD56" s="130"/>
      <c r="RE56" s="130"/>
      <c r="RF56" s="130"/>
      <c r="RG56" s="130"/>
      <c r="RH56" s="130"/>
      <c r="RI56" s="130"/>
      <c r="RJ56" s="130"/>
      <c r="RK56" s="130"/>
      <c r="RL56" s="130"/>
      <c r="RM56" s="130"/>
      <c r="RN56" s="130"/>
      <c r="RO56" s="130"/>
      <c r="RP56" s="130"/>
      <c r="RQ56" s="130"/>
      <c r="RR56" s="130"/>
      <c r="RS56" s="130"/>
      <c r="RT56" s="130"/>
      <c r="RU56" s="130"/>
      <c r="RV56" s="130"/>
      <c r="RW56" s="130"/>
      <c r="RX56" s="130"/>
      <c r="RY56" s="130"/>
      <c r="RZ56" s="130"/>
      <c r="SA56" s="130"/>
      <c r="SB56" s="130"/>
      <c r="SC56" s="130"/>
      <c r="SD56" s="130"/>
      <c r="SE56" s="130"/>
      <c r="SF56" s="130"/>
      <c r="SG56" s="130"/>
      <c r="SH56" s="130"/>
      <c r="SI56" s="130"/>
      <c r="SJ56" s="130"/>
      <c r="SK56" s="130"/>
      <c r="SL56" s="130"/>
      <c r="SM56" s="130"/>
      <c r="SN56" s="130"/>
      <c r="SO56" s="130"/>
      <c r="SP56" s="130"/>
      <c r="SQ56" s="130"/>
      <c r="SR56" s="130"/>
      <c r="SS56" s="130"/>
      <c r="ST56" s="130"/>
      <c r="SU56" s="130"/>
      <c r="SV56" s="130"/>
      <c r="SW56" s="130"/>
      <c r="SX56" s="130"/>
      <c r="SY56" s="130"/>
      <c r="SZ56" s="130"/>
      <c r="TA56" s="130"/>
      <c r="TB56" s="130"/>
      <c r="TC56" s="130"/>
      <c r="TD56" s="130"/>
      <c r="TE56" s="130"/>
      <c r="TF56" s="130"/>
      <c r="TG56" s="130"/>
      <c r="TH56" s="130"/>
      <c r="TI56" s="130"/>
      <c r="TJ56" s="130"/>
      <c r="TK56" s="130"/>
      <c r="TL56" s="130"/>
      <c r="TM56" s="130"/>
      <c r="TN56" s="130"/>
      <c r="TO56" s="130"/>
      <c r="TP56" s="130"/>
      <c r="TQ56" s="130"/>
      <c r="TR56" s="130"/>
      <c r="TS56" s="130"/>
      <c r="TT56" s="130"/>
      <c r="TU56" s="130"/>
      <c r="TV56" s="130"/>
      <c r="TW56" s="130"/>
      <c r="TX56" s="130"/>
      <c r="TY56" s="130"/>
      <c r="TZ56" s="130"/>
      <c r="UA56" s="130"/>
      <c r="UB56" s="130"/>
      <c r="UC56" s="130"/>
      <c r="UD56" s="130"/>
      <c r="UE56" s="130"/>
      <c r="UF56" s="130"/>
      <c r="UG56" s="130"/>
      <c r="UH56" s="130"/>
      <c r="UI56" s="130"/>
      <c r="UJ56" s="130"/>
      <c r="UK56" s="130"/>
      <c r="UL56" s="130"/>
      <c r="UM56" s="130"/>
      <c r="UN56" s="130"/>
      <c r="UO56" s="130"/>
      <c r="UP56" s="130"/>
      <c r="UQ56" s="130"/>
      <c r="UR56" s="130"/>
      <c r="US56" s="130"/>
      <c r="UT56" s="130"/>
      <c r="UU56" s="130"/>
      <c r="UV56" s="130"/>
      <c r="UW56" s="130"/>
      <c r="UX56" s="130"/>
      <c r="UY56" s="130"/>
      <c r="UZ56" s="130"/>
      <c r="VA56" s="130"/>
      <c r="VB56" s="130"/>
      <c r="VC56" s="130"/>
      <c r="VD56" s="130"/>
      <c r="VE56" s="130"/>
      <c r="VF56" s="130"/>
      <c r="VG56" s="130"/>
      <c r="VH56" s="130"/>
      <c r="VI56" s="130"/>
      <c r="VJ56" s="130"/>
      <c r="VK56" s="130"/>
      <c r="VL56" s="130"/>
      <c r="VM56" s="130"/>
      <c r="VN56" s="130"/>
      <c r="VO56" s="130"/>
      <c r="VP56" s="130"/>
      <c r="VQ56" s="130"/>
      <c r="VR56" s="130"/>
      <c r="VS56" s="130"/>
      <c r="VT56" s="130"/>
      <c r="VU56" s="130"/>
      <c r="VV56" s="130"/>
      <c r="VW56" s="130"/>
      <c r="VX56" s="130"/>
      <c r="VY56" s="130"/>
      <c r="VZ56" s="130"/>
      <c r="WA56" s="130"/>
      <c r="WB56" s="130"/>
      <c r="WC56" s="130"/>
      <c r="WD56" s="130"/>
      <c r="WE56" s="130"/>
      <c r="WF56" s="130"/>
      <c r="WG56" s="130"/>
      <c r="WH56" s="130"/>
      <c r="WI56" s="130"/>
      <c r="WJ56" s="130"/>
      <c r="WK56" s="130"/>
      <c r="WL56" s="130"/>
      <c r="WM56" s="130"/>
      <c r="WN56" s="130"/>
      <c r="WO56" s="130"/>
      <c r="WP56" s="130"/>
      <c r="WQ56" s="130"/>
      <c r="WR56" s="130"/>
      <c r="WS56" s="130"/>
      <c r="WT56" s="130"/>
      <c r="WU56" s="130"/>
      <c r="WV56" s="130"/>
      <c r="WW56" s="130"/>
      <c r="WX56" s="130"/>
      <c r="WY56" s="130"/>
      <c r="WZ56" s="130"/>
      <c r="XA56" s="130"/>
      <c r="XB56" s="130"/>
      <c r="XC56" s="130"/>
      <c r="XD56" s="130"/>
      <c r="XE56" s="130"/>
      <c r="XF56" s="130"/>
      <c r="XG56" s="130"/>
      <c r="XH56" s="130"/>
      <c r="XI56" s="130"/>
      <c r="XJ56" s="130"/>
      <c r="XK56" s="130"/>
      <c r="XL56" s="130"/>
      <c r="XM56" s="130"/>
      <c r="XN56" s="130"/>
      <c r="XO56" s="130"/>
      <c r="XP56" s="130"/>
      <c r="XQ56" s="130"/>
      <c r="XR56" s="130"/>
      <c r="XS56" s="130"/>
      <c r="XT56" s="130"/>
      <c r="XU56" s="130"/>
      <c r="XV56" s="130"/>
      <c r="XW56" s="130"/>
      <c r="XX56" s="130"/>
      <c r="XY56" s="130"/>
      <c r="XZ56" s="130"/>
      <c r="YA56" s="130"/>
      <c r="YB56" s="130"/>
      <c r="YC56" s="130"/>
      <c r="YD56" s="130"/>
      <c r="YE56" s="130"/>
      <c r="YF56" s="130"/>
      <c r="YG56" s="130"/>
      <c r="YH56" s="130"/>
      <c r="YI56" s="130"/>
      <c r="YJ56" s="130"/>
      <c r="YK56" s="130"/>
      <c r="YL56" s="130"/>
      <c r="YM56" s="130"/>
      <c r="YN56" s="130"/>
      <c r="YO56" s="130"/>
      <c r="YP56" s="130"/>
      <c r="YQ56" s="130"/>
      <c r="YR56" s="130"/>
      <c r="YS56" s="130"/>
      <c r="YT56" s="130"/>
      <c r="YU56" s="130"/>
      <c r="YV56" s="130"/>
      <c r="YW56" s="130"/>
      <c r="YX56" s="130"/>
      <c r="YY56" s="130"/>
      <c r="YZ56" s="130"/>
      <c r="ZA56" s="130"/>
      <c r="ZB56" s="130"/>
      <c r="ZC56" s="130"/>
      <c r="ZD56" s="130"/>
      <c r="ZE56" s="130"/>
      <c r="ZF56" s="130"/>
      <c r="ZG56" s="130"/>
      <c r="ZH56" s="130"/>
      <c r="ZI56" s="130"/>
      <c r="ZJ56" s="130"/>
      <c r="ZK56" s="130"/>
      <c r="ZL56" s="130"/>
      <c r="ZM56" s="130"/>
      <c r="ZN56" s="130"/>
      <c r="ZO56" s="130"/>
      <c r="ZP56" s="130"/>
      <c r="ZQ56" s="130"/>
      <c r="ZR56" s="130"/>
      <c r="ZS56" s="130"/>
      <c r="ZT56" s="130"/>
      <c r="ZU56" s="130"/>
      <c r="ZV56" s="130"/>
      <c r="ZW56" s="130"/>
      <c r="ZX56" s="130"/>
      <c r="ZY56" s="130"/>
      <c r="ZZ56" s="130"/>
    </row>
    <row r="57" spans="1:702" hidden="1" outlineLevel="1">
      <c r="A57" s="9">
        <v>41944</v>
      </c>
      <c r="B57" s="130">
        <v>2359.62850127</v>
      </c>
      <c r="C57" s="130">
        <v>1126.8759703000001</v>
      </c>
      <c r="D57" s="130">
        <v>3.6950025900000001</v>
      </c>
      <c r="E57" s="130">
        <v>620.43914656000004</v>
      </c>
      <c r="F57" s="130">
        <v>3.45376525</v>
      </c>
      <c r="G57" s="130">
        <v>0.35542148000000001</v>
      </c>
      <c r="H57" s="130">
        <v>80.966780200000002</v>
      </c>
      <c r="I57" s="130">
        <v>392.20698799000002</v>
      </c>
      <c r="J57" s="130">
        <v>91.054549539999996</v>
      </c>
      <c r="K57" s="130">
        <v>7.00939055</v>
      </c>
      <c r="L57" s="130">
        <v>3.1387261500000001</v>
      </c>
      <c r="M57" s="170" t="s">
        <v>186</v>
      </c>
      <c r="N57" s="130">
        <v>8.4700423800000006</v>
      </c>
      <c r="O57" s="130">
        <v>12.195715059999999</v>
      </c>
      <c r="P57" s="130">
        <v>4.5614656900000004</v>
      </c>
      <c r="Q57" s="130">
        <v>1.2422620000000001E-2</v>
      </c>
      <c r="R57" s="130">
        <v>3.6420959800000001</v>
      </c>
      <c r="S57" s="130">
        <v>1.3720000000000001E-5</v>
      </c>
      <c r="T57" s="130">
        <v>1.55100521</v>
      </c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  <c r="FB57" s="130"/>
      <c r="FC57" s="130"/>
      <c r="FD57" s="130"/>
      <c r="FE57" s="130"/>
      <c r="FF57" s="130"/>
      <c r="FG57" s="130"/>
      <c r="FH57" s="130"/>
      <c r="FI57" s="130"/>
      <c r="FJ57" s="130"/>
      <c r="FK57" s="130"/>
      <c r="FL57" s="130"/>
      <c r="FM57" s="130"/>
      <c r="FN57" s="130"/>
      <c r="FO57" s="130"/>
      <c r="FP57" s="130"/>
      <c r="FQ57" s="130"/>
      <c r="FR57" s="130"/>
      <c r="FS57" s="130"/>
      <c r="FT57" s="130"/>
      <c r="FU57" s="130"/>
      <c r="FV57" s="130"/>
      <c r="FW57" s="130"/>
      <c r="FX57" s="130"/>
      <c r="FY57" s="130"/>
      <c r="FZ57" s="130"/>
      <c r="GA57" s="130"/>
      <c r="GB57" s="130"/>
      <c r="GC57" s="130"/>
      <c r="GD57" s="130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  <c r="IW57" s="130"/>
      <c r="IX57" s="130"/>
      <c r="IY57" s="130"/>
      <c r="IZ57" s="130"/>
      <c r="JA57" s="130"/>
      <c r="JB57" s="130"/>
      <c r="JC57" s="130"/>
      <c r="JD57" s="130"/>
      <c r="JE57" s="130"/>
      <c r="JF57" s="130"/>
      <c r="JG57" s="130"/>
      <c r="JH57" s="130"/>
      <c r="JI57" s="130"/>
      <c r="JJ57" s="130"/>
      <c r="JK57" s="130"/>
      <c r="JL57" s="130"/>
      <c r="JM57" s="130"/>
      <c r="JN57" s="130"/>
      <c r="JO57" s="130"/>
      <c r="JP57" s="130"/>
      <c r="JQ57" s="130"/>
      <c r="JR57" s="130"/>
      <c r="JS57" s="130"/>
      <c r="JT57" s="130"/>
      <c r="JU57" s="130"/>
      <c r="JV57" s="130"/>
      <c r="JW57" s="130"/>
      <c r="JX57" s="130"/>
      <c r="JY57" s="130"/>
      <c r="JZ57" s="130"/>
      <c r="KA57" s="130"/>
      <c r="KB57" s="130"/>
      <c r="KC57" s="130"/>
      <c r="KD57" s="130"/>
      <c r="KE57" s="130"/>
      <c r="KF57" s="130"/>
      <c r="KG57" s="130"/>
      <c r="KH57" s="130"/>
      <c r="KI57" s="130"/>
      <c r="KJ57" s="130"/>
      <c r="KK57" s="130"/>
      <c r="KL57" s="130"/>
      <c r="KM57" s="130"/>
      <c r="KN57" s="130"/>
      <c r="KO57" s="130"/>
      <c r="KP57" s="130"/>
      <c r="KQ57" s="130"/>
      <c r="KR57" s="130"/>
      <c r="KS57" s="130"/>
      <c r="KT57" s="130"/>
      <c r="KU57" s="130"/>
      <c r="KV57" s="130"/>
      <c r="KW57" s="130"/>
      <c r="KX57" s="130"/>
      <c r="KY57" s="130"/>
      <c r="KZ57" s="130"/>
      <c r="LA57" s="130"/>
      <c r="LB57" s="130"/>
      <c r="LC57" s="130"/>
      <c r="LD57" s="130"/>
      <c r="LE57" s="130"/>
      <c r="LF57" s="130"/>
      <c r="LG57" s="130"/>
      <c r="LH57" s="130"/>
      <c r="LI57" s="130"/>
      <c r="LJ57" s="130"/>
      <c r="LK57" s="130"/>
      <c r="LL57" s="130"/>
      <c r="LM57" s="130"/>
      <c r="LN57" s="130"/>
      <c r="LO57" s="130"/>
      <c r="LP57" s="130"/>
      <c r="LQ57" s="130"/>
      <c r="LR57" s="130"/>
      <c r="LS57" s="130"/>
      <c r="LT57" s="130"/>
      <c r="LU57" s="130"/>
      <c r="LV57" s="130"/>
      <c r="LW57" s="130"/>
      <c r="LX57" s="130"/>
      <c r="LY57" s="130"/>
      <c r="LZ57" s="130"/>
      <c r="MA57" s="130"/>
      <c r="MB57" s="130"/>
      <c r="MC57" s="130"/>
      <c r="MD57" s="130"/>
      <c r="ME57" s="130"/>
      <c r="MF57" s="130"/>
      <c r="MG57" s="130"/>
      <c r="MH57" s="130"/>
      <c r="MI57" s="130"/>
      <c r="MJ57" s="130"/>
      <c r="MK57" s="130"/>
      <c r="ML57" s="130"/>
      <c r="MM57" s="130"/>
      <c r="MN57" s="130"/>
      <c r="MO57" s="130"/>
      <c r="MP57" s="130"/>
      <c r="MQ57" s="130"/>
      <c r="MR57" s="130"/>
      <c r="MS57" s="130"/>
      <c r="MT57" s="130"/>
      <c r="MU57" s="130"/>
      <c r="MV57" s="130"/>
      <c r="MW57" s="130"/>
      <c r="MX57" s="130"/>
      <c r="MY57" s="130"/>
      <c r="MZ57" s="130"/>
      <c r="NA57" s="130"/>
      <c r="NB57" s="130"/>
      <c r="NC57" s="130"/>
      <c r="ND57" s="130"/>
      <c r="NE57" s="130"/>
      <c r="NF57" s="130"/>
      <c r="NG57" s="130"/>
      <c r="NH57" s="130"/>
      <c r="NI57" s="130"/>
      <c r="NJ57" s="130"/>
      <c r="NK57" s="130"/>
      <c r="NL57" s="130"/>
      <c r="NM57" s="130"/>
      <c r="NN57" s="130"/>
      <c r="NO57" s="130"/>
      <c r="NP57" s="130"/>
      <c r="NQ57" s="130"/>
      <c r="NR57" s="130"/>
      <c r="NS57" s="130"/>
      <c r="NT57" s="130"/>
      <c r="NU57" s="130"/>
      <c r="NV57" s="130"/>
      <c r="NW57" s="130"/>
      <c r="NX57" s="130"/>
      <c r="NY57" s="130"/>
      <c r="NZ57" s="130"/>
      <c r="OA57" s="130"/>
      <c r="OB57" s="130"/>
      <c r="OC57" s="130"/>
      <c r="OD57" s="130"/>
      <c r="OE57" s="130"/>
      <c r="OF57" s="130"/>
      <c r="OG57" s="130"/>
      <c r="OH57" s="130"/>
      <c r="OI57" s="130"/>
      <c r="OJ57" s="130"/>
      <c r="OK57" s="130"/>
      <c r="OL57" s="130"/>
      <c r="OM57" s="130"/>
      <c r="ON57" s="130"/>
      <c r="OO57" s="130"/>
      <c r="OP57" s="130"/>
      <c r="OQ57" s="130"/>
      <c r="OR57" s="130"/>
      <c r="OS57" s="130"/>
      <c r="OT57" s="130"/>
      <c r="OU57" s="130"/>
      <c r="OV57" s="130"/>
      <c r="OW57" s="130"/>
      <c r="OX57" s="130"/>
      <c r="OY57" s="130"/>
      <c r="OZ57" s="130"/>
      <c r="PA57" s="130"/>
      <c r="PB57" s="130"/>
      <c r="PC57" s="130"/>
      <c r="PD57" s="130"/>
      <c r="PE57" s="130"/>
      <c r="PF57" s="130"/>
      <c r="PG57" s="130"/>
      <c r="PH57" s="130"/>
      <c r="PI57" s="130"/>
      <c r="PJ57" s="130"/>
      <c r="PK57" s="130"/>
      <c r="PL57" s="130"/>
      <c r="PM57" s="130"/>
      <c r="PN57" s="130"/>
      <c r="PO57" s="130"/>
      <c r="PP57" s="130"/>
      <c r="PQ57" s="130"/>
      <c r="PR57" s="130"/>
      <c r="PS57" s="130"/>
      <c r="PT57" s="130"/>
      <c r="PU57" s="130"/>
      <c r="PV57" s="130"/>
      <c r="PW57" s="130"/>
      <c r="PX57" s="130"/>
      <c r="PY57" s="130"/>
      <c r="PZ57" s="130"/>
      <c r="QA57" s="130"/>
      <c r="QB57" s="130"/>
      <c r="QC57" s="130"/>
      <c r="QD57" s="130"/>
      <c r="QE57" s="130"/>
      <c r="QF57" s="130"/>
      <c r="QG57" s="130"/>
      <c r="QH57" s="130"/>
      <c r="QI57" s="130"/>
      <c r="QJ57" s="130"/>
      <c r="QK57" s="130"/>
      <c r="QL57" s="130"/>
      <c r="QM57" s="130"/>
      <c r="QN57" s="130"/>
      <c r="QO57" s="130"/>
      <c r="QP57" s="130"/>
      <c r="QQ57" s="130"/>
      <c r="QR57" s="130"/>
      <c r="QS57" s="130"/>
      <c r="QT57" s="130"/>
      <c r="QU57" s="130"/>
      <c r="QV57" s="130"/>
      <c r="QW57" s="130"/>
      <c r="QX57" s="130"/>
      <c r="QY57" s="130"/>
      <c r="QZ57" s="130"/>
      <c r="RA57" s="130"/>
      <c r="RB57" s="130"/>
      <c r="RC57" s="130"/>
      <c r="RD57" s="130"/>
      <c r="RE57" s="130"/>
      <c r="RF57" s="130"/>
      <c r="RG57" s="130"/>
      <c r="RH57" s="130"/>
      <c r="RI57" s="130"/>
      <c r="RJ57" s="130"/>
      <c r="RK57" s="130"/>
      <c r="RL57" s="130"/>
      <c r="RM57" s="130"/>
      <c r="RN57" s="130"/>
      <c r="RO57" s="130"/>
      <c r="RP57" s="130"/>
      <c r="RQ57" s="130"/>
      <c r="RR57" s="130"/>
      <c r="RS57" s="130"/>
      <c r="RT57" s="130"/>
      <c r="RU57" s="130"/>
      <c r="RV57" s="130"/>
      <c r="RW57" s="130"/>
      <c r="RX57" s="130"/>
      <c r="RY57" s="130"/>
      <c r="RZ57" s="130"/>
      <c r="SA57" s="130"/>
      <c r="SB57" s="130"/>
      <c r="SC57" s="130"/>
      <c r="SD57" s="130"/>
      <c r="SE57" s="130"/>
      <c r="SF57" s="130"/>
      <c r="SG57" s="130"/>
      <c r="SH57" s="130"/>
      <c r="SI57" s="130"/>
      <c r="SJ57" s="130"/>
      <c r="SK57" s="130"/>
      <c r="SL57" s="130"/>
      <c r="SM57" s="130"/>
      <c r="SN57" s="130"/>
      <c r="SO57" s="130"/>
      <c r="SP57" s="130"/>
      <c r="SQ57" s="130"/>
      <c r="SR57" s="130"/>
      <c r="SS57" s="130"/>
      <c r="ST57" s="130"/>
      <c r="SU57" s="130"/>
      <c r="SV57" s="130"/>
      <c r="SW57" s="130"/>
      <c r="SX57" s="130"/>
      <c r="SY57" s="130"/>
      <c r="SZ57" s="130"/>
      <c r="TA57" s="130"/>
      <c r="TB57" s="130"/>
      <c r="TC57" s="130"/>
      <c r="TD57" s="130"/>
      <c r="TE57" s="130"/>
      <c r="TF57" s="130"/>
      <c r="TG57" s="130"/>
      <c r="TH57" s="130"/>
      <c r="TI57" s="130"/>
      <c r="TJ57" s="130"/>
      <c r="TK57" s="130"/>
      <c r="TL57" s="130"/>
      <c r="TM57" s="130"/>
      <c r="TN57" s="130"/>
      <c r="TO57" s="130"/>
      <c r="TP57" s="130"/>
      <c r="TQ57" s="130"/>
      <c r="TR57" s="130"/>
      <c r="TS57" s="130"/>
      <c r="TT57" s="130"/>
      <c r="TU57" s="130"/>
      <c r="TV57" s="130"/>
      <c r="TW57" s="130"/>
      <c r="TX57" s="130"/>
      <c r="TY57" s="130"/>
      <c r="TZ57" s="130"/>
      <c r="UA57" s="130"/>
      <c r="UB57" s="130"/>
      <c r="UC57" s="130"/>
      <c r="UD57" s="130"/>
      <c r="UE57" s="130"/>
      <c r="UF57" s="130"/>
      <c r="UG57" s="130"/>
      <c r="UH57" s="130"/>
      <c r="UI57" s="130"/>
      <c r="UJ57" s="130"/>
      <c r="UK57" s="130"/>
      <c r="UL57" s="130"/>
      <c r="UM57" s="130"/>
      <c r="UN57" s="130"/>
      <c r="UO57" s="130"/>
      <c r="UP57" s="130"/>
      <c r="UQ57" s="130"/>
      <c r="UR57" s="130"/>
      <c r="US57" s="130"/>
      <c r="UT57" s="130"/>
      <c r="UU57" s="130"/>
      <c r="UV57" s="130"/>
      <c r="UW57" s="130"/>
      <c r="UX57" s="130"/>
      <c r="UY57" s="130"/>
      <c r="UZ57" s="130"/>
      <c r="VA57" s="130"/>
      <c r="VB57" s="130"/>
      <c r="VC57" s="130"/>
      <c r="VD57" s="130"/>
      <c r="VE57" s="130"/>
      <c r="VF57" s="130"/>
      <c r="VG57" s="130"/>
      <c r="VH57" s="130"/>
      <c r="VI57" s="130"/>
      <c r="VJ57" s="130"/>
      <c r="VK57" s="130"/>
      <c r="VL57" s="130"/>
      <c r="VM57" s="130"/>
      <c r="VN57" s="130"/>
      <c r="VO57" s="130"/>
      <c r="VP57" s="130"/>
      <c r="VQ57" s="130"/>
      <c r="VR57" s="130"/>
      <c r="VS57" s="130"/>
      <c r="VT57" s="130"/>
      <c r="VU57" s="130"/>
      <c r="VV57" s="130"/>
      <c r="VW57" s="130"/>
      <c r="VX57" s="130"/>
      <c r="VY57" s="130"/>
      <c r="VZ57" s="130"/>
      <c r="WA57" s="130"/>
      <c r="WB57" s="130"/>
      <c r="WC57" s="130"/>
      <c r="WD57" s="130"/>
      <c r="WE57" s="130"/>
      <c r="WF57" s="130"/>
      <c r="WG57" s="130"/>
      <c r="WH57" s="130"/>
      <c r="WI57" s="130"/>
      <c r="WJ57" s="130"/>
      <c r="WK57" s="130"/>
      <c r="WL57" s="130"/>
      <c r="WM57" s="130"/>
      <c r="WN57" s="130"/>
      <c r="WO57" s="130"/>
      <c r="WP57" s="130"/>
      <c r="WQ57" s="130"/>
      <c r="WR57" s="130"/>
      <c r="WS57" s="130"/>
      <c r="WT57" s="130"/>
      <c r="WU57" s="130"/>
      <c r="WV57" s="130"/>
      <c r="WW57" s="130"/>
      <c r="WX57" s="130"/>
      <c r="WY57" s="130"/>
      <c r="WZ57" s="130"/>
      <c r="XA57" s="130"/>
      <c r="XB57" s="130"/>
      <c r="XC57" s="130"/>
      <c r="XD57" s="130"/>
      <c r="XE57" s="130"/>
      <c r="XF57" s="130"/>
      <c r="XG57" s="130"/>
      <c r="XH57" s="130"/>
      <c r="XI57" s="130"/>
      <c r="XJ57" s="130"/>
      <c r="XK57" s="130"/>
      <c r="XL57" s="130"/>
      <c r="XM57" s="130"/>
      <c r="XN57" s="130"/>
      <c r="XO57" s="130"/>
      <c r="XP57" s="130"/>
      <c r="XQ57" s="130"/>
      <c r="XR57" s="130"/>
      <c r="XS57" s="130"/>
      <c r="XT57" s="130"/>
      <c r="XU57" s="130"/>
      <c r="XV57" s="130"/>
      <c r="XW57" s="130"/>
      <c r="XX57" s="130"/>
      <c r="XY57" s="130"/>
      <c r="XZ57" s="130"/>
      <c r="YA57" s="130"/>
      <c r="YB57" s="130"/>
      <c r="YC57" s="130"/>
      <c r="YD57" s="130"/>
      <c r="YE57" s="130"/>
      <c r="YF57" s="130"/>
      <c r="YG57" s="130"/>
      <c r="YH57" s="130"/>
      <c r="YI57" s="130"/>
      <c r="YJ57" s="130"/>
      <c r="YK57" s="130"/>
      <c r="YL57" s="130"/>
      <c r="YM57" s="130"/>
      <c r="YN57" s="130"/>
      <c r="YO57" s="130"/>
      <c r="YP57" s="130"/>
      <c r="YQ57" s="130"/>
      <c r="YR57" s="130"/>
      <c r="YS57" s="130"/>
      <c r="YT57" s="130"/>
      <c r="YU57" s="130"/>
      <c r="YV57" s="130"/>
      <c r="YW57" s="130"/>
      <c r="YX57" s="130"/>
      <c r="YY57" s="130"/>
      <c r="YZ57" s="130"/>
      <c r="ZA57" s="130"/>
      <c r="ZB57" s="130"/>
      <c r="ZC57" s="130"/>
      <c r="ZD57" s="130"/>
      <c r="ZE57" s="130"/>
      <c r="ZF57" s="130"/>
      <c r="ZG57" s="130"/>
      <c r="ZH57" s="130"/>
      <c r="ZI57" s="130"/>
      <c r="ZJ57" s="130"/>
      <c r="ZK57" s="130"/>
      <c r="ZL57" s="130"/>
      <c r="ZM57" s="130"/>
      <c r="ZN57" s="130"/>
      <c r="ZO57" s="130"/>
      <c r="ZP57" s="130"/>
      <c r="ZQ57" s="130"/>
      <c r="ZR57" s="130"/>
      <c r="ZS57" s="130"/>
      <c r="ZT57" s="130"/>
      <c r="ZU57" s="130"/>
      <c r="ZV57" s="130"/>
      <c r="ZW57" s="130"/>
      <c r="ZX57" s="130"/>
      <c r="ZY57" s="130"/>
      <c r="ZZ57" s="130"/>
    </row>
    <row r="58" spans="1:702" hidden="1" outlineLevel="1">
      <c r="A58" s="9">
        <v>41974</v>
      </c>
      <c r="B58" s="130">
        <v>2449.6355497499999</v>
      </c>
      <c r="C58" s="130">
        <v>1188.24577492</v>
      </c>
      <c r="D58" s="130">
        <v>3.1923443699999998</v>
      </c>
      <c r="E58" s="130">
        <v>648.55382365000003</v>
      </c>
      <c r="F58" s="130">
        <v>3.4601578399999999</v>
      </c>
      <c r="G58" s="130">
        <v>0.33232337000000001</v>
      </c>
      <c r="H58" s="130">
        <v>83.243367539999994</v>
      </c>
      <c r="I58" s="130">
        <v>398.17577469000003</v>
      </c>
      <c r="J58" s="130">
        <v>87.836097940000002</v>
      </c>
      <c r="K58" s="130">
        <v>7.3052455299999997</v>
      </c>
      <c r="L58" s="130">
        <v>3.1092206500000001</v>
      </c>
      <c r="M58" s="170" t="s">
        <v>186</v>
      </c>
      <c r="N58" s="130">
        <v>7.0579490600000003</v>
      </c>
      <c r="O58" s="130">
        <v>12.829653499999999</v>
      </c>
      <c r="P58" s="130">
        <v>0.97352399999999994</v>
      </c>
      <c r="Q58" s="130">
        <v>1.279395E-2</v>
      </c>
      <c r="R58" s="130">
        <v>3.68351826</v>
      </c>
      <c r="S58" s="130">
        <v>1.3720000000000001E-5</v>
      </c>
      <c r="T58" s="130">
        <v>1.6239667600000001</v>
      </c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  <c r="FB58" s="130"/>
      <c r="FC58" s="130"/>
      <c r="FD58" s="130"/>
      <c r="FE58" s="130"/>
      <c r="FF58" s="130"/>
      <c r="FG58" s="130"/>
      <c r="FH58" s="130"/>
      <c r="FI58" s="130"/>
      <c r="FJ58" s="130"/>
      <c r="FK58" s="130"/>
      <c r="FL58" s="130"/>
      <c r="FM58" s="130"/>
      <c r="FN58" s="130"/>
      <c r="FO58" s="130"/>
      <c r="FP58" s="130"/>
      <c r="FQ58" s="130"/>
      <c r="FR58" s="130"/>
      <c r="FS58" s="130"/>
      <c r="FT58" s="130"/>
      <c r="FU58" s="130"/>
      <c r="FV58" s="130"/>
      <c r="FW58" s="130"/>
      <c r="FX58" s="130"/>
      <c r="FY58" s="130"/>
      <c r="FZ58" s="130"/>
      <c r="GA58" s="130"/>
      <c r="GB58" s="130"/>
      <c r="GC58" s="130"/>
      <c r="GD58" s="130"/>
      <c r="GE58" s="130"/>
      <c r="GF58" s="130"/>
      <c r="GG58" s="130"/>
      <c r="GH58" s="130"/>
      <c r="GI58" s="130"/>
      <c r="GJ58" s="130"/>
      <c r="GK58" s="130"/>
      <c r="GL58" s="130"/>
      <c r="GM58" s="130"/>
      <c r="GN58" s="130"/>
      <c r="GO58" s="130"/>
      <c r="GP58" s="130"/>
      <c r="GQ58" s="130"/>
      <c r="GR58" s="130"/>
      <c r="GS58" s="130"/>
      <c r="GT58" s="130"/>
      <c r="GU58" s="130"/>
      <c r="GV58" s="130"/>
      <c r="GW58" s="130"/>
      <c r="GX58" s="130"/>
      <c r="GY58" s="130"/>
      <c r="GZ58" s="130"/>
      <c r="HA58" s="130"/>
      <c r="HB58" s="130"/>
      <c r="HC58" s="130"/>
      <c r="HD58" s="130"/>
      <c r="HE58" s="130"/>
      <c r="HF58" s="130"/>
      <c r="HG58" s="130"/>
      <c r="HH58" s="130"/>
      <c r="HI58" s="130"/>
      <c r="HJ58" s="130"/>
      <c r="HK58" s="130"/>
      <c r="HL58" s="130"/>
      <c r="HM58" s="130"/>
      <c r="HN58" s="130"/>
      <c r="HO58" s="130"/>
      <c r="HP58" s="130"/>
      <c r="HQ58" s="130"/>
      <c r="HR58" s="130"/>
      <c r="HS58" s="130"/>
      <c r="HT58" s="130"/>
      <c r="HU58" s="130"/>
      <c r="HV58" s="130"/>
      <c r="HW58" s="130"/>
      <c r="HX58" s="130"/>
      <c r="HY58" s="130"/>
      <c r="HZ58" s="130"/>
      <c r="IA58" s="130"/>
      <c r="IB58" s="130"/>
      <c r="IC58" s="130"/>
      <c r="ID58" s="130"/>
      <c r="IE58" s="130"/>
      <c r="IF58" s="130"/>
      <c r="IG58" s="130"/>
      <c r="IH58" s="130"/>
      <c r="II58" s="130"/>
      <c r="IJ58" s="130"/>
      <c r="IK58" s="130"/>
      <c r="IL58" s="130"/>
      <c r="IM58" s="130"/>
      <c r="IN58" s="130"/>
      <c r="IO58" s="130"/>
      <c r="IP58" s="130"/>
      <c r="IQ58" s="130"/>
      <c r="IR58" s="130"/>
      <c r="IS58" s="130"/>
      <c r="IT58" s="130"/>
      <c r="IU58" s="130"/>
      <c r="IV58" s="130"/>
      <c r="IW58" s="130"/>
      <c r="IX58" s="130"/>
      <c r="IY58" s="130"/>
      <c r="IZ58" s="130"/>
      <c r="JA58" s="130"/>
      <c r="JB58" s="130"/>
      <c r="JC58" s="130"/>
      <c r="JD58" s="130"/>
      <c r="JE58" s="130"/>
      <c r="JF58" s="130"/>
      <c r="JG58" s="130"/>
      <c r="JH58" s="130"/>
      <c r="JI58" s="130"/>
      <c r="JJ58" s="130"/>
      <c r="JK58" s="130"/>
      <c r="JL58" s="130"/>
      <c r="JM58" s="130"/>
      <c r="JN58" s="130"/>
      <c r="JO58" s="130"/>
      <c r="JP58" s="130"/>
      <c r="JQ58" s="130"/>
      <c r="JR58" s="130"/>
      <c r="JS58" s="130"/>
      <c r="JT58" s="130"/>
      <c r="JU58" s="130"/>
      <c r="JV58" s="130"/>
      <c r="JW58" s="130"/>
      <c r="JX58" s="130"/>
      <c r="JY58" s="130"/>
      <c r="JZ58" s="130"/>
      <c r="KA58" s="130"/>
      <c r="KB58" s="130"/>
      <c r="KC58" s="130"/>
      <c r="KD58" s="130"/>
      <c r="KE58" s="130"/>
      <c r="KF58" s="130"/>
      <c r="KG58" s="130"/>
      <c r="KH58" s="130"/>
      <c r="KI58" s="130"/>
      <c r="KJ58" s="130"/>
      <c r="KK58" s="130"/>
      <c r="KL58" s="130"/>
      <c r="KM58" s="130"/>
      <c r="KN58" s="130"/>
      <c r="KO58" s="130"/>
      <c r="KP58" s="130"/>
      <c r="KQ58" s="130"/>
      <c r="KR58" s="130"/>
      <c r="KS58" s="130"/>
      <c r="KT58" s="130"/>
      <c r="KU58" s="130"/>
      <c r="KV58" s="130"/>
      <c r="KW58" s="130"/>
      <c r="KX58" s="130"/>
      <c r="KY58" s="130"/>
      <c r="KZ58" s="130"/>
      <c r="LA58" s="130"/>
      <c r="LB58" s="130"/>
      <c r="LC58" s="130"/>
      <c r="LD58" s="130"/>
      <c r="LE58" s="130"/>
      <c r="LF58" s="130"/>
      <c r="LG58" s="130"/>
      <c r="LH58" s="130"/>
      <c r="LI58" s="130"/>
      <c r="LJ58" s="130"/>
      <c r="LK58" s="130"/>
      <c r="LL58" s="130"/>
      <c r="LM58" s="130"/>
      <c r="LN58" s="130"/>
      <c r="LO58" s="130"/>
      <c r="LP58" s="130"/>
      <c r="LQ58" s="130"/>
      <c r="LR58" s="130"/>
      <c r="LS58" s="130"/>
      <c r="LT58" s="130"/>
      <c r="LU58" s="130"/>
      <c r="LV58" s="130"/>
      <c r="LW58" s="130"/>
      <c r="LX58" s="130"/>
      <c r="LY58" s="130"/>
      <c r="LZ58" s="130"/>
      <c r="MA58" s="130"/>
      <c r="MB58" s="130"/>
      <c r="MC58" s="130"/>
      <c r="MD58" s="130"/>
      <c r="ME58" s="130"/>
      <c r="MF58" s="130"/>
      <c r="MG58" s="130"/>
      <c r="MH58" s="130"/>
      <c r="MI58" s="130"/>
      <c r="MJ58" s="130"/>
      <c r="MK58" s="130"/>
      <c r="ML58" s="130"/>
      <c r="MM58" s="130"/>
      <c r="MN58" s="130"/>
      <c r="MO58" s="130"/>
      <c r="MP58" s="130"/>
      <c r="MQ58" s="130"/>
      <c r="MR58" s="130"/>
      <c r="MS58" s="130"/>
      <c r="MT58" s="130"/>
      <c r="MU58" s="130"/>
      <c r="MV58" s="130"/>
      <c r="MW58" s="130"/>
      <c r="MX58" s="130"/>
      <c r="MY58" s="130"/>
      <c r="MZ58" s="130"/>
      <c r="NA58" s="130"/>
      <c r="NB58" s="130"/>
      <c r="NC58" s="130"/>
      <c r="ND58" s="130"/>
      <c r="NE58" s="130"/>
      <c r="NF58" s="130"/>
      <c r="NG58" s="130"/>
      <c r="NH58" s="130"/>
      <c r="NI58" s="130"/>
      <c r="NJ58" s="130"/>
      <c r="NK58" s="130"/>
      <c r="NL58" s="130"/>
      <c r="NM58" s="130"/>
      <c r="NN58" s="130"/>
      <c r="NO58" s="130"/>
      <c r="NP58" s="130"/>
      <c r="NQ58" s="130"/>
      <c r="NR58" s="130"/>
      <c r="NS58" s="130"/>
      <c r="NT58" s="130"/>
      <c r="NU58" s="130"/>
      <c r="NV58" s="130"/>
      <c r="NW58" s="130"/>
      <c r="NX58" s="130"/>
      <c r="NY58" s="130"/>
      <c r="NZ58" s="130"/>
      <c r="OA58" s="130"/>
      <c r="OB58" s="130"/>
      <c r="OC58" s="130"/>
      <c r="OD58" s="130"/>
      <c r="OE58" s="130"/>
      <c r="OF58" s="130"/>
      <c r="OG58" s="130"/>
      <c r="OH58" s="130"/>
      <c r="OI58" s="130"/>
      <c r="OJ58" s="130"/>
      <c r="OK58" s="130"/>
      <c r="OL58" s="130"/>
      <c r="OM58" s="130"/>
      <c r="ON58" s="130"/>
      <c r="OO58" s="130"/>
      <c r="OP58" s="130"/>
      <c r="OQ58" s="130"/>
      <c r="OR58" s="130"/>
      <c r="OS58" s="130"/>
      <c r="OT58" s="130"/>
      <c r="OU58" s="130"/>
      <c r="OV58" s="130"/>
      <c r="OW58" s="130"/>
      <c r="OX58" s="130"/>
      <c r="OY58" s="130"/>
      <c r="OZ58" s="130"/>
      <c r="PA58" s="130"/>
      <c r="PB58" s="130"/>
      <c r="PC58" s="130"/>
      <c r="PD58" s="130"/>
      <c r="PE58" s="130"/>
      <c r="PF58" s="130"/>
      <c r="PG58" s="130"/>
      <c r="PH58" s="130"/>
      <c r="PI58" s="130"/>
      <c r="PJ58" s="130"/>
      <c r="PK58" s="130"/>
      <c r="PL58" s="130"/>
      <c r="PM58" s="130"/>
      <c r="PN58" s="130"/>
      <c r="PO58" s="130"/>
      <c r="PP58" s="130"/>
      <c r="PQ58" s="130"/>
      <c r="PR58" s="130"/>
      <c r="PS58" s="130"/>
      <c r="PT58" s="130"/>
      <c r="PU58" s="130"/>
      <c r="PV58" s="130"/>
      <c r="PW58" s="130"/>
      <c r="PX58" s="130"/>
      <c r="PY58" s="130"/>
      <c r="PZ58" s="130"/>
      <c r="QA58" s="130"/>
      <c r="QB58" s="130"/>
      <c r="QC58" s="130"/>
      <c r="QD58" s="130"/>
      <c r="QE58" s="130"/>
      <c r="QF58" s="130"/>
      <c r="QG58" s="130"/>
      <c r="QH58" s="130"/>
      <c r="QI58" s="130"/>
      <c r="QJ58" s="130"/>
      <c r="QK58" s="130"/>
      <c r="QL58" s="130"/>
      <c r="QM58" s="130"/>
      <c r="QN58" s="130"/>
      <c r="QO58" s="130"/>
      <c r="QP58" s="130"/>
      <c r="QQ58" s="130"/>
      <c r="QR58" s="130"/>
      <c r="QS58" s="130"/>
      <c r="QT58" s="130"/>
      <c r="QU58" s="130"/>
      <c r="QV58" s="130"/>
      <c r="QW58" s="130"/>
      <c r="QX58" s="130"/>
      <c r="QY58" s="130"/>
      <c r="QZ58" s="130"/>
      <c r="RA58" s="130"/>
      <c r="RB58" s="130"/>
      <c r="RC58" s="130"/>
      <c r="RD58" s="130"/>
      <c r="RE58" s="130"/>
      <c r="RF58" s="130"/>
      <c r="RG58" s="130"/>
      <c r="RH58" s="130"/>
      <c r="RI58" s="130"/>
      <c r="RJ58" s="130"/>
      <c r="RK58" s="130"/>
      <c r="RL58" s="130"/>
      <c r="RM58" s="130"/>
      <c r="RN58" s="130"/>
      <c r="RO58" s="130"/>
      <c r="RP58" s="130"/>
      <c r="RQ58" s="130"/>
      <c r="RR58" s="130"/>
      <c r="RS58" s="130"/>
      <c r="RT58" s="130"/>
      <c r="RU58" s="130"/>
      <c r="RV58" s="130"/>
      <c r="RW58" s="130"/>
      <c r="RX58" s="130"/>
      <c r="RY58" s="130"/>
      <c r="RZ58" s="130"/>
      <c r="SA58" s="130"/>
      <c r="SB58" s="130"/>
      <c r="SC58" s="130"/>
      <c r="SD58" s="130"/>
      <c r="SE58" s="130"/>
      <c r="SF58" s="130"/>
      <c r="SG58" s="130"/>
      <c r="SH58" s="130"/>
      <c r="SI58" s="130"/>
      <c r="SJ58" s="130"/>
      <c r="SK58" s="130"/>
      <c r="SL58" s="130"/>
      <c r="SM58" s="130"/>
      <c r="SN58" s="130"/>
      <c r="SO58" s="130"/>
      <c r="SP58" s="130"/>
      <c r="SQ58" s="130"/>
      <c r="SR58" s="130"/>
      <c r="SS58" s="130"/>
      <c r="ST58" s="130"/>
      <c r="SU58" s="130"/>
      <c r="SV58" s="130"/>
      <c r="SW58" s="130"/>
      <c r="SX58" s="130"/>
      <c r="SY58" s="130"/>
      <c r="SZ58" s="130"/>
      <c r="TA58" s="130"/>
      <c r="TB58" s="130"/>
      <c r="TC58" s="130"/>
      <c r="TD58" s="130"/>
      <c r="TE58" s="130"/>
      <c r="TF58" s="130"/>
      <c r="TG58" s="130"/>
      <c r="TH58" s="130"/>
      <c r="TI58" s="130"/>
      <c r="TJ58" s="130"/>
      <c r="TK58" s="130"/>
      <c r="TL58" s="130"/>
      <c r="TM58" s="130"/>
      <c r="TN58" s="130"/>
      <c r="TO58" s="130"/>
      <c r="TP58" s="130"/>
      <c r="TQ58" s="130"/>
      <c r="TR58" s="130"/>
      <c r="TS58" s="130"/>
      <c r="TT58" s="130"/>
      <c r="TU58" s="130"/>
      <c r="TV58" s="130"/>
      <c r="TW58" s="130"/>
      <c r="TX58" s="130"/>
      <c r="TY58" s="130"/>
      <c r="TZ58" s="130"/>
      <c r="UA58" s="130"/>
      <c r="UB58" s="130"/>
      <c r="UC58" s="130"/>
      <c r="UD58" s="130"/>
      <c r="UE58" s="130"/>
      <c r="UF58" s="130"/>
      <c r="UG58" s="130"/>
      <c r="UH58" s="130"/>
      <c r="UI58" s="130"/>
      <c r="UJ58" s="130"/>
      <c r="UK58" s="130"/>
      <c r="UL58" s="130"/>
      <c r="UM58" s="130"/>
      <c r="UN58" s="130"/>
      <c r="UO58" s="130"/>
      <c r="UP58" s="130"/>
      <c r="UQ58" s="130"/>
      <c r="UR58" s="130"/>
      <c r="US58" s="130"/>
      <c r="UT58" s="130"/>
      <c r="UU58" s="130"/>
      <c r="UV58" s="130"/>
      <c r="UW58" s="130"/>
      <c r="UX58" s="130"/>
      <c r="UY58" s="130"/>
      <c r="UZ58" s="130"/>
      <c r="VA58" s="130"/>
      <c r="VB58" s="130"/>
      <c r="VC58" s="130"/>
      <c r="VD58" s="130"/>
      <c r="VE58" s="130"/>
      <c r="VF58" s="130"/>
      <c r="VG58" s="130"/>
      <c r="VH58" s="130"/>
      <c r="VI58" s="130"/>
      <c r="VJ58" s="130"/>
      <c r="VK58" s="130"/>
      <c r="VL58" s="130"/>
      <c r="VM58" s="130"/>
      <c r="VN58" s="130"/>
      <c r="VO58" s="130"/>
      <c r="VP58" s="130"/>
      <c r="VQ58" s="130"/>
      <c r="VR58" s="130"/>
      <c r="VS58" s="130"/>
      <c r="VT58" s="130"/>
      <c r="VU58" s="130"/>
      <c r="VV58" s="130"/>
      <c r="VW58" s="130"/>
      <c r="VX58" s="130"/>
      <c r="VY58" s="130"/>
      <c r="VZ58" s="130"/>
      <c r="WA58" s="130"/>
      <c r="WB58" s="130"/>
      <c r="WC58" s="130"/>
      <c r="WD58" s="130"/>
      <c r="WE58" s="130"/>
      <c r="WF58" s="130"/>
      <c r="WG58" s="130"/>
      <c r="WH58" s="130"/>
      <c r="WI58" s="130"/>
      <c r="WJ58" s="130"/>
      <c r="WK58" s="130"/>
      <c r="WL58" s="130"/>
      <c r="WM58" s="130"/>
      <c r="WN58" s="130"/>
      <c r="WO58" s="130"/>
      <c r="WP58" s="130"/>
      <c r="WQ58" s="130"/>
      <c r="WR58" s="130"/>
      <c r="WS58" s="130"/>
      <c r="WT58" s="130"/>
      <c r="WU58" s="130"/>
      <c r="WV58" s="130"/>
      <c r="WW58" s="130"/>
      <c r="WX58" s="130"/>
      <c r="WY58" s="130"/>
      <c r="WZ58" s="130"/>
      <c r="XA58" s="130"/>
      <c r="XB58" s="130"/>
      <c r="XC58" s="130"/>
      <c r="XD58" s="130"/>
      <c r="XE58" s="130"/>
      <c r="XF58" s="130"/>
      <c r="XG58" s="130"/>
      <c r="XH58" s="130"/>
      <c r="XI58" s="130"/>
      <c r="XJ58" s="130"/>
      <c r="XK58" s="130"/>
      <c r="XL58" s="130"/>
      <c r="XM58" s="130"/>
      <c r="XN58" s="130"/>
      <c r="XO58" s="130"/>
      <c r="XP58" s="130"/>
      <c r="XQ58" s="130"/>
      <c r="XR58" s="130"/>
      <c r="XS58" s="130"/>
      <c r="XT58" s="130"/>
      <c r="XU58" s="130"/>
      <c r="XV58" s="130"/>
      <c r="XW58" s="130"/>
      <c r="XX58" s="130"/>
      <c r="XY58" s="130"/>
      <c r="XZ58" s="130"/>
      <c r="YA58" s="130"/>
      <c r="YB58" s="130"/>
      <c r="YC58" s="130"/>
      <c r="YD58" s="130"/>
      <c r="YE58" s="130"/>
      <c r="YF58" s="130"/>
      <c r="YG58" s="130"/>
      <c r="YH58" s="130"/>
      <c r="YI58" s="130"/>
      <c r="YJ58" s="130"/>
      <c r="YK58" s="130"/>
      <c r="YL58" s="130"/>
      <c r="YM58" s="130"/>
      <c r="YN58" s="130"/>
      <c r="YO58" s="130"/>
      <c r="YP58" s="130"/>
      <c r="YQ58" s="130"/>
      <c r="YR58" s="130"/>
      <c r="YS58" s="130"/>
      <c r="YT58" s="130"/>
      <c r="YU58" s="130"/>
      <c r="YV58" s="130"/>
      <c r="YW58" s="130"/>
      <c r="YX58" s="130"/>
      <c r="YY58" s="130"/>
      <c r="YZ58" s="130"/>
      <c r="ZA58" s="130"/>
      <c r="ZB58" s="130"/>
      <c r="ZC58" s="130"/>
      <c r="ZD58" s="130"/>
      <c r="ZE58" s="130"/>
      <c r="ZF58" s="130"/>
      <c r="ZG58" s="130"/>
      <c r="ZH58" s="130"/>
      <c r="ZI58" s="130"/>
      <c r="ZJ58" s="130"/>
      <c r="ZK58" s="130"/>
      <c r="ZL58" s="130"/>
      <c r="ZM58" s="130"/>
      <c r="ZN58" s="130"/>
      <c r="ZO58" s="130"/>
      <c r="ZP58" s="130"/>
      <c r="ZQ58" s="130"/>
      <c r="ZR58" s="130"/>
      <c r="ZS58" s="130"/>
      <c r="ZT58" s="130"/>
      <c r="ZU58" s="130"/>
      <c r="ZV58" s="130"/>
      <c r="ZW58" s="130"/>
      <c r="ZX58" s="130"/>
      <c r="ZY58" s="130"/>
      <c r="ZZ58" s="130"/>
    </row>
    <row r="59" spans="1:702" hidden="1" outlineLevel="1">
      <c r="A59" s="9">
        <v>42005</v>
      </c>
      <c r="B59" s="130">
        <v>2436.9037282700001</v>
      </c>
      <c r="C59" s="130">
        <v>1203.5770117100001</v>
      </c>
      <c r="D59" s="130">
        <v>3.43022749</v>
      </c>
      <c r="E59" s="130">
        <v>612.56839364999996</v>
      </c>
      <c r="F59" s="130">
        <v>2.97246985</v>
      </c>
      <c r="G59" s="130">
        <v>0.40606347999999998</v>
      </c>
      <c r="H59" s="130">
        <v>84.265314759999995</v>
      </c>
      <c r="I59" s="130">
        <v>403.32529189000002</v>
      </c>
      <c r="J59" s="130">
        <v>89.393115690000002</v>
      </c>
      <c r="K59" s="130">
        <v>7.5542919399999997</v>
      </c>
      <c r="L59" s="130">
        <v>2.8969850300000002</v>
      </c>
      <c r="M59" s="170" t="s">
        <v>186</v>
      </c>
      <c r="N59" s="130">
        <v>7.1935358200000001</v>
      </c>
      <c r="O59" s="130">
        <v>13.15942572</v>
      </c>
      <c r="P59" s="130">
        <v>1.0217937100000001</v>
      </c>
      <c r="Q59" s="130">
        <v>1.3118619999999999E-2</v>
      </c>
      <c r="R59" s="130">
        <v>3.7152290300000002</v>
      </c>
      <c r="S59" s="130">
        <v>1.6E-7</v>
      </c>
      <c r="T59" s="130">
        <v>1.4114597200000001</v>
      </c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  <c r="FB59" s="130"/>
      <c r="FC59" s="130"/>
      <c r="FD59" s="130"/>
      <c r="FE59" s="130"/>
      <c r="FF59" s="130"/>
      <c r="FG59" s="130"/>
      <c r="FH59" s="130"/>
      <c r="FI59" s="130"/>
      <c r="FJ59" s="130"/>
      <c r="FK59" s="130"/>
      <c r="FL59" s="130"/>
      <c r="FM59" s="130"/>
      <c r="FN59" s="130"/>
      <c r="FO59" s="130"/>
      <c r="FP59" s="130"/>
      <c r="FQ59" s="130"/>
      <c r="FR59" s="130"/>
      <c r="FS59" s="130"/>
      <c r="FT59" s="130"/>
      <c r="FU59" s="130"/>
      <c r="FV59" s="130"/>
      <c r="FW59" s="130"/>
      <c r="FX59" s="130"/>
      <c r="FY59" s="130"/>
      <c r="FZ59" s="130"/>
      <c r="GA59" s="130"/>
      <c r="GB59" s="130"/>
      <c r="GC59" s="130"/>
      <c r="GD59" s="130"/>
      <c r="GE59" s="130"/>
      <c r="GF59" s="130"/>
      <c r="GG59" s="130"/>
      <c r="GH59" s="130"/>
      <c r="GI59" s="130"/>
      <c r="GJ59" s="130"/>
      <c r="GK59" s="130"/>
      <c r="GL59" s="130"/>
      <c r="GM59" s="130"/>
      <c r="GN59" s="130"/>
      <c r="GO59" s="130"/>
      <c r="GP59" s="130"/>
      <c r="GQ59" s="130"/>
      <c r="GR59" s="130"/>
      <c r="GS59" s="130"/>
      <c r="GT59" s="130"/>
      <c r="GU59" s="130"/>
      <c r="GV59" s="130"/>
      <c r="GW59" s="130"/>
      <c r="GX59" s="130"/>
      <c r="GY59" s="130"/>
      <c r="GZ59" s="130"/>
      <c r="HA59" s="130"/>
      <c r="HB59" s="130"/>
      <c r="HC59" s="130"/>
      <c r="HD59" s="130"/>
      <c r="HE59" s="130"/>
      <c r="HF59" s="130"/>
      <c r="HG59" s="130"/>
      <c r="HH59" s="130"/>
      <c r="HI59" s="130"/>
      <c r="HJ59" s="130"/>
      <c r="HK59" s="130"/>
      <c r="HL59" s="130"/>
      <c r="HM59" s="130"/>
      <c r="HN59" s="130"/>
      <c r="HO59" s="130"/>
      <c r="HP59" s="130"/>
      <c r="HQ59" s="130"/>
      <c r="HR59" s="130"/>
      <c r="HS59" s="130"/>
      <c r="HT59" s="130"/>
      <c r="HU59" s="130"/>
      <c r="HV59" s="130"/>
      <c r="HW59" s="130"/>
      <c r="HX59" s="130"/>
      <c r="HY59" s="130"/>
      <c r="HZ59" s="130"/>
      <c r="IA59" s="130"/>
      <c r="IB59" s="130"/>
      <c r="IC59" s="130"/>
      <c r="ID59" s="130"/>
      <c r="IE59" s="130"/>
      <c r="IF59" s="130"/>
      <c r="IG59" s="130"/>
      <c r="IH59" s="130"/>
      <c r="II59" s="130"/>
      <c r="IJ59" s="130"/>
      <c r="IK59" s="130"/>
      <c r="IL59" s="130"/>
      <c r="IM59" s="130"/>
      <c r="IN59" s="130"/>
      <c r="IO59" s="130"/>
      <c r="IP59" s="130"/>
      <c r="IQ59" s="130"/>
      <c r="IR59" s="130"/>
      <c r="IS59" s="130"/>
      <c r="IT59" s="130"/>
      <c r="IU59" s="130"/>
      <c r="IV59" s="130"/>
      <c r="IW59" s="130"/>
      <c r="IX59" s="130"/>
      <c r="IY59" s="130"/>
      <c r="IZ59" s="130"/>
      <c r="JA59" s="130"/>
      <c r="JB59" s="130"/>
      <c r="JC59" s="130"/>
      <c r="JD59" s="130"/>
      <c r="JE59" s="130"/>
      <c r="JF59" s="130"/>
      <c r="JG59" s="130"/>
      <c r="JH59" s="130"/>
      <c r="JI59" s="130"/>
      <c r="JJ59" s="130"/>
      <c r="JK59" s="130"/>
      <c r="JL59" s="130"/>
      <c r="JM59" s="130"/>
      <c r="JN59" s="130"/>
      <c r="JO59" s="130"/>
      <c r="JP59" s="130"/>
      <c r="JQ59" s="130"/>
      <c r="JR59" s="130"/>
      <c r="JS59" s="130"/>
      <c r="JT59" s="130"/>
      <c r="JU59" s="130"/>
      <c r="JV59" s="130"/>
      <c r="JW59" s="130"/>
      <c r="JX59" s="130"/>
      <c r="JY59" s="130"/>
      <c r="JZ59" s="130"/>
      <c r="KA59" s="130"/>
      <c r="KB59" s="130"/>
      <c r="KC59" s="130"/>
      <c r="KD59" s="130"/>
      <c r="KE59" s="130"/>
      <c r="KF59" s="130"/>
      <c r="KG59" s="130"/>
      <c r="KH59" s="130"/>
      <c r="KI59" s="130"/>
      <c r="KJ59" s="130"/>
      <c r="KK59" s="130"/>
      <c r="KL59" s="130"/>
      <c r="KM59" s="130"/>
      <c r="KN59" s="130"/>
      <c r="KO59" s="130"/>
      <c r="KP59" s="130"/>
      <c r="KQ59" s="130"/>
      <c r="KR59" s="130"/>
      <c r="KS59" s="130"/>
      <c r="KT59" s="130"/>
      <c r="KU59" s="130"/>
      <c r="KV59" s="130"/>
      <c r="KW59" s="130"/>
      <c r="KX59" s="130"/>
      <c r="KY59" s="130"/>
      <c r="KZ59" s="130"/>
      <c r="LA59" s="130"/>
      <c r="LB59" s="130"/>
      <c r="LC59" s="130"/>
      <c r="LD59" s="130"/>
      <c r="LE59" s="130"/>
      <c r="LF59" s="130"/>
      <c r="LG59" s="130"/>
      <c r="LH59" s="130"/>
      <c r="LI59" s="130"/>
      <c r="LJ59" s="130"/>
      <c r="LK59" s="130"/>
      <c r="LL59" s="130"/>
      <c r="LM59" s="130"/>
      <c r="LN59" s="130"/>
      <c r="LO59" s="130"/>
      <c r="LP59" s="130"/>
      <c r="LQ59" s="130"/>
      <c r="LR59" s="130"/>
      <c r="LS59" s="130"/>
      <c r="LT59" s="130"/>
      <c r="LU59" s="130"/>
      <c r="LV59" s="130"/>
      <c r="LW59" s="130"/>
      <c r="LX59" s="130"/>
      <c r="LY59" s="130"/>
      <c r="LZ59" s="130"/>
      <c r="MA59" s="130"/>
      <c r="MB59" s="130"/>
      <c r="MC59" s="130"/>
      <c r="MD59" s="130"/>
      <c r="ME59" s="130"/>
      <c r="MF59" s="130"/>
      <c r="MG59" s="130"/>
      <c r="MH59" s="130"/>
      <c r="MI59" s="130"/>
      <c r="MJ59" s="130"/>
      <c r="MK59" s="130"/>
      <c r="ML59" s="130"/>
      <c r="MM59" s="130"/>
      <c r="MN59" s="130"/>
      <c r="MO59" s="130"/>
      <c r="MP59" s="130"/>
      <c r="MQ59" s="130"/>
      <c r="MR59" s="130"/>
      <c r="MS59" s="130"/>
      <c r="MT59" s="130"/>
      <c r="MU59" s="130"/>
      <c r="MV59" s="130"/>
      <c r="MW59" s="130"/>
      <c r="MX59" s="130"/>
      <c r="MY59" s="130"/>
      <c r="MZ59" s="130"/>
      <c r="NA59" s="130"/>
      <c r="NB59" s="130"/>
      <c r="NC59" s="130"/>
      <c r="ND59" s="130"/>
      <c r="NE59" s="130"/>
      <c r="NF59" s="130"/>
      <c r="NG59" s="130"/>
      <c r="NH59" s="130"/>
      <c r="NI59" s="130"/>
      <c r="NJ59" s="130"/>
      <c r="NK59" s="130"/>
      <c r="NL59" s="130"/>
      <c r="NM59" s="130"/>
      <c r="NN59" s="130"/>
      <c r="NO59" s="130"/>
      <c r="NP59" s="130"/>
      <c r="NQ59" s="130"/>
      <c r="NR59" s="130"/>
      <c r="NS59" s="130"/>
      <c r="NT59" s="130"/>
      <c r="NU59" s="130"/>
      <c r="NV59" s="130"/>
      <c r="NW59" s="130"/>
      <c r="NX59" s="130"/>
      <c r="NY59" s="130"/>
      <c r="NZ59" s="130"/>
      <c r="OA59" s="130"/>
      <c r="OB59" s="130"/>
      <c r="OC59" s="130"/>
      <c r="OD59" s="130"/>
      <c r="OE59" s="130"/>
      <c r="OF59" s="130"/>
      <c r="OG59" s="130"/>
      <c r="OH59" s="130"/>
      <c r="OI59" s="130"/>
      <c r="OJ59" s="130"/>
      <c r="OK59" s="130"/>
      <c r="OL59" s="130"/>
      <c r="OM59" s="130"/>
      <c r="ON59" s="130"/>
      <c r="OO59" s="130"/>
      <c r="OP59" s="130"/>
      <c r="OQ59" s="130"/>
      <c r="OR59" s="130"/>
      <c r="OS59" s="130"/>
      <c r="OT59" s="130"/>
      <c r="OU59" s="130"/>
      <c r="OV59" s="130"/>
      <c r="OW59" s="130"/>
      <c r="OX59" s="130"/>
      <c r="OY59" s="130"/>
      <c r="OZ59" s="130"/>
      <c r="PA59" s="130"/>
      <c r="PB59" s="130"/>
      <c r="PC59" s="130"/>
      <c r="PD59" s="130"/>
      <c r="PE59" s="130"/>
      <c r="PF59" s="130"/>
      <c r="PG59" s="130"/>
      <c r="PH59" s="130"/>
      <c r="PI59" s="130"/>
      <c r="PJ59" s="130"/>
      <c r="PK59" s="130"/>
      <c r="PL59" s="130"/>
      <c r="PM59" s="130"/>
      <c r="PN59" s="130"/>
      <c r="PO59" s="130"/>
      <c r="PP59" s="130"/>
      <c r="PQ59" s="130"/>
      <c r="PR59" s="130"/>
      <c r="PS59" s="130"/>
      <c r="PT59" s="130"/>
      <c r="PU59" s="130"/>
      <c r="PV59" s="130"/>
      <c r="PW59" s="130"/>
      <c r="PX59" s="130"/>
      <c r="PY59" s="130"/>
      <c r="PZ59" s="130"/>
      <c r="QA59" s="130"/>
      <c r="QB59" s="130"/>
      <c r="QC59" s="130"/>
      <c r="QD59" s="130"/>
      <c r="QE59" s="130"/>
      <c r="QF59" s="130"/>
      <c r="QG59" s="130"/>
      <c r="QH59" s="130"/>
      <c r="QI59" s="130"/>
      <c r="QJ59" s="130"/>
      <c r="QK59" s="130"/>
      <c r="QL59" s="130"/>
      <c r="QM59" s="130"/>
      <c r="QN59" s="130"/>
      <c r="QO59" s="130"/>
      <c r="QP59" s="130"/>
      <c r="QQ59" s="130"/>
      <c r="QR59" s="130"/>
      <c r="QS59" s="130"/>
      <c r="QT59" s="130"/>
      <c r="QU59" s="130"/>
      <c r="QV59" s="130"/>
      <c r="QW59" s="130"/>
      <c r="QX59" s="130"/>
      <c r="QY59" s="130"/>
      <c r="QZ59" s="130"/>
      <c r="RA59" s="130"/>
      <c r="RB59" s="130"/>
      <c r="RC59" s="130"/>
      <c r="RD59" s="130"/>
      <c r="RE59" s="130"/>
      <c r="RF59" s="130"/>
      <c r="RG59" s="130"/>
      <c r="RH59" s="130"/>
      <c r="RI59" s="130"/>
      <c r="RJ59" s="130"/>
      <c r="RK59" s="130"/>
      <c r="RL59" s="130"/>
      <c r="RM59" s="130"/>
      <c r="RN59" s="130"/>
      <c r="RO59" s="130"/>
      <c r="RP59" s="130"/>
      <c r="RQ59" s="130"/>
      <c r="RR59" s="130"/>
      <c r="RS59" s="130"/>
      <c r="RT59" s="130"/>
      <c r="RU59" s="130"/>
      <c r="RV59" s="130"/>
      <c r="RW59" s="130"/>
      <c r="RX59" s="130"/>
      <c r="RY59" s="130"/>
      <c r="RZ59" s="130"/>
      <c r="SA59" s="130"/>
      <c r="SB59" s="130"/>
      <c r="SC59" s="130"/>
      <c r="SD59" s="130"/>
      <c r="SE59" s="130"/>
      <c r="SF59" s="130"/>
      <c r="SG59" s="130"/>
      <c r="SH59" s="130"/>
      <c r="SI59" s="130"/>
      <c r="SJ59" s="130"/>
      <c r="SK59" s="130"/>
      <c r="SL59" s="130"/>
      <c r="SM59" s="130"/>
      <c r="SN59" s="130"/>
      <c r="SO59" s="130"/>
      <c r="SP59" s="130"/>
      <c r="SQ59" s="130"/>
      <c r="SR59" s="130"/>
      <c r="SS59" s="130"/>
      <c r="ST59" s="130"/>
      <c r="SU59" s="130"/>
      <c r="SV59" s="130"/>
      <c r="SW59" s="130"/>
      <c r="SX59" s="130"/>
      <c r="SY59" s="130"/>
      <c r="SZ59" s="130"/>
      <c r="TA59" s="130"/>
      <c r="TB59" s="130"/>
      <c r="TC59" s="130"/>
      <c r="TD59" s="130"/>
      <c r="TE59" s="130"/>
      <c r="TF59" s="130"/>
      <c r="TG59" s="130"/>
      <c r="TH59" s="130"/>
      <c r="TI59" s="130"/>
      <c r="TJ59" s="130"/>
      <c r="TK59" s="130"/>
      <c r="TL59" s="130"/>
      <c r="TM59" s="130"/>
      <c r="TN59" s="130"/>
      <c r="TO59" s="130"/>
      <c r="TP59" s="130"/>
      <c r="TQ59" s="130"/>
      <c r="TR59" s="130"/>
      <c r="TS59" s="130"/>
      <c r="TT59" s="130"/>
      <c r="TU59" s="130"/>
      <c r="TV59" s="130"/>
      <c r="TW59" s="130"/>
      <c r="TX59" s="130"/>
      <c r="TY59" s="130"/>
      <c r="TZ59" s="130"/>
      <c r="UA59" s="130"/>
      <c r="UB59" s="130"/>
      <c r="UC59" s="130"/>
      <c r="UD59" s="130"/>
      <c r="UE59" s="130"/>
      <c r="UF59" s="130"/>
      <c r="UG59" s="130"/>
      <c r="UH59" s="130"/>
      <c r="UI59" s="130"/>
      <c r="UJ59" s="130"/>
      <c r="UK59" s="130"/>
      <c r="UL59" s="130"/>
      <c r="UM59" s="130"/>
      <c r="UN59" s="130"/>
      <c r="UO59" s="130"/>
      <c r="UP59" s="130"/>
      <c r="UQ59" s="130"/>
      <c r="UR59" s="130"/>
      <c r="US59" s="130"/>
      <c r="UT59" s="130"/>
      <c r="UU59" s="130"/>
      <c r="UV59" s="130"/>
      <c r="UW59" s="130"/>
      <c r="UX59" s="130"/>
      <c r="UY59" s="130"/>
      <c r="UZ59" s="130"/>
      <c r="VA59" s="130"/>
      <c r="VB59" s="130"/>
      <c r="VC59" s="130"/>
      <c r="VD59" s="130"/>
      <c r="VE59" s="130"/>
      <c r="VF59" s="130"/>
      <c r="VG59" s="130"/>
      <c r="VH59" s="130"/>
      <c r="VI59" s="130"/>
      <c r="VJ59" s="130"/>
      <c r="VK59" s="130"/>
      <c r="VL59" s="130"/>
      <c r="VM59" s="130"/>
      <c r="VN59" s="130"/>
      <c r="VO59" s="130"/>
      <c r="VP59" s="130"/>
      <c r="VQ59" s="130"/>
      <c r="VR59" s="130"/>
      <c r="VS59" s="130"/>
      <c r="VT59" s="130"/>
      <c r="VU59" s="130"/>
      <c r="VV59" s="130"/>
      <c r="VW59" s="130"/>
      <c r="VX59" s="130"/>
      <c r="VY59" s="130"/>
      <c r="VZ59" s="130"/>
      <c r="WA59" s="130"/>
      <c r="WB59" s="130"/>
      <c r="WC59" s="130"/>
      <c r="WD59" s="130"/>
      <c r="WE59" s="130"/>
      <c r="WF59" s="130"/>
      <c r="WG59" s="130"/>
      <c r="WH59" s="130"/>
      <c r="WI59" s="130"/>
      <c r="WJ59" s="130"/>
      <c r="WK59" s="130"/>
      <c r="WL59" s="130"/>
      <c r="WM59" s="130"/>
      <c r="WN59" s="130"/>
      <c r="WO59" s="130"/>
      <c r="WP59" s="130"/>
      <c r="WQ59" s="130"/>
      <c r="WR59" s="130"/>
      <c r="WS59" s="130"/>
      <c r="WT59" s="130"/>
      <c r="WU59" s="130"/>
      <c r="WV59" s="130"/>
      <c r="WW59" s="130"/>
      <c r="WX59" s="130"/>
      <c r="WY59" s="130"/>
      <c r="WZ59" s="130"/>
      <c r="XA59" s="130"/>
      <c r="XB59" s="130"/>
      <c r="XC59" s="130"/>
      <c r="XD59" s="130"/>
      <c r="XE59" s="130"/>
      <c r="XF59" s="130"/>
      <c r="XG59" s="130"/>
      <c r="XH59" s="130"/>
      <c r="XI59" s="130"/>
      <c r="XJ59" s="130"/>
      <c r="XK59" s="130"/>
      <c r="XL59" s="130"/>
      <c r="XM59" s="130"/>
      <c r="XN59" s="130"/>
      <c r="XO59" s="130"/>
      <c r="XP59" s="130"/>
      <c r="XQ59" s="130"/>
      <c r="XR59" s="130"/>
      <c r="XS59" s="130"/>
      <c r="XT59" s="130"/>
      <c r="XU59" s="130"/>
      <c r="XV59" s="130"/>
      <c r="XW59" s="130"/>
      <c r="XX59" s="130"/>
      <c r="XY59" s="130"/>
      <c r="XZ59" s="130"/>
      <c r="YA59" s="130"/>
      <c r="YB59" s="130"/>
      <c r="YC59" s="130"/>
      <c r="YD59" s="130"/>
      <c r="YE59" s="130"/>
      <c r="YF59" s="130"/>
      <c r="YG59" s="130"/>
      <c r="YH59" s="130"/>
      <c r="YI59" s="130"/>
      <c r="YJ59" s="130"/>
      <c r="YK59" s="130"/>
      <c r="YL59" s="130"/>
      <c r="YM59" s="130"/>
      <c r="YN59" s="130"/>
      <c r="YO59" s="130"/>
      <c r="YP59" s="130"/>
      <c r="YQ59" s="130"/>
      <c r="YR59" s="130"/>
      <c r="YS59" s="130"/>
      <c r="YT59" s="130"/>
      <c r="YU59" s="130"/>
      <c r="YV59" s="130"/>
      <c r="YW59" s="130"/>
      <c r="YX59" s="130"/>
      <c r="YY59" s="130"/>
      <c r="YZ59" s="130"/>
      <c r="ZA59" s="130"/>
      <c r="ZB59" s="130"/>
      <c r="ZC59" s="130"/>
      <c r="ZD59" s="130"/>
      <c r="ZE59" s="130"/>
      <c r="ZF59" s="130"/>
      <c r="ZG59" s="130"/>
      <c r="ZH59" s="130"/>
      <c r="ZI59" s="130"/>
      <c r="ZJ59" s="130"/>
      <c r="ZK59" s="130"/>
      <c r="ZL59" s="130"/>
      <c r="ZM59" s="130"/>
      <c r="ZN59" s="130"/>
      <c r="ZO59" s="130"/>
      <c r="ZP59" s="130"/>
      <c r="ZQ59" s="130"/>
      <c r="ZR59" s="130"/>
      <c r="ZS59" s="130"/>
      <c r="ZT59" s="130"/>
      <c r="ZU59" s="130"/>
      <c r="ZV59" s="130"/>
      <c r="ZW59" s="130"/>
      <c r="ZX59" s="130"/>
      <c r="ZY59" s="130"/>
      <c r="ZZ59" s="130"/>
    </row>
    <row r="60" spans="1:702" hidden="1" outlineLevel="1">
      <c r="A60" s="9">
        <v>42036</v>
      </c>
      <c r="B60" s="130">
        <v>3083.94042967</v>
      </c>
      <c r="C60" s="130">
        <v>1633.0305115599999</v>
      </c>
      <c r="D60" s="130">
        <v>0.99688197000000001</v>
      </c>
      <c r="E60" s="130">
        <v>714.14660644000003</v>
      </c>
      <c r="F60" s="130">
        <v>2.3796752900000002</v>
      </c>
      <c r="G60" s="130">
        <v>0.74619336000000003</v>
      </c>
      <c r="H60" s="130">
        <v>112.72705243999999</v>
      </c>
      <c r="I60" s="130">
        <v>451.16909748</v>
      </c>
      <c r="J60" s="130">
        <v>115.22803737</v>
      </c>
      <c r="K60" s="130">
        <v>11.60610586</v>
      </c>
      <c r="L60" s="130">
        <v>2.9465507299999998</v>
      </c>
      <c r="M60" s="170" t="s">
        <v>186</v>
      </c>
      <c r="N60" s="130">
        <v>10.148572079999999</v>
      </c>
      <c r="O60" s="130">
        <v>22.028216629999999</v>
      </c>
      <c r="P60" s="130">
        <v>0.64630178000000005</v>
      </c>
      <c r="Q60" s="130">
        <v>6.7000000000000002E-6</v>
      </c>
      <c r="R60" s="130">
        <v>4.7870323199999998</v>
      </c>
      <c r="S60" s="130">
        <v>1.6E-7</v>
      </c>
      <c r="T60" s="130">
        <v>1.3535874999999999</v>
      </c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  <c r="IN60" s="130"/>
      <c r="IO60" s="130"/>
      <c r="IP60" s="130"/>
      <c r="IQ60" s="130"/>
      <c r="IR60" s="130"/>
      <c r="IS60" s="130"/>
      <c r="IT60" s="130"/>
      <c r="IU60" s="130"/>
      <c r="IV60" s="130"/>
      <c r="IW60" s="130"/>
      <c r="IX60" s="130"/>
      <c r="IY60" s="130"/>
      <c r="IZ60" s="130"/>
      <c r="JA60" s="130"/>
      <c r="JB60" s="130"/>
      <c r="JC60" s="130"/>
      <c r="JD60" s="130"/>
      <c r="JE60" s="130"/>
      <c r="JF60" s="130"/>
      <c r="JG60" s="130"/>
      <c r="JH60" s="130"/>
      <c r="JI60" s="130"/>
      <c r="JJ60" s="130"/>
      <c r="JK60" s="130"/>
      <c r="JL60" s="130"/>
      <c r="JM60" s="130"/>
      <c r="JN60" s="130"/>
      <c r="JO60" s="130"/>
      <c r="JP60" s="130"/>
      <c r="JQ60" s="130"/>
      <c r="JR60" s="130"/>
      <c r="JS60" s="130"/>
      <c r="JT60" s="130"/>
      <c r="JU60" s="130"/>
      <c r="JV60" s="130"/>
      <c r="JW60" s="130"/>
      <c r="JX60" s="130"/>
      <c r="JY60" s="130"/>
      <c r="JZ60" s="130"/>
      <c r="KA60" s="130"/>
      <c r="KB60" s="130"/>
      <c r="KC60" s="130"/>
      <c r="KD60" s="130"/>
      <c r="KE60" s="130"/>
      <c r="KF60" s="130"/>
      <c r="KG60" s="130"/>
      <c r="KH60" s="130"/>
      <c r="KI60" s="130"/>
      <c r="KJ60" s="130"/>
      <c r="KK60" s="130"/>
      <c r="KL60" s="130"/>
      <c r="KM60" s="130"/>
      <c r="KN60" s="130"/>
      <c r="KO60" s="130"/>
      <c r="KP60" s="130"/>
      <c r="KQ60" s="130"/>
      <c r="KR60" s="130"/>
      <c r="KS60" s="130"/>
      <c r="KT60" s="130"/>
      <c r="KU60" s="130"/>
      <c r="KV60" s="130"/>
      <c r="KW60" s="130"/>
      <c r="KX60" s="130"/>
      <c r="KY60" s="130"/>
      <c r="KZ60" s="130"/>
      <c r="LA60" s="130"/>
      <c r="LB60" s="130"/>
      <c r="LC60" s="130"/>
      <c r="LD60" s="130"/>
      <c r="LE60" s="130"/>
      <c r="LF60" s="130"/>
      <c r="LG60" s="130"/>
      <c r="LH60" s="130"/>
      <c r="LI60" s="130"/>
      <c r="LJ60" s="130"/>
      <c r="LK60" s="130"/>
      <c r="LL60" s="130"/>
      <c r="LM60" s="130"/>
      <c r="LN60" s="130"/>
      <c r="LO60" s="130"/>
      <c r="LP60" s="130"/>
      <c r="LQ60" s="130"/>
      <c r="LR60" s="130"/>
      <c r="LS60" s="130"/>
      <c r="LT60" s="130"/>
      <c r="LU60" s="130"/>
      <c r="LV60" s="130"/>
      <c r="LW60" s="130"/>
      <c r="LX60" s="130"/>
      <c r="LY60" s="130"/>
      <c r="LZ60" s="130"/>
      <c r="MA60" s="130"/>
      <c r="MB60" s="130"/>
      <c r="MC60" s="130"/>
      <c r="MD60" s="130"/>
      <c r="ME60" s="130"/>
      <c r="MF60" s="130"/>
      <c r="MG60" s="130"/>
      <c r="MH60" s="130"/>
      <c r="MI60" s="130"/>
      <c r="MJ60" s="130"/>
      <c r="MK60" s="130"/>
      <c r="ML60" s="130"/>
      <c r="MM60" s="130"/>
      <c r="MN60" s="130"/>
      <c r="MO60" s="130"/>
      <c r="MP60" s="130"/>
      <c r="MQ60" s="130"/>
      <c r="MR60" s="130"/>
      <c r="MS60" s="130"/>
      <c r="MT60" s="130"/>
      <c r="MU60" s="130"/>
      <c r="MV60" s="130"/>
      <c r="MW60" s="130"/>
      <c r="MX60" s="130"/>
      <c r="MY60" s="130"/>
      <c r="MZ60" s="130"/>
      <c r="NA60" s="130"/>
      <c r="NB60" s="130"/>
      <c r="NC60" s="130"/>
      <c r="ND60" s="130"/>
      <c r="NE60" s="130"/>
      <c r="NF60" s="130"/>
      <c r="NG60" s="130"/>
      <c r="NH60" s="130"/>
      <c r="NI60" s="130"/>
      <c r="NJ60" s="130"/>
      <c r="NK60" s="130"/>
      <c r="NL60" s="130"/>
      <c r="NM60" s="130"/>
      <c r="NN60" s="130"/>
      <c r="NO60" s="130"/>
      <c r="NP60" s="130"/>
      <c r="NQ60" s="130"/>
      <c r="NR60" s="130"/>
      <c r="NS60" s="130"/>
      <c r="NT60" s="130"/>
      <c r="NU60" s="130"/>
      <c r="NV60" s="130"/>
      <c r="NW60" s="130"/>
      <c r="NX60" s="130"/>
      <c r="NY60" s="130"/>
      <c r="NZ60" s="130"/>
      <c r="OA60" s="130"/>
      <c r="OB60" s="130"/>
      <c r="OC60" s="130"/>
      <c r="OD60" s="130"/>
      <c r="OE60" s="130"/>
      <c r="OF60" s="130"/>
      <c r="OG60" s="130"/>
      <c r="OH60" s="130"/>
      <c r="OI60" s="130"/>
      <c r="OJ60" s="130"/>
      <c r="OK60" s="130"/>
      <c r="OL60" s="130"/>
      <c r="OM60" s="130"/>
      <c r="ON60" s="130"/>
      <c r="OO60" s="130"/>
      <c r="OP60" s="130"/>
      <c r="OQ60" s="130"/>
      <c r="OR60" s="130"/>
      <c r="OS60" s="130"/>
      <c r="OT60" s="130"/>
      <c r="OU60" s="130"/>
      <c r="OV60" s="130"/>
      <c r="OW60" s="130"/>
      <c r="OX60" s="130"/>
      <c r="OY60" s="130"/>
      <c r="OZ60" s="130"/>
      <c r="PA60" s="130"/>
      <c r="PB60" s="130"/>
      <c r="PC60" s="130"/>
      <c r="PD60" s="130"/>
      <c r="PE60" s="130"/>
      <c r="PF60" s="130"/>
      <c r="PG60" s="130"/>
      <c r="PH60" s="130"/>
      <c r="PI60" s="130"/>
      <c r="PJ60" s="130"/>
      <c r="PK60" s="130"/>
      <c r="PL60" s="130"/>
      <c r="PM60" s="130"/>
      <c r="PN60" s="130"/>
      <c r="PO60" s="130"/>
      <c r="PP60" s="130"/>
      <c r="PQ60" s="130"/>
      <c r="PR60" s="130"/>
      <c r="PS60" s="130"/>
      <c r="PT60" s="130"/>
      <c r="PU60" s="130"/>
      <c r="PV60" s="130"/>
      <c r="PW60" s="130"/>
      <c r="PX60" s="130"/>
      <c r="PY60" s="130"/>
      <c r="PZ60" s="130"/>
      <c r="QA60" s="130"/>
      <c r="QB60" s="130"/>
      <c r="QC60" s="130"/>
      <c r="QD60" s="130"/>
      <c r="QE60" s="130"/>
      <c r="QF60" s="130"/>
      <c r="QG60" s="130"/>
      <c r="QH60" s="130"/>
      <c r="QI60" s="130"/>
      <c r="QJ60" s="130"/>
      <c r="QK60" s="130"/>
      <c r="QL60" s="130"/>
      <c r="QM60" s="130"/>
      <c r="QN60" s="130"/>
      <c r="QO60" s="130"/>
      <c r="QP60" s="130"/>
      <c r="QQ60" s="130"/>
      <c r="QR60" s="130"/>
      <c r="QS60" s="130"/>
      <c r="QT60" s="130"/>
      <c r="QU60" s="130"/>
      <c r="QV60" s="130"/>
      <c r="QW60" s="130"/>
      <c r="QX60" s="130"/>
      <c r="QY60" s="130"/>
      <c r="QZ60" s="130"/>
      <c r="RA60" s="130"/>
      <c r="RB60" s="130"/>
      <c r="RC60" s="130"/>
      <c r="RD60" s="130"/>
      <c r="RE60" s="130"/>
      <c r="RF60" s="130"/>
      <c r="RG60" s="130"/>
      <c r="RH60" s="130"/>
      <c r="RI60" s="130"/>
      <c r="RJ60" s="130"/>
      <c r="RK60" s="130"/>
      <c r="RL60" s="130"/>
      <c r="RM60" s="130"/>
      <c r="RN60" s="130"/>
      <c r="RO60" s="130"/>
      <c r="RP60" s="130"/>
      <c r="RQ60" s="130"/>
      <c r="RR60" s="130"/>
      <c r="RS60" s="130"/>
      <c r="RT60" s="130"/>
      <c r="RU60" s="130"/>
      <c r="RV60" s="130"/>
      <c r="RW60" s="130"/>
      <c r="RX60" s="130"/>
      <c r="RY60" s="130"/>
      <c r="RZ60" s="130"/>
      <c r="SA60" s="130"/>
      <c r="SB60" s="130"/>
      <c r="SC60" s="130"/>
      <c r="SD60" s="130"/>
      <c r="SE60" s="130"/>
      <c r="SF60" s="130"/>
      <c r="SG60" s="130"/>
      <c r="SH60" s="130"/>
      <c r="SI60" s="130"/>
      <c r="SJ60" s="130"/>
      <c r="SK60" s="130"/>
      <c r="SL60" s="130"/>
      <c r="SM60" s="130"/>
      <c r="SN60" s="130"/>
      <c r="SO60" s="130"/>
      <c r="SP60" s="130"/>
      <c r="SQ60" s="130"/>
      <c r="SR60" s="130"/>
      <c r="SS60" s="130"/>
      <c r="ST60" s="130"/>
      <c r="SU60" s="130"/>
      <c r="SV60" s="130"/>
      <c r="SW60" s="130"/>
      <c r="SX60" s="130"/>
      <c r="SY60" s="130"/>
      <c r="SZ60" s="130"/>
      <c r="TA60" s="130"/>
      <c r="TB60" s="130"/>
      <c r="TC60" s="130"/>
      <c r="TD60" s="130"/>
      <c r="TE60" s="130"/>
      <c r="TF60" s="130"/>
      <c r="TG60" s="130"/>
      <c r="TH60" s="130"/>
      <c r="TI60" s="130"/>
      <c r="TJ60" s="130"/>
      <c r="TK60" s="130"/>
      <c r="TL60" s="130"/>
      <c r="TM60" s="130"/>
      <c r="TN60" s="130"/>
      <c r="TO60" s="130"/>
      <c r="TP60" s="130"/>
      <c r="TQ60" s="130"/>
      <c r="TR60" s="130"/>
      <c r="TS60" s="130"/>
      <c r="TT60" s="130"/>
      <c r="TU60" s="130"/>
      <c r="TV60" s="130"/>
      <c r="TW60" s="130"/>
      <c r="TX60" s="130"/>
      <c r="TY60" s="130"/>
      <c r="TZ60" s="130"/>
      <c r="UA60" s="130"/>
      <c r="UB60" s="130"/>
      <c r="UC60" s="130"/>
      <c r="UD60" s="130"/>
      <c r="UE60" s="130"/>
      <c r="UF60" s="130"/>
      <c r="UG60" s="130"/>
      <c r="UH60" s="130"/>
      <c r="UI60" s="130"/>
      <c r="UJ60" s="130"/>
      <c r="UK60" s="130"/>
      <c r="UL60" s="130"/>
      <c r="UM60" s="130"/>
      <c r="UN60" s="130"/>
      <c r="UO60" s="130"/>
      <c r="UP60" s="130"/>
      <c r="UQ60" s="130"/>
      <c r="UR60" s="130"/>
      <c r="US60" s="130"/>
      <c r="UT60" s="130"/>
      <c r="UU60" s="130"/>
      <c r="UV60" s="130"/>
      <c r="UW60" s="130"/>
      <c r="UX60" s="130"/>
      <c r="UY60" s="130"/>
      <c r="UZ60" s="130"/>
      <c r="VA60" s="130"/>
      <c r="VB60" s="130"/>
      <c r="VC60" s="130"/>
      <c r="VD60" s="130"/>
      <c r="VE60" s="130"/>
      <c r="VF60" s="130"/>
      <c r="VG60" s="130"/>
      <c r="VH60" s="130"/>
      <c r="VI60" s="130"/>
      <c r="VJ60" s="130"/>
      <c r="VK60" s="130"/>
      <c r="VL60" s="130"/>
      <c r="VM60" s="130"/>
      <c r="VN60" s="130"/>
      <c r="VO60" s="130"/>
      <c r="VP60" s="130"/>
      <c r="VQ60" s="130"/>
      <c r="VR60" s="130"/>
      <c r="VS60" s="130"/>
      <c r="VT60" s="130"/>
      <c r="VU60" s="130"/>
      <c r="VV60" s="130"/>
      <c r="VW60" s="130"/>
      <c r="VX60" s="130"/>
      <c r="VY60" s="130"/>
      <c r="VZ60" s="130"/>
      <c r="WA60" s="130"/>
      <c r="WB60" s="130"/>
      <c r="WC60" s="130"/>
      <c r="WD60" s="130"/>
      <c r="WE60" s="130"/>
      <c r="WF60" s="130"/>
      <c r="WG60" s="130"/>
      <c r="WH60" s="130"/>
      <c r="WI60" s="130"/>
      <c r="WJ60" s="130"/>
      <c r="WK60" s="130"/>
      <c r="WL60" s="130"/>
      <c r="WM60" s="130"/>
      <c r="WN60" s="130"/>
      <c r="WO60" s="130"/>
      <c r="WP60" s="130"/>
      <c r="WQ60" s="130"/>
      <c r="WR60" s="130"/>
      <c r="WS60" s="130"/>
      <c r="WT60" s="130"/>
      <c r="WU60" s="130"/>
      <c r="WV60" s="130"/>
      <c r="WW60" s="130"/>
      <c r="WX60" s="130"/>
      <c r="WY60" s="130"/>
      <c r="WZ60" s="130"/>
      <c r="XA60" s="130"/>
      <c r="XB60" s="130"/>
      <c r="XC60" s="130"/>
      <c r="XD60" s="130"/>
      <c r="XE60" s="130"/>
      <c r="XF60" s="130"/>
      <c r="XG60" s="130"/>
      <c r="XH60" s="130"/>
      <c r="XI60" s="130"/>
      <c r="XJ60" s="130"/>
      <c r="XK60" s="130"/>
      <c r="XL60" s="130"/>
      <c r="XM60" s="130"/>
      <c r="XN60" s="130"/>
      <c r="XO60" s="130"/>
      <c r="XP60" s="130"/>
      <c r="XQ60" s="130"/>
      <c r="XR60" s="130"/>
      <c r="XS60" s="130"/>
      <c r="XT60" s="130"/>
      <c r="XU60" s="130"/>
      <c r="XV60" s="130"/>
      <c r="XW60" s="130"/>
      <c r="XX60" s="130"/>
      <c r="XY60" s="130"/>
      <c r="XZ60" s="130"/>
      <c r="YA60" s="130"/>
      <c r="YB60" s="130"/>
      <c r="YC60" s="130"/>
      <c r="YD60" s="130"/>
      <c r="YE60" s="130"/>
      <c r="YF60" s="130"/>
      <c r="YG60" s="130"/>
      <c r="YH60" s="130"/>
      <c r="YI60" s="130"/>
      <c r="YJ60" s="130"/>
      <c r="YK60" s="130"/>
      <c r="YL60" s="130"/>
      <c r="YM60" s="130"/>
      <c r="YN60" s="130"/>
      <c r="YO60" s="130"/>
      <c r="YP60" s="130"/>
      <c r="YQ60" s="130"/>
      <c r="YR60" s="130"/>
      <c r="YS60" s="130"/>
      <c r="YT60" s="130"/>
      <c r="YU60" s="130"/>
      <c r="YV60" s="130"/>
      <c r="YW60" s="130"/>
      <c r="YX60" s="130"/>
      <c r="YY60" s="130"/>
      <c r="YZ60" s="130"/>
      <c r="ZA60" s="130"/>
      <c r="ZB60" s="130"/>
      <c r="ZC60" s="130"/>
      <c r="ZD60" s="130"/>
      <c r="ZE60" s="130"/>
      <c r="ZF60" s="130"/>
      <c r="ZG60" s="130"/>
      <c r="ZH60" s="130"/>
      <c r="ZI60" s="130"/>
      <c r="ZJ60" s="130"/>
      <c r="ZK60" s="130"/>
      <c r="ZL60" s="130"/>
      <c r="ZM60" s="130"/>
      <c r="ZN60" s="130"/>
      <c r="ZO60" s="130"/>
      <c r="ZP60" s="130"/>
      <c r="ZQ60" s="130"/>
      <c r="ZR60" s="130"/>
      <c r="ZS60" s="130"/>
      <c r="ZT60" s="130"/>
      <c r="ZU60" s="130"/>
      <c r="ZV60" s="130"/>
      <c r="ZW60" s="130"/>
      <c r="ZX60" s="130"/>
      <c r="ZY60" s="130"/>
      <c r="ZZ60" s="130"/>
    </row>
    <row r="61" spans="1:702" hidden="1" outlineLevel="1">
      <c r="A61" s="9">
        <v>42064</v>
      </c>
      <c r="B61" s="130">
        <v>2766.7150307500001</v>
      </c>
      <c r="C61" s="130">
        <v>1409.61089737</v>
      </c>
      <c r="D61" s="130">
        <v>3.0415107199999998</v>
      </c>
      <c r="E61" s="130">
        <v>677.26382221999995</v>
      </c>
      <c r="F61" s="130">
        <v>2.3979122300000002</v>
      </c>
      <c r="G61" s="130">
        <v>0.1762589</v>
      </c>
      <c r="H61" s="130">
        <v>99.671624480000006</v>
      </c>
      <c r="I61" s="130">
        <v>427.36598599000001</v>
      </c>
      <c r="J61" s="130">
        <v>95.400965229999997</v>
      </c>
      <c r="K61" s="130">
        <v>9.9799586399999995</v>
      </c>
      <c r="L61" s="130">
        <v>2.7881263299999999</v>
      </c>
      <c r="M61" s="170" t="s">
        <v>186</v>
      </c>
      <c r="N61" s="130">
        <v>13.86410485</v>
      </c>
      <c r="O61" s="130">
        <v>18.703979919999998</v>
      </c>
      <c r="P61" s="130">
        <v>0.78540297999999997</v>
      </c>
      <c r="Q61" s="130">
        <v>6.8600000000000004E-6</v>
      </c>
      <c r="R61" s="130">
        <v>4.4358505600000004</v>
      </c>
      <c r="S61" s="130">
        <v>1.2104000000000001E-4</v>
      </c>
      <c r="T61" s="130">
        <v>1.22850243</v>
      </c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  <c r="IN61" s="130"/>
      <c r="IO61" s="130"/>
      <c r="IP61" s="130"/>
      <c r="IQ61" s="130"/>
      <c r="IR61" s="130"/>
      <c r="IS61" s="130"/>
      <c r="IT61" s="130"/>
      <c r="IU61" s="130"/>
      <c r="IV61" s="130"/>
      <c r="IW61" s="130"/>
      <c r="IX61" s="130"/>
      <c r="IY61" s="130"/>
      <c r="IZ61" s="130"/>
      <c r="JA61" s="130"/>
      <c r="JB61" s="130"/>
      <c r="JC61" s="130"/>
      <c r="JD61" s="130"/>
      <c r="JE61" s="130"/>
      <c r="JF61" s="130"/>
      <c r="JG61" s="130"/>
      <c r="JH61" s="130"/>
      <c r="JI61" s="130"/>
      <c r="JJ61" s="130"/>
      <c r="JK61" s="130"/>
      <c r="JL61" s="130"/>
      <c r="JM61" s="130"/>
      <c r="JN61" s="130"/>
      <c r="JO61" s="130"/>
      <c r="JP61" s="130"/>
      <c r="JQ61" s="130"/>
      <c r="JR61" s="130"/>
      <c r="JS61" s="130"/>
      <c r="JT61" s="130"/>
      <c r="JU61" s="130"/>
      <c r="JV61" s="130"/>
      <c r="JW61" s="130"/>
      <c r="JX61" s="130"/>
      <c r="JY61" s="130"/>
      <c r="JZ61" s="130"/>
      <c r="KA61" s="130"/>
      <c r="KB61" s="130"/>
      <c r="KC61" s="130"/>
      <c r="KD61" s="130"/>
      <c r="KE61" s="130"/>
      <c r="KF61" s="130"/>
      <c r="KG61" s="130"/>
      <c r="KH61" s="130"/>
      <c r="KI61" s="130"/>
      <c r="KJ61" s="130"/>
      <c r="KK61" s="130"/>
      <c r="KL61" s="130"/>
      <c r="KM61" s="130"/>
      <c r="KN61" s="130"/>
      <c r="KO61" s="130"/>
      <c r="KP61" s="130"/>
      <c r="KQ61" s="130"/>
      <c r="KR61" s="130"/>
      <c r="KS61" s="130"/>
      <c r="KT61" s="130"/>
      <c r="KU61" s="130"/>
      <c r="KV61" s="130"/>
      <c r="KW61" s="130"/>
      <c r="KX61" s="130"/>
      <c r="KY61" s="130"/>
      <c r="KZ61" s="130"/>
      <c r="LA61" s="130"/>
      <c r="LB61" s="130"/>
      <c r="LC61" s="130"/>
      <c r="LD61" s="130"/>
      <c r="LE61" s="130"/>
      <c r="LF61" s="130"/>
      <c r="LG61" s="130"/>
      <c r="LH61" s="130"/>
      <c r="LI61" s="130"/>
      <c r="LJ61" s="130"/>
      <c r="LK61" s="130"/>
      <c r="LL61" s="130"/>
      <c r="LM61" s="130"/>
      <c r="LN61" s="130"/>
      <c r="LO61" s="130"/>
      <c r="LP61" s="130"/>
      <c r="LQ61" s="130"/>
      <c r="LR61" s="130"/>
      <c r="LS61" s="130"/>
      <c r="LT61" s="130"/>
      <c r="LU61" s="130"/>
      <c r="LV61" s="130"/>
      <c r="LW61" s="130"/>
      <c r="LX61" s="130"/>
      <c r="LY61" s="130"/>
      <c r="LZ61" s="130"/>
      <c r="MA61" s="130"/>
      <c r="MB61" s="130"/>
      <c r="MC61" s="130"/>
      <c r="MD61" s="130"/>
      <c r="ME61" s="130"/>
      <c r="MF61" s="130"/>
      <c r="MG61" s="130"/>
      <c r="MH61" s="130"/>
      <c r="MI61" s="130"/>
      <c r="MJ61" s="130"/>
      <c r="MK61" s="130"/>
      <c r="ML61" s="130"/>
      <c r="MM61" s="130"/>
      <c r="MN61" s="130"/>
      <c r="MO61" s="130"/>
      <c r="MP61" s="130"/>
      <c r="MQ61" s="130"/>
      <c r="MR61" s="130"/>
      <c r="MS61" s="130"/>
      <c r="MT61" s="130"/>
      <c r="MU61" s="130"/>
      <c r="MV61" s="130"/>
      <c r="MW61" s="130"/>
      <c r="MX61" s="130"/>
      <c r="MY61" s="130"/>
      <c r="MZ61" s="130"/>
      <c r="NA61" s="130"/>
      <c r="NB61" s="130"/>
      <c r="NC61" s="130"/>
      <c r="ND61" s="130"/>
      <c r="NE61" s="130"/>
      <c r="NF61" s="130"/>
      <c r="NG61" s="130"/>
      <c r="NH61" s="130"/>
      <c r="NI61" s="130"/>
      <c r="NJ61" s="130"/>
      <c r="NK61" s="130"/>
      <c r="NL61" s="130"/>
      <c r="NM61" s="130"/>
      <c r="NN61" s="130"/>
      <c r="NO61" s="130"/>
      <c r="NP61" s="130"/>
      <c r="NQ61" s="130"/>
      <c r="NR61" s="130"/>
      <c r="NS61" s="130"/>
      <c r="NT61" s="130"/>
      <c r="NU61" s="130"/>
      <c r="NV61" s="130"/>
      <c r="NW61" s="130"/>
      <c r="NX61" s="130"/>
      <c r="NY61" s="130"/>
      <c r="NZ61" s="130"/>
      <c r="OA61" s="130"/>
      <c r="OB61" s="130"/>
      <c r="OC61" s="130"/>
      <c r="OD61" s="130"/>
      <c r="OE61" s="130"/>
      <c r="OF61" s="130"/>
      <c r="OG61" s="130"/>
      <c r="OH61" s="130"/>
      <c r="OI61" s="130"/>
      <c r="OJ61" s="130"/>
      <c r="OK61" s="130"/>
      <c r="OL61" s="130"/>
      <c r="OM61" s="130"/>
      <c r="ON61" s="130"/>
      <c r="OO61" s="130"/>
      <c r="OP61" s="130"/>
      <c r="OQ61" s="130"/>
      <c r="OR61" s="130"/>
      <c r="OS61" s="130"/>
      <c r="OT61" s="130"/>
      <c r="OU61" s="130"/>
      <c r="OV61" s="130"/>
      <c r="OW61" s="130"/>
      <c r="OX61" s="130"/>
      <c r="OY61" s="130"/>
      <c r="OZ61" s="130"/>
      <c r="PA61" s="130"/>
      <c r="PB61" s="130"/>
      <c r="PC61" s="130"/>
      <c r="PD61" s="130"/>
      <c r="PE61" s="130"/>
      <c r="PF61" s="130"/>
      <c r="PG61" s="130"/>
      <c r="PH61" s="130"/>
      <c r="PI61" s="130"/>
      <c r="PJ61" s="130"/>
      <c r="PK61" s="130"/>
      <c r="PL61" s="130"/>
      <c r="PM61" s="130"/>
      <c r="PN61" s="130"/>
      <c r="PO61" s="130"/>
      <c r="PP61" s="130"/>
      <c r="PQ61" s="130"/>
      <c r="PR61" s="130"/>
      <c r="PS61" s="130"/>
      <c r="PT61" s="130"/>
      <c r="PU61" s="130"/>
      <c r="PV61" s="130"/>
      <c r="PW61" s="130"/>
      <c r="PX61" s="130"/>
      <c r="PY61" s="130"/>
      <c r="PZ61" s="130"/>
      <c r="QA61" s="130"/>
      <c r="QB61" s="130"/>
      <c r="QC61" s="130"/>
      <c r="QD61" s="130"/>
      <c r="QE61" s="130"/>
      <c r="QF61" s="130"/>
      <c r="QG61" s="130"/>
      <c r="QH61" s="130"/>
      <c r="QI61" s="130"/>
      <c r="QJ61" s="130"/>
      <c r="QK61" s="130"/>
      <c r="QL61" s="130"/>
      <c r="QM61" s="130"/>
      <c r="QN61" s="130"/>
      <c r="QO61" s="130"/>
      <c r="QP61" s="130"/>
      <c r="QQ61" s="130"/>
      <c r="QR61" s="130"/>
      <c r="QS61" s="130"/>
      <c r="QT61" s="130"/>
      <c r="QU61" s="130"/>
      <c r="QV61" s="130"/>
      <c r="QW61" s="130"/>
      <c r="QX61" s="130"/>
      <c r="QY61" s="130"/>
      <c r="QZ61" s="130"/>
      <c r="RA61" s="130"/>
      <c r="RB61" s="130"/>
      <c r="RC61" s="130"/>
      <c r="RD61" s="130"/>
      <c r="RE61" s="130"/>
      <c r="RF61" s="130"/>
      <c r="RG61" s="130"/>
      <c r="RH61" s="130"/>
      <c r="RI61" s="130"/>
      <c r="RJ61" s="130"/>
      <c r="RK61" s="130"/>
      <c r="RL61" s="130"/>
      <c r="RM61" s="130"/>
      <c r="RN61" s="130"/>
      <c r="RO61" s="130"/>
      <c r="RP61" s="130"/>
      <c r="RQ61" s="130"/>
      <c r="RR61" s="130"/>
      <c r="RS61" s="130"/>
      <c r="RT61" s="130"/>
      <c r="RU61" s="130"/>
      <c r="RV61" s="130"/>
      <c r="RW61" s="130"/>
      <c r="RX61" s="130"/>
      <c r="RY61" s="130"/>
      <c r="RZ61" s="130"/>
      <c r="SA61" s="130"/>
      <c r="SB61" s="130"/>
      <c r="SC61" s="130"/>
      <c r="SD61" s="130"/>
      <c r="SE61" s="130"/>
      <c r="SF61" s="130"/>
      <c r="SG61" s="130"/>
      <c r="SH61" s="130"/>
      <c r="SI61" s="130"/>
      <c r="SJ61" s="130"/>
      <c r="SK61" s="130"/>
      <c r="SL61" s="130"/>
      <c r="SM61" s="130"/>
      <c r="SN61" s="130"/>
      <c r="SO61" s="130"/>
      <c r="SP61" s="130"/>
      <c r="SQ61" s="130"/>
      <c r="SR61" s="130"/>
      <c r="SS61" s="130"/>
      <c r="ST61" s="130"/>
      <c r="SU61" s="130"/>
      <c r="SV61" s="130"/>
      <c r="SW61" s="130"/>
      <c r="SX61" s="130"/>
      <c r="SY61" s="130"/>
      <c r="SZ61" s="130"/>
      <c r="TA61" s="130"/>
      <c r="TB61" s="130"/>
      <c r="TC61" s="130"/>
      <c r="TD61" s="130"/>
      <c r="TE61" s="130"/>
      <c r="TF61" s="130"/>
      <c r="TG61" s="130"/>
      <c r="TH61" s="130"/>
      <c r="TI61" s="130"/>
      <c r="TJ61" s="130"/>
      <c r="TK61" s="130"/>
      <c r="TL61" s="130"/>
      <c r="TM61" s="130"/>
      <c r="TN61" s="130"/>
      <c r="TO61" s="130"/>
      <c r="TP61" s="130"/>
      <c r="TQ61" s="130"/>
      <c r="TR61" s="130"/>
      <c r="TS61" s="130"/>
      <c r="TT61" s="130"/>
      <c r="TU61" s="130"/>
      <c r="TV61" s="130"/>
      <c r="TW61" s="130"/>
      <c r="TX61" s="130"/>
      <c r="TY61" s="130"/>
      <c r="TZ61" s="130"/>
      <c r="UA61" s="130"/>
      <c r="UB61" s="130"/>
      <c r="UC61" s="130"/>
      <c r="UD61" s="130"/>
      <c r="UE61" s="130"/>
      <c r="UF61" s="130"/>
      <c r="UG61" s="130"/>
      <c r="UH61" s="130"/>
      <c r="UI61" s="130"/>
      <c r="UJ61" s="130"/>
      <c r="UK61" s="130"/>
      <c r="UL61" s="130"/>
      <c r="UM61" s="130"/>
      <c r="UN61" s="130"/>
      <c r="UO61" s="130"/>
      <c r="UP61" s="130"/>
      <c r="UQ61" s="130"/>
      <c r="UR61" s="130"/>
      <c r="US61" s="130"/>
      <c r="UT61" s="130"/>
      <c r="UU61" s="130"/>
      <c r="UV61" s="130"/>
      <c r="UW61" s="130"/>
      <c r="UX61" s="130"/>
      <c r="UY61" s="130"/>
      <c r="UZ61" s="130"/>
      <c r="VA61" s="130"/>
      <c r="VB61" s="130"/>
      <c r="VC61" s="130"/>
      <c r="VD61" s="130"/>
      <c r="VE61" s="130"/>
      <c r="VF61" s="130"/>
      <c r="VG61" s="130"/>
      <c r="VH61" s="130"/>
      <c r="VI61" s="130"/>
      <c r="VJ61" s="130"/>
      <c r="VK61" s="130"/>
      <c r="VL61" s="130"/>
      <c r="VM61" s="130"/>
      <c r="VN61" s="130"/>
      <c r="VO61" s="130"/>
      <c r="VP61" s="130"/>
      <c r="VQ61" s="130"/>
      <c r="VR61" s="130"/>
      <c r="VS61" s="130"/>
      <c r="VT61" s="130"/>
      <c r="VU61" s="130"/>
      <c r="VV61" s="130"/>
      <c r="VW61" s="130"/>
      <c r="VX61" s="130"/>
      <c r="VY61" s="130"/>
      <c r="VZ61" s="130"/>
      <c r="WA61" s="130"/>
      <c r="WB61" s="130"/>
      <c r="WC61" s="130"/>
      <c r="WD61" s="130"/>
      <c r="WE61" s="130"/>
      <c r="WF61" s="130"/>
      <c r="WG61" s="130"/>
      <c r="WH61" s="130"/>
      <c r="WI61" s="130"/>
      <c r="WJ61" s="130"/>
      <c r="WK61" s="130"/>
      <c r="WL61" s="130"/>
      <c r="WM61" s="130"/>
      <c r="WN61" s="130"/>
      <c r="WO61" s="130"/>
      <c r="WP61" s="130"/>
      <c r="WQ61" s="130"/>
      <c r="WR61" s="130"/>
      <c r="WS61" s="130"/>
      <c r="WT61" s="130"/>
      <c r="WU61" s="130"/>
      <c r="WV61" s="130"/>
      <c r="WW61" s="130"/>
      <c r="WX61" s="130"/>
      <c r="WY61" s="130"/>
      <c r="WZ61" s="130"/>
      <c r="XA61" s="130"/>
      <c r="XB61" s="130"/>
      <c r="XC61" s="130"/>
      <c r="XD61" s="130"/>
      <c r="XE61" s="130"/>
      <c r="XF61" s="130"/>
      <c r="XG61" s="130"/>
      <c r="XH61" s="130"/>
      <c r="XI61" s="130"/>
      <c r="XJ61" s="130"/>
      <c r="XK61" s="130"/>
      <c r="XL61" s="130"/>
      <c r="XM61" s="130"/>
      <c r="XN61" s="130"/>
      <c r="XO61" s="130"/>
      <c r="XP61" s="130"/>
      <c r="XQ61" s="130"/>
      <c r="XR61" s="130"/>
      <c r="XS61" s="130"/>
      <c r="XT61" s="130"/>
      <c r="XU61" s="130"/>
      <c r="XV61" s="130"/>
      <c r="XW61" s="130"/>
      <c r="XX61" s="130"/>
      <c r="XY61" s="130"/>
      <c r="XZ61" s="130"/>
      <c r="YA61" s="130"/>
      <c r="YB61" s="130"/>
      <c r="YC61" s="130"/>
      <c r="YD61" s="130"/>
      <c r="YE61" s="130"/>
      <c r="YF61" s="130"/>
      <c r="YG61" s="130"/>
      <c r="YH61" s="130"/>
      <c r="YI61" s="130"/>
      <c r="YJ61" s="130"/>
      <c r="YK61" s="130"/>
      <c r="YL61" s="130"/>
      <c r="YM61" s="130"/>
      <c r="YN61" s="130"/>
      <c r="YO61" s="130"/>
      <c r="YP61" s="130"/>
      <c r="YQ61" s="130"/>
      <c r="YR61" s="130"/>
      <c r="YS61" s="130"/>
      <c r="YT61" s="130"/>
      <c r="YU61" s="130"/>
      <c r="YV61" s="130"/>
      <c r="YW61" s="130"/>
      <c r="YX61" s="130"/>
      <c r="YY61" s="130"/>
      <c r="YZ61" s="130"/>
      <c r="ZA61" s="130"/>
      <c r="ZB61" s="130"/>
      <c r="ZC61" s="130"/>
      <c r="ZD61" s="130"/>
      <c r="ZE61" s="130"/>
      <c r="ZF61" s="130"/>
      <c r="ZG61" s="130"/>
      <c r="ZH61" s="130"/>
      <c r="ZI61" s="130"/>
      <c r="ZJ61" s="130"/>
      <c r="ZK61" s="130"/>
      <c r="ZL61" s="130"/>
      <c r="ZM61" s="130"/>
      <c r="ZN61" s="130"/>
      <c r="ZO61" s="130"/>
      <c r="ZP61" s="130"/>
      <c r="ZQ61" s="130"/>
      <c r="ZR61" s="130"/>
      <c r="ZS61" s="130"/>
      <c r="ZT61" s="130"/>
      <c r="ZU61" s="130"/>
      <c r="ZV61" s="130"/>
      <c r="ZW61" s="130"/>
      <c r="ZX61" s="130"/>
      <c r="ZY61" s="130"/>
      <c r="ZZ61" s="130"/>
    </row>
    <row r="62" spans="1:702" hidden="1" outlineLevel="1">
      <c r="A62" s="9">
        <v>42095</v>
      </c>
      <c r="B62" s="130">
        <v>2493.8720806599999</v>
      </c>
      <c r="C62" s="130">
        <v>1218.8523275699999</v>
      </c>
      <c r="D62" s="130">
        <v>2.5701699800000002</v>
      </c>
      <c r="E62" s="130">
        <v>629.68307428000003</v>
      </c>
      <c r="F62" s="130">
        <v>2.4020290100000001</v>
      </c>
      <c r="G62" s="130">
        <v>0.27030401999999998</v>
      </c>
      <c r="H62" s="130">
        <v>92.026691799999995</v>
      </c>
      <c r="I62" s="130">
        <v>409.46545283</v>
      </c>
      <c r="J62" s="130">
        <v>87.548408910000006</v>
      </c>
      <c r="K62" s="130">
        <v>9.0556993499999994</v>
      </c>
      <c r="L62" s="130">
        <v>2.1487025499999999</v>
      </c>
      <c r="M62" s="170" t="s">
        <v>186</v>
      </c>
      <c r="N62" s="130">
        <v>17.00709852</v>
      </c>
      <c r="O62" s="130">
        <v>16.905360269999999</v>
      </c>
      <c r="P62" s="130">
        <v>0.59769967000000002</v>
      </c>
      <c r="Q62" s="130">
        <v>7.0199999999999997E-6</v>
      </c>
      <c r="R62" s="130">
        <v>4.1378611599999999</v>
      </c>
      <c r="S62" s="130">
        <v>1.2089E-4</v>
      </c>
      <c r="T62" s="130">
        <v>1.20107283</v>
      </c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  <c r="IW62" s="130"/>
      <c r="IX62" s="130"/>
      <c r="IY62" s="130"/>
      <c r="IZ62" s="130"/>
      <c r="JA62" s="130"/>
      <c r="JB62" s="130"/>
      <c r="JC62" s="130"/>
      <c r="JD62" s="130"/>
      <c r="JE62" s="130"/>
      <c r="JF62" s="130"/>
      <c r="JG62" s="130"/>
      <c r="JH62" s="130"/>
      <c r="JI62" s="130"/>
      <c r="JJ62" s="130"/>
      <c r="JK62" s="130"/>
      <c r="JL62" s="130"/>
      <c r="JM62" s="130"/>
      <c r="JN62" s="130"/>
      <c r="JO62" s="130"/>
      <c r="JP62" s="130"/>
      <c r="JQ62" s="130"/>
      <c r="JR62" s="130"/>
      <c r="JS62" s="130"/>
      <c r="JT62" s="130"/>
      <c r="JU62" s="130"/>
      <c r="JV62" s="130"/>
      <c r="JW62" s="130"/>
      <c r="JX62" s="130"/>
      <c r="JY62" s="130"/>
      <c r="JZ62" s="130"/>
      <c r="KA62" s="130"/>
      <c r="KB62" s="130"/>
      <c r="KC62" s="130"/>
      <c r="KD62" s="130"/>
      <c r="KE62" s="130"/>
      <c r="KF62" s="130"/>
      <c r="KG62" s="130"/>
      <c r="KH62" s="130"/>
      <c r="KI62" s="130"/>
      <c r="KJ62" s="130"/>
      <c r="KK62" s="130"/>
      <c r="KL62" s="130"/>
      <c r="KM62" s="130"/>
      <c r="KN62" s="130"/>
      <c r="KO62" s="130"/>
      <c r="KP62" s="130"/>
      <c r="KQ62" s="130"/>
      <c r="KR62" s="130"/>
      <c r="KS62" s="130"/>
      <c r="KT62" s="130"/>
      <c r="KU62" s="130"/>
      <c r="KV62" s="130"/>
      <c r="KW62" s="130"/>
      <c r="KX62" s="130"/>
      <c r="KY62" s="130"/>
      <c r="KZ62" s="130"/>
      <c r="LA62" s="130"/>
      <c r="LB62" s="130"/>
      <c r="LC62" s="130"/>
      <c r="LD62" s="130"/>
      <c r="LE62" s="130"/>
      <c r="LF62" s="130"/>
      <c r="LG62" s="130"/>
      <c r="LH62" s="130"/>
      <c r="LI62" s="130"/>
      <c r="LJ62" s="130"/>
      <c r="LK62" s="130"/>
      <c r="LL62" s="130"/>
      <c r="LM62" s="130"/>
      <c r="LN62" s="130"/>
      <c r="LO62" s="130"/>
      <c r="LP62" s="130"/>
      <c r="LQ62" s="130"/>
      <c r="LR62" s="130"/>
      <c r="LS62" s="130"/>
      <c r="LT62" s="130"/>
      <c r="LU62" s="130"/>
      <c r="LV62" s="130"/>
      <c r="LW62" s="130"/>
      <c r="LX62" s="130"/>
      <c r="LY62" s="130"/>
      <c r="LZ62" s="130"/>
      <c r="MA62" s="130"/>
      <c r="MB62" s="130"/>
      <c r="MC62" s="130"/>
      <c r="MD62" s="130"/>
      <c r="ME62" s="130"/>
      <c r="MF62" s="130"/>
      <c r="MG62" s="130"/>
      <c r="MH62" s="130"/>
      <c r="MI62" s="130"/>
      <c r="MJ62" s="130"/>
      <c r="MK62" s="130"/>
      <c r="ML62" s="130"/>
      <c r="MM62" s="130"/>
      <c r="MN62" s="130"/>
      <c r="MO62" s="130"/>
      <c r="MP62" s="130"/>
      <c r="MQ62" s="130"/>
      <c r="MR62" s="130"/>
      <c r="MS62" s="130"/>
      <c r="MT62" s="130"/>
      <c r="MU62" s="130"/>
      <c r="MV62" s="130"/>
      <c r="MW62" s="130"/>
      <c r="MX62" s="130"/>
      <c r="MY62" s="130"/>
      <c r="MZ62" s="130"/>
      <c r="NA62" s="130"/>
      <c r="NB62" s="130"/>
      <c r="NC62" s="130"/>
      <c r="ND62" s="130"/>
      <c r="NE62" s="130"/>
      <c r="NF62" s="130"/>
      <c r="NG62" s="130"/>
      <c r="NH62" s="130"/>
      <c r="NI62" s="130"/>
      <c r="NJ62" s="130"/>
      <c r="NK62" s="130"/>
      <c r="NL62" s="130"/>
      <c r="NM62" s="130"/>
      <c r="NN62" s="130"/>
      <c r="NO62" s="130"/>
      <c r="NP62" s="130"/>
      <c r="NQ62" s="130"/>
      <c r="NR62" s="130"/>
      <c r="NS62" s="130"/>
      <c r="NT62" s="130"/>
      <c r="NU62" s="130"/>
      <c r="NV62" s="130"/>
      <c r="NW62" s="130"/>
      <c r="NX62" s="130"/>
      <c r="NY62" s="130"/>
      <c r="NZ62" s="130"/>
      <c r="OA62" s="130"/>
      <c r="OB62" s="130"/>
      <c r="OC62" s="130"/>
      <c r="OD62" s="130"/>
      <c r="OE62" s="130"/>
      <c r="OF62" s="130"/>
      <c r="OG62" s="130"/>
      <c r="OH62" s="130"/>
      <c r="OI62" s="130"/>
      <c r="OJ62" s="130"/>
      <c r="OK62" s="130"/>
      <c r="OL62" s="130"/>
      <c r="OM62" s="130"/>
      <c r="ON62" s="130"/>
      <c r="OO62" s="130"/>
      <c r="OP62" s="130"/>
      <c r="OQ62" s="130"/>
      <c r="OR62" s="130"/>
      <c r="OS62" s="130"/>
      <c r="OT62" s="130"/>
      <c r="OU62" s="130"/>
      <c r="OV62" s="130"/>
      <c r="OW62" s="130"/>
      <c r="OX62" s="130"/>
      <c r="OY62" s="130"/>
      <c r="OZ62" s="130"/>
      <c r="PA62" s="130"/>
      <c r="PB62" s="130"/>
      <c r="PC62" s="130"/>
      <c r="PD62" s="130"/>
      <c r="PE62" s="130"/>
      <c r="PF62" s="130"/>
      <c r="PG62" s="130"/>
      <c r="PH62" s="130"/>
      <c r="PI62" s="130"/>
      <c r="PJ62" s="130"/>
      <c r="PK62" s="130"/>
      <c r="PL62" s="130"/>
      <c r="PM62" s="130"/>
      <c r="PN62" s="130"/>
      <c r="PO62" s="130"/>
      <c r="PP62" s="130"/>
      <c r="PQ62" s="130"/>
      <c r="PR62" s="130"/>
      <c r="PS62" s="130"/>
      <c r="PT62" s="130"/>
      <c r="PU62" s="130"/>
      <c r="PV62" s="130"/>
      <c r="PW62" s="130"/>
      <c r="PX62" s="130"/>
      <c r="PY62" s="130"/>
      <c r="PZ62" s="130"/>
      <c r="QA62" s="130"/>
      <c r="QB62" s="130"/>
      <c r="QC62" s="130"/>
      <c r="QD62" s="130"/>
      <c r="QE62" s="130"/>
      <c r="QF62" s="130"/>
      <c r="QG62" s="130"/>
      <c r="QH62" s="130"/>
      <c r="QI62" s="130"/>
      <c r="QJ62" s="130"/>
      <c r="QK62" s="130"/>
      <c r="QL62" s="130"/>
      <c r="QM62" s="130"/>
      <c r="QN62" s="130"/>
      <c r="QO62" s="130"/>
      <c r="QP62" s="130"/>
      <c r="QQ62" s="130"/>
      <c r="QR62" s="130"/>
      <c r="QS62" s="130"/>
      <c r="QT62" s="130"/>
      <c r="QU62" s="130"/>
      <c r="QV62" s="130"/>
      <c r="QW62" s="130"/>
      <c r="QX62" s="130"/>
      <c r="QY62" s="130"/>
      <c r="QZ62" s="130"/>
      <c r="RA62" s="130"/>
      <c r="RB62" s="130"/>
      <c r="RC62" s="130"/>
      <c r="RD62" s="130"/>
      <c r="RE62" s="130"/>
      <c r="RF62" s="130"/>
      <c r="RG62" s="130"/>
      <c r="RH62" s="130"/>
      <c r="RI62" s="130"/>
      <c r="RJ62" s="130"/>
      <c r="RK62" s="130"/>
      <c r="RL62" s="130"/>
      <c r="RM62" s="130"/>
      <c r="RN62" s="130"/>
      <c r="RO62" s="130"/>
      <c r="RP62" s="130"/>
      <c r="RQ62" s="130"/>
      <c r="RR62" s="130"/>
      <c r="RS62" s="130"/>
      <c r="RT62" s="130"/>
      <c r="RU62" s="130"/>
      <c r="RV62" s="130"/>
      <c r="RW62" s="130"/>
      <c r="RX62" s="130"/>
      <c r="RY62" s="130"/>
      <c r="RZ62" s="130"/>
      <c r="SA62" s="130"/>
      <c r="SB62" s="130"/>
      <c r="SC62" s="130"/>
      <c r="SD62" s="130"/>
      <c r="SE62" s="130"/>
      <c r="SF62" s="130"/>
      <c r="SG62" s="130"/>
      <c r="SH62" s="130"/>
      <c r="SI62" s="130"/>
      <c r="SJ62" s="130"/>
      <c r="SK62" s="130"/>
      <c r="SL62" s="130"/>
      <c r="SM62" s="130"/>
      <c r="SN62" s="130"/>
      <c r="SO62" s="130"/>
      <c r="SP62" s="130"/>
      <c r="SQ62" s="130"/>
      <c r="SR62" s="130"/>
      <c r="SS62" s="130"/>
      <c r="ST62" s="130"/>
      <c r="SU62" s="130"/>
      <c r="SV62" s="130"/>
      <c r="SW62" s="130"/>
      <c r="SX62" s="130"/>
      <c r="SY62" s="130"/>
      <c r="SZ62" s="130"/>
      <c r="TA62" s="130"/>
      <c r="TB62" s="130"/>
      <c r="TC62" s="130"/>
      <c r="TD62" s="130"/>
      <c r="TE62" s="130"/>
      <c r="TF62" s="130"/>
      <c r="TG62" s="130"/>
      <c r="TH62" s="130"/>
      <c r="TI62" s="130"/>
      <c r="TJ62" s="130"/>
      <c r="TK62" s="130"/>
      <c r="TL62" s="130"/>
      <c r="TM62" s="130"/>
      <c r="TN62" s="130"/>
      <c r="TO62" s="130"/>
      <c r="TP62" s="130"/>
      <c r="TQ62" s="130"/>
      <c r="TR62" s="130"/>
      <c r="TS62" s="130"/>
      <c r="TT62" s="130"/>
      <c r="TU62" s="130"/>
      <c r="TV62" s="130"/>
      <c r="TW62" s="130"/>
      <c r="TX62" s="130"/>
      <c r="TY62" s="130"/>
      <c r="TZ62" s="130"/>
      <c r="UA62" s="130"/>
      <c r="UB62" s="130"/>
      <c r="UC62" s="130"/>
      <c r="UD62" s="130"/>
      <c r="UE62" s="130"/>
      <c r="UF62" s="130"/>
      <c r="UG62" s="130"/>
      <c r="UH62" s="130"/>
      <c r="UI62" s="130"/>
      <c r="UJ62" s="130"/>
      <c r="UK62" s="130"/>
      <c r="UL62" s="130"/>
      <c r="UM62" s="130"/>
      <c r="UN62" s="130"/>
      <c r="UO62" s="130"/>
      <c r="UP62" s="130"/>
      <c r="UQ62" s="130"/>
      <c r="UR62" s="130"/>
      <c r="US62" s="130"/>
      <c r="UT62" s="130"/>
      <c r="UU62" s="130"/>
      <c r="UV62" s="130"/>
      <c r="UW62" s="130"/>
      <c r="UX62" s="130"/>
      <c r="UY62" s="130"/>
      <c r="UZ62" s="130"/>
      <c r="VA62" s="130"/>
      <c r="VB62" s="130"/>
      <c r="VC62" s="130"/>
      <c r="VD62" s="130"/>
      <c r="VE62" s="130"/>
      <c r="VF62" s="130"/>
      <c r="VG62" s="130"/>
      <c r="VH62" s="130"/>
      <c r="VI62" s="130"/>
      <c r="VJ62" s="130"/>
      <c r="VK62" s="130"/>
      <c r="VL62" s="130"/>
      <c r="VM62" s="130"/>
      <c r="VN62" s="130"/>
      <c r="VO62" s="130"/>
      <c r="VP62" s="130"/>
      <c r="VQ62" s="130"/>
      <c r="VR62" s="130"/>
      <c r="VS62" s="130"/>
      <c r="VT62" s="130"/>
      <c r="VU62" s="130"/>
      <c r="VV62" s="130"/>
      <c r="VW62" s="130"/>
      <c r="VX62" s="130"/>
      <c r="VY62" s="130"/>
      <c r="VZ62" s="130"/>
      <c r="WA62" s="130"/>
      <c r="WB62" s="130"/>
      <c r="WC62" s="130"/>
      <c r="WD62" s="130"/>
      <c r="WE62" s="130"/>
      <c r="WF62" s="130"/>
      <c r="WG62" s="130"/>
      <c r="WH62" s="130"/>
      <c r="WI62" s="130"/>
      <c r="WJ62" s="130"/>
      <c r="WK62" s="130"/>
      <c r="WL62" s="130"/>
      <c r="WM62" s="130"/>
      <c r="WN62" s="130"/>
      <c r="WO62" s="130"/>
      <c r="WP62" s="130"/>
      <c r="WQ62" s="130"/>
      <c r="WR62" s="130"/>
      <c r="WS62" s="130"/>
      <c r="WT62" s="130"/>
      <c r="WU62" s="130"/>
      <c r="WV62" s="130"/>
      <c r="WW62" s="130"/>
      <c r="WX62" s="130"/>
      <c r="WY62" s="130"/>
      <c r="WZ62" s="130"/>
      <c r="XA62" s="130"/>
      <c r="XB62" s="130"/>
      <c r="XC62" s="130"/>
      <c r="XD62" s="130"/>
      <c r="XE62" s="130"/>
      <c r="XF62" s="130"/>
      <c r="XG62" s="130"/>
      <c r="XH62" s="130"/>
      <c r="XI62" s="130"/>
      <c r="XJ62" s="130"/>
      <c r="XK62" s="130"/>
      <c r="XL62" s="130"/>
      <c r="XM62" s="130"/>
      <c r="XN62" s="130"/>
      <c r="XO62" s="130"/>
      <c r="XP62" s="130"/>
      <c r="XQ62" s="130"/>
      <c r="XR62" s="130"/>
      <c r="XS62" s="130"/>
      <c r="XT62" s="130"/>
      <c r="XU62" s="130"/>
      <c r="XV62" s="130"/>
      <c r="XW62" s="130"/>
      <c r="XX62" s="130"/>
      <c r="XY62" s="130"/>
      <c r="XZ62" s="130"/>
      <c r="YA62" s="130"/>
      <c r="YB62" s="130"/>
      <c r="YC62" s="130"/>
      <c r="YD62" s="130"/>
      <c r="YE62" s="130"/>
      <c r="YF62" s="130"/>
      <c r="YG62" s="130"/>
      <c r="YH62" s="130"/>
      <c r="YI62" s="130"/>
      <c r="YJ62" s="130"/>
      <c r="YK62" s="130"/>
      <c r="YL62" s="130"/>
      <c r="YM62" s="130"/>
      <c r="YN62" s="130"/>
      <c r="YO62" s="130"/>
      <c r="YP62" s="130"/>
      <c r="YQ62" s="130"/>
      <c r="YR62" s="130"/>
      <c r="YS62" s="130"/>
      <c r="YT62" s="130"/>
      <c r="YU62" s="130"/>
      <c r="YV62" s="130"/>
      <c r="YW62" s="130"/>
      <c r="YX62" s="130"/>
      <c r="YY62" s="130"/>
      <c r="YZ62" s="130"/>
      <c r="ZA62" s="130"/>
      <c r="ZB62" s="130"/>
      <c r="ZC62" s="130"/>
      <c r="ZD62" s="130"/>
      <c r="ZE62" s="130"/>
      <c r="ZF62" s="130"/>
      <c r="ZG62" s="130"/>
      <c r="ZH62" s="130"/>
      <c r="ZI62" s="130"/>
      <c r="ZJ62" s="130"/>
      <c r="ZK62" s="130"/>
      <c r="ZL62" s="130"/>
      <c r="ZM62" s="130"/>
      <c r="ZN62" s="130"/>
      <c r="ZO62" s="130"/>
      <c r="ZP62" s="130"/>
      <c r="ZQ62" s="130"/>
      <c r="ZR62" s="130"/>
      <c r="ZS62" s="130"/>
      <c r="ZT62" s="130"/>
      <c r="ZU62" s="130"/>
      <c r="ZV62" s="130"/>
      <c r="ZW62" s="130"/>
      <c r="ZX62" s="130"/>
      <c r="ZY62" s="130"/>
      <c r="ZZ62" s="130"/>
    </row>
    <row r="63" spans="1:702" hidden="1" outlineLevel="1">
      <c r="A63" s="9">
        <v>42125</v>
      </c>
      <c r="B63" s="130">
        <v>2380.4489728600001</v>
      </c>
      <c r="C63" s="130">
        <v>1183.88594792</v>
      </c>
      <c r="D63" s="130">
        <v>2.1165895199999998</v>
      </c>
      <c r="E63" s="130">
        <v>625.72808998000005</v>
      </c>
      <c r="F63" s="130">
        <v>2.4109697300000001</v>
      </c>
      <c r="G63" s="130">
        <v>0.24408616</v>
      </c>
      <c r="H63" s="130">
        <v>36.015406720000001</v>
      </c>
      <c r="I63" s="130">
        <v>406.67075015</v>
      </c>
      <c r="J63" s="130">
        <v>87.427142590000003</v>
      </c>
      <c r="K63" s="130">
        <v>8.8708608200000008</v>
      </c>
      <c r="L63" s="130">
        <v>1.9066801900000001</v>
      </c>
      <c r="M63" s="170" t="s">
        <v>186</v>
      </c>
      <c r="N63" s="130">
        <v>20.627186640000001</v>
      </c>
      <c r="O63" s="130">
        <v>0.66533352999999995</v>
      </c>
      <c r="P63" s="130">
        <v>0.55885423000000001</v>
      </c>
      <c r="Q63" s="130">
        <v>7.1799999999999999E-6</v>
      </c>
      <c r="R63" s="130">
        <v>2.15308484</v>
      </c>
      <c r="S63" s="130">
        <v>3.5281499999999999E-3</v>
      </c>
      <c r="T63" s="130">
        <v>1.1644545100000001</v>
      </c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  <c r="FU63" s="130"/>
      <c r="FV63" s="130"/>
      <c r="FW63" s="130"/>
      <c r="FX63" s="130"/>
      <c r="FY63" s="130"/>
      <c r="FZ63" s="130"/>
      <c r="GA63" s="130"/>
      <c r="GB63" s="130"/>
      <c r="GC63" s="130"/>
      <c r="GD63" s="130"/>
      <c r="GE63" s="130"/>
      <c r="GF63" s="130"/>
      <c r="GG63" s="130"/>
      <c r="GH63" s="130"/>
      <c r="GI63" s="130"/>
      <c r="GJ63" s="130"/>
      <c r="GK63" s="130"/>
      <c r="GL63" s="130"/>
      <c r="GM63" s="130"/>
      <c r="GN63" s="130"/>
      <c r="GO63" s="130"/>
      <c r="GP63" s="130"/>
      <c r="GQ63" s="130"/>
      <c r="GR63" s="130"/>
      <c r="GS63" s="130"/>
      <c r="GT63" s="130"/>
      <c r="GU63" s="130"/>
      <c r="GV63" s="130"/>
      <c r="GW63" s="130"/>
      <c r="GX63" s="130"/>
      <c r="GY63" s="130"/>
      <c r="GZ63" s="130"/>
      <c r="HA63" s="130"/>
      <c r="HB63" s="130"/>
      <c r="HC63" s="130"/>
      <c r="HD63" s="130"/>
      <c r="HE63" s="130"/>
      <c r="HF63" s="130"/>
      <c r="HG63" s="130"/>
      <c r="HH63" s="130"/>
      <c r="HI63" s="130"/>
      <c r="HJ63" s="130"/>
      <c r="HK63" s="130"/>
      <c r="HL63" s="130"/>
      <c r="HM63" s="130"/>
      <c r="HN63" s="130"/>
      <c r="HO63" s="130"/>
      <c r="HP63" s="130"/>
      <c r="HQ63" s="130"/>
      <c r="HR63" s="130"/>
      <c r="HS63" s="130"/>
      <c r="HT63" s="130"/>
      <c r="HU63" s="130"/>
      <c r="HV63" s="130"/>
      <c r="HW63" s="130"/>
      <c r="HX63" s="130"/>
      <c r="HY63" s="130"/>
      <c r="HZ63" s="130"/>
      <c r="IA63" s="130"/>
      <c r="IB63" s="130"/>
      <c r="IC63" s="130"/>
      <c r="ID63" s="130"/>
      <c r="IE63" s="130"/>
      <c r="IF63" s="130"/>
      <c r="IG63" s="130"/>
      <c r="IH63" s="130"/>
      <c r="II63" s="130"/>
      <c r="IJ63" s="130"/>
      <c r="IK63" s="130"/>
      <c r="IL63" s="130"/>
      <c r="IM63" s="130"/>
      <c r="IN63" s="130"/>
      <c r="IO63" s="130"/>
      <c r="IP63" s="130"/>
      <c r="IQ63" s="130"/>
      <c r="IR63" s="130"/>
      <c r="IS63" s="130"/>
      <c r="IT63" s="130"/>
      <c r="IU63" s="130"/>
      <c r="IV63" s="130"/>
      <c r="IW63" s="130"/>
      <c r="IX63" s="130"/>
      <c r="IY63" s="130"/>
      <c r="IZ63" s="130"/>
      <c r="JA63" s="130"/>
      <c r="JB63" s="130"/>
      <c r="JC63" s="130"/>
      <c r="JD63" s="130"/>
      <c r="JE63" s="130"/>
      <c r="JF63" s="130"/>
      <c r="JG63" s="130"/>
      <c r="JH63" s="130"/>
      <c r="JI63" s="130"/>
      <c r="JJ63" s="130"/>
      <c r="JK63" s="130"/>
      <c r="JL63" s="130"/>
      <c r="JM63" s="130"/>
      <c r="JN63" s="130"/>
      <c r="JO63" s="130"/>
      <c r="JP63" s="130"/>
      <c r="JQ63" s="130"/>
      <c r="JR63" s="130"/>
      <c r="JS63" s="130"/>
      <c r="JT63" s="130"/>
      <c r="JU63" s="130"/>
      <c r="JV63" s="130"/>
      <c r="JW63" s="130"/>
      <c r="JX63" s="130"/>
      <c r="JY63" s="130"/>
      <c r="JZ63" s="130"/>
      <c r="KA63" s="130"/>
      <c r="KB63" s="130"/>
      <c r="KC63" s="130"/>
      <c r="KD63" s="130"/>
      <c r="KE63" s="130"/>
      <c r="KF63" s="130"/>
      <c r="KG63" s="130"/>
      <c r="KH63" s="130"/>
      <c r="KI63" s="130"/>
      <c r="KJ63" s="130"/>
      <c r="KK63" s="130"/>
      <c r="KL63" s="130"/>
      <c r="KM63" s="130"/>
      <c r="KN63" s="130"/>
      <c r="KO63" s="130"/>
      <c r="KP63" s="130"/>
      <c r="KQ63" s="130"/>
      <c r="KR63" s="130"/>
      <c r="KS63" s="130"/>
      <c r="KT63" s="130"/>
      <c r="KU63" s="130"/>
      <c r="KV63" s="130"/>
      <c r="KW63" s="130"/>
      <c r="KX63" s="130"/>
      <c r="KY63" s="130"/>
      <c r="KZ63" s="130"/>
      <c r="LA63" s="130"/>
      <c r="LB63" s="130"/>
      <c r="LC63" s="130"/>
      <c r="LD63" s="130"/>
      <c r="LE63" s="130"/>
      <c r="LF63" s="130"/>
      <c r="LG63" s="130"/>
      <c r="LH63" s="130"/>
      <c r="LI63" s="130"/>
      <c r="LJ63" s="130"/>
      <c r="LK63" s="130"/>
      <c r="LL63" s="130"/>
      <c r="LM63" s="130"/>
      <c r="LN63" s="130"/>
      <c r="LO63" s="130"/>
      <c r="LP63" s="130"/>
      <c r="LQ63" s="130"/>
      <c r="LR63" s="130"/>
      <c r="LS63" s="130"/>
      <c r="LT63" s="130"/>
      <c r="LU63" s="130"/>
      <c r="LV63" s="130"/>
      <c r="LW63" s="130"/>
      <c r="LX63" s="130"/>
      <c r="LY63" s="130"/>
      <c r="LZ63" s="130"/>
      <c r="MA63" s="130"/>
      <c r="MB63" s="130"/>
      <c r="MC63" s="130"/>
      <c r="MD63" s="130"/>
      <c r="ME63" s="130"/>
      <c r="MF63" s="130"/>
      <c r="MG63" s="130"/>
      <c r="MH63" s="130"/>
      <c r="MI63" s="130"/>
      <c r="MJ63" s="130"/>
      <c r="MK63" s="130"/>
      <c r="ML63" s="130"/>
      <c r="MM63" s="130"/>
      <c r="MN63" s="130"/>
      <c r="MO63" s="130"/>
      <c r="MP63" s="130"/>
      <c r="MQ63" s="130"/>
      <c r="MR63" s="130"/>
      <c r="MS63" s="130"/>
      <c r="MT63" s="130"/>
      <c r="MU63" s="130"/>
      <c r="MV63" s="130"/>
      <c r="MW63" s="130"/>
      <c r="MX63" s="130"/>
      <c r="MY63" s="130"/>
      <c r="MZ63" s="130"/>
      <c r="NA63" s="130"/>
      <c r="NB63" s="130"/>
      <c r="NC63" s="130"/>
      <c r="ND63" s="130"/>
      <c r="NE63" s="130"/>
      <c r="NF63" s="130"/>
      <c r="NG63" s="130"/>
      <c r="NH63" s="130"/>
      <c r="NI63" s="130"/>
      <c r="NJ63" s="130"/>
      <c r="NK63" s="130"/>
      <c r="NL63" s="130"/>
      <c r="NM63" s="130"/>
      <c r="NN63" s="130"/>
      <c r="NO63" s="130"/>
      <c r="NP63" s="130"/>
      <c r="NQ63" s="130"/>
      <c r="NR63" s="130"/>
      <c r="NS63" s="130"/>
      <c r="NT63" s="130"/>
      <c r="NU63" s="130"/>
      <c r="NV63" s="130"/>
      <c r="NW63" s="130"/>
      <c r="NX63" s="130"/>
      <c r="NY63" s="130"/>
      <c r="NZ63" s="130"/>
      <c r="OA63" s="130"/>
      <c r="OB63" s="130"/>
      <c r="OC63" s="130"/>
      <c r="OD63" s="130"/>
      <c r="OE63" s="130"/>
      <c r="OF63" s="130"/>
      <c r="OG63" s="130"/>
      <c r="OH63" s="130"/>
      <c r="OI63" s="130"/>
      <c r="OJ63" s="130"/>
      <c r="OK63" s="130"/>
      <c r="OL63" s="130"/>
      <c r="OM63" s="130"/>
      <c r="ON63" s="130"/>
      <c r="OO63" s="130"/>
      <c r="OP63" s="130"/>
      <c r="OQ63" s="130"/>
      <c r="OR63" s="130"/>
      <c r="OS63" s="130"/>
      <c r="OT63" s="130"/>
      <c r="OU63" s="130"/>
      <c r="OV63" s="130"/>
      <c r="OW63" s="130"/>
      <c r="OX63" s="130"/>
      <c r="OY63" s="130"/>
      <c r="OZ63" s="130"/>
      <c r="PA63" s="130"/>
      <c r="PB63" s="130"/>
      <c r="PC63" s="130"/>
      <c r="PD63" s="130"/>
      <c r="PE63" s="130"/>
      <c r="PF63" s="130"/>
      <c r="PG63" s="130"/>
      <c r="PH63" s="130"/>
      <c r="PI63" s="130"/>
      <c r="PJ63" s="130"/>
      <c r="PK63" s="130"/>
      <c r="PL63" s="130"/>
      <c r="PM63" s="130"/>
      <c r="PN63" s="130"/>
      <c r="PO63" s="130"/>
      <c r="PP63" s="130"/>
      <c r="PQ63" s="130"/>
      <c r="PR63" s="130"/>
      <c r="PS63" s="130"/>
      <c r="PT63" s="130"/>
      <c r="PU63" s="130"/>
      <c r="PV63" s="130"/>
      <c r="PW63" s="130"/>
      <c r="PX63" s="130"/>
      <c r="PY63" s="130"/>
      <c r="PZ63" s="130"/>
      <c r="QA63" s="130"/>
      <c r="QB63" s="130"/>
      <c r="QC63" s="130"/>
      <c r="QD63" s="130"/>
      <c r="QE63" s="130"/>
      <c r="QF63" s="130"/>
      <c r="QG63" s="130"/>
      <c r="QH63" s="130"/>
      <c r="QI63" s="130"/>
      <c r="QJ63" s="130"/>
      <c r="QK63" s="130"/>
      <c r="QL63" s="130"/>
      <c r="QM63" s="130"/>
      <c r="QN63" s="130"/>
      <c r="QO63" s="130"/>
      <c r="QP63" s="130"/>
      <c r="QQ63" s="130"/>
      <c r="QR63" s="130"/>
      <c r="QS63" s="130"/>
      <c r="QT63" s="130"/>
      <c r="QU63" s="130"/>
      <c r="QV63" s="130"/>
      <c r="QW63" s="130"/>
      <c r="QX63" s="130"/>
      <c r="QY63" s="130"/>
      <c r="QZ63" s="130"/>
      <c r="RA63" s="130"/>
      <c r="RB63" s="130"/>
      <c r="RC63" s="130"/>
      <c r="RD63" s="130"/>
      <c r="RE63" s="130"/>
      <c r="RF63" s="130"/>
      <c r="RG63" s="130"/>
      <c r="RH63" s="130"/>
      <c r="RI63" s="130"/>
      <c r="RJ63" s="130"/>
      <c r="RK63" s="130"/>
      <c r="RL63" s="130"/>
      <c r="RM63" s="130"/>
      <c r="RN63" s="130"/>
      <c r="RO63" s="130"/>
      <c r="RP63" s="130"/>
      <c r="RQ63" s="130"/>
      <c r="RR63" s="130"/>
      <c r="RS63" s="130"/>
      <c r="RT63" s="130"/>
      <c r="RU63" s="130"/>
      <c r="RV63" s="130"/>
      <c r="RW63" s="130"/>
      <c r="RX63" s="130"/>
      <c r="RY63" s="130"/>
      <c r="RZ63" s="130"/>
      <c r="SA63" s="130"/>
      <c r="SB63" s="130"/>
      <c r="SC63" s="130"/>
      <c r="SD63" s="130"/>
      <c r="SE63" s="130"/>
      <c r="SF63" s="130"/>
      <c r="SG63" s="130"/>
      <c r="SH63" s="130"/>
      <c r="SI63" s="130"/>
      <c r="SJ63" s="130"/>
      <c r="SK63" s="130"/>
      <c r="SL63" s="130"/>
      <c r="SM63" s="130"/>
      <c r="SN63" s="130"/>
      <c r="SO63" s="130"/>
      <c r="SP63" s="130"/>
      <c r="SQ63" s="130"/>
      <c r="SR63" s="130"/>
      <c r="SS63" s="130"/>
      <c r="ST63" s="130"/>
      <c r="SU63" s="130"/>
      <c r="SV63" s="130"/>
      <c r="SW63" s="130"/>
      <c r="SX63" s="130"/>
      <c r="SY63" s="130"/>
      <c r="SZ63" s="130"/>
      <c r="TA63" s="130"/>
      <c r="TB63" s="130"/>
      <c r="TC63" s="130"/>
      <c r="TD63" s="130"/>
      <c r="TE63" s="130"/>
      <c r="TF63" s="130"/>
      <c r="TG63" s="130"/>
      <c r="TH63" s="130"/>
      <c r="TI63" s="130"/>
      <c r="TJ63" s="130"/>
      <c r="TK63" s="130"/>
      <c r="TL63" s="130"/>
      <c r="TM63" s="130"/>
      <c r="TN63" s="130"/>
      <c r="TO63" s="130"/>
      <c r="TP63" s="130"/>
      <c r="TQ63" s="130"/>
      <c r="TR63" s="130"/>
      <c r="TS63" s="130"/>
      <c r="TT63" s="130"/>
      <c r="TU63" s="130"/>
      <c r="TV63" s="130"/>
      <c r="TW63" s="130"/>
      <c r="TX63" s="130"/>
      <c r="TY63" s="130"/>
      <c r="TZ63" s="130"/>
      <c r="UA63" s="130"/>
      <c r="UB63" s="130"/>
      <c r="UC63" s="130"/>
      <c r="UD63" s="130"/>
      <c r="UE63" s="130"/>
      <c r="UF63" s="130"/>
      <c r="UG63" s="130"/>
      <c r="UH63" s="130"/>
      <c r="UI63" s="130"/>
      <c r="UJ63" s="130"/>
      <c r="UK63" s="130"/>
      <c r="UL63" s="130"/>
      <c r="UM63" s="130"/>
      <c r="UN63" s="130"/>
      <c r="UO63" s="130"/>
      <c r="UP63" s="130"/>
      <c r="UQ63" s="130"/>
      <c r="UR63" s="130"/>
      <c r="US63" s="130"/>
      <c r="UT63" s="130"/>
      <c r="UU63" s="130"/>
      <c r="UV63" s="130"/>
      <c r="UW63" s="130"/>
      <c r="UX63" s="130"/>
      <c r="UY63" s="130"/>
      <c r="UZ63" s="130"/>
      <c r="VA63" s="130"/>
      <c r="VB63" s="130"/>
      <c r="VC63" s="130"/>
      <c r="VD63" s="130"/>
      <c r="VE63" s="130"/>
      <c r="VF63" s="130"/>
      <c r="VG63" s="130"/>
      <c r="VH63" s="130"/>
      <c r="VI63" s="130"/>
      <c r="VJ63" s="130"/>
      <c r="VK63" s="130"/>
      <c r="VL63" s="130"/>
      <c r="VM63" s="130"/>
      <c r="VN63" s="130"/>
      <c r="VO63" s="130"/>
      <c r="VP63" s="130"/>
      <c r="VQ63" s="130"/>
      <c r="VR63" s="130"/>
      <c r="VS63" s="130"/>
      <c r="VT63" s="130"/>
      <c r="VU63" s="130"/>
      <c r="VV63" s="130"/>
      <c r="VW63" s="130"/>
      <c r="VX63" s="130"/>
      <c r="VY63" s="130"/>
      <c r="VZ63" s="130"/>
      <c r="WA63" s="130"/>
      <c r="WB63" s="130"/>
      <c r="WC63" s="130"/>
      <c r="WD63" s="130"/>
      <c r="WE63" s="130"/>
      <c r="WF63" s="130"/>
      <c r="WG63" s="130"/>
      <c r="WH63" s="130"/>
      <c r="WI63" s="130"/>
      <c r="WJ63" s="130"/>
      <c r="WK63" s="130"/>
      <c r="WL63" s="130"/>
      <c r="WM63" s="130"/>
      <c r="WN63" s="130"/>
      <c r="WO63" s="130"/>
      <c r="WP63" s="130"/>
      <c r="WQ63" s="130"/>
      <c r="WR63" s="130"/>
      <c r="WS63" s="130"/>
      <c r="WT63" s="130"/>
      <c r="WU63" s="130"/>
      <c r="WV63" s="130"/>
      <c r="WW63" s="130"/>
      <c r="WX63" s="130"/>
      <c r="WY63" s="130"/>
      <c r="WZ63" s="130"/>
      <c r="XA63" s="130"/>
      <c r="XB63" s="130"/>
      <c r="XC63" s="130"/>
      <c r="XD63" s="130"/>
      <c r="XE63" s="130"/>
      <c r="XF63" s="130"/>
      <c r="XG63" s="130"/>
      <c r="XH63" s="130"/>
      <c r="XI63" s="130"/>
      <c r="XJ63" s="130"/>
      <c r="XK63" s="130"/>
      <c r="XL63" s="130"/>
      <c r="XM63" s="130"/>
      <c r="XN63" s="130"/>
      <c r="XO63" s="130"/>
      <c r="XP63" s="130"/>
      <c r="XQ63" s="130"/>
      <c r="XR63" s="130"/>
      <c r="XS63" s="130"/>
      <c r="XT63" s="130"/>
      <c r="XU63" s="130"/>
      <c r="XV63" s="130"/>
      <c r="XW63" s="130"/>
      <c r="XX63" s="130"/>
      <c r="XY63" s="130"/>
      <c r="XZ63" s="130"/>
      <c r="YA63" s="130"/>
      <c r="YB63" s="130"/>
      <c r="YC63" s="130"/>
      <c r="YD63" s="130"/>
      <c r="YE63" s="130"/>
      <c r="YF63" s="130"/>
      <c r="YG63" s="130"/>
      <c r="YH63" s="130"/>
      <c r="YI63" s="130"/>
      <c r="YJ63" s="130"/>
      <c r="YK63" s="130"/>
      <c r="YL63" s="130"/>
      <c r="YM63" s="130"/>
      <c r="YN63" s="130"/>
      <c r="YO63" s="130"/>
      <c r="YP63" s="130"/>
      <c r="YQ63" s="130"/>
      <c r="YR63" s="130"/>
      <c r="YS63" s="130"/>
      <c r="YT63" s="130"/>
      <c r="YU63" s="130"/>
      <c r="YV63" s="130"/>
      <c r="YW63" s="130"/>
      <c r="YX63" s="130"/>
      <c r="YY63" s="130"/>
      <c r="YZ63" s="130"/>
      <c r="ZA63" s="130"/>
      <c r="ZB63" s="130"/>
      <c r="ZC63" s="130"/>
      <c r="ZD63" s="130"/>
      <c r="ZE63" s="130"/>
      <c r="ZF63" s="130"/>
      <c r="ZG63" s="130"/>
      <c r="ZH63" s="130"/>
      <c r="ZI63" s="130"/>
      <c r="ZJ63" s="130"/>
      <c r="ZK63" s="130"/>
      <c r="ZL63" s="130"/>
      <c r="ZM63" s="130"/>
      <c r="ZN63" s="130"/>
      <c r="ZO63" s="130"/>
      <c r="ZP63" s="130"/>
      <c r="ZQ63" s="130"/>
      <c r="ZR63" s="130"/>
      <c r="ZS63" s="130"/>
      <c r="ZT63" s="130"/>
      <c r="ZU63" s="130"/>
      <c r="ZV63" s="130"/>
      <c r="ZW63" s="130"/>
      <c r="ZX63" s="130"/>
      <c r="ZY63" s="130"/>
      <c r="ZZ63" s="130"/>
    </row>
    <row r="64" spans="1:702" hidden="1" outlineLevel="1">
      <c r="A64" s="9">
        <v>42156</v>
      </c>
      <c r="B64" s="130">
        <v>2372.0612503799998</v>
      </c>
      <c r="C64" s="130">
        <v>1196.5254824599999</v>
      </c>
      <c r="D64" s="130">
        <v>1.7370978100000001</v>
      </c>
      <c r="E64" s="130">
        <v>640.62712714999998</v>
      </c>
      <c r="F64" s="130">
        <v>2.4287331999999999</v>
      </c>
      <c r="G64" s="130">
        <v>0.32898472000000001</v>
      </c>
      <c r="H64" s="130">
        <v>35.111688549999997</v>
      </c>
      <c r="I64" s="130">
        <v>365.64093379000002</v>
      </c>
      <c r="J64" s="130">
        <v>88.533386910000004</v>
      </c>
      <c r="K64" s="130">
        <v>7.9781793199999997</v>
      </c>
      <c r="L64" s="130">
        <v>1.91563086</v>
      </c>
      <c r="M64" s="170" t="s">
        <v>186</v>
      </c>
      <c r="N64" s="130">
        <v>26.612692160000002</v>
      </c>
      <c r="O64" s="130">
        <v>0.69999058999999997</v>
      </c>
      <c r="P64" s="130">
        <v>0.62566931999999997</v>
      </c>
      <c r="Q64" s="130">
        <v>7.23137E-3</v>
      </c>
      <c r="R64" s="130">
        <v>2.09810557</v>
      </c>
      <c r="S64" s="130">
        <v>1.014732E-2</v>
      </c>
      <c r="T64" s="130">
        <v>1.1801692800000001</v>
      </c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  <c r="FU64" s="130"/>
      <c r="FV64" s="130"/>
      <c r="FW64" s="130"/>
      <c r="FX64" s="130"/>
      <c r="FY64" s="130"/>
      <c r="FZ64" s="130"/>
      <c r="GA64" s="130"/>
      <c r="GB64" s="130"/>
      <c r="GC64" s="130"/>
      <c r="GD64" s="130"/>
      <c r="GE64" s="130"/>
      <c r="GF64" s="130"/>
      <c r="GG64" s="130"/>
      <c r="GH64" s="130"/>
      <c r="GI64" s="130"/>
      <c r="GJ64" s="130"/>
      <c r="GK64" s="130"/>
      <c r="GL64" s="130"/>
      <c r="GM64" s="130"/>
      <c r="GN64" s="130"/>
      <c r="GO64" s="130"/>
      <c r="GP64" s="130"/>
      <c r="GQ64" s="130"/>
      <c r="GR64" s="130"/>
      <c r="GS64" s="130"/>
      <c r="GT64" s="130"/>
      <c r="GU64" s="130"/>
      <c r="GV64" s="130"/>
      <c r="GW64" s="130"/>
      <c r="GX64" s="130"/>
      <c r="GY64" s="130"/>
      <c r="GZ64" s="130"/>
      <c r="HA64" s="130"/>
      <c r="HB64" s="130"/>
      <c r="HC64" s="130"/>
      <c r="HD64" s="130"/>
      <c r="HE64" s="130"/>
      <c r="HF64" s="130"/>
      <c r="HG64" s="130"/>
      <c r="HH64" s="130"/>
      <c r="HI64" s="130"/>
      <c r="HJ64" s="130"/>
      <c r="HK64" s="130"/>
      <c r="HL64" s="130"/>
      <c r="HM64" s="130"/>
      <c r="HN64" s="130"/>
      <c r="HO64" s="130"/>
      <c r="HP64" s="130"/>
      <c r="HQ64" s="130"/>
      <c r="HR64" s="130"/>
      <c r="HS64" s="130"/>
      <c r="HT64" s="130"/>
      <c r="HU64" s="130"/>
      <c r="HV64" s="130"/>
      <c r="HW64" s="130"/>
      <c r="HX64" s="130"/>
      <c r="HY64" s="130"/>
      <c r="HZ64" s="130"/>
      <c r="IA64" s="130"/>
      <c r="IB64" s="130"/>
      <c r="IC64" s="130"/>
      <c r="ID64" s="130"/>
      <c r="IE64" s="130"/>
      <c r="IF64" s="130"/>
      <c r="IG64" s="130"/>
      <c r="IH64" s="130"/>
      <c r="II64" s="130"/>
      <c r="IJ64" s="130"/>
      <c r="IK64" s="130"/>
      <c r="IL64" s="130"/>
      <c r="IM64" s="130"/>
      <c r="IN64" s="130"/>
      <c r="IO64" s="130"/>
      <c r="IP64" s="130"/>
      <c r="IQ64" s="130"/>
      <c r="IR64" s="130"/>
      <c r="IS64" s="130"/>
      <c r="IT64" s="130"/>
      <c r="IU64" s="130"/>
      <c r="IV64" s="130"/>
      <c r="IW64" s="130"/>
      <c r="IX64" s="130"/>
      <c r="IY64" s="130"/>
      <c r="IZ64" s="130"/>
      <c r="JA64" s="130"/>
      <c r="JB64" s="130"/>
      <c r="JC64" s="130"/>
      <c r="JD64" s="130"/>
      <c r="JE64" s="130"/>
      <c r="JF64" s="130"/>
      <c r="JG64" s="130"/>
      <c r="JH64" s="130"/>
      <c r="JI64" s="130"/>
      <c r="JJ64" s="130"/>
      <c r="JK64" s="130"/>
      <c r="JL64" s="130"/>
      <c r="JM64" s="130"/>
      <c r="JN64" s="130"/>
      <c r="JO64" s="130"/>
      <c r="JP64" s="130"/>
      <c r="JQ64" s="130"/>
      <c r="JR64" s="130"/>
      <c r="JS64" s="130"/>
      <c r="JT64" s="130"/>
      <c r="JU64" s="130"/>
      <c r="JV64" s="130"/>
      <c r="JW64" s="130"/>
      <c r="JX64" s="130"/>
      <c r="JY64" s="130"/>
      <c r="JZ64" s="130"/>
      <c r="KA64" s="130"/>
      <c r="KB64" s="130"/>
      <c r="KC64" s="130"/>
      <c r="KD64" s="130"/>
      <c r="KE64" s="130"/>
      <c r="KF64" s="130"/>
      <c r="KG64" s="130"/>
      <c r="KH64" s="130"/>
      <c r="KI64" s="130"/>
      <c r="KJ64" s="130"/>
      <c r="KK64" s="130"/>
      <c r="KL64" s="130"/>
      <c r="KM64" s="130"/>
      <c r="KN64" s="130"/>
      <c r="KO64" s="130"/>
      <c r="KP64" s="130"/>
      <c r="KQ64" s="130"/>
      <c r="KR64" s="130"/>
      <c r="KS64" s="130"/>
      <c r="KT64" s="130"/>
      <c r="KU64" s="130"/>
      <c r="KV64" s="130"/>
      <c r="KW64" s="130"/>
      <c r="KX64" s="130"/>
      <c r="KY64" s="130"/>
      <c r="KZ64" s="130"/>
      <c r="LA64" s="130"/>
      <c r="LB64" s="130"/>
      <c r="LC64" s="130"/>
      <c r="LD64" s="130"/>
      <c r="LE64" s="130"/>
      <c r="LF64" s="130"/>
      <c r="LG64" s="130"/>
      <c r="LH64" s="130"/>
      <c r="LI64" s="130"/>
      <c r="LJ64" s="130"/>
      <c r="LK64" s="130"/>
      <c r="LL64" s="130"/>
      <c r="LM64" s="130"/>
      <c r="LN64" s="130"/>
      <c r="LO64" s="130"/>
      <c r="LP64" s="130"/>
      <c r="LQ64" s="130"/>
      <c r="LR64" s="130"/>
      <c r="LS64" s="130"/>
      <c r="LT64" s="130"/>
      <c r="LU64" s="130"/>
      <c r="LV64" s="130"/>
      <c r="LW64" s="130"/>
      <c r="LX64" s="130"/>
      <c r="LY64" s="130"/>
      <c r="LZ64" s="130"/>
      <c r="MA64" s="130"/>
      <c r="MB64" s="130"/>
      <c r="MC64" s="130"/>
      <c r="MD64" s="130"/>
      <c r="ME64" s="130"/>
      <c r="MF64" s="130"/>
      <c r="MG64" s="130"/>
      <c r="MH64" s="130"/>
      <c r="MI64" s="130"/>
      <c r="MJ64" s="130"/>
      <c r="MK64" s="130"/>
      <c r="ML64" s="130"/>
      <c r="MM64" s="130"/>
      <c r="MN64" s="130"/>
      <c r="MO64" s="130"/>
      <c r="MP64" s="130"/>
      <c r="MQ64" s="130"/>
      <c r="MR64" s="130"/>
      <c r="MS64" s="130"/>
      <c r="MT64" s="130"/>
      <c r="MU64" s="130"/>
      <c r="MV64" s="130"/>
      <c r="MW64" s="130"/>
      <c r="MX64" s="130"/>
      <c r="MY64" s="130"/>
      <c r="MZ64" s="130"/>
      <c r="NA64" s="130"/>
      <c r="NB64" s="130"/>
      <c r="NC64" s="130"/>
      <c r="ND64" s="130"/>
      <c r="NE64" s="130"/>
      <c r="NF64" s="130"/>
      <c r="NG64" s="130"/>
      <c r="NH64" s="130"/>
      <c r="NI64" s="130"/>
      <c r="NJ64" s="130"/>
      <c r="NK64" s="130"/>
      <c r="NL64" s="130"/>
      <c r="NM64" s="130"/>
      <c r="NN64" s="130"/>
      <c r="NO64" s="130"/>
      <c r="NP64" s="130"/>
      <c r="NQ64" s="130"/>
      <c r="NR64" s="130"/>
      <c r="NS64" s="130"/>
      <c r="NT64" s="130"/>
      <c r="NU64" s="130"/>
      <c r="NV64" s="130"/>
      <c r="NW64" s="130"/>
      <c r="NX64" s="130"/>
      <c r="NY64" s="130"/>
      <c r="NZ64" s="130"/>
      <c r="OA64" s="130"/>
      <c r="OB64" s="130"/>
      <c r="OC64" s="130"/>
      <c r="OD64" s="130"/>
      <c r="OE64" s="130"/>
      <c r="OF64" s="130"/>
      <c r="OG64" s="130"/>
      <c r="OH64" s="130"/>
      <c r="OI64" s="130"/>
      <c r="OJ64" s="130"/>
      <c r="OK64" s="130"/>
      <c r="OL64" s="130"/>
      <c r="OM64" s="130"/>
      <c r="ON64" s="130"/>
      <c r="OO64" s="130"/>
      <c r="OP64" s="130"/>
      <c r="OQ64" s="130"/>
      <c r="OR64" s="130"/>
      <c r="OS64" s="130"/>
      <c r="OT64" s="130"/>
      <c r="OU64" s="130"/>
      <c r="OV64" s="130"/>
      <c r="OW64" s="130"/>
      <c r="OX64" s="130"/>
      <c r="OY64" s="130"/>
      <c r="OZ64" s="130"/>
      <c r="PA64" s="130"/>
      <c r="PB64" s="130"/>
      <c r="PC64" s="130"/>
      <c r="PD64" s="130"/>
      <c r="PE64" s="130"/>
      <c r="PF64" s="130"/>
      <c r="PG64" s="130"/>
      <c r="PH64" s="130"/>
      <c r="PI64" s="130"/>
      <c r="PJ64" s="130"/>
      <c r="PK64" s="130"/>
      <c r="PL64" s="130"/>
      <c r="PM64" s="130"/>
      <c r="PN64" s="130"/>
      <c r="PO64" s="130"/>
      <c r="PP64" s="130"/>
      <c r="PQ64" s="130"/>
      <c r="PR64" s="130"/>
      <c r="PS64" s="130"/>
      <c r="PT64" s="130"/>
      <c r="PU64" s="130"/>
      <c r="PV64" s="130"/>
      <c r="PW64" s="130"/>
      <c r="PX64" s="130"/>
      <c r="PY64" s="130"/>
      <c r="PZ64" s="130"/>
      <c r="QA64" s="130"/>
      <c r="QB64" s="130"/>
      <c r="QC64" s="130"/>
      <c r="QD64" s="130"/>
      <c r="QE64" s="130"/>
      <c r="QF64" s="130"/>
      <c r="QG64" s="130"/>
      <c r="QH64" s="130"/>
      <c r="QI64" s="130"/>
      <c r="QJ64" s="130"/>
      <c r="QK64" s="130"/>
      <c r="QL64" s="130"/>
      <c r="QM64" s="130"/>
      <c r="QN64" s="130"/>
      <c r="QO64" s="130"/>
      <c r="QP64" s="130"/>
      <c r="QQ64" s="130"/>
      <c r="QR64" s="130"/>
      <c r="QS64" s="130"/>
      <c r="QT64" s="130"/>
      <c r="QU64" s="130"/>
      <c r="QV64" s="130"/>
      <c r="QW64" s="130"/>
      <c r="QX64" s="130"/>
      <c r="QY64" s="130"/>
      <c r="QZ64" s="130"/>
      <c r="RA64" s="130"/>
      <c r="RB64" s="130"/>
      <c r="RC64" s="130"/>
      <c r="RD64" s="130"/>
      <c r="RE64" s="130"/>
      <c r="RF64" s="130"/>
      <c r="RG64" s="130"/>
      <c r="RH64" s="130"/>
      <c r="RI64" s="130"/>
      <c r="RJ64" s="130"/>
      <c r="RK64" s="130"/>
      <c r="RL64" s="130"/>
      <c r="RM64" s="130"/>
      <c r="RN64" s="130"/>
      <c r="RO64" s="130"/>
      <c r="RP64" s="130"/>
      <c r="RQ64" s="130"/>
      <c r="RR64" s="130"/>
      <c r="RS64" s="130"/>
      <c r="RT64" s="130"/>
      <c r="RU64" s="130"/>
      <c r="RV64" s="130"/>
      <c r="RW64" s="130"/>
      <c r="RX64" s="130"/>
      <c r="RY64" s="130"/>
      <c r="RZ64" s="130"/>
      <c r="SA64" s="130"/>
      <c r="SB64" s="130"/>
      <c r="SC64" s="130"/>
      <c r="SD64" s="130"/>
      <c r="SE64" s="130"/>
      <c r="SF64" s="130"/>
      <c r="SG64" s="130"/>
      <c r="SH64" s="130"/>
      <c r="SI64" s="130"/>
      <c r="SJ64" s="130"/>
      <c r="SK64" s="130"/>
      <c r="SL64" s="130"/>
      <c r="SM64" s="130"/>
      <c r="SN64" s="130"/>
      <c r="SO64" s="130"/>
      <c r="SP64" s="130"/>
      <c r="SQ64" s="130"/>
      <c r="SR64" s="130"/>
      <c r="SS64" s="130"/>
      <c r="ST64" s="130"/>
      <c r="SU64" s="130"/>
      <c r="SV64" s="130"/>
      <c r="SW64" s="130"/>
      <c r="SX64" s="130"/>
      <c r="SY64" s="130"/>
      <c r="SZ64" s="130"/>
      <c r="TA64" s="130"/>
      <c r="TB64" s="130"/>
      <c r="TC64" s="130"/>
      <c r="TD64" s="130"/>
      <c r="TE64" s="130"/>
      <c r="TF64" s="130"/>
      <c r="TG64" s="130"/>
      <c r="TH64" s="130"/>
      <c r="TI64" s="130"/>
      <c r="TJ64" s="130"/>
      <c r="TK64" s="130"/>
      <c r="TL64" s="130"/>
      <c r="TM64" s="130"/>
      <c r="TN64" s="130"/>
      <c r="TO64" s="130"/>
      <c r="TP64" s="130"/>
      <c r="TQ64" s="130"/>
      <c r="TR64" s="130"/>
      <c r="TS64" s="130"/>
      <c r="TT64" s="130"/>
      <c r="TU64" s="130"/>
      <c r="TV64" s="130"/>
      <c r="TW64" s="130"/>
      <c r="TX64" s="130"/>
      <c r="TY64" s="130"/>
      <c r="TZ64" s="130"/>
      <c r="UA64" s="130"/>
      <c r="UB64" s="130"/>
      <c r="UC64" s="130"/>
      <c r="UD64" s="130"/>
      <c r="UE64" s="130"/>
      <c r="UF64" s="130"/>
      <c r="UG64" s="130"/>
      <c r="UH64" s="130"/>
      <c r="UI64" s="130"/>
      <c r="UJ64" s="130"/>
      <c r="UK64" s="130"/>
      <c r="UL64" s="130"/>
      <c r="UM64" s="130"/>
      <c r="UN64" s="130"/>
      <c r="UO64" s="130"/>
      <c r="UP64" s="130"/>
      <c r="UQ64" s="130"/>
      <c r="UR64" s="130"/>
      <c r="US64" s="130"/>
      <c r="UT64" s="130"/>
      <c r="UU64" s="130"/>
      <c r="UV64" s="130"/>
      <c r="UW64" s="130"/>
      <c r="UX64" s="130"/>
      <c r="UY64" s="130"/>
      <c r="UZ64" s="130"/>
      <c r="VA64" s="130"/>
      <c r="VB64" s="130"/>
      <c r="VC64" s="130"/>
      <c r="VD64" s="130"/>
      <c r="VE64" s="130"/>
      <c r="VF64" s="130"/>
      <c r="VG64" s="130"/>
      <c r="VH64" s="130"/>
      <c r="VI64" s="130"/>
      <c r="VJ64" s="130"/>
      <c r="VK64" s="130"/>
      <c r="VL64" s="130"/>
      <c r="VM64" s="130"/>
      <c r="VN64" s="130"/>
      <c r="VO64" s="130"/>
      <c r="VP64" s="130"/>
      <c r="VQ64" s="130"/>
      <c r="VR64" s="130"/>
      <c r="VS64" s="130"/>
      <c r="VT64" s="130"/>
      <c r="VU64" s="130"/>
      <c r="VV64" s="130"/>
      <c r="VW64" s="130"/>
      <c r="VX64" s="130"/>
      <c r="VY64" s="130"/>
      <c r="VZ64" s="130"/>
      <c r="WA64" s="130"/>
      <c r="WB64" s="130"/>
      <c r="WC64" s="130"/>
      <c r="WD64" s="130"/>
      <c r="WE64" s="130"/>
      <c r="WF64" s="130"/>
      <c r="WG64" s="130"/>
      <c r="WH64" s="130"/>
      <c r="WI64" s="130"/>
      <c r="WJ64" s="130"/>
      <c r="WK64" s="130"/>
      <c r="WL64" s="130"/>
      <c r="WM64" s="130"/>
      <c r="WN64" s="130"/>
      <c r="WO64" s="130"/>
      <c r="WP64" s="130"/>
      <c r="WQ64" s="130"/>
      <c r="WR64" s="130"/>
      <c r="WS64" s="130"/>
      <c r="WT64" s="130"/>
      <c r="WU64" s="130"/>
      <c r="WV64" s="130"/>
      <c r="WW64" s="130"/>
      <c r="WX64" s="130"/>
      <c r="WY64" s="130"/>
      <c r="WZ64" s="130"/>
      <c r="XA64" s="130"/>
      <c r="XB64" s="130"/>
      <c r="XC64" s="130"/>
      <c r="XD64" s="130"/>
      <c r="XE64" s="130"/>
      <c r="XF64" s="130"/>
      <c r="XG64" s="130"/>
      <c r="XH64" s="130"/>
      <c r="XI64" s="130"/>
      <c r="XJ64" s="130"/>
      <c r="XK64" s="130"/>
      <c r="XL64" s="130"/>
      <c r="XM64" s="130"/>
      <c r="XN64" s="130"/>
      <c r="XO64" s="130"/>
      <c r="XP64" s="130"/>
      <c r="XQ64" s="130"/>
      <c r="XR64" s="130"/>
      <c r="XS64" s="130"/>
      <c r="XT64" s="130"/>
      <c r="XU64" s="130"/>
      <c r="XV64" s="130"/>
      <c r="XW64" s="130"/>
      <c r="XX64" s="130"/>
      <c r="XY64" s="130"/>
      <c r="XZ64" s="130"/>
      <c r="YA64" s="130"/>
      <c r="YB64" s="130"/>
      <c r="YC64" s="130"/>
      <c r="YD64" s="130"/>
      <c r="YE64" s="130"/>
      <c r="YF64" s="130"/>
      <c r="YG64" s="130"/>
      <c r="YH64" s="130"/>
      <c r="YI64" s="130"/>
      <c r="YJ64" s="130"/>
      <c r="YK64" s="130"/>
      <c r="YL64" s="130"/>
      <c r="YM64" s="130"/>
      <c r="YN64" s="130"/>
      <c r="YO64" s="130"/>
      <c r="YP64" s="130"/>
      <c r="YQ64" s="130"/>
      <c r="YR64" s="130"/>
      <c r="YS64" s="130"/>
      <c r="YT64" s="130"/>
      <c r="YU64" s="130"/>
      <c r="YV64" s="130"/>
      <c r="YW64" s="130"/>
      <c r="YX64" s="130"/>
      <c r="YY64" s="130"/>
      <c r="YZ64" s="130"/>
      <c r="ZA64" s="130"/>
      <c r="ZB64" s="130"/>
      <c r="ZC64" s="130"/>
      <c r="ZD64" s="130"/>
      <c r="ZE64" s="130"/>
      <c r="ZF64" s="130"/>
      <c r="ZG64" s="130"/>
      <c r="ZH64" s="130"/>
      <c r="ZI64" s="130"/>
      <c r="ZJ64" s="130"/>
      <c r="ZK64" s="130"/>
      <c r="ZL64" s="130"/>
      <c r="ZM64" s="130"/>
      <c r="ZN64" s="130"/>
      <c r="ZO64" s="130"/>
      <c r="ZP64" s="130"/>
      <c r="ZQ64" s="130"/>
      <c r="ZR64" s="130"/>
      <c r="ZS64" s="130"/>
      <c r="ZT64" s="130"/>
      <c r="ZU64" s="130"/>
      <c r="ZV64" s="130"/>
      <c r="ZW64" s="130"/>
      <c r="ZX64" s="130"/>
      <c r="ZY64" s="130"/>
      <c r="ZZ64" s="130"/>
    </row>
    <row r="65" spans="1:702" hidden="1" outlineLevel="1">
      <c r="A65" s="9">
        <v>42186</v>
      </c>
      <c r="B65" s="130">
        <v>2409.8711899099999</v>
      </c>
      <c r="C65" s="130">
        <v>1217.97798859</v>
      </c>
      <c r="D65" s="130">
        <v>1.2946494</v>
      </c>
      <c r="E65" s="130">
        <v>661.62522619000003</v>
      </c>
      <c r="F65" s="130">
        <v>2.330263</v>
      </c>
      <c r="G65" s="130">
        <v>0.36887499000000001</v>
      </c>
      <c r="H65" s="130">
        <v>35.459095429999998</v>
      </c>
      <c r="I65" s="130">
        <v>357.68420024</v>
      </c>
      <c r="J65" s="130">
        <v>89.946636990000002</v>
      </c>
      <c r="K65" s="130">
        <v>8.3107037300000002</v>
      </c>
      <c r="L65" s="130">
        <v>1.96357377</v>
      </c>
      <c r="M65" s="170" t="s">
        <v>186</v>
      </c>
      <c r="N65" s="130">
        <v>28.215120630000001</v>
      </c>
      <c r="O65" s="130">
        <v>0.74007442999999995</v>
      </c>
      <c r="P65" s="130">
        <v>0.64968364999999995</v>
      </c>
      <c r="Q65" s="130">
        <v>7.5599999999999996E-6</v>
      </c>
      <c r="R65" s="130">
        <v>2.0669271400000002</v>
      </c>
      <c r="S65" s="130">
        <v>4.0297E-4</v>
      </c>
      <c r="T65" s="130">
        <v>1.2377612</v>
      </c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  <c r="FU65" s="130"/>
      <c r="FV65" s="130"/>
      <c r="FW65" s="130"/>
      <c r="FX65" s="130"/>
      <c r="FY65" s="130"/>
      <c r="FZ65" s="130"/>
      <c r="GA65" s="130"/>
      <c r="GB65" s="130"/>
      <c r="GC65" s="130"/>
      <c r="GD65" s="130"/>
      <c r="GE65" s="130"/>
      <c r="GF65" s="130"/>
      <c r="GG65" s="130"/>
      <c r="GH65" s="130"/>
      <c r="GI65" s="130"/>
      <c r="GJ65" s="130"/>
      <c r="GK65" s="130"/>
      <c r="GL65" s="130"/>
      <c r="GM65" s="130"/>
      <c r="GN65" s="130"/>
      <c r="GO65" s="130"/>
      <c r="GP65" s="130"/>
      <c r="GQ65" s="130"/>
      <c r="GR65" s="130"/>
      <c r="GS65" s="130"/>
      <c r="GT65" s="130"/>
      <c r="GU65" s="130"/>
      <c r="GV65" s="130"/>
      <c r="GW65" s="130"/>
      <c r="GX65" s="130"/>
      <c r="GY65" s="130"/>
      <c r="GZ65" s="130"/>
      <c r="HA65" s="130"/>
      <c r="HB65" s="130"/>
      <c r="HC65" s="130"/>
      <c r="HD65" s="130"/>
      <c r="HE65" s="130"/>
      <c r="HF65" s="130"/>
      <c r="HG65" s="130"/>
      <c r="HH65" s="130"/>
      <c r="HI65" s="130"/>
      <c r="HJ65" s="130"/>
      <c r="HK65" s="130"/>
      <c r="HL65" s="130"/>
      <c r="HM65" s="130"/>
      <c r="HN65" s="130"/>
      <c r="HO65" s="130"/>
      <c r="HP65" s="130"/>
      <c r="HQ65" s="130"/>
      <c r="HR65" s="130"/>
      <c r="HS65" s="130"/>
      <c r="HT65" s="130"/>
      <c r="HU65" s="130"/>
      <c r="HV65" s="130"/>
      <c r="HW65" s="130"/>
      <c r="HX65" s="130"/>
      <c r="HY65" s="130"/>
      <c r="HZ65" s="130"/>
      <c r="IA65" s="130"/>
      <c r="IB65" s="130"/>
      <c r="IC65" s="130"/>
      <c r="ID65" s="130"/>
      <c r="IE65" s="130"/>
      <c r="IF65" s="130"/>
      <c r="IG65" s="130"/>
      <c r="IH65" s="130"/>
      <c r="II65" s="130"/>
      <c r="IJ65" s="130"/>
      <c r="IK65" s="130"/>
      <c r="IL65" s="130"/>
      <c r="IM65" s="130"/>
      <c r="IN65" s="130"/>
      <c r="IO65" s="130"/>
      <c r="IP65" s="130"/>
      <c r="IQ65" s="130"/>
      <c r="IR65" s="130"/>
      <c r="IS65" s="130"/>
      <c r="IT65" s="130"/>
      <c r="IU65" s="130"/>
      <c r="IV65" s="130"/>
      <c r="IW65" s="130"/>
      <c r="IX65" s="130"/>
      <c r="IY65" s="130"/>
      <c r="IZ65" s="130"/>
      <c r="JA65" s="130"/>
      <c r="JB65" s="130"/>
      <c r="JC65" s="130"/>
      <c r="JD65" s="130"/>
      <c r="JE65" s="130"/>
      <c r="JF65" s="130"/>
      <c r="JG65" s="130"/>
      <c r="JH65" s="130"/>
      <c r="JI65" s="130"/>
      <c r="JJ65" s="130"/>
      <c r="JK65" s="130"/>
      <c r="JL65" s="130"/>
      <c r="JM65" s="130"/>
      <c r="JN65" s="130"/>
      <c r="JO65" s="130"/>
      <c r="JP65" s="130"/>
      <c r="JQ65" s="130"/>
      <c r="JR65" s="130"/>
      <c r="JS65" s="130"/>
      <c r="JT65" s="130"/>
      <c r="JU65" s="130"/>
      <c r="JV65" s="130"/>
      <c r="JW65" s="130"/>
      <c r="JX65" s="130"/>
      <c r="JY65" s="130"/>
      <c r="JZ65" s="130"/>
      <c r="KA65" s="130"/>
      <c r="KB65" s="130"/>
      <c r="KC65" s="130"/>
      <c r="KD65" s="130"/>
      <c r="KE65" s="130"/>
      <c r="KF65" s="130"/>
      <c r="KG65" s="130"/>
      <c r="KH65" s="130"/>
      <c r="KI65" s="130"/>
      <c r="KJ65" s="130"/>
      <c r="KK65" s="130"/>
      <c r="KL65" s="130"/>
      <c r="KM65" s="130"/>
      <c r="KN65" s="130"/>
      <c r="KO65" s="130"/>
      <c r="KP65" s="130"/>
      <c r="KQ65" s="130"/>
      <c r="KR65" s="130"/>
      <c r="KS65" s="130"/>
      <c r="KT65" s="130"/>
      <c r="KU65" s="130"/>
      <c r="KV65" s="130"/>
      <c r="KW65" s="130"/>
      <c r="KX65" s="130"/>
      <c r="KY65" s="130"/>
      <c r="KZ65" s="130"/>
      <c r="LA65" s="130"/>
      <c r="LB65" s="130"/>
      <c r="LC65" s="130"/>
      <c r="LD65" s="130"/>
      <c r="LE65" s="130"/>
      <c r="LF65" s="130"/>
      <c r="LG65" s="130"/>
      <c r="LH65" s="130"/>
      <c r="LI65" s="130"/>
      <c r="LJ65" s="130"/>
      <c r="LK65" s="130"/>
      <c r="LL65" s="130"/>
      <c r="LM65" s="130"/>
      <c r="LN65" s="130"/>
      <c r="LO65" s="130"/>
      <c r="LP65" s="130"/>
      <c r="LQ65" s="130"/>
      <c r="LR65" s="130"/>
      <c r="LS65" s="130"/>
      <c r="LT65" s="130"/>
      <c r="LU65" s="130"/>
      <c r="LV65" s="130"/>
      <c r="LW65" s="130"/>
      <c r="LX65" s="130"/>
      <c r="LY65" s="130"/>
      <c r="LZ65" s="130"/>
      <c r="MA65" s="130"/>
      <c r="MB65" s="130"/>
      <c r="MC65" s="130"/>
      <c r="MD65" s="130"/>
      <c r="ME65" s="130"/>
      <c r="MF65" s="130"/>
      <c r="MG65" s="130"/>
      <c r="MH65" s="130"/>
      <c r="MI65" s="130"/>
      <c r="MJ65" s="130"/>
      <c r="MK65" s="130"/>
      <c r="ML65" s="130"/>
      <c r="MM65" s="130"/>
      <c r="MN65" s="130"/>
      <c r="MO65" s="130"/>
      <c r="MP65" s="130"/>
      <c r="MQ65" s="130"/>
      <c r="MR65" s="130"/>
      <c r="MS65" s="130"/>
      <c r="MT65" s="130"/>
      <c r="MU65" s="130"/>
      <c r="MV65" s="130"/>
      <c r="MW65" s="130"/>
      <c r="MX65" s="130"/>
      <c r="MY65" s="130"/>
      <c r="MZ65" s="130"/>
      <c r="NA65" s="130"/>
      <c r="NB65" s="130"/>
      <c r="NC65" s="130"/>
      <c r="ND65" s="130"/>
      <c r="NE65" s="130"/>
      <c r="NF65" s="130"/>
      <c r="NG65" s="130"/>
      <c r="NH65" s="130"/>
      <c r="NI65" s="130"/>
      <c r="NJ65" s="130"/>
      <c r="NK65" s="130"/>
      <c r="NL65" s="130"/>
      <c r="NM65" s="130"/>
      <c r="NN65" s="130"/>
      <c r="NO65" s="130"/>
      <c r="NP65" s="130"/>
      <c r="NQ65" s="130"/>
      <c r="NR65" s="130"/>
      <c r="NS65" s="130"/>
      <c r="NT65" s="130"/>
      <c r="NU65" s="130"/>
      <c r="NV65" s="130"/>
      <c r="NW65" s="130"/>
      <c r="NX65" s="130"/>
      <c r="NY65" s="130"/>
      <c r="NZ65" s="130"/>
      <c r="OA65" s="130"/>
      <c r="OB65" s="130"/>
      <c r="OC65" s="130"/>
      <c r="OD65" s="130"/>
      <c r="OE65" s="130"/>
      <c r="OF65" s="130"/>
      <c r="OG65" s="130"/>
      <c r="OH65" s="130"/>
      <c r="OI65" s="130"/>
      <c r="OJ65" s="130"/>
      <c r="OK65" s="130"/>
      <c r="OL65" s="130"/>
      <c r="OM65" s="130"/>
      <c r="ON65" s="130"/>
      <c r="OO65" s="130"/>
      <c r="OP65" s="130"/>
      <c r="OQ65" s="130"/>
      <c r="OR65" s="130"/>
      <c r="OS65" s="130"/>
      <c r="OT65" s="130"/>
      <c r="OU65" s="130"/>
      <c r="OV65" s="130"/>
      <c r="OW65" s="130"/>
      <c r="OX65" s="130"/>
      <c r="OY65" s="130"/>
      <c r="OZ65" s="130"/>
      <c r="PA65" s="130"/>
      <c r="PB65" s="130"/>
      <c r="PC65" s="130"/>
      <c r="PD65" s="130"/>
      <c r="PE65" s="130"/>
      <c r="PF65" s="130"/>
      <c r="PG65" s="130"/>
      <c r="PH65" s="130"/>
      <c r="PI65" s="130"/>
      <c r="PJ65" s="130"/>
      <c r="PK65" s="130"/>
      <c r="PL65" s="130"/>
      <c r="PM65" s="130"/>
      <c r="PN65" s="130"/>
      <c r="PO65" s="130"/>
      <c r="PP65" s="130"/>
      <c r="PQ65" s="130"/>
      <c r="PR65" s="130"/>
      <c r="PS65" s="130"/>
      <c r="PT65" s="130"/>
      <c r="PU65" s="130"/>
      <c r="PV65" s="130"/>
      <c r="PW65" s="130"/>
      <c r="PX65" s="130"/>
      <c r="PY65" s="130"/>
      <c r="PZ65" s="130"/>
      <c r="QA65" s="130"/>
      <c r="QB65" s="130"/>
      <c r="QC65" s="130"/>
      <c r="QD65" s="130"/>
      <c r="QE65" s="130"/>
      <c r="QF65" s="130"/>
      <c r="QG65" s="130"/>
      <c r="QH65" s="130"/>
      <c r="QI65" s="130"/>
      <c r="QJ65" s="130"/>
      <c r="QK65" s="130"/>
      <c r="QL65" s="130"/>
      <c r="QM65" s="130"/>
      <c r="QN65" s="130"/>
      <c r="QO65" s="130"/>
      <c r="QP65" s="130"/>
      <c r="QQ65" s="130"/>
      <c r="QR65" s="130"/>
      <c r="QS65" s="130"/>
      <c r="QT65" s="130"/>
      <c r="QU65" s="130"/>
      <c r="QV65" s="130"/>
      <c r="QW65" s="130"/>
      <c r="QX65" s="130"/>
      <c r="QY65" s="130"/>
      <c r="QZ65" s="130"/>
      <c r="RA65" s="130"/>
      <c r="RB65" s="130"/>
      <c r="RC65" s="130"/>
      <c r="RD65" s="130"/>
      <c r="RE65" s="130"/>
      <c r="RF65" s="130"/>
      <c r="RG65" s="130"/>
      <c r="RH65" s="130"/>
      <c r="RI65" s="130"/>
      <c r="RJ65" s="130"/>
      <c r="RK65" s="130"/>
      <c r="RL65" s="130"/>
      <c r="RM65" s="130"/>
      <c r="RN65" s="130"/>
      <c r="RO65" s="130"/>
      <c r="RP65" s="130"/>
      <c r="RQ65" s="130"/>
      <c r="RR65" s="130"/>
      <c r="RS65" s="130"/>
      <c r="RT65" s="130"/>
      <c r="RU65" s="130"/>
      <c r="RV65" s="130"/>
      <c r="RW65" s="130"/>
      <c r="RX65" s="130"/>
      <c r="RY65" s="130"/>
      <c r="RZ65" s="130"/>
      <c r="SA65" s="130"/>
      <c r="SB65" s="130"/>
      <c r="SC65" s="130"/>
      <c r="SD65" s="130"/>
      <c r="SE65" s="130"/>
      <c r="SF65" s="130"/>
      <c r="SG65" s="130"/>
      <c r="SH65" s="130"/>
      <c r="SI65" s="130"/>
      <c r="SJ65" s="130"/>
      <c r="SK65" s="130"/>
      <c r="SL65" s="130"/>
      <c r="SM65" s="130"/>
      <c r="SN65" s="130"/>
      <c r="SO65" s="130"/>
      <c r="SP65" s="130"/>
      <c r="SQ65" s="130"/>
      <c r="SR65" s="130"/>
      <c r="SS65" s="130"/>
      <c r="ST65" s="130"/>
      <c r="SU65" s="130"/>
      <c r="SV65" s="130"/>
      <c r="SW65" s="130"/>
      <c r="SX65" s="130"/>
      <c r="SY65" s="130"/>
      <c r="SZ65" s="130"/>
      <c r="TA65" s="130"/>
      <c r="TB65" s="130"/>
      <c r="TC65" s="130"/>
      <c r="TD65" s="130"/>
      <c r="TE65" s="130"/>
      <c r="TF65" s="130"/>
      <c r="TG65" s="130"/>
      <c r="TH65" s="130"/>
      <c r="TI65" s="130"/>
      <c r="TJ65" s="130"/>
      <c r="TK65" s="130"/>
      <c r="TL65" s="130"/>
      <c r="TM65" s="130"/>
      <c r="TN65" s="130"/>
      <c r="TO65" s="130"/>
      <c r="TP65" s="130"/>
      <c r="TQ65" s="130"/>
      <c r="TR65" s="130"/>
      <c r="TS65" s="130"/>
      <c r="TT65" s="130"/>
      <c r="TU65" s="130"/>
      <c r="TV65" s="130"/>
      <c r="TW65" s="130"/>
      <c r="TX65" s="130"/>
      <c r="TY65" s="130"/>
      <c r="TZ65" s="130"/>
      <c r="UA65" s="130"/>
      <c r="UB65" s="130"/>
      <c r="UC65" s="130"/>
      <c r="UD65" s="130"/>
      <c r="UE65" s="130"/>
      <c r="UF65" s="130"/>
      <c r="UG65" s="130"/>
      <c r="UH65" s="130"/>
      <c r="UI65" s="130"/>
      <c r="UJ65" s="130"/>
      <c r="UK65" s="130"/>
      <c r="UL65" s="130"/>
      <c r="UM65" s="130"/>
      <c r="UN65" s="130"/>
      <c r="UO65" s="130"/>
      <c r="UP65" s="130"/>
      <c r="UQ65" s="130"/>
      <c r="UR65" s="130"/>
      <c r="US65" s="130"/>
      <c r="UT65" s="130"/>
      <c r="UU65" s="130"/>
      <c r="UV65" s="130"/>
      <c r="UW65" s="130"/>
      <c r="UX65" s="130"/>
      <c r="UY65" s="130"/>
      <c r="UZ65" s="130"/>
      <c r="VA65" s="130"/>
      <c r="VB65" s="130"/>
      <c r="VC65" s="130"/>
      <c r="VD65" s="130"/>
      <c r="VE65" s="130"/>
      <c r="VF65" s="130"/>
      <c r="VG65" s="130"/>
      <c r="VH65" s="130"/>
      <c r="VI65" s="130"/>
      <c r="VJ65" s="130"/>
      <c r="VK65" s="130"/>
      <c r="VL65" s="130"/>
      <c r="VM65" s="130"/>
      <c r="VN65" s="130"/>
      <c r="VO65" s="130"/>
      <c r="VP65" s="130"/>
      <c r="VQ65" s="130"/>
      <c r="VR65" s="130"/>
      <c r="VS65" s="130"/>
      <c r="VT65" s="130"/>
      <c r="VU65" s="130"/>
      <c r="VV65" s="130"/>
      <c r="VW65" s="130"/>
      <c r="VX65" s="130"/>
      <c r="VY65" s="130"/>
      <c r="VZ65" s="130"/>
      <c r="WA65" s="130"/>
      <c r="WB65" s="130"/>
      <c r="WC65" s="130"/>
      <c r="WD65" s="130"/>
      <c r="WE65" s="130"/>
      <c r="WF65" s="130"/>
      <c r="WG65" s="130"/>
      <c r="WH65" s="130"/>
      <c r="WI65" s="130"/>
      <c r="WJ65" s="130"/>
      <c r="WK65" s="130"/>
      <c r="WL65" s="130"/>
      <c r="WM65" s="130"/>
      <c r="WN65" s="130"/>
      <c r="WO65" s="130"/>
      <c r="WP65" s="130"/>
      <c r="WQ65" s="130"/>
      <c r="WR65" s="130"/>
      <c r="WS65" s="130"/>
      <c r="WT65" s="130"/>
      <c r="WU65" s="130"/>
      <c r="WV65" s="130"/>
      <c r="WW65" s="130"/>
      <c r="WX65" s="130"/>
      <c r="WY65" s="130"/>
      <c r="WZ65" s="130"/>
      <c r="XA65" s="130"/>
      <c r="XB65" s="130"/>
      <c r="XC65" s="130"/>
      <c r="XD65" s="130"/>
      <c r="XE65" s="130"/>
      <c r="XF65" s="130"/>
      <c r="XG65" s="130"/>
      <c r="XH65" s="130"/>
      <c r="XI65" s="130"/>
      <c r="XJ65" s="130"/>
      <c r="XK65" s="130"/>
      <c r="XL65" s="130"/>
      <c r="XM65" s="130"/>
      <c r="XN65" s="130"/>
      <c r="XO65" s="130"/>
      <c r="XP65" s="130"/>
      <c r="XQ65" s="130"/>
      <c r="XR65" s="130"/>
      <c r="XS65" s="130"/>
      <c r="XT65" s="130"/>
      <c r="XU65" s="130"/>
      <c r="XV65" s="130"/>
      <c r="XW65" s="130"/>
      <c r="XX65" s="130"/>
      <c r="XY65" s="130"/>
      <c r="XZ65" s="130"/>
      <c r="YA65" s="130"/>
      <c r="YB65" s="130"/>
      <c r="YC65" s="130"/>
      <c r="YD65" s="130"/>
      <c r="YE65" s="130"/>
      <c r="YF65" s="130"/>
      <c r="YG65" s="130"/>
      <c r="YH65" s="130"/>
      <c r="YI65" s="130"/>
      <c r="YJ65" s="130"/>
      <c r="YK65" s="130"/>
      <c r="YL65" s="130"/>
      <c r="YM65" s="130"/>
      <c r="YN65" s="130"/>
      <c r="YO65" s="130"/>
      <c r="YP65" s="130"/>
      <c r="YQ65" s="130"/>
      <c r="YR65" s="130"/>
      <c r="YS65" s="130"/>
      <c r="YT65" s="130"/>
      <c r="YU65" s="130"/>
      <c r="YV65" s="130"/>
      <c r="YW65" s="130"/>
      <c r="YX65" s="130"/>
      <c r="YY65" s="130"/>
      <c r="YZ65" s="130"/>
      <c r="ZA65" s="130"/>
      <c r="ZB65" s="130"/>
      <c r="ZC65" s="130"/>
      <c r="ZD65" s="130"/>
      <c r="ZE65" s="130"/>
      <c r="ZF65" s="130"/>
      <c r="ZG65" s="130"/>
      <c r="ZH65" s="130"/>
      <c r="ZI65" s="130"/>
      <c r="ZJ65" s="130"/>
      <c r="ZK65" s="130"/>
      <c r="ZL65" s="130"/>
      <c r="ZM65" s="130"/>
      <c r="ZN65" s="130"/>
      <c r="ZO65" s="130"/>
      <c r="ZP65" s="130"/>
      <c r="ZQ65" s="130"/>
      <c r="ZR65" s="130"/>
      <c r="ZS65" s="130"/>
      <c r="ZT65" s="130"/>
      <c r="ZU65" s="130"/>
      <c r="ZV65" s="130"/>
      <c r="ZW65" s="130"/>
      <c r="ZX65" s="130"/>
      <c r="ZY65" s="130"/>
      <c r="ZZ65" s="130"/>
    </row>
    <row r="66" spans="1:702" hidden="1" outlineLevel="1">
      <c r="A66" s="9">
        <v>42217</v>
      </c>
      <c r="B66" s="130">
        <v>2434.4223367599998</v>
      </c>
      <c r="C66" s="130">
        <v>1198.84788086</v>
      </c>
      <c r="D66" s="130">
        <v>1.12318396</v>
      </c>
      <c r="E66" s="130">
        <v>700.07243559000005</v>
      </c>
      <c r="F66" s="130">
        <v>16.154253919999999</v>
      </c>
      <c r="G66" s="130">
        <v>0.29966334</v>
      </c>
      <c r="H66" s="130">
        <v>35.573432089999997</v>
      </c>
      <c r="I66" s="130">
        <v>346.02615027000002</v>
      </c>
      <c r="J66" s="130">
        <v>89.474433980000001</v>
      </c>
      <c r="K66" s="130">
        <v>8.2172307199999999</v>
      </c>
      <c r="L66" s="130">
        <v>1.96158634</v>
      </c>
      <c r="M66" s="170" t="s">
        <v>186</v>
      </c>
      <c r="N66" s="130">
        <v>31.83121916</v>
      </c>
      <c r="O66" s="130">
        <v>0.72377888000000001</v>
      </c>
      <c r="P66" s="130">
        <v>0.76625441999999999</v>
      </c>
      <c r="Q66" s="130">
        <v>7.7500000000000003E-6</v>
      </c>
      <c r="R66" s="130">
        <v>2.05382518</v>
      </c>
      <c r="S66" s="130">
        <v>3.8000000000000001E-7</v>
      </c>
      <c r="T66" s="130">
        <v>1.29699992</v>
      </c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  <c r="FU66" s="130"/>
      <c r="FV66" s="130"/>
      <c r="FW66" s="130"/>
      <c r="FX66" s="130"/>
      <c r="FY66" s="130"/>
      <c r="FZ66" s="130"/>
      <c r="GA66" s="130"/>
      <c r="GB66" s="130"/>
      <c r="GC66" s="130"/>
      <c r="GD66" s="130"/>
      <c r="GE66" s="130"/>
      <c r="GF66" s="130"/>
      <c r="GG66" s="130"/>
      <c r="GH66" s="130"/>
      <c r="GI66" s="130"/>
      <c r="GJ66" s="130"/>
      <c r="GK66" s="130"/>
      <c r="GL66" s="130"/>
      <c r="GM66" s="130"/>
      <c r="GN66" s="130"/>
      <c r="GO66" s="130"/>
      <c r="GP66" s="130"/>
      <c r="GQ66" s="130"/>
      <c r="GR66" s="130"/>
      <c r="GS66" s="130"/>
      <c r="GT66" s="130"/>
      <c r="GU66" s="130"/>
      <c r="GV66" s="130"/>
      <c r="GW66" s="130"/>
      <c r="GX66" s="130"/>
      <c r="GY66" s="130"/>
      <c r="GZ66" s="130"/>
      <c r="HA66" s="130"/>
      <c r="HB66" s="130"/>
      <c r="HC66" s="130"/>
      <c r="HD66" s="130"/>
      <c r="HE66" s="130"/>
      <c r="HF66" s="130"/>
      <c r="HG66" s="130"/>
      <c r="HH66" s="130"/>
      <c r="HI66" s="130"/>
      <c r="HJ66" s="130"/>
      <c r="HK66" s="130"/>
      <c r="HL66" s="130"/>
      <c r="HM66" s="130"/>
      <c r="HN66" s="130"/>
      <c r="HO66" s="130"/>
      <c r="HP66" s="130"/>
      <c r="HQ66" s="130"/>
      <c r="HR66" s="130"/>
      <c r="HS66" s="130"/>
      <c r="HT66" s="130"/>
      <c r="HU66" s="130"/>
      <c r="HV66" s="130"/>
      <c r="HW66" s="130"/>
      <c r="HX66" s="130"/>
      <c r="HY66" s="130"/>
      <c r="HZ66" s="130"/>
      <c r="IA66" s="130"/>
      <c r="IB66" s="130"/>
      <c r="IC66" s="130"/>
      <c r="ID66" s="130"/>
      <c r="IE66" s="130"/>
      <c r="IF66" s="130"/>
      <c r="IG66" s="130"/>
      <c r="IH66" s="130"/>
      <c r="II66" s="130"/>
      <c r="IJ66" s="130"/>
      <c r="IK66" s="130"/>
      <c r="IL66" s="130"/>
      <c r="IM66" s="130"/>
      <c r="IN66" s="130"/>
      <c r="IO66" s="130"/>
      <c r="IP66" s="130"/>
      <c r="IQ66" s="130"/>
      <c r="IR66" s="130"/>
      <c r="IS66" s="130"/>
      <c r="IT66" s="130"/>
      <c r="IU66" s="130"/>
      <c r="IV66" s="130"/>
      <c r="IW66" s="130"/>
      <c r="IX66" s="130"/>
      <c r="IY66" s="130"/>
      <c r="IZ66" s="130"/>
      <c r="JA66" s="130"/>
      <c r="JB66" s="130"/>
      <c r="JC66" s="130"/>
      <c r="JD66" s="130"/>
      <c r="JE66" s="130"/>
      <c r="JF66" s="130"/>
      <c r="JG66" s="130"/>
      <c r="JH66" s="130"/>
      <c r="JI66" s="130"/>
      <c r="JJ66" s="130"/>
      <c r="JK66" s="130"/>
      <c r="JL66" s="130"/>
      <c r="JM66" s="130"/>
      <c r="JN66" s="130"/>
      <c r="JO66" s="130"/>
      <c r="JP66" s="130"/>
      <c r="JQ66" s="130"/>
      <c r="JR66" s="130"/>
      <c r="JS66" s="130"/>
      <c r="JT66" s="130"/>
      <c r="JU66" s="130"/>
      <c r="JV66" s="130"/>
      <c r="JW66" s="130"/>
      <c r="JX66" s="130"/>
      <c r="JY66" s="130"/>
      <c r="JZ66" s="130"/>
      <c r="KA66" s="130"/>
      <c r="KB66" s="130"/>
      <c r="KC66" s="130"/>
      <c r="KD66" s="130"/>
      <c r="KE66" s="130"/>
      <c r="KF66" s="130"/>
      <c r="KG66" s="130"/>
      <c r="KH66" s="130"/>
      <c r="KI66" s="130"/>
      <c r="KJ66" s="130"/>
      <c r="KK66" s="130"/>
      <c r="KL66" s="130"/>
      <c r="KM66" s="130"/>
      <c r="KN66" s="130"/>
      <c r="KO66" s="130"/>
      <c r="KP66" s="130"/>
      <c r="KQ66" s="130"/>
      <c r="KR66" s="130"/>
      <c r="KS66" s="130"/>
      <c r="KT66" s="130"/>
      <c r="KU66" s="130"/>
      <c r="KV66" s="130"/>
      <c r="KW66" s="130"/>
      <c r="KX66" s="130"/>
      <c r="KY66" s="130"/>
      <c r="KZ66" s="130"/>
      <c r="LA66" s="130"/>
      <c r="LB66" s="130"/>
      <c r="LC66" s="130"/>
      <c r="LD66" s="130"/>
      <c r="LE66" s="130"/>
      <c r="LF66" s="130"/>
      <c r="LG66" s="130"/>
      <c r="LH66" s="130"/>
      <c r="LI66" s="130"/>
      <c r="LJ66" s="130"/>
      <c r="LK66" s="130"/>
      <c r="LL66" s="130"/>
      <c r="LM66" s="130"/>
      <c r="LN66" s="130"/>
      <c r="LO66" s="130"/>
      <c r="LP66" s="130"/>
      <c r="LQ66" s="130"/>
      <c r="LR66" s="130"/>
      <c r="LS66" s="130"/>
      <c r="LT66" s="130"/>
      <c r="LU66" s="130"/>
      <c r="LV66" s="130"/>
      <c r="LW66" s="130"/>
      <c r="LX66" s="130"/>
      <c r="LY66" s="130"/>
      <c r="LZ66" s="130"/>
      <c r="MA66" s="130"/>
      <c r="MB66" s="130"/>
      <c r="MC66" s="130"/>
      <c r="MD66" s="130"/>
      <c r="ME66" s="130"/>
      <c r="MF66" s="130"/>
      <c r="MG66" s="130"/>
      <c r="MH66" s="130"/>
      <c r="MI66" s="130"/>
      <c r="MJ66" s="130"/>
      <c r="MK66" s="130"/>
      <c r="ML66" s="130"/>
      <c r="MM66" s="130"/>
      <c r="MN66" s="130"/>
      <c r="MO66" s="130"/>
      <c r="MP66" s="130"/>
      <c r="MQ66" s="130"/>
      <c r="MR66" s="130"/>
      <c r="MS66" s="130"/>
      <c r="MT66" s="130"/>
      <c r="MU66" s="130"/>
      <c r="MV66" s="130"/>
      <c r="MW66" s="130"/>
      <c r="MX66" s="130"/>
      <c r="MY66" s="130"/>
      <c r="MZ66" s="130"/>
      <c r="NA66" s="130"/>
      <c r="NB66" s="130"/>
      <c r="NC66" s="130"/>
      <c r="ND66" s="130"/>
      <c r="NE66" s="130"/>
      <c r="NF66" s="130"/>
      <c r="NG66" s="130"/>
      <c r="NH66" s="130"/>
      <c r="NI66" s="130"/>
      <c r="NJ66" s="130"/>
      <c r="NK66" s="130"/>
      <c r="NL66" s="130"/>
      <c r="NM66" s="130"/>
      <c r="NN66" s="130"/>
      <c r="NO66" s="130"/>
      <c r="NP66" s="130"/>
      <c r="NQ66" s="130"/>
      <c r="NR66" s="130"/>
      <c r="NS66" s="130"/>
      <c r="NT66" s="130"/>
      <c r="NU66" s="130"/>
      <c r="NV66" s="130"/>
      <c r="NW66" s="130"/>
      <c r="NX66" s="130"/>
      <c r="NY66" s="130"/>
      <c r="NZ66" s="130"/>
      <c r="OA66" s="130"/>
      <c r="OB66" s="130"/>
      <c r="OC66" s="130"/>
      <c r="OD66" s="130"/>
      <c r="OE66" s="130"/>
      <c r="OF66" s="130"/>
      <c r="OG66" s="130"/>
      <c r="OH66" s="130"/>
      <c r="OI66" s="130"/>
      <c r="OJ66" s="130"/>
      <c r="OK66" s="130"/>
      <c r="OL66" s="130"/>
      <c r="OM66" s="130"/>
      <c r="ON66" s="130"/>
      <c r="OO66" s="130"/>
      <c r="OP66" s="130"/>
      <c r="OQ66" s="130"/>
      <c r="OR66" s="130"/>
      <c r="OS66" s="130"/>
      <c r="OT66" s="130"/>
      <c r="OU66" s="130"/>
      <c r="OV66" s="130"/>
      <c r="OW66" s="130"/>
      <c r="OX66" s="130"/>
      <c r="OY66" s="130"/>
      <c r="OZ66" s="130"/>
      <c r="PA66" s="130"/>
      <c r="PB66" s="130"/>
      <c r="PC66" s="130"/>
      <c r="PD66" s="130"/>
      <c r="PE66" s="130"/>
      <c r="PF66" s="130"/>
      <c r="PG66" s="130"/>
      <c r="PH66" s="130"/>
      <c r="PI66" s="130"/>
      <c r="PJ66" s="130"/>
      <c r="PK66" s="130"/>
      <c r="PL66" s="130"/>
      <c r="PM66" s="130"/>
      <c r="PN66" s="130"/>
      <c r="PO66" s="130"/>
      <c r="PP66" s="130"/>
      <c r="PQ66" s="130"/>
      <c r="PR66" s="130"/>
      <c r="PS66" s="130"/>
      <c r="PT66" s="130"/>
      <c r="PU66" s="130"/>
      <c r="PV66" s="130"/>
      <c r="PW66" s="130"/>
      <c r="PX66" s="130"/>
      <c r="PY66" s="130"/>
      <c r="PZ66" s="130"/>
      <c r="QA66" s="130"/>
      <c r="QB66" s="130"/>
      <c r="QC66" s="130"/>
      <c r="QD66" s="130"/>
      <c r="QE66" s="130"/>
      <c r="QF66" s="130"/>
      <c r="QG66" s="130"/>
      <c r="QH66" s="130"/>
      <c r="QI66" s="130"/>
      <c r="QJ66" s="130"/>
      <c r="QK66" s="130"/>
      <c r="QL66" s="130"/>
      <c r="QM66" s="130"/>
      <c r="QN66" s="130"/>
      <c r="QO66" s="130"/>
      <c r="QP66" s="130"/>
      <c r="QQ66" s="130"/>
      <c r="QR66" s="130"/>
      <c r="QS66" s="130"/>
      <c r="QT66" s="130"/>
      <c r="QU66" s="130"/>
      <c r="QV66" s="130"/>
      <c r="QW66" s="130"/>
      <c r="QX66" s="130"/>
      <c r="QY66" s="130"/>
      <c r="QZ66" s="130"/>
      <c r="RA66" s="130"/>
      <c r="RB66" s="130"/>
      <c r="RC66" s="130"/>
      <c r="RD66" s="130"/>
      <c r="RE66" s="130"/>
      <c r="RF66" s="130"/>
      <c r="RG66" s="130"/>
      <c r="RH66" s="130"/>
      <c r="RI66" s="130"/>
      <c r="RJ66" s="130"/>
      <c r="RK66" s="130"/>
      <c r="RL66" s="130"/>
      <c r="RM66" s="130"/>
      <c r="RN66" s="130"/>
      <c r="RO66" s="130"/>
      <c r="RP66" s="130"/>
      <c r="RQ66" s="130"/>
      <c r="RR66" s="130"/>
      <c r="RS66" s="130"/>
      <c r="RT66" s="130"/>
      <c r="RU66" s="130"/>
      <c r="RV66" s="130"/>
      <c r="RW66" s="130"/>
      <c r="RX66" s="130"/>
      <c r="RY66" s="130"/>
      <c r="RZ66" s="130"/>
      <c r="SA66" s="130"/>
      <c r="SB66" s="130"/>
      <c r="SC66" s="130"/>
      <c r="SD66" s="130"/>
      <c r="SE66" s="130"/>
      <c r="SF66" s="130"/>
      <c r="SG66" s="130"/>
      <c r="SH66" s="130"/>
      <c r="SI66" s="130"/>
      <c r="SJ66" s="130"/>
      <c r="SK66" s="130"/>
      <c r="SL66" s="130"/>
      <c r="SM66" s="130"/>
      <c r="SN66" s="130"/>
      <c r="SO66" s="130"/>
      <c r="SP66" s="130"/>
      <c r="SQ66" s="130"/>
      <c r="SR66" s="130"/>
      <c r="SS66" s="130"/>
      <c r="ST66" s="130"/>
      <c r="SU66" s="130"/>
      <c r="SV66" s="130"/>
      <c r="SW66" s="130"/>
      <c r="SX66" s="130"/>
      <c r="SY66" s="130"/>
      <c r="SZ66" s="130"/>
      <c r="TA66" s="130"/>
      <c r="TB66" s="130"/>
      <c r="TC66" s="130"/>
      <c r="TD66" s="130"/>
      <c r="TE66" s="130"/>
      <c r="TF66" s="130"/>
      <c r="TG66" s="130"/>
      <c r="TH66" s="130"/>
      <c r="TI66" s="130"/>
      <c r="TJ66" s="130"/>
      <c r="TK66" s="130"/>
      <c r="TL66" s="130"/>
      <c r="TM66" s="130"/>
      <c r="TN66" s="130"/>
      <c r="TO66" s="130"/>
      <c r="TP66" s="130"/>
      <c r="TQ66" s="130"/>
      <c r="TR66" s="130"/>
      <c r="TS66" s="130"/>
      <c r="TT66" s="130"/>
      <c r="TU66" s="130"/>
      <c r="TV66" s="130"/>
      <c r="TW66" s="130"/>
      <c r="TX66" s="130"/>
      <c r="TY66" s="130"/>
      <c r="TZ66" s="130"/>
      <c r="UA66" s="130"/>
      <c r="UB66" s="130"/>
      <c r="UC66" s="130"/>
      <c r="UD66" s="130"/>
      <c r="UE66" s="130"/>
      <c r="UF66" s="130"/>
      <c r="UG66" s="130"/>
      <c r="UH66" s="130"/>
      <c r="UI66" s="130"/>
      <c r="UJ66" s="130"/>
      <c r="UK66" s="130"/>
      <c r="UL66" s="130"/>
      <c r="UM66" s="130"/>
      <c r="UN66" s="130"/>
      <c r="UO66" s="130"/>
      <c r="UP66" s="130"/>
      <c r="UQ66" s="130"/>
      <c r="UR66" s="130"/>
      <c r="US66" s="130"/>
      <c r="UT66" s="130"/>
      <c r="UU66" s="130"/>
      <c r="UV66" s="130"/>
      <c r="UW66" s="130"/>
      <c r="UX66" s="130"/>
      <c r="UY66" s="130"/>
      <c r="UZ66" s="130"/>
      <c r="VA66" s="130"/>
      <c r="VB66" s="130"/>
      <c r="VC66" s="130"/>
      <c r="VD66" s="130"/>
      <c r="VE66" s="130"/>
      <c r="VF66" s="130"/>
      <c r="VG66" s="130"/>
      <c r="VH66" s="130"/>
      <c r="VI66" s="130"/>
      <c r="VJ66" s="130"/>
      <c r="VK66" s="130"/>
      <c r="VL66" s="130"/>
      <c r="VM66" s="130"/>
      <c r="VN66" s="130"/>
      <c r="VO66" s="130"/>
      <c r="VP66" s="130"/>
      <c r="VQ66" s="130"/>
      <c r="VR66" s="130"/>
      <c r="VS66" s="130"/>
      <c r="VT66" s="130"/>
      <c r="VU66" s="130"/>
      <c r="VV66" s="130"/>
      <c r="VW66" s="130"/>
      <c r="VX66" s="130"/>
      <c r="VY66" s="130"/>
      <c r="VZ66" s="130"/>
      <c r="WA66" s="130"/>
      <c r="WB66" s="130"/>
      <c r="WC66" s="130"/>
      <c r="WD66" s="130"/>
      <c r="WE66" s="130"/>
      <c r="WF66" s="130"/>
      <c r="WG66" s="130"/>
      <c r="WH66" s="130"/>
      <c r="WI66" s="130"/>
      <c r="WJ66" s="130"/>
      <c r="WK66" s="130"/>
      <c r="WL66" s="130"/>
      <c r="WM66" s="130"/>
      <c r="WN66" s="130"/>
      <c r="WO66" s="130"/>
      <c r="WP66" s="130"/>
      <c r="WQ66" s="130"/>
      <c r="WR66" s="130"/>
      <c r="WS66" s="130"/>
      <c r="WT66" s="130"/>
      <c r="WU66" s="130"/>
      <c r="WV66" s="130"/>
      <c r="WW66" s="130"/>
      <c r="WX66" s="130"/>
      <c r="WY66" s="130"/>
      <c r="WZ66" s="130"/>
      <c r="XA66" s="130"/>
      <c r="XB66" s="130"/>
      <c r="XC66" s="130"/>
      <c r="XD66" s="130"/>
      <c r="XE66" s="130"/>
      <c r="XF66" s="130"/>
      <c r="XG66" s="130"/>
      <c r="XH66" s="130"/>
      <c r="XI66" s="130"/>
      <c r="XJ66" s="130"/>
      <c r="XK66" s="130"/>
      <c r="XL66" s="130"/>
      <c r="XM66" s="130"/>
      <c r="XN66" s="130"/>
      <c r="XO66" s="130"/>
      <c r="XP66" s="130"/>
      <c r="XQ66" s="130"/>
      <c r="XR66" s="130"/>
      <c r="XS66" s="130"/>
      <c r="XT66" s="130"/>
      <c r="XU66" s="130"/>
      <c r="XV66" s="130"/>
      <c r="XW66" s="130"/>
      <c r="XX66" s="130"/>
      <c r="XY66" s="130"/>
      <c r="XZ66" s="130"/>
      <c r="YA66" s="130"/>
      <c r="YB66" s="130"/>
      <c r="YC66" s="130"/>
      <c r="YD66" s="130"/>
      <c r="YE66" s="130"/>
      <c r="YF66" s="130"/>
      <c r="YG66" s="130"/>
      <c r="YH66" s="130"/>
      <c r="YI66" s="130"/>
      <c r="YJ66" s="130"/>
      <c r="YK66" s="130"/>
      <c r="YL66" s="130"/>
      <c r="YM66" s="130"/>
      <c r="YN66" s="130"/>
      <c r="YO66" s="130"/>
      <c r="YP66" s="130"/>
      <c r="YQ66" s="130"/>
      <c r="YR66" s="130"/>
      <c r="YS66" s="130"/>
      <c r="YT66" s="130"/>
      <c r="YU66" s="130"/>
      <c r="YV66" s="130"/>
      <c r="YW66" s="130"/>
      <c r="YX66" s="130"/>
      <c r="YY66" s="130"/>
      <c r="YZ66" s="130"/>
      <c r="ZA66" s="130"/>
      <c r="ZB66" s="130"/>
      <c r="ZC66" s="130"/>
      <c r="ZD66" s="130"/>
      <c r="ZE66" s="130"/>
      <c r="ZF66" s="130"/>
      <c r="ZG66" s="130"/>
      <c r="ZH66" s="130"/>
      <c r="ZI66" s="130"/>
      <c r="ZJ66" s="130"/>
      <c r="ZK66" s="130"/>
      <c r="ZL66" s="130"/>
      <c r="ZM66" s="130"/>
      <c r="ZN66" s="130"/>
      <c r="ZO66" s="130"/>
      <c r="ZP66" s="130"/>
      <c r="ZQ66" s="130"/>
      <c r="ZR66" s="130"/>
      <c r="ZS66" s="130"/>
      <c r="ZT66" s="130"/>
      <c r="ZU66" s="130"/>
      <c r="ZV66" s="130"/>
      <c r="ZW66" s="130"/>
      <c r="ZX66" s="130"/>
      <c r="ZY66" s="130"/>
      <c r="ZZ66" s="130"/>
    </row>
    <row r="67" spans="1:702" hidden="1" outlineLevel="1">
      <c r="A67" s="9">
        <v>42248</v>
      </c>
      <c r="B67" s="130">
        <v>2328.10126958</v>
      </c>
      <c r="C67" s="130">
        <v>1207.1816433399999</v>
      </c>
      <c r="D67" s="130">
        <v>1.13895989</v>
      </c>
      <c r="E67" s="130">
        <v>602.24217354999996</v>
      </c>
      <c r="F67" s="130">
        <v>3.25658709</v>
      </c>
      <c r="G67" s="130">
        <v>0.28819222999999999</v>
      </c>
      <c r="H67" s="130">
        <v>35.690081749999997</v>
      </c>
      <c r="I67" s="130">
        <v>342.05397368000001</v>
      </c>
      <c r="J67" s="130">
        <v>89.252373579999997</v>
      </c>
      <c r="K67" s="130">
        <v>8.3778259599999991</v>
      </c>
      <c r="L67" s="130">
        <v>1.40040381</v>
      </c>
      <c r="M67" s="170" t="s">
        <v>186</v>
      </c>
      <c r="N67" s="130">
        <v>32.29377307</v>
      </c>
      <c r="O67" s="130">
        <v>0.75525635000000002</v>
      </c>
      <c r="P67" s="130">
        <v>0.82650075999999995</v>
      </c>
      <c r="Q67" s="130">
        <v>2.1800000000000001E-5</v>
      </c>
      <c r="R67" s="130">
        <v>2.00628268</v>
      </c>
      <c r="S67" s="130">
        <v>2.88E-6</v>
      </c>
      <c r="T67" s="130">
        <v>1.33721716</v>
      </c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  <c r="IO67" s="130"/>
      <c r="IP67" s="130"/>
      <c r="IQ67" s="130"/>
      <c r="IR67" s="130"/>
      <c r="IS67" s="130"/>
      <c r="IT67" s="130"/>
      <c r="IU67" s="130"/>
      <c r="IV67" s="130"/>
      <c r="IW67" s="130"/>
      <c r="IX67" s="130"/>
      <c r="IY67" s="130"/>
      <c r="IZ67" s="130"/>
      <c r="JA67" s="130"/>
      <c r="JB67" s="130"/>
      <c r="JC67" s="130"/>
      <c r="JD67" s="130"/>
      <c r="JE67" s="130"/>
      <c r="JF67" s="130"/>
      <c r="JG67" s="130"/>
      <c r="JH67" s="130"/>
      <c r="JI67" s="130"/>
      <c r="JJ67" s="130"/>
      <c r="JK67" s="130"/>
      <c r="JL67" s="130"/>
      <c r="JM67" s="130"/>
      <c r="JN67" s="130"/>
      <c r="JO67" s="130"/>
      <c r="JP67" s="130"/>
      <c r="JQ67" s="130"/>
      <c r="JR67" s="130"/>
      <c r="JS67" s="130"/>
      <c r="JT67" s="130"/>
      <c r="JU67" s="130"/>
      <c r="JV67" s="130"/>
      <c r="JW67" s="130"/>
      <c r="JX67" s="130"/>
      <c r="JY67" s="130"/>
      <c r="JZ67" s="130"/>
      <c r="KA67" s="130"/>
      <c r="KB67" s="130"/>
      <c r="KC67" s="130"/>
      <c r="KD67" s="130"/>
      <c r="KE67" s="130"/>
      <c r="KF67" s="130"/>
      <c r="KG67" s="130"/>
      <c r="KH67" s="130"/>
      <c r="KI67" s="130"/>
      <c r="KJ67" s="130"/>
      <c r="KK67" s="130"/>
      <c r="KL67" s="130"/>
      <c r="KM67" s="130"/>
      <c r="KN67" s="130"/>
      <c r="KO67" s="130"/>
      <c r="KP67" s="130"/>
      <c r="KQ67" s="130"/>
      <c r="KR67" s="130"/>
      <c r="KS67" s="130"/>
      <c r="KT67" s="130"/>
      <c r="KU67" s="130"/>
      <c r="KV67" s="130"/>
      <c r="KW67" s="130"/>
      <c r="KX67" s="130"/>
      <c r="KY67" s="130"/>
      <c r="KZ67" s="130"/>
      <c r="LA67" s="130"/>
      <c r="LB67" s="130"/>
      <c r="LC67" s="130"/>
      <c r="LD67" s="130"/>
      <c r="LE67" s="130"/>
      <c r="LF67" s="130"/>
      <c r="LG67" s="130"/>
      <c r="LH67" s="130"/>
      <c r="LI67" s="130"/>
      <c r="LJ67" s="130"/>
      <c r="LK67" s="130"/>
      <c r="LL67" s="130"/>
      <c r="LM67" s="130"/>
      <c r="LN67" s="130"/>
      <c r="LO67" s="130"/>
      <c r="LP67" s="130"/>
      <c r="LQ67" s="130"/>
      <c r="LR67" s="130"/>
      <c r="LS67" s="130"/>
      <c r="LT67" s="130"/>
      <c r="LU67" s="130"/>
      <c r="LV67" s="130"/>
      <c r="LW67" s="130"/>
      <c r="LX67" s="130"/>
      <c r="LY67" s="130"/>
      <c r="LZ67" s="130"/>
      <c r="MA67" s="130"/>
      <c r="MB67" s="130"/>
      <c r="MC67" s="130"/>
      <c r="MD67" s="130"/>
      <c r="ME67" s="130"/>
      <c r="MF67" s="130"/>
      <c r="MG67" s="130"/>
      <c r="MH67" s="130"/>
      <c r="MI67" s="130"/>
      <c r="MJ67" s="130"/>
      <c r="MK67" s="130"/>
      <c r="ML67" s="130"/>
      <c r="MM67" s="130"/>
      <c r="MN67" s="130"/>
      <c r="MO67" s="130"/>
      <c r="MP67" s="130"/>
      <c r="MQ67" s="130"/>
      <c r="MR67" s="130"/>
      <c r="MS67" s="130"/>
      <c r="MT67" s="130"/>
      <c r="MU67" s="130"/>
      <c r="MV67" s="130"/>
      <c r="MW67" s="130"/>
      <c r="MX67" s="130"/>
      <c r="MY67" s="130"/>
      <c r="MZ67" s="130"/>
      <c r="NA67" s="130"/>
      <c r="NB67" s="130"/>
      <c r="NC67" s="130"/>
      <c r="ND67" s="130"/>
      <c r="NE67" s="130"/>
      <c r="NF67" s="130"/>
      <c r="NG67" s="130"/>
      <c r="NH67" s="130"/>
      <c r="NI67" s="130"/>
      <c r="NJ67" s="130"/>
      <c r="NK67" s="130"/>
      <c r="NL67" s="130"/>
      <c r="NM67" s="130"/>
      <c r="NN67" s="130"/>
      <c r="NO67" s="130"/>
      <c r="NP67" s="130"/>
      <c r="NQ67" s="130"/>
      <c r="NR67" s="130"/>
      <c r="NS67" s="130"/>
      <c r="NT67" s="130"/>
      <c r="NU67" s="130"/>
      <c r="NV67" s="130"/>
      <c r="NW67" s="130"/>
      <c r="NX67" s="130"/>
      <c r="NY67" s="130"/>
      <c r="NZ67" s="130"/>
      <c r="OA67" s="130"/>
      <c r="OB67" s="130"/>
      <c r="OC67" s="130"/>
      <c r="OD67" s="130"/>
      <c r="OE67" s="130"/>
      <c r="OF67" s="130"/>
      <c r="OG67" s="130"/>
      <c r="OH67" s="130"/>
      <c r="OI67" s="130"/>
      <c r="OJ67" s="130"/>
      <c r="OK67" s="130"/>
      <c r="OL67" s="130"/>
      <c r="OM67" s="130"/>
      <c r="ON67" s="130"/>
      <c r="OO67" s="130"/>
      <c r="OP67" s="130"/>
      <c r="OQ67" s="130"/>
      <c r="OR67" s="130"/>
      <c r="OS67" s="130"/>
      <c r="OT67" s="130"/>
      <c r="OU67" s="130"/>
      <c r="OV67" s="130"/>
      <c r="OW67" s="130"/>
      <c r="OX67" s="130"/>
      <c r="OY67" s="130"/>
      <c r="OZ67" s="130"/>
      <c r="PA67" s="130"/>
      <c r="PB67" s="130"/>
      <c r="PC67" s="130"/>
      <c r="PD67" s="130"/>
      <c r="PE67" s="130"/>
      <c r="PF67" s="130"/>
      <c r="PG67" s="130"/>
      <c r="PH67" s="130"/>
      <c r="PI67" s="130"/>
      <c r="PJ67" s="130"/>
      <c r="PK67" s="130"/>
      <c r="PL67" s="130"/>
      <c r="PM67" s="130"/>
      <c r="PN67" s="130"/>
      <c r="PO67" s="130"/>
      <c r="PP67" s="130"/>
      <c r="PQ67" s="130"/>
      <c r="PR67" s="130"/>
      <c r="PS67" s="130"/>
      <c r="PT67" s="130"/>
      <c r="PU67" s="130"/>
      <c r="PV67" s="130"/>
      <c r="PW67" s="130"/>
      <c r="PX67" s="130"/>
      <c r="PY67" s="130"/>
      <c r="PZ67" s="130"/>
      <c r="QA67" s="130"/>
      <c r="QB67" s="130"/>
      <c r="QC67" s="130"/>
      <c r="QD67" s="130"/>
      <c r="QE67" s="130"/>
      <c r="QF67" s="130"/>
      <c r="QG67" s="130"/>
      <c r="QH67" s="130"/>
      <c r="QI67" s="130"/>
      <c r="QJ67" s="130"/>
      <c r="QK67" s="130"/>
      <c r="QL67" s="130"/>
      <c r="QM67" s="130"/>
      <c r="QN67" s="130"/>
      <c r="QO67" s="130"/>
      <c r="QP67" s="130"/>
      <c r="QQ67" s="130"/>
      <c r="QR67" s="130"/>
      <c r="QS67" s="130"/>
      <c r="QT67" s="130"/>
      <c r="QU67" s="130"/>
      <c r="QV67" s="130"/>
      <c r="QW67" s="130"/>
      <c r="QX67" s="130"/>
      <c r="QY67" s="130"/>
      <c r="QZ67" s="130"/>
      <c r="RA67" s="130"/>
      <c r="RB67" s="130"/>
      <c r="RC67" s="130"/>
      <c r="RD67" s="130"/>
      <c r="RE67" s="130"/>
      <c r="RF67" s="130"/>
      <c r="RG67" s="130"/>
      <c r="RH67" s="130"/>
      <c r="RI67" s="130"/>
      <c r="RJ67" s="130"/>
      <c r="RK67" s="130"/>
      <c r="RL67" s="130"/>
      <c r="RM67" s="130"/>
      <c r="RN67" s="130"/>
      <c r="RO67" s="130"/>
      <c r="RP67" s="130"/>
      <c r="RQ67" s="130"/>
      <c r="RR67" s="130"/>
      <c r="RS67" s="130"/>
      <c r="RT67" s="130"/>
      <c r="RU67" s="130"/>
      <c r="RV67" s="130"/>
      <c r="RW67" s="130"/>
      <c r="RX67" s="130"/>
      <c r="RY67" s="130"/>
      <c r="RZ67" s="130"/>
      <c r="SA67" s="130"/>
      <c r="SB67" s="130"/>
      <c r="SC67" s="130"/>
      <c r="SD67" s="130"/>
      <c r="SE67" s="130"/>
      <c r="SF67" s="130"/>
      <c r="SG67" s="130"/>
      <c r="SH67" s="130"/>
      <c r="SI67" s="130"/>
      <c r="SJ67" s="130"/>
      <c r="SK67" s="130"/>
      <c r="SL67" s="130"/>
      <c r="SM67" s="130"/>
      <c r="SN67" s="130"/>
      <c r="SO67" s="130"/>
      <c r="SP67" s="130"/>
      <c r="SQ67" s="130"/>
      <c r="SR67" s="130"/>
      <c r="SS67" s="130"/>
      <c r="ST67" s="130"/>
      <c r="SU67" s="130"/>
      <c r="SV67" s="130"/>
      <c r="SW67" s="130"/>
      <c r="SX67" s="130"/>
      <c r="SY67" s="130"/>
      <c r="SZ67" s="130"/>
      <c r="TA67" s="130"/>
      <c r="TB67" s="130"/>
      <c r="TC67" s="130"/>
      <c r="TD67" s="130"/>
      <c r="TE67" s="130"/>
      <c r="TF67" s="130"/>
      <c r="TG67" s="130"/>
      <c r="TH67" s="130"/>
      <c r="TI67" s="130"/>
      <c r="TJ67" s="130"/>
      <c r="TK67" s="130"/>
      <c r="TL67" s="130"/>
      <c r="TM67" s="130"/>
      <c r="TN67" s="130"/>
      <c r="TO67" s="130"/>
      <c r="TP67" s="130"/>
      <c r="TQ67" s="130"/>
      <c r="TR67" s="130"/>
      <c r="TS67" s="130"/>
      <c r="TT67" s="130"/>
      <c r="TU67" s="130"/>
      <c r="TV67" s="130"/>
      <c r="TW67" s="130"/>
      <c r="TX67" s="130"/>
      <c r="TY67" s="130"/>
      <c r="TZ67" s="130"/>
      <c r="UA67" s="130"/>
      <c r="UB67" s="130"/>
      <c r="UC67" s="130"/>
      <c r="UD67" s="130"/>
      <c r="UE67" s="130"/>
      <c r="UF67" s="130"/>
      <c r="UG67" s="130"/>
      <c r="UH67" s="130"/>
      <c r="UI67" s="130"/>
      <c r="UJ67" s="130"/>
      <c r="UK67" s="130"/>
      <c r="UL67" s="130"/>
      <c r="UM67" s="130"/>
      <c r="UN67" s="130"/>
      <c r="UO67" s="130"/>
      <c r="UP67" s="130"/>
      <c r="UQ67" s="130"/>
      <c r="UR67" s="130"/>
      <c r="US67" s="130"/>
      <c r="UT67" s="130"/>
      <c r="UU67" s="130"/>
      <c r="UV67" s="130"/>
      <c r="UW67" s="130"/>
      <c r="UX67" s="130"/>
      <c r="UY67" s="130"/>
      <c r="UZ67" s="130"/>
      <c r="VA67" s="130"/>
      <c r="VB67" s="130"/>
      <c r="VC67" s="130"/>
      <c r="VD67" s="130"/>
      <c r="VE67" s="130"/>
      <c r="VF67" s="130"/>
      <c r="VG67" s="130"/>
      <c r="VH67" s="130"/>
      <c r="VI67" s="130"/>
      <c r="VJ67" s="130"/>
      <c r="VK67" s="130"/>
      <c r="VL67" s="130"/>
      <c r="VM67" s="130"/>
      <c r="VN67" s="130"/>
      <c r="VO67" s="130"/>
      <c r="VP67" s="130"/>
      <c r="VQ67" s="130"/>
      <c r="VR67" s="130"/>
      <c r="VS67" s="130"/>
      <c r="VT67" s="130"/>
      <c r="VU67" s="130"/>
      <c r="VV67" s="130"/>
      <c r="VW67" s="130"/>
      <c r="VX67" s="130"/>
      <c r="VY67" s="130"/>
      <c r="VZ67" s="130"/>
      <c r="WA67" s="130"/>
      <c r="WB67" s="130"/>
      <c r="WC67" s="130"/>
      <c r="WD67" s="130"/>
      <c r="WE67" s="130"/>
      <c r="WF67" s="130"/>
      <c r="WG67" s="130"/>
      <c r="WH67" s="130"/>
      <c r="WI67" s="130"/>
      <c r="WJ67" s="130"/>
      <c r="WK67" s="130"/>
      <c r="WL67" s="130"/>
      <c r="WM67" s="130"/>
      <c r="WN67" s="130"/>
      <c r="WO67" s="130"/>
      <c r="WP67" s="130"/>
      <c r="WQ67" s="130"/>
      <c r="WR67" s="130"/>
      <c r="WS67" s="130"/>
      <c r="WT67" s="130"/>
      <c r="WU67" s="130"/>
      <c r="WV67" s="130"/>
      <c r="WW67" s="130"/>
      <c r="WX67" s="130"/>
      <c r="WY67" s="130"/>
      <c r="WZ67" s="130"/>
      <c r="XA67" s="130"/>
      <c r="XB67" s="130"/>
      <c r="XC67" s="130"/>
      <c r="XD67" s="130"/>
      <c r="XE67" s="130"/>
      <c r="XF67" s="130"/>
      <c r="XG67" s="130"/>
      <c r="XH67" s="130"/>
      <c r="XI67" s="130"/>
      <c r="XJ67" s="130"/>
      <c r="XK67" s="130"/>
      <c r="XL67" s="130"/>
      <c r="XM67" s="130"/>
      <c r="XN67" s="130"/>
      <c r="XO67" s="130"/>
      <c r="XP67" s="130"/>
      <c r="XQ67" s="130"/>
      <c r="XR67" s="130"/>
      <c r="XS67" s="130"/>
      <c r="XT67" s="130"/>
      <c r="XU67" s="130"/>
      <c r="XV67" s="130"/>
      <c r="XW67" s="130"/>
      <c r="XX67" s="130"/>
      <c r="XY67" s="130"/>
      <c r="XZ67" s="130"/>
      <c r="YA67" s="130"/>
      <c r="YB67" s="130"/>
      <c r="YC67" s="130"/>
      <c r="YD67" s="130"/>
      <c r="YE67" s="130"/>
      <c r="YF67" s="130"/>
      <c r="YG67" s="130"/>
      <c r="YH67" s="130"/>
      <c r="YI67" s="130"/>
      <c r="YJ67" s="130"/>
      <c r="YK67" s="130"/>
      <c r="YL67" s="130"/>
      <c r="YM67" s="130"/>
      <c r="YN67" s="130"/>
      <c r="YO67" s="130"/>
      <c r="YP67" s="130"/>
      <c r="YQ67" s="130"/>
      <c r="YR67" s="130"/>
      <c r="YS67" s="130"/>
      <c r="YT67" s="130"/>
      <c r="YU67" s="130"/>
      <c r="YV67" s="130"/>
      <c r="YW67" s="130"/>
      <c r="YX67" s="130"/>
      <c r="YY67" s="130"/>
      <c r="YZ67" s="130"/>
      <c r="ZA67" s="130"/>
      <c r="ZB67" s="130"/>
      <c r="ZC67" s="130"/>
      <c r="ZD67" s="130"/>
      <c r="ZE67" s="130"/>
      <c r="ZF67" s="130"/>
      <c r="ZG67" s="130"/>
      <c r="ZH67" s="130"/>
      <c r="ZI67" s="130"/>
      <c r="ZJ67" s="130"/>
      <c r="ZK67" s="130"/>
      <c r="ZL67" s="130"/>
      <c r="ZM67" s="130"/>
      <c r="ZN67" s="130"/>
      <c r="ZO67" s="130"/>
      <c r="ZP67" s="130"/>
      <c r="ZQ67" s="130"/>
      <c r="ZR67" s="130"/>
      <c r="ZS67" s="130"/>
      <c r="ZT67" s="130"/>
      <c r="ZU67" s="130"/>
      <c r="ZV67" s="130"/>
      <c r="ZW67" s="130"/>
      <c r="ZX67" s="130"/>
      <c r="ZY67" s="130"/>
      <c r="ZZ67" s="130"/>
    </row>
    <row r="68" spans="1:702" hidden="1" outlineLevel="1">
      <c r="A68" s="9">
        <v>42278</v>
      </c>
      <c r="B68" s="130">
        <v>2318.3821093699999</v>
      </c>
      <c r="C68" s="130">
        <v>1232.05746234</v>
      </c>
      <c r="D68" s="130">
        <v>1.09561653</v>
      </c>
      <c r="E68" s="130">
        <v>556.28192207999996</v>
      </c>
      <c r="F68" s="130">
        <v>3.1803069000000002</v>
      </c>
      <c r="G68" s="130">
        <v>0.21053263</v>
      </c>
      <c r="H68" s="130">
        <v>13.009959419999999</v>
      </c>
      <c r="I68" s="130">
        <v>374.20471322999998</v>
      </c>
      <c r="J68" s="130">
        <v>90.664492969999998</v>
      </c>
      <c r="K68" s="130">
        <v>8.9617253399999992</v>
      </c>
      <c r="L68" s="130">
        <v>1.4236892999999999</v>
      </c>
      <c r="M68" s="170" t="s">
        <v>186</v>
      </c>
      <c r="N68" s="130">
        <v>32.402828710000001</v>
      </c>
      <c r="O68" s="130">
        <v>0.79219307999999999</v>
      </c>
      <c r="P68" s="130">
        <v>0.77860026000000004</v>
      </c>
      <c r="Q68" s="130">
        <v>8.1200000000000002E-6</v>
      </c>
      <c r="R68" s="130">
        <v>2.0078504700000002</v>
      </c>
      <c r="S68" s="130">
        <v>2.2000000000000001E-7</v>
      </c>
      <c r="T68" s="130">
        <v>1.3102077700000001</v>
      </c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  <c r="IW68" s="130"/>
      <c r="IX68" s="130"/>
      <c r="IY68" s="130"/>
      <c r="IZ68" s="130"/>
      <c r="JA68" s="130"/>
      <c r="JB68" s="130"/>
      <c r="JC68" s="130"/>
      <c r="JD68" s="130"/>
      <c r="JE68" s="130"/>
      <c r="JF68" s="130"/>
      <c r="JG68" s="130"/>
      <c r="JH68" s="130"/>
      <c r="JI68" s="130"/>
      <c r="JJ68" s="130"/>
      <c r="JK68" s="130"/>
      <c r="JL68" s="130"/>
      <c r="JM68" s="130"/>
      <c r="JN68" s="130"/>
      <c r="JO68" s="130"/>
      <c r="JP68" s="130"/>
      <c r="JQ68" s="130"/>
      <c r="JR68" s="130"/>
      <c r="JS68" s="130"/>
      <c r="JT68" s="130"/>
      <c r="JU68" s="130"/>
      <c r="JV68" s="130"/>
      <c r="JW68" s="130"/>
      <c r="JX68" s="130"/>
      <c r="JY68" s="130"/>
      <c r="JZ68" s="130"/>
      <c r="KA68" s="130"/>
      <c r="KB68" s="130"/>
      <c r="KC68" s="130"/>
      <c r="KD68" s="130"/>
      <c r="KE68" s="130"/>
      <c r="KF68" s="130"/>
      <c r="KG68" s="130"/>
      <c r="KH68" s="130"/>
      <c r="KI68" s="130"/>
      <c r="KJ68" s="130"/>
      <c r="KK68" s="130"/>
      <c r="KL68" s="130"/>
      <c r="KM68" s="130"/>
      <c r="KN68" s="130"/>
      <c r="KO68" s="130"/>
      <c r="KP68" s="130"/>
      <c r="KQ68" s="130"/>
      <c r="KR68" s="130"/>
      <c r="KS68" s="130"/>
      <c r="KT68" s="130"/>
      <c r="KU68" s="130"/>
      <c r="KV68" s="130"/>
      <c r="KW68" s="130"/>
      <c r="KX68" s="130"/>
      <c r="KY68" s="130"/>
      <c r="KZ68" s="130"/>
      <c r="LA68" s="130"/>
      <c r="LB68" s="130"/>
      <c r="LC68" s="130"/>
      <c r="LD68" s="130"/>
      <c r="LE68" s="130"/>
      <c r="LF68" s="130"/>
      <c r="LG68" s="130"/>
      <c r="LH68" s="130"/>
      <c r="LI68" s="130"/>
      <c r="LJ68" s="130"/>
      <c r="LK68" s="130"/>
      <c r="LL68" s="130"/>
      <c r="LM68" s="130"/>
      <c r="LN68" s="130"/>
      <c r="LO68" s="130"/>
      <c r="LP68" s="130"/>
      <c r="LQ68" s="130"/>
      <c r="LR68" s="130"/>
      <c r="LS68" s="130"/>
      <c r="LT68" s="130"/>
      <c r="LU68" s="130"/>
      <c r="LV68" s="130"/>
      <c r="LW68" s="130"/>
      <c r="LX68" s="130"/>
      <c r="LY68" s="130"/>
      <c r="LZ68" s="130"/>
      <c r="MA68" s="130"/>
      <c r="MB68" s="130"/>
      <c r="MC68" s="130"/>
      <c r="MD68" s="130"/>
      <c r="ME68" s="130"/>
      <c r="MF68" s="130"/>
      <c r="MG68" s="130"/>
      <c r="MH68" s="130"/>
      <c r="MI68" s="130"/>
      <c r="MJ68" s="130"/>
      <c r="MK68" s="130"/>
      <c r="ML68" s="130"/>
      <c r="MM68" s="130"/>
      <c r="MN68" s="130"/>
      <c r="MO68" s="130"/>
      <c r="MP68" s="130"/>
      <c r="MQ68" s="130"/>
      <c r="MR68" s="130"/>
      <c r="MS68" s="130"/>
      <c r="MT68" s="130"/>
      <c r="MU68" s="130"/>
      <c r="MV68" s="130"/>
      <c r="MW68" s="130"/>
      <c r="MX68" s="130"/>
      <c r="MY68" s="130"/>
      <c r="MZ68" s="130"/>
      <c r="NA68" s="130"/>
      <c r="NB68" s="130"/>
      <c r="NC68" s="130"/>
      <c r="ND68" s="130"/>
      <c r="NE68" s="130"/>
      <c r="NF68" s="130"/>
      <c r="NG68" s="130"/>
      <c r="NH68" s="130"/>
      <c r="NI68" s="130"/>
      <c r="NJ68" s="130"/>
      <c r="NK68" s="130"/>
      <c r="NL68" s="130"/>
      <c r="NM68" s="130"/>
      <c r="NN68" s="130"/>
      <c r="NO68" s="130"/>
      <c r="NP68" s="130"/>
      <c r="NQ68" s="130"/>
      <c r="NR68" s="130"/>
      <c r="NS68" s="130"/>
      <c r="NT68" s="130"/>
      <c r="NU68" s="130"/>
      <c r="NV68" s="130"/>
      <c r="NW68" s="130"/>
      <c r="NX68" s="130"/>
      <c r="NY68" s="130"/>
      <c r="NZ68" s="130"/>
      <c r="OA68" s="130"/>
      <c r="OB68" s="130"/>
      <c r="OC68" s="130"/>
      <c r="OD68" s="130"/>
      <c r="OE68" s="130"/>
      <c r="OF68" s="130"/>
      <c r="OG68" s="130"/>
      <c r="OH68" s="130"/>
      <c r="OI68" s="130"/>
      <c r="OJ68" s="130"/>
      <c r="OK68" s="130"/>
      <c r="OL68" s="130"/>
      <c r="OM68" s="130"/>
      <c r="ON68" s="130"/>
      <c r="OO68" s="130"/>
      <c r="OP68" s="130"/>
      <c r="OQ68" s="130"/>
      <c r="OR68" s="130"/>
      <c r="OS68" s="130"/>
      <c r="OT68" s="130"/>
      <c r="OU68" s="130"/>
      <c r="OV68" s="130"/>
      <c r="OW68" s="130"/>
      <c r="OX68" s="130"/>
      <c r="OY68" s="130"/>
      <c r="OZ68" s="130"/>
      <c r="PA68" s="130"/>
      <c r="PB68" s="130"/>
      <c r="PC68" s="130"/>
      <c r="PD68" s="130"/>
      <c r="PE68" s="130"/>
      <c r="PF68" s="130"/>
      <c r="PG68" s="130"/>
      <c r="PH68" s="130"/>
      <c r="PI68" s="130"/>
      <c r="PJ68" s="130"/>
      <c r="PK68" s="130"/>
      <c r="PL68" s="130"/>
      <c r="PM68" s="130"/>
      <c r="PN68" s="130"/>
      <c r="PO68" s="130"/>
      <c r="PP68" s="130"/>
      <c r="PQ68" s="130"/>
      <c r="PR68" s="130"/>
      <c r="PS68" s="130"/>
      <c r="PT68" s="130"/>
      <c r="PU68" s="130"/>
      <c r="PV68" s="130"/>
      <c r="PW68" s="130"/>
      <c r="PX68" s="130"/>
      <c r="PY68" s="130"/>
      <c r="PZ68" s="130"/>
      <c r="QA68" s="130"/>
      <c r="QB68" s="130"/>
      <c r="QC68" s="130"/>
      <c r="QD68" s="130"/>
      <c r="QE68" s="130"/>
      <c r="QF68" s="130"/>
      <c r="QG68" s="130"/>
      <c r="QH68" s="130"/>
      <c r="QI68" s="130"/>
      <c r="QJ68" s="130"/>
      <c r="QK68" s="130"/>
      <c r="QL68" s="130"/>
      <c r="QM68" s="130"/>
      <c r="QN68" s="130"/>
      <c r="QO68" s="130"/>
      <c r="QP68" s="130"/>
      <c r="QQ68" s="130"/>
      <c r="QR68" s="130"/>
      <c r="QS68" s="130"/>
      <c r="QT68" s="130"/>
      <c r="QU68" s="130"/>
      <c r="QV68" s="130"/>
      <c r="QW68" s="130"/>
      <c r="QX68" s="130"/>
      <c r="QY68" s="130"/>
      <c r="QZ68" s="130"/>
      <c r="RA68" s="130"/>
      <c r="RB68" s="130"/>
      <c r="RC68" s="130"/>
      <c r="RD68" s="130"/>
      <c r="RE68" s="130"/>
      <c r="RF68" s="130"/>
      <c r="RG68" s="130"/>
      <c r="RH68" s="130"/>
      <c r="RI68" s="130"/>
      <c r="RJ68" s="130"/>
      <c r="RK68" s="130"/>
      <c r="RL68" s="130"/>
      <c r="RM68" s="130"/>
      <c r="RN68" s="130"/>
      <c r="RO68" s="130"/>
      <c r="RP68" s="130"/>
      <c r="RQ68" s="130"/>
      <c r="RR68" s="130"/>
      <c r="RS68" s="130"/>
      <c r="RT68" s="130"/>
      <c r="RU68" s="130"/>
      <c r="RV68" s="130"/>
      <c r="RW68" s="130"/>
      <c r="RX68" s="130"/>
      <c r="RY68" s="130"/>
      <c r="RZ68" s="130"/>
      <c r="SA68" s="130"/>
      <c r="SB68" s="130"/>
      <c r="SC68" s="130"/>
      <c r="SD68" s="130"/>
      <c r="SE68" s="130"/>
      <c r="SF68" s="130"/>
      <c r="SG68" s="130"/>
      <c r="SH68" s="130"/>
      <c r="SI68" s="130"/>
      <c r="SJ68" s="130"/>
      <c r="SK68" s="130"/>
      <c r="SL68" s="130"/>
      <c r="SM68" s="130"/>
      <c r="SN68" s="130"/>
      <c r="SO68" s="130"/>
      <c r="SP68" s="130"/>
      <c r="SQ68" s="130"/>
      <c r="SR68" s="130"/>
      <c r="SS68" s="130"/>
      <c r="ST68" s="130"/>
      <c r="SU68" s="130"/>
      <c r="SV68" s="130"/>
      <c r="SW68" s="130"/>
      <c r="SX68" s="130"/>
      <c r="SY68" s="130"/>
      <c r="SZ68" s="130"/>
      <c r="TA68" s="130"/>
      <c r="TB68" s="130"/>
      <c r="TC68" s="130"/>
      <c r="TD68" s="130"/>
      <c r="TE68" s="130"/>
      <c r="TF68" s="130"/>
      <c r="TG68" s="130"/>
      <c r="TH68" s="130"/>
      <c r="TI68" s="130"/>
      <c r="TJ68" s="130"/>
      <c r="TK68" s="130"/>
      <c r="TL68" s="130"/>
      <c r="TM68" s="130"/>
      <c r="TN68" s="130"/>
      <c r="TO68" s="130"/>
      <c r="TP68" s="130"/>
      <c r="TQ68" s="130"/>
      <c r="TR68" s="130"/>
      <c r="TS68" s="130"/>
      <c r="TT68" s="130"/>
      <c r="TU68" s="130"/>
      <c r="TV68" s="130"/>
      <c r="TW68" s="130"/>
      <c r="TX68" s="130"/>
      <c r="TY68" s="130"/>
      <c r="TZ68" s="130"/>
      <c r="UA68" s="130"/>
      <c r="UB68" s="130"/>
      <c r="UC68" s="130"/>
      <c r="UD68" s="130"/>
      <c r="UE68" s="130"/>
      <c r="UF68" s="130"/>
      <c r="UG68" s="130"/>
      <c r="UH68" s="130"/>
      <c r="UI68" s="130"/>
      <c r="UJ68" s="130"/>
      <c r="UK68" s="130"/>
      <c r="UL68" s="130"/>
      <c r="UM68" s="130"/>
      <c r="UN68" s="130"/>
      <c r="UO68" s="130"/>
      <c r="UP68" s="130"/>
      <c r="UQ68" s="130"/>
      <c r="UR68" s="130"/>
      <c r="US68" s="130"/>
      <c r="UT68" s="130"/>
      <c r="UU68" s="130"/>
      <c r="UV68" s="130"/>
      <c r="UW68" s="130"/>
      <c r="UX68" s="130"/>
      <c r="UY68" s="130"/>
      <c r="UZ68" s="130"/>
      <c r="VA68" s="130"/>
      <c r="VB68" s="130"/>
      <c r="VC68" s="130"/>
      <c r="VD68" s="130"/>
      <c r="VE68" s="130"/>
      <c r="VF68" s="130"/>
      <c r="VG68" s="130"/>
      <c r="VH68" s="130"/>
      <c r="VI68" s="130"/>
      <c r="VJ68" s="130"/>
      <c r="VK68" s="130"/>
      <c r="VL68" s="130"/>
      <c r="VM68" s="130"/>
      <c r="VN68" s="130"/>
      <c r="VO68" s="130"/>
      <c r="VP68" s="130"/>
      <c r="VQ68" s="130"/>
      <c r="VR68" s="130"/>
      <c r="VS68" s="130"/>
      <c r="VT68" s="130"/>
      <c r="VU68" s="130"/>
      <c r="VV68" s="130"/>
      <c r="VW68" s="130"/>
      <c r="VX68" s="130"/>
      <c r="VY68" s="130"/>
      <c r="VZ68" s="130"/>
      <c r="WA68" s="130"/>
      <c r="WB68" s="130"/>
      <c r="WC68" s="130"/>
      <c r="WD68" s="130"/>
      <c r="WE68" s="130"/>
      <c r="WF68" s="130"/>
      <c r="WG68" s="130"/>
      <c r="WH68" s="130"/>
      <c r="WI68" s="130"/>
      <c r="WJ68" s="130"/>
      <c r="WK68" s="130"/>
      <c r="WL68" s="130"/>
      <c r="WM68" s="130"/>
      <c r="WN68" s="130"/>
      <c r="WO68" s="130"/>
      <c r="WP68" s="130"/>
      <c r="WQ68" s="130"/>
      <c r="WR68" s="130"/>
      <c r="WS68" s="130"/>
      <c r="WT68" s="130"/>
      <c r="WU68" s="130"/>
      <c r="WV68" s="130"/>
      <c r="WW68" s="130"/>
      <c r="WX68" s="130"/>
      <c r="WY68" s="130"/>
      <c r="WZ68" s="130"/>
      <c r="XA68" s="130"/>
      <c r="XB68" s="130"/>
      <c r="XC68" s="130"/>
      <c r="XD68" s="130"/>
      <c r="XE68" s="130"/>
      <c r="XF68" s="130"/>
      <c r="XG68" s="130"/>
      <c r="XH68" s="130"/>
      <c r="XI68" s="130"/>
      <c r="XJ68" s="130"/>
      <c r="XK68" s="130"/>
      <c r="XL68" s="130"/>
      <c r="XM68" s="130"/>
      <c r="XN68" s="130"/>
      <c r="XO68" s="130"/>
      <c r="XP68" s="130"/>
      <c r="XQ68" s="130"/>
      <c r="XR68" s="130"/>
      <c r="XS68" s="130"/>
      <c r="XT68" s="130"/>
      <c r="XU68" s="130"/>
      <c r="XV68" s="130"/>
      <c r="XW68" s="130"/>
      <c r="XX68" s="130"/>
      <c r="XY68" s="130"/>
      <c r="XZ68" s="130"/>
      <c r="YA68" s="130"/>
      <c r="YB68" s="130"/>
      <c r="YC68" s="130"/>
      <c r="YD68" s="130"/>
      <c r="YE68" s="130"/>
      <c r="YF68" s="130"/>
      <c r="YG68" s="130"/>
      <c r="YH68" s="130"/>
      <c r="YI68" s="130"/>
      <c r="YJ68" s="130"/>
      <c r="YK68" s="130"/>
      <c r="YL68" s="130"/>
      <c r="YM68" s="130"/>
      <c r="YN68" s="130"/>
      <c r="YO68" s="130"/>
      <c r="YP68" s="130"/>
      <c r="YQ68" s="130"/>
      <c r="YR68" s="130"/>
      <c r="YS68" s="130"/>
      <c r="YT68" s="130"/>
      <c r="YU68" s="130"/>
      <c r="YV68" s="130"/>
      <c r="YW68" s="130"/>
      <c r="YX68" s="130"/>
      <c r="YY68" s="130"/>
      <c r="YZ68" s="130"/>
      <c r="ZA68" s="130"/>
      <c r="ZB68" s="130"/>
      <c r="ZC68" s="130"/>
      <c r="ZD68" s="130"/>
      <c r="ZE68" s="130"/>
      <c r="ZF68" s="130"/>
      <c r="ZG68" s="130"/>
      <c r="ZH68" s="130"/>
      <c r="ZI68" s="130"/>
      <c r="ZJ68" s="130"/>
      <c r="ZK68" s="130"/>
      <c r="ZL68" s="130"/>
      <c r="ZM68" s="130"/>
      <c r="ZN68" s="130"/>
      <c r="ZO68" s="130"/>
      <c r="ZP68" s="130"/>
      <c r="ZQ68" s="130"/>
      <c r="ZR68" s="130"/>
      <c r="ZS68" s="130"/>
      <c r="ZT68" s="130"/>
      <c r="ZU68" s="130"/>
      <c r="ZV68" s="130"/>
      <c r="ZW68" s="130"/>
      <c r="ZX68" s="130"/>
      <c r="ZY68" s="130"/>
      <c r="ZZ68" s="130"/>
    </row>
    <row r="69" spans="1:702" hidden="1" outlineLevel="1">
      <c r="A69" s="9">
        <v>42309</v>
      </c>
      <c r="B69" s="130">
        <v>2403.3935812300001</v>
      </c>
      <c r="C69" s="130">
        <v>1293.32311488</v>
      </c>
      <c r="D69" s="130">
        <v>1.07171836</v>
      </c>
      <c r="E69" s="130">
        <v>573.58835535000003</v>
      </c>
      <c r="F69" s="130">
        <v>3.3614888399999998</v>
      </c>
      <c r="G69" s="130">
        <v>0.20199734</v>
      </c>
      <c r="H69" s="130">
        <v>12.97412016</v>
      </c>
      <c r="I69" s="130">
        <v>377.98253205999998</v>
      </c>
      <c r="J69" s="130">
        <v>93.034411270000007</v>
      </c>
      <c r="K69" s="130">
        <v>9.5892335600000003</v>
      </c>
      <c r="L69" s="130">
        <v>1.4748069800000001</v>
      </c>
      <c r="M69" s="170" t="s">
        <v>186</v>
      </c>
      <c r="N69" s="130">
        <v>31.75768909</v>
      </c>
      <c r="O69" s="130">
        <v>0.75506972999999999</v>
      </c>
      <c r="P69" s="130">
        <v>0.74613379000000002</v>
      </c>
      <c r="Q69" s="130">
        <v>8.3100000000000001E-6</v>
      </c>
      <c r="R69" s="130">
        <v>1.9991660600000001</v>
      </c>
      <c r="S69" s="130">
        <v>2.996064E-2</v>
      </c>
      <c r="T69" s="130">
        <v>1.5037748099999999</v>
      </c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  <c r="IW69" s="130"/>
      <c r="IX69" s="130"/>
      <c r="IY69" s="130"/>
      <c r="IZ69" s="130"/>
      <c r="JA69" s="130"/>
      <c r="JB69" s="130"/>
      <c r="JC69" s="130"/>
      <c r="JD69" s="130"/>
      <c r="JE69" s="130"/>
      <c r="JF69" s="130"/>
      <c r="JG69" s="130"/>
      <c r="JH69" s="130"/>
      <c r="JI69" s="130"/>
      <c r="JJ69" s="130"/>
      <c r="JK69" s="130"/>
      <c r="JL69" s="130"/>
      <c r="JM69" s="130"/>
      <c r="JN69" s="130"/>
      <c r="JO69" s="130"/>
      <c r="JP69" s="130"/>
      <c r="JQ69" s="130"/>
      <c r="JR69" s="130"/>
      <c r="JS69" s="130"/>
      <c r="JT69" s="130"/>
      <c r="JU69" s="130"/>
      <c r="JV69" s="130"/>
      <c r="JW69" s="130"/>
      <c r="JX69" s="130"/>
      <c r="JY69" s="130"/>
      <c r="JZ69" s="130"/>
      <c r="KA69" s="130"/>
      <c r="KB69" s="130"/>
      <c r="KC69" s="130"/>
      <c r="KD69" s="130"/>
      <c r="KE69" s="130"/>
      <c r="KF69" s="130"/>
      <c r="KG69" s="130"/>
      <c r="KH69" s="130"/>
      <c r="KI69" s="130"/>
      <c r="KJ69" s="130"/>
      <c r="KK69" s="130"/>
      <c r="KL69" s="130"/>
      <c r="KM69" s="130"/>
      <c r="KN69" s="130"/>
      <c r="KO69" s="130"/>
      <c r="KP69" s="130"/>
      <c r="KQ69" s="130"/>
      <c r="KR69" s="130"/>
      <c r="KS69" s="130"/>
      <c r="KT69" s="130"/>
      <c r="KU69" s="130"/>
      <c r="KV69" s="130"/>
      <c r="KW69" s="130"/>
      <c r="KX69" s="130"/>
      <c r="KY69" s="130"/>
      <c r="KZ69" s="130"/>
      <c r="LA69" s="130"/>
      <c r="LB69" s="130"/>
      <c r="LC69" s="130"/>
      <c r="LD69" s="130"/>
      <c r="LE69" s="130"/>
      <c r="LF69" s="130"/>
      <c r="LG69" s="130"/>
      <c r="LH69" s="130"/>
      <c r="LI69" s="130"/>
      <c r="LJ69" s="130"/>
      <c r="LK69" s="130"/>
      <c r="LL69" s="130"/>
      <c r="LM69" s="130"/>
      <c r="LN69" s="130"/>
      <c r="LO69" s="130"/>
      <c r="LP69" s="130"/>
      <c r="LQ69" s="130"/>
      <c r="LR69" s="130"/>
      <c r="LS69" s="130"/>
      <c r="LT69" s="130"/>
      <c r="LU69" s="130"/>
      <c r="LV69" s="130"/>
      <c r="LW69" s="130"/>
      <c r="LX69" s="130"/>
      <c r="LY69" s="130"/>
      <c r="LZ69" s="130"/>
      <c r="MA69" s="130"/>
      <c r="MB69" s="130"/>
      <c r="MC69" s="130"/>
      <c r="MD69" s="130"/>
      <c r="ME69" s="130"/>
      <c r="MF69" s="130"/>
      <c r="MG69" s="130"/>
      <c r="MH69" s="130"/>
      <c r="MI69" s="130"/>
      <c r="MJ69" s="130"/>
      <c r="MK69" s="130"/>
      <c r="ML69" s="130"/>
      <c r="MM69" s="130"/>
      <c r="MN69" s="130"/>
      <c r="MO69" s="130"/>
      <c r="MP69" s="130"/>
      <c r="MQ69" s="130"/>
      <c r="MR69" s="130"/>
      <c r="MS69" s="130"/>
      <c r="MT69" s="130"/>
      <c r="MU69" s="130"/>
      <c r="MV69" s="130"/>
      <c r="MW69" s="130"/>
      <c r="MX69" s="130"/>
      <c r="MY69" s="130"/>
      <c r="MZ69" s="130"/>
      <c r="NA69" s="130"/>
      <c r="NB69" s="130"/>
      <c r="NC69" s="130"/>
      <c r="ND69" s="130"/>
      <c r="NE69" s="130"/>
      <c r="NF69" s="130"/>
      <c r="NG69" s="130"/>
      <c r="NH69" s="130"/>
      <c r="NI69" s="130"/>
      <c r="NJ69" s="130"/>
      <c r="NK69" s="130"/>
      <c r="NL69" s="130"/>
      <c r="NM69" s="130"/>
      <c r="NN69" s="130"/>
      <c r="NO69" s="130"/>
      <c r="NP69" s="130"/>
      <c r="NQ69" s="130"/>
      <c r="NR69" s="130"/>
      <c r="NS69" s="130"/>
      <c r="NT69" s="130"/>
      <c r="NU69" s="130"/>
      <c r="NV69" s="130"/>
      <c r="NW69" s="130"/>
      <c r="NX69" s="130"/>
      <c r="NY69" s="130"/>
      <c r="NZ69" s="130"/>
      <c r="OA69" s="130"/>
      <c r="OB69" s="130"/>
      <c r="OC69" s="130"/>
      <c r="OD69" s="130"/>
      <c r="OE69" s="130"/>
      <c r="OF69" s="130"/>
      <c r="OG69" s="130"/>
      <c r="OH69" s="130"/>
      <c r="OI69" s="130"/>
      <c r="OJ69" s="130"/>
      <c r="OK69" s="130"/>
      <c r="OL69" s="130"/>
      <c r="OM69" s="130"/>
      <c r="ON69" s="130"/>
      <c r="OO69" s="130"/>
      <c r="OP69" s="130"/>
      <c r="OQ69" s="130"/>
      <c r="OR69" s="130"/>
      <c r="OS69" s="130"/>
      <c r="OT69" s="130"/>
      <c r="OU69" s="130"/>
      <c r="OV69" s="130"/>
      <c r="OW69" s="130"/>
      <c r="OX69" s="130"/>
      <c r="OY69" s="130"/>
      <c r="OZ69" s="130"/>
      <c r="PA69" s="130"/>
      <c r="PB69" s="130"/>
      <c r="PC69" s="130"/>
      <c r="PD69" s="130"/>
      <c r="PE69" s="130"/>
      <c r="PF69" s="130"/>
      <c r="PG69" s="130"/>
      <c r="PH69" s="130"/>
      <c r="PI69" s="130"/>
      <c r="PJ69" s="130"/>
      <c r="PK69" s="130"/>
      <c r="PL69" s="130"/>
      <c r="PM69" s="130"/>
      <c r="PN69" s="130"/>
      <c r="PO69" s="130"/>
      <c r="PP69" s="130"/>
      <c r="PQ69" s="130"/>
      <c r="PR69" s="130"/>
      <c r="PS69" s="130"/>
      <c r="PT69" s="130"/>
      <c r="PU69" s="130"/>
      <c r="PV69" s="130"/>
      <c r="PW69" s="130"/>
      <c r="PX69" s="130"/>
      <c r="PY69" s="130"/>
      <c r="PZ69" s="130"/>
      <c r="QA69" s="130"/>
      <c r="QB69" s="130"/>
      <c r="QC69" s="130"/>
      <c r="QD69" s="130"/>
      <c r="QE69" s="130"/>
      <c r="QF69" s="130"/>
      <c r="QG69" s="130"/>
      <c r="QH69" s="130"/>
      <c r="QI69" s="130"/>
      <c r="QJ69" s="130"/>
      <c r="QK69" s="130"/>
      <c r="QL69" s="130"/>
      <c r="QM69" s="130"/>
      <c r="QN69" s="130"/>
      <c r="QO69" s="130"/>
      <c r="QP69" s="130"/>
      <c r="QQ69" s="130"/>
      <c r="QR69" s="130"/>
      <c r="QS69" s="130"/>
      <c r="QT69" s="130"/>
      <c r="QU69" s="130"/>
      <c r="QV69" s="130"/>
      <c r="QW69" s="130"/>
      <c r="QX69" s="130"/>
      <c r="QY69" s="130"/>
      <c r="QZ69" s="130"/>
      <c r="RA69" s="130"/>
      <c r="RB69" s="130"/>
      <c r="RC69" s="130"/>
      <c r="RD69" s="130"/>
      <c r="RE69" s="130"/>
      <c r="RF69" s="130"/>
      <c r="RG69" s="130"/>
      <c r="RH69" s="130"/>
      <c r="RI69" s="130"/>
      <c r="RJ69" s="130"/>
      <c r="RK69" s="130"/>
      <c r="RL69" s="130"/>
      <c r="RM69" s="130"/>
      <c r="RN69" s="130"/>
      <c r="RO69" s="130"/>
      <c r="RP69" s="130"/>
      <c r="RQ69" s="130"/>
      <c r="RR69" s="130"/>
      <c r="RS69" s="130"/>
      <c r="RT69" s="130"/>
      <c r="RU69" s="130"/>
      <c r="RV69" s="130"/>
      <c r="RW69" s="130"/>
      <c r="RX69" s="130"/>
      <c r="RY69" s="130"/>
      <c r="RZ69" s="130"/>
      <c r="SA69" s="130"/>
      <c r="SB69" s="130"/>
      <c r="SC69" s="130"/>
      <c r="SD69" s="130"/>
      <c r="SE69" s="130"/>
      <c r="SF69" s="130"/>
      <c r="SG69" s="130"/>
      <c r="SH69" s="130"/>
      <c r="SI69" s="130"/>
      <c r="SJ69" s="130"/>
      <c r="SK69" s="130"/>
      <c r="SL69" s="130"/>
      <c r="SM69" s="130"/>
      <c r="SN69" s="130"/>
      <c r="SO69" s="130"/>
      <c r="SP69" s="130"/>
      <c r="SQ69" s="130"/>
      <c r="SR69" s="130"/>
      <c r="SS69" s="130"/>
      <c r="ST69" s="130"/>
      <c r="SU69" s="130"/>
      <c r="SV69" s="130"/>
      <c r="SW69" s="130"/>
      <c r="SX69" s="130"/>
      <c r="SY69" s="130"/>
      <c r="SZ69" s="130"/>
      <c r="TA69" s="130"/>
      <c r="TB69" s="130"/>
      <c r="TC69" s="130"/>
      <c r="TD69" s="130"/>
      <c r="TE69" s="130"/>
      <c r="TF69" s="130"/>
      <c r="TG69" s="130"/>
      <c r="TH69" s="130"/>
      <c r="TI69" s="130"/>
      <c r="TJ69" s="130"/>
      <c r="TK69" s="130"/>
      <c r="TL69" s="130"/>
      <c r="TM69" s="130"/>
      <c r="TN69" s="130"/>
      <c r="TO69" s="130"/>
      <c r="TP69" s="130"/>
      <c r="TQ69" s="130"/>
      <c r="TR69" s="130"/>
      <c r="TS69" s="130"/>
      <c r="TT69" s="130"/>
      <c r="TU69" s="130"/>
      <c r="TV69" s="130"/>
      <c r="TW69" s="130"/>
      <c r="TX69" s="130"/>
      <c r="TY69" s="130"/>
      <c r="TZ69" s="130"/>
      <c r="UA69" s="130"/>
      <c r="UB69" s="130"/>
      <c r="UC69" s="130"/>
      <c r="UD69" s="130"/>
      <c r="UE69" s="130"/>
      <c r="UF69" s="130"/>
      <c r="UG69" s="130"/>
      <c r="UH69" s="130"/>
      <c r="UI69" s="130"/>
      <c r="UJ69" s="130"/>
      <c r="UK69" s="130"/>
      <c r="UL69" s="130"/>
      <c r="UM69" s="130"/>
      <c r="UN69" s="130"/>
      <c r="UO69" s="130"/>
      <c r="UP69" s="130"/>
      <c r="UQ69" s="130"/>
      <c r="UR69" s="130"/>
      <c r="US69" s="130"/>
      <c r="UT69" s="130"/>
      <c r="UU69" s="130"/>
      <c r="UV69" s="130"/>
      <c r="UW69" s="130"/>
      <c r="UX69" s="130"/>
      <c r="UY69" s="130"/>
      <c r="UZ69" s="130"/>
      <c r="VA69" s="130"/>
      <c r="VB69" s="130"/>
      <c r="VC69" s="130"/>
      <c r="VD69" s="130"/>
      <c r="VE69" s="130"/>
      <c r="VF69" s="130"/>
      <c r="VG69" s="130"/>
      <c r="VH69" s="130"/>
      <c r="VI69" s="130"/>
      <c r="VJ69" s="130"/>
      <c r="VK69" s="130"/>
      <c r="VL69" s="130"/>
      <c r="VM69" s="130"/>
      <c r="VN69" s="130"/>
      <c r="VO69" s="130"/>
      <c r="VP69" s="130"/>
      <c r="VQ69" s="130"/>
      <c r="VR69" s="130"/>
      <c r="VS69" s="130"/>
      <c r="VT69" s="130"/>
      <c r="VU69" s="130"/>
      <c r="VV69" s="130"/>
      <c r="VW69" s="130"/>
      <c r="VX69" s="130"/>
      <c r="VY69" s="130"/>
      <c r="VZ69" s="130"/>
      <c r="WA69" s="130"/>
      <c r="WB69" s="130"/>
      <c r="WC69" s="130"/>
      <c r="WD69" s="130"/>
      <c r="WE69" s="130"/>
      <c r="WF69" s="130"/>
      <c r="WG69" s="130"/>
      <c r="WH69" s="130"/>
      <c r="WI69" s="130"/>
      <c r="WJ69" s="130"/>
      <c r="WK69" s="130"/>
      <c r="WL69" s="130"/>
      <c r="WM69" s="130"/>
      <c r="WN69" s="130"/>
      <c r="WO69" s="130"/>
      <c r="WP69" s="130"/>
      <c r="WQ69" s="130"/>
      <c r="WR69" s="130"/>
      <c r="WS69" s="130"/>
      <c r="WT69" s="130"/>
      <c r="WU69" s="130"/>
      <c r="WV69" s="130"/>
      <c r="WW69" s="130"/>
      <c r="WX69" s="130"/>
      <c r="WY69" s="130"/>
      <c r="WZ69" s="130"/>
      <c r="XA69" s="130"/>
      <c r="XB69" s="130"/>
      <c r="XC69" s="130"/>
      <c r="XD69" s="130"/>
      <c r="XE69" s="130"/>
      <c r="XF69" s="130"/>
      <c r="XG69" s="130"/>
      <c r="XH69" s="130"/>
      <c r="XI69" s="130"/>
      <c r="XJ69" s="130"/>
      <c r="XK69" s="130"/>
      <c r="XL69" s="130"/>
      <c r="XM69" s="130"/>
      <c r="XN69" s="130"/>
      <c r="XO69" s="130"/>
      <c r="XP69" s="130"/>
      <c r="XQ69" s="130"/>
      <c r="XR69" s="130"/>
      <c r="XS69" s="130"/>
      <c r="XT69" s="130"/>
      <c r="XU69" s="130"/>
      <c r="XV69" s="130"/>
      <c r="XW69" s="130"/>
      <c r="XX69" s="130"/>
      <c r="XY69" s="130"/>
      <c r="XZ69" s="130"/>
      <c r="YA69" s="130"/>
      <c r="YB69" s="130"/>
      <c r="YC69" s="130"/>
      <c r="YD69" s="130"/>
      <c r="YE69" s="130"/>
      <c r="YF69" s="130"/>
      <c r="YG69" s="130"/>
      <c r="YH69" s="130"/>
      <c r="YI69" s="130"/>
      <c r="YJ69" s="130"/>
      <c r="YK69" s="130"/>
      <c r="YL69" s="130"/>
      <c r="YM69" s="130"/>
      <c r="YN69" s="130"/>
      <c r="YO69" s="130"/>
      <c r="YP69" s="130"/>
      <c r="YQ69" s="130"/>
      <c r="YR69" s="130"/>
      <c r="YS69" s="130"/>
      <c r="YT69" s="130"/>
      <c r="YU69" s="130"/>
      <c r="YV69" s="130"/>
      <c r="YW69" s="130"/>
      <c r="YX69" s="130"/>
      <c r="YY69" s="130"/>
      <c r="YZ69" s="130"/>
      <c r="ZA69" s="130"/>
      <c r="ZB69" s="130"/>
      <c r="ZC69" s="130"/>
      <c r="ZD69" s="130"/>
      <c r="ZE69" s="130"/>
      <c r="ZF69" s="130"/>
      <c r="ZG69" s="130"/>
      <c r="ZH69" s="130"/>
      <c r="ZI69" s="130"/>
      <c r="ZJ69" s="130"/>
      <c r="ZK69" s="130"/>
      <c r="ZL69" s="130"/>
      <c r="ZM69" s="130"/>
      <c r="ZN69" s="130"/>
      <c r="ZO69" s="130"/>
      <c r="ZP69" s="130"/>
      <c r="ZQ69" s="130"/>
      <c r="ZR69" s="130"/>
      <c r="ZS69" s="130"/>
      <c r="ZT69" s="130"/>
      <c r="ZU69" s="130"/>
      <c r="ZV69" s="130"/>
      <c r="ZW69" s="130"/>
      <c r="ZX69" s="130"/>
      <c r="ZY69" s="130"/>
      <c r="ZZ69" s="130"/>
    </row>
    <row r="70" spans="1:702" hidden="1" outlineLevel="1">
      <c r="A70" s="9">
        <v>42339</v>
      </c>
      <c r="B70" s="130">
        <v>2366.6874648399998</v>
      </c>
      <c r="C70" s="130">
        <v>1256.6114288700001</v>
      </c>
      <c r="D70" s="130">
        <v>0.73009586999999998</v>
      </c>
      <c r="E70" s="130">
        <v>567.46441305999997</v>
      </c>
      <c r="F70" s="130">
        <v>0.27628504999999998</v>
      </c>
      <c r="G70" s="130">
        <v>0.32562735999999998</v>
      </c>
      <c r="H70" s="130">
        <v>14.47977468</v>
      </c>
      <c r="I70" s="130">
        <v>395.09583336999998</v>
      </c>
      <c r="J70" s="130">
        <v>86.457913320000003</v>
      </c>
      <c r="K70" s="130">
        <v>8.6745216799999998</v>
      </c>
      <c r="L70" s="130">
        <v>1.07443114</v>
      </c>
      <c r="M70" s="170" t="s">
        <v>186</v>
      </c>
      <c r="N70" s="130">
        <v>31.52695224</v>
      </c>
      <c r="O70" s="130">
        <v>0.33325117999999998</v>
      </c>
      <c r="P70" s="130">
        <v>0.66198725999999997</v>
      </c>
      <c r="Q70" s="130">
        <v>5.0006800000000004E-3</v>
      </c>
      <c r="R70" s="130">
        <v>1.4367325200000001</v>
      </c>
      <c r="S70" s="130">
        <v>2.5253959999999999E-2</v>
      </c>
      <c r="T70" s="130">
        <v>1.5079625999999999</v>
      </c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  <c r="FB70" s="130"/>
      <c r="FC70" s="130"/>
      <c r="FD70" s="130"/>
      <c r="FE70" s="130"/>
      <c r="FF70" s="130"/>
      <c r="FG70" s="130"/>
      <c r="FH70" s="130"/>
      <c r="FI70" s="130"/>
      <c r="FJ70" s="130"/>
      <c r="FK70" s="130"/>
      <c r="FL70" s="130"/>
      <c r="FM70" s="130"/>
      <c r="FN70" s="130"/>
      <c r="FO70" s="130"/>
      <c r="FP70" s="130"/>
      <c r="FQ70" s="130"/>
      <c r="FR70" s="130"/>
      <c r="FS70" s="130"/>
      <c r="FT70" s="130"/>
      <c r="FU70" s="130"/>
      <c r="FV70" s="130"/>
      <c r="FW70" s="130"/>
      <c r="FX70" s="130"/>
      <c r="FY70" s="130"/>
      <c r="FZ70" s="130"/>
      <c r="GA70" s="130"/>
      <c r="GB70" s="130"/>
      <c r="GC70" s="130"/>
      <c r="GD70" s="130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  <c r="IW70" s="130"/>
      <c r="IX70" s="130"/>
      <c r="IY70" s="130"/>
      <c r="IZ70" s="130"/>
      <c r="JA70" s="130"/>
      <c r="JB70" s="130"/>
      <c r="JC70" s="130"/>
      <c r="JD70" s="130"/>
      <c r="JE70" s="130"/>
      <c r="JF70" s="130"/>
      <c r="JG70" s="130"/>
      <c r="JH70" s="130"/>
      <c r="JI70" s="130"/>
      <c r="JJ70" s="130"/>
      <c r="JK70" s="130"/>
      <c r="JL70" s="130"/>
      <c r="JM70" s="130"/>
      <c r="JN70" s="130"/>
      <c r="JO70" s="130"/>
      <c r="JP70" s="130"/>
      <c r="JQ70" s="130"/>
      <c r="JR70" s="130"/>
      <c r="JS70" s="130"/>
      <c r="JT70" s="130"/>
      <c r="JU70" s="130"/>
      <c r="JV70" s="130"/>
      <c r="JW70" s="130"/>
      <c r="JX70" s="130"/>
      <c r="JY70" s="130"/>
      <c r="JZ70" s="130"/>
      <c r="KA70" s="130"/>
      <c r="KB70" s="130"/>
      <c r="KC70" s="130"/>
      <c r="KD70" s="130"/>
      <c r="KE70" s="130"/>
      <c r="KF70" s="130"/>
      <c r="KG70" s="130"/>
      <c r="KH70" s="130"/>
      <c r="KI70" s="130"/>
      <c r="KJ70" s="130"/>
      <c r="KK70" s="130"/>
      <c r="KL70" s="130"/>
      <c r="KM70" s="130"/>
      <c r="KN70" s="130"/>
      <c r="KO70" s="130"/>
      <c r="KP70" s="130"/>
      <c r="KQ70" s="130"/>
      <c r="KR70" s="130"/>
      <c r="KS70" s="130"/>
      <c r="KT70" s="130"/>
      <c r="KU70" s="130"/>
      <c r="KV70" s="130"/>
      <c r="KW70" s="130"/>
      <c r="KX70" s="130"/>
      <c r="KY70" s="130"/>
      <c r="KZ70" s="130"/>
      <c r="LA70" s="130"/>
      <c r="LB70" s="130"/>
      <c r="LC70" s="130"/>
      <c r="LD70" s="130"/>
      <c r="LE70" s="130"/>
      <c r="LF70" s="130"/>
      <c r="LG70" s="130"/>
      <c r="LH70" s="130"/>
      <c r="LI70" s="130"/>
      <c r="LJ70" s="130"/>
      <c r="LK70" s="130"/>
      <c r="LL70" s="130"/>
      <c r="LM70" s="130"/>
      <c r="LN70" s="130"/>
      <c r="LO70" s="130"/>
      <c r="LP70" s="130"/>
      <c r="LQ70" s="130"/>
      <c r="LR70" s="130"/>
      <c r="LS70" s="130"/>
      <c r="LT70" s="130"/>
      <c r="LU70" s="130"/>
      <c r="LV70" s="130"/>
      <c r="LW70" s="130"/>
      <c r="LX70" s="130"/>
      <c r="LY70" s="130"/>
      <c r="LZ70" s="130"/>
      <c r="MA70" s="130"/>
      <c r="MB70" s="130"/>
      <c r="MC70" s="130"/>
      <c r="MD70" s="130"/>
      <c r="ME70" s="130"/>
      <c r="MF70" s="130"/>
      <c r="MG70" s="130"/>
      <c r="MH70" s="130"/>
      <c r="MI70" s="130"/>
      <c r="MJ70" s="130"/>
      <c r="MK70" s="130"/>
      <c r="ML70" s="130"/>
      <c r="MM70" s="130"/>
      <c r="MN70" s="130"/>
      <c r="MO70" s="130"/>
      <c r="MP70" s="130"/>
      <c r="MQ70" s="130"/>
      <c r="MR70" s="130"/>
      <c r="MS70" s="130"/>
      <c r="MT70" s="130"/>
      <c r="MU70" s="130"/>
      <c r="MV70" s="130"/>
      <c r="MW70" s="130"/>
      <c r="MX70" s="130"/>
      <c r="MY70" s="130"/>
      <c r="MZ70" s="130"/>
      <c r="NA70" s="130"/>
      <c r="NB70" s="130"/>
      <c r="NC70" s="130"/>
      <c r="ND70" s="130"/>
      <c r="NE70" s="130"/>
      <c r="NF70" s="130"/>
      <c r="NG70" s="130"/>
      <c r="NH70" s="130"/>
      <c r="NI70" s="130"/>
      <c r="NJ70" s="130"/>
      <c r="NK70" s="130"/>
      <c r="NL70" s="130"/>
      <c r="NM70" s="130"/>
      <c r="NN70" s="130"/>
      <c r="NO70" s="130"/>
      <c r="NP70" s="130"/>
      <c r="NQ70" s="130"/>
      <c r="NR70" s="130"/>
      <c r="NS70" s="130"/>
      <c r="NT70" s="130"/>
      <c r="NU70" s="130"/>
      <c r="NV70" s="130"/>
      <c r="NW70" s="130"/>
      <c r="NX70" s="130"/>
      <c r="NY70" s="130"/>
      <c r="NZ70" s="130"/>
      <c r="OA70" s="130"/>
      <c r="OB70" s="130"/>
      <c r="OC70" s="130"/>
      <c r="OD70" s="130"/>
      <c r="OE70" s="130"/>
      <c r="OF70" s="130"/>
      <c r="OG70" s="130"/>
      <c r="OH70" s="130"/>
      <c r="OI70" s="130"/>
      <c r="OJ70" s="130"/>
      <c r="OK70" s="130"/>
      <c r="OL70" s="130"/>
      <c r="OM70" s="130"/>
      <c r="ON70" s="130"/>
      <c r="OO70" s="130"/>
      <c r="OP70" s="130"/>
      <c r="OQ70" s="130"/>
      <c r="OR70" s="130"/>
      <c r="OS70" s="130"/>
      <c r="OT70" s="130"/>
      <c r="OU70" s="130"/>
      <c r="OV70" s="130"/>
      <c r="OW70" s="130"/>
      <c r="OX70" s="130"/>
      <c r="OY70" s="130"/>
      <c r="OZ70" s="130"/>
      <c r="PA70" s="130"/>
      <c r="PB70" s="130"/>
      <c r="PC70" s="130"/>
      <c r="PD70" s="130"/>
      <c r="PE70" s="130"/>
      <c r="PF70" s="130"/>
      <c r="PG70" s="130"/>
      <c r="PH70" s="130"/>
      <c r="PI70" s="130"/>
      <c r="PJ70" s="130"/>
      <c r="PK70" s="130"/>
      <c r="PL70" s="130"/>
      <c r="PM70" s="130"/>
      <c r="PN70" s="130"/>
      <c r="PO70" s="130"/>
      <c r="PP70" s="130"/>
      <c r="PQ70" s="130"/>
      <c r="PR70" s="130"/>
      <c r="PS70" s="130"/>
      <c r="PT70" s="130"/>
      <c r="PU70" s="130"/>
      <c r="PV70" s="130"/>
      <c r="PW70" s="130"/>
      <c r="PX70" s="130"/>
      <c r="PY70" s="130"/>
      <c r="PZ70" s="130"/>
      <c r="QA70" s="130"/>
      <c r="QB70" s="130"/>
      <c r="QC70" s="130"/>
      <c r="QD70" s="130"/>
      <c r="QE70" s="130"/>
      <c r="QF70" s="130"/>
      <c r="QG70" s="130"/>
      <c r="QH70" s="130"/>
      <c r="QI70" s="130"/>
      <c r="QJ70" s="130"/>
      <c r="QK70" s="130"/>
      <c r="QL70" s="130"/>
      <c r="QM70" s="130"/>
      <c r="QN70" s="130"/>
      <c r="QO70" s="130"/>
      <c r="QP70" s="130"/>
      <c r="QQ70" s="130"/>
      <c r="QR70" s="130"/>
      <c r="QS70" s="130"/>
      <c r="QT70" s="130"/>
      <c r="QU70" s="130"/>
      <c r="QV70" s="130"/>
      <c r="QW70" s="130"/>
      <c r="QX70" s="130"/>
      <c r="QY70" s="130"/>
      <c r="QZ70" s="130"/>
      <c r="RA70" s="130"/>
      <c r="RB70" s="130"/>
      <c r="RC70" s="130"/>
      <c r="RD70" s="130"/>
      <c r="RE70" s="130"/>
      <c r="RF70" s="130"/>
      <c r="RG70" s="130"/>
      <c r="RH70" s="130"/>
      <c r="RI70" s="130"/>
      <c r="RJ70" s="130"/>
      <c r="RK70" s="130"/>
      <c r="RL70" s="130"/>
      <c r="RM70" s="130"/>
      <c r="RN70" s="130"/>
      <c r="RO70" s="130"/>
      <c r="RP70" s="130"/>
      <c r="RQ70" s="130"/>
      <c r="RR70" s="130"/>
      <c r="RS70" s="130"/>
      <c r="RT70" s="130"/>
      <c r="RU70" s="130"/>
      <c r="RV70" s="130"/>
      <c r="RW70" s="130"/>
      <c r="RX70" s="130"/>
      <c r="RY70" s="130"/>
      <c r="RZ70" s="130"/>
      <c r="SA70" s="130"/>
      <c r="SB70" s="130"/>
      <c r="SC70" s="130"/>
      <c r="SD70" s="130"/>
      <c r="SE70" s="130"/>
      <c r="SF70" s="130"/>
      <c r="SG70" s="130"/>
      <c r="SH70" s="130"/>
      <c r="SI70" s="130"/>
      <c r="SJ70" s="130"/>
      <c r="SK70" s="130"/>
      <c r="SL70" s="130"/>
      <c r="SM70" s="130"/>
      <c r="SN70" s="130"/>
      <c r="SO70" s="130"/>
      <c r="SP70" s="130"/>
      <c r="SQ70" s="130"/>
      <c r="SR70" s="130"/>
      <c r="SS70" s="130"/>
      <c r="ST70" s="130"/>
      <c r="SU70" s="130"/>
      <c r="SV70" s="130"/>
      <c r="SW70" s="130"/>
      <c r="SX70" s="130"/>
      <c r="SY70" s="130"/>
      <c r="SZ70" s="130"/>
      <c r="TA70" s="130"/>
      <c r="TB70" s="130"/>
      <c r="TC70" s="130"/>
      <c r="TD70" s="130"/>
      <c r="TE70" s="130"/>
      <c r="TF70" s="130"/>
      <c r="TG70" s="130"/>
      <c r="TH70" s="130"/>
      <c r="TI70" s="130"/>
      <c r="TJ70" s="130"/>
      <c r="TK70" s="130"/>
      <c r="TL70" s="130"/>
      <c r="TM70" s="130"/>
      <c r="TN70" s="130"/>
      <c r="TO70" s="130"/>
      <c r="TP70" s="130"/>
      <c r="TQ70" s="130"/>
      <c r="TR70" s="130"/>
      <c r="TS70" s="130"/>
      <c r="TT70" s="130"/>
      <c r="TU70" s="130"/>
      <c r="TV70" s="130"/>
      <c r="TW70" s="130"/>
      <c r="TX70" s="130"/>
      <c r="TY70" s="130"/>
      <c r="TZ70" s="130"/>
      <c r="UA70" s="130"/>
      <c r="UB70" s="130"/>
      <c r="UC70" s="130"/>
      <c r="UD70" s="130"/>
      <c r="UE70" s="130"/>
      <c r="UF70" s="130"/>
      <c r="UG70" s="130"/>
      <c r="UH70" s="130"/>
      <c r="UI70" s="130"/>
      <c r="UJ70" s="130"/>
      <c r="UK70" s="130"/>
      <c r="UL70" s="130"/>
      <c r="UM70" s="130"/>
      <c r="UN70" s="130"/>
      <c r="UO70" s="130"/>
      <c r="UP70" s="130"/>
      <c r="UQ70" s="130"/>
      <c r="UR70" s="130"/>
      <c r="US70" s="130"/>
      <c r="UT70" s="130"/>
      <c r="UU70" s="130"/>
      <c r="UV70" s="130"/>
      <c r="UW70" s="130"/>
      <c r="UX70" s="130"/>
      <c r="UY70" s="130"/>
      <c r="UZ70" s="130"/>
      <c r="VA70" s="130"/>
      <c r="VB70" s="130"/>
      <c r="VC70" s="130"/>
      <c r="VD70" s="130"/>
      <c r="VE70" s="130"/>
      <c r="VF70" s="130"/>
      <c r="VG70" s="130"/>
      <c r="VH70" s="130"/>
      <c r="VI70" s="130"/>
      <c r="VJ70" s="130"/>
      <c r="VK70" s="130"/>
      <c r="VL70" s="130"/>
      <c r="VM70" s="130"/>
      <c r="VN70" s="130"/>
      <c r="VO70" s="130"/>
      <c r="VP70" s="130"/>
      <c r="VQ70" s="130"/>
      <c r="VR70" s="130"/>
      <c r="VS70" s="130"/>
      <c r="VT70" s="130"/>
      <c r="VU70" s="130"/>
      <c r="VV70" s="130"/>
      <c r="VW70" s="130"/>
      <c r="VX70" s="130"/>
      <c r="VY70" s="130"/>
      <c r="VZ70" s="130"/>
      <c r="WA70" s="130"/>
      <c r="WB70" s="130"/>
      <c r="WC70" s="130"/>
      <c r="WD70" s="130"/>
      <c r="WE70" s="130"/>
      <c r="WF70" s="130"/>
      <c r="WG70" s="130"/>
      <c r="WH70" s="130"/>
      <c r="WI70" s="130"/>
      <c r="WJ70" s="130"/>
      <c r="WK70" s="130"/>
      <c r="WL70" s="130"/>
      <c r="WM70" s="130"/>
      <c r="WN70" s="130"/>
      <c r="WO70" s="130"/>
      <c r="WP70" s="130"/>
      <c r="WQ70" s="130"/>
      <c r="WR70" s="130"/>
      <c r="WS70" s="130"/>
      <c r="WT70" s="130"/>
      <c r="WU70" s="130"/>
      <c r="WV70" s="130"/>
      <c r="WW70" s="130"/>
      <c r="WX70" s="130"/>
      <c r="WY70" s="130"/>
      <c r="WZ70" s="130"/>
      <c r="XA70" s="130"/>
      <c r="XB70" s="130"/>
      <c r="XC70" s="130"/>
      <c r="XD70" s="130"/>
      <c r="XE70" s="130"/>
      <c r="XF70" s="130"/>
      <c r="XG70" s="130"/>
      <c r="XH70" s="130"/>
      <c r="XI70" s="130"/>
      <c r="XJ70" s="130"/>
      <c r="XK70" s="130"/>
      <c r="XL70" s="130"/>
      <c r="XM70" s="130"/>
      <c r="XN70" s="130"/>
      <c r="XO70" s="130"/>
      <c r="XP70" s="130"/>
      <c r="XQ70" s="130"/>
      <c r="XR70" s="130"/>
      <c r="XS70" s="130"/>
      <c r="XT70" s="130"/>
      <c r="XU70" s="130"/>
      <c r="XV70" s="130"/>
      <c r="XW70" s="130"/>
      <c r="XX70" s="130"/>
      <c r="XY70" s="130"/>
      <c r="XZ70" s="130"/>
      <c r="YA70" s="130"/>
      <c r="YB70" s="130"/>
      <c r="YC70" s="130"/>
      <c r="YD70" s="130"/>
      <c r="YE70" s="130"/>
      <c r="YF70" s="130"/>
      <c r="YG70" s="130"/>
      <c r="YH70" s="130"/>
      <c r="YI70" s="130"/>
      <c r="YJ70" s="130"/>
      <c r="YK70" s="130"/>
      <c r="YL70" s="130"/>
      <c r="YM70" s="130"/>
      <c r="YN70" s="130"/>
      <c r="YO70" s="130"/>
      <c r="YP70" s="130"/>
      <c r="YQ70" s="130"/>
      <c r="YR70" s="130"/>
      <c r="YS70" s="130"/>
      <c r="YT70" s="130"/>
      <c r="YU70" s="130"/>
      <c r="YV70" s="130"/>
      <c r="YW70" s="130"/>
      <c r="YX70" s="130"/>
      <c r="YY70" s="130"/>
      <c r="YZ70" s="130"/>
      <c r="ZA70" s="130"/>
      <c r="ZB70" s="130"/>
      <c r="ZC70" s="130"/>
      <c r="ZD70" s="130"/>
      <c r="ZE70" s="130"/>
      <c r="ZF70" s="130"/>
      <c r="ZG70" s="130"/>
      <c r="ZH70" s="130"/>
      <c r="ZI70" s="130"/>
      <c r="ZJ70" s="130"/>
      <c r="ZK70" s="130"/>
      <c r="ZL70" s="130"/>
      <c r="ZM70" s="130"/>
      <c r="ZN70" s="130"/>
      <c r="ZO70" s="130"/>
      <c r="ZP70" s="130"/>
      <c r="ZQ70" s="130"/>
      <c r="ZR70" s="130"/>
      <c r="ZS70" s="130"/>
      <c r="ZT70" s="130"/>
      <c r="ZU70" s="130"/>
      <c r="ZV70" s="130"/>
      <c r="ZW70" s="130"/>
      <c r="ZX70" s="130"/>
      <c r="ZY70" s="130"/>
      <c r="ZZ70" s="130"/>
    </row>
    <row r="71" spans="1:702" hidden="1" outlineLevel="1">
      <c r="A71" s="9">
        <v>42370</v>
      </c>
      <c r="B71" s="130">
        <v>2366.5472574599999</v>
      </c>
      <c r="C71" s="130">
        <v>1294.4890710300001</v>
      </c>
      <c r="D71" s="130">
        <v>0.83353215000000003</v>
      </c>
      <c r="E71" s="130">
        <v>499.26810948999997</v>
      </c>
      <c r="F71" s="130">
        <v>0.80963176000000003</v>
      </c>
      <c r="G71" s="130">
        <v>0.25891070999999999</v>
      </c>
      <c r="H71" s="130">
        <v>14.92092772</v>
      </c>
      <c r="I71" s="130">
        <v>407.46532731000002</v>
      </c>
      <c r="J71" s="130">
        <v>88.728072299999994</v>
      </c>
      <c r="K71" s="130">
        <v>9.1376052300000001</v>
      </c>
      <c r="L71" s="130">
        <v>1.00048772</v>
      </c>
      <c r="M71" s="170" t="s">
        <v>186</v>
      </c>
      <c r="N71" s="130">
        <v>45.823623210000001</v>
      </c>
      <c r="O71" s="130">
        <v>0.35567890000000002</v>
      </c>
      <c r="P71" s="130">
        <v>0.71781581999999999</v>
      </c>
      <c r="Q71" s="130">
        <v>0</v>
      </c>
      <c r="R71" s="130">
        <v>1.43355337</v>
      </c>
      <c r="S71" s="130">
        <v>1.95561E-2</v>
      </c>
      <c r="T71" s="130">
        <v>1.28535464</v>
      </c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130"/>
      <c r="CK71" s="130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0"/>
      <c r="DE71" s="130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30"/>
      <c r="DU71" s="130"/>
      <c r="DV71" s="130"/>
      <c r="DW71" s="130"/>
      <c r="DX71" s="130"/>
      <c r="DY71" s="130"/>
      <c r="DZ71" s="130"/>
      <c r="EA71" s="130"/>
      <c r="EB71" s="130"/>
      <c r="EC71" s="130"/>
      <c r="ED71" s="130"/>
      <c r="EE71" s="130"/>
      <c r="EF71" s="130"/>
      <c r="EG71" s="130"/>
      <c r="EH71" s="130"/>
      <c r="EI71" s="130"/>
      <c r="EJ71" s="130"/>
      <c r="EK71" s="130"/>
      <c r="EL71" s="130"/>
      <c r="EM71" s="130"/>
      <c r="EN71" s="130"/>
      <c r="EO71" s="130"/>
      <c r="EP71" s="130"/>
      <c r="EQ71" s="130"/>
      <c r="ER71" s="130"/>
      <c r="ES71" s="130"/>
      <c r="ET71" s="130"/>
      <c r="EU71" s="130"/>
      <c r="EV71" s="130"/>
      <c r="EW71" s="130"/>
      <c r="EX71" s="130"/>
      <c r="EY71" s="130"/>
      <c r="EZ71" s="130"/>
      <c r="FA71" s="130"/>
      <c r="FB71" s="130"/>
      <c r="FC71" s="130"/>
      <c r="FD71" s="130"/>
      <c r="FE71" s="130"/>
      <c r="FF71" s="130"/>
      <c r="FG71" s="130"/>
      <c r="FH71" s="130"/>
      <c r="FI71" s="130"/>
      <c r="FJ71" s="130"/>
      <c r="FK71" s="130"/>
      <c r="FL71" s="130"/>
      <c r="FM71" s="130"/>
      <c r="FN71" s="130"/>
      <c r="FO71" s="130"/>
      <c r="FP71" s="130"/>
      <c r="FQ71" s="130"/>
      <c r="FR71" s="130"/>
      <c r="FS71" s="130"/>
      <c r="FT71" s="130"/>
      <c r="FU71" s="130"/>
      <c r="FV71" s="130"/>
      <c r="FW71" s="130"/>
      <c r="FX71" s="130"/>
      <c r="FY71" s="130"/>
      <c r="FZ71" s="130"/>
      <c r="GA71" s="130"/>
      <c r="GB71" s="130"/>
      <c r="GC71" s="130"/>
      <c r="GD71" s="13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  <c r="IW71" s="130"/>
      <c r="IX71" s="130"/>
      <c r="IY71" s="130"/>
      <c r="IZ71" s="130"/>
      <c r="JA71" s="130"/>
      <c r="JB71" s="130"/>
      <c r="JC71" s="130"/>
      <c r="JD71" s="130"/>
      <c r="JE71" s="130"/>
      <c r="JF71" s="130"/>
      <c r="JG71" s="130"/>
      <c r="JH71" s="130"/>
      <c r="JI71" s="130"/>
      <c r="JJ71" s="130"/>
      <c r="JK71" s="130"/>
      <c r="JL71" s="130"/>
      <c r="JM71" s="130"/>
      <c r="JN71" s="130"/>
      <c r="JO71" s="130"/>
      <c r="JP71" s="130"/>
      <c r="JQ71" s="130"/>
      <c r="JR71" s="130"/>
      <c r="JS71" s="130"/>
      <c r="JT71" s="130"/>
      <c r="JU71" s="130"/>
      <c r="JV71" s="130"/>
      <c r="JW71" s="130"/>
      <c r="JX71" s="130"/>
      <c r="JY71" s="130"/>
      <c r="JZ71" s="130"/>
      <c r="KA71" s="130"/>
      <c r="KB71" s="130"/>
      <c r="KC71" s="130"/>
      <c r="KD71" s="130"/>
      <c r="KE71" s="130"/>
      <c r="KF71" s="130"/>
      <c r="KG71" s="130"/>
      <c r="KH71" s="130"/>
      <c r="KI71" s="130"/>
      <c r="KJ71" s="130"/>
      <c r="KK71" s="130"/>
      <c r="KL71" s="130"/>
      <c r="KM71" s="130"/>
      <c r="KN71" s="130"/>
      <c r="KO71" s="130"/>
      <c r="KP71" s="130"/>
      <c r="KQ71" s="130"/>
      <c r="KR71" s="130"/>
      <c r="KS71" s="130"/>
      <c r="KT71" s="130"/>
      <c r="KU71" s="130"/>
      <c r="KV71" s="130"/>
      <c r="KW71" s="130"/>
      <c r="KX71" s="130"/>
      <c r="KY71" s="130"/>
      <c r="KZ71" s="130"/>
      <c r="LA71" s="130"/>
      <c r="LB71" s="130"/>
      <c r="LC71" s="130"/>
      <c r="LD71" s="130"/>
      <c r="LE71" s="130"/>
      <c r="LF71" s="130"/>
      <c r="LG71" s="130"/>
      <c r="LH71" s="130"/>
      <c r="LI71" s="130"/>
      <c r="LJ71" s="130"/>
      <c r="LK71" s="130"/>
      <c r="LL71" s="130"/>
      <c r="LM71" s="130"/>
      <c r="LN71" s="130"/>
      <c r="LO71" s="130"/>
      <c r="LP71" s="130"/>
      <c r="LQ71" s="130"/>
      <c r="LR71" s="130"/>
      <c r="LS71" s="130"/>
      <c r="LT71" s="130"/>
      <c r="LU71" s="130"/>
      <c r="LV71" s="130"/>
      <c r="LW71" s="130"/>
      <c r="LX71" s="130"/>
      <c r="LY71" s="130"/>
      <c r="LZ71" s="130"/>
      <c r="MA71" s="130"/>
      <c r="MB71" s="130"/>
      <c r="MC71" s="130"/>
      <c r="MD71" s="130"/>
      <c r="ME71" s="130"/>
      <c r="MF71" s="130"/>
      <c r="MG71" s="130"/>
      <c r="MH71" s="130"/>
      <c r="MI71" s="130"/>
      <c r="MJ71" s="130"/>
      <c r="MK71" s="130"/>
      <c r="ML71" s="130"/>
      <c r="MM71" s="130"/>
      <c r="MN71" s="130"/>
      <c r="MO71" s="130"/>
      <c r="MP71" s="130"/>
      <c r="MQ71" s="130"/>
      <c r="MR71" s="130"/>
      <c r="MS71" s="130"/>
      <c r="MT71" s="130"/>
      <c r="MU71" s="130"/>
      <c r="MV71" s="130"/>
      <c r="MW71" s="130"/>
      <c r="MX71" s="130"/>
      <c r="MY71" s="130"/>
      <c r="MZ71" s="130"/>
      <c r="NA71" s="130"/>
      <c r="NB71" s="130"/>
      <c r="NC71" s="130"/>
      <c r="ND71" s="130"/>
      <c r="NE71" s="130"/>
      <c r="NF71" s="130"/>
      <c r="NG71" s="130"/>
      <c r="NH71" s="130"/>
      <c r="NI71" s="130"/>
      <c r="NJ71" s="130"/>
      <c r="NK71" s="130"/>
      <c r="NL71" s="130"/>
      <c r="NM71" s="130"/>
      <c r="NN71" s="130"/>
      <c r="NO71" s="130"/>
      <c r="NP71" s="130"/>
      <c r="NQ71" s="130"/>
      <c r="NR71" s="130"/>
      <c r="NS71" s="130"/>
      <c r="NT71" s="130"/>
      <c r="NU71" s="130"/>
      <c r="NV71" s="130"/>
      <c r="NW71" s="130"/>
      <c r="NX71" s="130"/>
      <c r="NY71" s="130"/>
      <c r="NZ71" s="130"/>
      <c r="OA71" s="130"/>
      <c r="OB71" s="130"/>
      <c r="OC71" s="130"/>
      <c r="OD71" s="130"/>
      <c r="OE71" s="130"/>
      <c r="OF71" s="130"/>
      <c r="OG71" s="130"/>
      <c r="OH71" s="130"/>
      <c r="OI71" s="130"/>
      <c r="OJ71" s="130"/>
      <c r="OK71" s="130"/>
      <c r="OL71" s="130"/>
      <c r="OM71" s="130"/>
      <c r="ON71" s="130"/>
      <c r="OO71" s="130"/>
      <c r="OP71" s="130"/>
      <c r="OQ71" s="130"/>
      <c r="OR71" s="130"/>
      <c r="OS71" s="130"/>
      <c r="OT71" s="130"/>
      <c r="OU71" s="130"/>
      <c r="OV71" s="130"/>
      <c r="OW71" s="130"/>
      <c r="OX71" s="130"/>
      <c r="OY71" s="130"/>
      <c r="OZ71" s="130"/>
      <c r="PA71" s="130"/>
      <c r="PB71" s="130"/>
      <c r="PC71" s="130"/>
      <c r="PD71" s="130"/>
      <c r="PE71" s="130"/>
      <c r="PF71" s="130"/>
      <c r="PG71" s="130"/>
      <c r="PH71" s="130"/>
      <c r="PI71" s="130"/>
      <c r="PJ71" s="130"/>
      <c r="PK71" s="130"/>
      <c r="PL71" s="130"/>
      <c r="PM71" s="130"/>
      <c r="PN71" s="130"/>
      <c r="PO71" s="130"/>
      <c r="PP71" s="130"/>
      <c r="PQ71" s="130"/>
      <c r="PR71" s="130"/>
      <c r="PS71" s="130"/>
      <c r="PT71" s="130"/>
      <c r="PU71" s="130"/>
      <c r="PV71" s="130"/>
      <c r="PW71" s="130"/>
      <c r="PX71" s="130"/>
      <c r="PY71" s="130"/>
      <c r="PZ71" s="130"/>
      <c r="QA71" s="130"/>
      <c r="QB71" s="130"/>
      <c r="QC71" s="130"/>
      <c r="QD71" s="130"/>
      <c r="QE71" s="130"/>
      <c r="QF71" s="130"/>
      <c r="QG71" s="130"/>
      <c r="QH71" s="130"/>
      <c r="QI71" s="130"/>
      <c r="QJ71" s="130"/>
      <c r="QK71" s="130"/>
      <c r="QL71" s="130"/>
      <c r="QM71" s="130"/>
      <c r="QN71" s="130"/>
      <c r="QO71" s="130"/>
      <c r="QP71" s="130"/>
      <c r="QQ71" s="130"/>
      <c r="QR71" s="130"/>
      <c r="QS71" s="130"/>
      <c r="QT71" s="130"/>
      <c r="QU71" s="130"/>
      <c r="QV71" s="130"/>
      <c r="QW71" s="130"/>
      <c r="QX71" s="130"/>
      <c r="QY71" s="130"/>
      <c r="QZ71" s="130"/>
      <c r="RA71" s="130"/>
      <c r="RB71" s="130"/>
      <c r="RC71" s="130"/>
      <c r="RD71" s="130"/>
      <c r="RE71" s="130"/>
      <c r="RF71" s="130"/>
      <c r="RG71" s="130"/>
      <c r="RH71" s="130"/>
      <c r="RI71" s="130"/>
      <c r="RJ71" s="130"/>
      <c r="RK71" s="130"/>
      <c r="RL71" s="130"/>
      <c r="RM71" s="130"/>
      <c r="RN71" s="130"/>
      <c r="RO71" s="130"/>
      <c r="RP71" s="130"/>
      <c r="RQ71" s="130"/>
      <c r="RR71" s="130"/>
      <c r="RS71" s="130"/>
      <c r="RT71" s="130"/>
      <c r="RU71" s="130"/>
      <c r="RV71" s="130"/>
      <c r="RW71" s="130"/>
      <c r="RX71" s="130"/>
      <c r="RY71" s="130"/>
      <c r="RZ71" s="130"/>
      <c r="SA71" s="130"/>
      <c r="SB71" s="130"/>
      <c r="SC71" s="130"/>
      <c r="SD71" s="130"/>
      <c r="SE71" s="130"/>
      <c r="SF71" s="130"/>
      <c r="SG71" s="130"/>
      <c r="SH71" s="130"/>
      <c r="SI71" s="130"/>
      <c r="SJ71" s="130"/>
      <c r="SK71" s="130"/>
      <c r="SL71" s="130"/>
      <c r="SM71" s="130"/>
      <c r="SN71" s="130"/>
      <c r="SO71" s="130"/>
      <c r="SP71" s="130"/>
      <c r="SQ71" s="130"/>
      <c r="SR71" s="130"/>
      <c r="SS71" s="130"/>
      <c r="ST71" s="130"/>
      <c r="SU71" s="130"/>
      <c r="SV71" s="130"/>
      <c r="SW71" s="130"/>
      <c r="SX71" s="130"/>
      <c r="SY71" s="130"/>
      <c r="SZ71" s="130"/>
      <c r="TA71" s="130"/>
      <c r="TB71" s="130"/>
      <c r="TC71" s="130"/>
      <c r="TD71" s="130"/>
      <c r="TE71" s="130"/>
      <c r="TF71" s="130"/>
      <c r="TG71" s="130"/>
      <c r="TH71" s="130"/>
      <c r="TI71" s="130"/>
      <c r="TJ71" s="130"/>
      <c r="TK71" s="130"/>
      <c r="TL71" s="130"/>
      <c r="TM71" s="130"/>
      <c r="TN71" s="130"/>
      <c r="TO71" s="130"/>
      <c r="TP71" s="130"/>
      <c r="TQ71" s="130"/>
      <c r="TR71" s="130"/>
      <c r="TS71" s="130"/>
      <c r="TT71" s="130"/>
      <c r="TU71" s="130"/>
      <c r="TV71" s="130"/>
      <c r="TW71" s="130"/>
      <c r="TX71" s="130"/>
      <c r="TY71" s="130"/>
      <c r="TZ71" s="130"/>
      <c r="UA71" s="130"/>
      <c r="UB71" s="130"/>
      <c r="UC71" s="130"/>
      <c r="UD71" s="130"/>
      <c r="UE71" s="130"/>
      <c r="UF71" s="130"/>
      <c r="UG71" s="130"/>
      <c r="UH71" s="130"/>
      <c r="UI71" s="130"/>
      <c r="UJ71" s="130"/>
      <c r="UK71" s="130"/>
      <c r="UL71" s="130"/>
      <c r="UM71" s="130"/>
      <c r="UN71" s="130"/>
      <c r="UO71" s="130"/>
      <c r="UP71" s="130"/>
      <c r="UQ71" s="130"/>
      <c r="UR71" s="130"/>
      <c r="US71" s="130"/>
      <c r="UT71" s="130"/>
      <c r="UU71" s="130"/>
      <c r="UV71" s="130"/>
      <c r="UW71" s="130"/>
      <c r="UX71" s="130"/>
      <c r="UY71" s="130"/>
      <c r="UZ71" s="130"/>
      <c r="VA71" s="130"/>
      <c r="VB71" s="130"/>
      <c r="VC71" s="130"/>
      <c r="VD71" s="130"/>
      <c r="VE71" s="130"/>
      <c r="VF71" s="130"/>
      <c r="VG71" s="130"/>
      <c r="VH71" s="130"/>
      <c r="VI71" s="130"/>
      <c r="VJ71" s="130"/>
      <c r="VK71" s="130"/>
      <c r="VL71" s="130"/>
      <c r="VM71" s="130"/>
      <c r="VN71" s="130"/>
      <c r="VO71" s="130"/>
      <c r="VP71" s="130"/>
      <c r="VQ71" s="130"/>
      <c r="VR71" s="130"/>
      <c r="VS71" s="130"/>
      <c r="VT71" s="130"/>
      <c r="VU71" s="130"/>
      <c r="VV71" s="130"/>
      <c r="VW71" s="130"/>
      <c r="VX71" s="130"/>
      <c r="VY71" s="130"/>
      <c r="VZ71" s="130"/>
      <c r="WA71" s="130"/>
      <c r="WB71" s="130"/>
      <c r="WC71" s="130"/>
      <c r="WD71" s="130"/>
      <c r="WE71" s="130"/>
      <c r="WF71" s="130"/>
      <c r="WG71" s="130"/>
      <c r="WH71" s="130"/>
      <c r="WI71" s="130"/>
      <c r="WJ71" s="130"/>
      <c r="WK71" s="130"/>
      <c r="WL71" s="130"/>
      <c r="WM71" s="130"/>
      <c r="WN71" s="130"/>
      <c r="WO71" s="130"/>
      <c r="WP71" s="130"/>
      <c r="WQ71" s="130"/>
      <c r="WR71" s="130"/>
      <c r="WS71" s="130"/>
      <c r="WT71" s="130"/>
      <c r="WU71" s="130"/>
      <c r="WV71" s="130"/>
      <c r="WW71" s="130"/>
      <c r="WX71" s="130"/>
      <c r="WY71" s="130"/>
      <c r="WZ71" s="130"/>
      <c r="XA71" s="130"/>
      <c r="XB71" s="130"/>
      <c r="XC71" s="130"/>
      <c r="XD71" s="130"/>
      <c r="XE71" s="130"/>
      <c r="XF71" s="130"/>
      <c r="XG71" s="130"/>
      <c r="XH71" s="130"/>
      <c r="XI71" s="130"/>
      <c r="XJ71" s="130"/>
      <c r="XK71" s="130"/>
      <c r="XL71" s="130"/>
      <c r="XM71" s="130"/>
      <c r="XN71" s="130"/>
      <c r="XO71" s="130"/>
      <c r="XP71" s="130"/>
      <c r="XQ71" s="130"/>
      <c r="XR71" s="130"/>
      <c r="XS71" s="130"/>
      <c r="XT71" s="130"/>
      <c r="XU71" s="130"/>
      <c r="XV71" s="130"/>
      <c r="XW71" s="130"/>
      <c r="XX71" s="130"/>
      <c r="XY71" s="130"/>
      <c r="XZ71" s="130"/>
      <c r="YA71" s="130"/>
      <c r="YB71" s="130"/>
      <c r="YC71" s="130"/>
      <c r="YD71" s="130"/>
      <c r="YE71" s="130"/>
      <c r="YF71" s="130"/>
      <c r="YG71" s="130"/>
      <c r="YH71" s="130"/>
      <c r="YI71" s="130"/>
      <c r="YJ71" s="130"/>
      <c r="YK71" s="130"/>
      <c r="YL71" s="130"/>
      <c r="YM71" s="130"/>
      <c r="YN71" s="130"/>
      <c r="YO71" s="130"/>
      <c r="YP71" s="130"/>
      <c r="YQ71" s="130"/>
      <c r="YR71" s="130"/>
      <c r="YS71" s="130"/>
      <c r="YT71" s="130"/>
      <c r="YU71" s="130"/>
      <c r="YV71" s="130"/>
      <c r="YW71" s="130"/>
      <c r="YX71" s="130"/>
      <c r="YY71" s="130"/>
      <c r="YZ71" s="130"/>
      <c r="ZA71" s="130"/>
      <c r="ZB71" s="130"/>
      <c r="ZC71" s="130"/>
      <c r="ZD71" s="130"/>
      <c r="ZE71" s="130"/>
      <c r="ZF71" s="130"/>
      <c r="ZG71" s="130"/>
      <c r="ZH71" s="130"/>
      <c r="ZI71" s="130"/>
      <c r="ZJ71" s="130"/>
      <c r="ZK71" s="130"/>
      <c r="ZL71" s="130"/>
      <c r="ZM71" s="130"/>
      <c r="ZN71" s="130"/>
      <c r="ZO71" s="130"/>
      <c r="ZP71" s="130"/>
      <c r="ZQ71" s="130"/>
      <c r="ZR71" s="130"/>
      <c r="ZS71" s="130"/>
      <c r="ZT71" s="130"/>
      <c r="ZU71" s="130"/>
      <c r="ZV71" s="130"/>
      <c r="ZW71" s="130"/>
      <c r="ZX71" s="130"/>
      <c r="ZY71" s="130"/>
      <c r="ZZ71" s="130"/>
    </row>
    <row r="72" spans="1:702" hidden="1" outlineLevel="1">
      <c r="A72" s="9">
        <v>42401</v>
      </c>
      <c r="B72" s="130">
        <v>2473.9156251300001</v>
      </c>
      <c r="C72" s="130">
        <v>1242.75722232</v>
      </c>
      <c r="D72" s="130">
        <v>1.3571075800000001</v>
      </c>
      <c r="E72" s="130">
        <v>677.39044233000004</v>
      </c>
      <c r="F72" s="130">
        <v>0.77933191000000002</v>
      </c>
      <c r="G72" s="130">
        <v>0.32802529000000002</v>
      </c>
      <c r="H72" s="130">
        <v>14.805991369999999</v>
      </c>
      <c r="I72" s="130">
        <v>381.57954404999998</v>
      </c>
      <c r="J72" s="130">
        <v>97.523889580000002</v>
      </c>
      <c r="K72" s="130">
        <v>9.6910523499999996</v>
      </c>
      <c r="L72" s="130">
        <v>1.01656926</v>
      </c>
      <c r="M72" s="170" t="s">
        <v>186</v>
      </c>
      <c r="N72" s="130">
        <v>43.106862409999998</v>
      </c>
      <c r="O72" s="130">
        <v>0.35785159</v>
      </c>
      <c r="P72" s="130">
        <v>0.74977000999999999</v>
      </c>
      <c r="Q72" s="130">
        <v>0</v>
      </c>
      <c r="R72" s="130">
        <v>1.4334989</v>
      </c>
      <c r="S72" s="130">
        <v>2.2000000000000001E-7</v>
      </c>
      <c r="T72" s="130">
        <v>1.0384659599999999</v>
      </c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130"/>
      <c r="FN72" s="130"/>
      <c r="FO72" s="130"/>
      <c r="FP72" s="130"/>
      <c r="FQ72" s="130"/>
      <c r="FR72" s="130"/>
      <c r="FS72" s="130"/>
      <c r="FT72" s="130"/>
      <c r="FU72" s="130"/>
      <c r="FV72" s="130"/>
      <c r="FW72" s="130"/>
      <c r="FX72" s="130"/>
      <c r="FY72" s="130"/>
      <c r="FZ72" s="130"/>
      <c r="GA72" s="130"/>
      <c r="GB72" s="130"/>
      <c r="GC72" s="130"/>
      <c r="GD72" s="13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  <c r="IW72" s="130"/>
      <c r="IX72" s="130"/>
      <c r="IY72" s="130"/>
      <c r="IZ72" s="130"/>
      <c r="JA72" s="130"/>
      <c r="JB72" s="130"/>
      <c r="JC72" s="130"/>
      <c r="JD72" s="130"/>
      <c r="JE72" s="130"/>
      <c r="JF72" s="130"/>
      <c r="JG72" s="130"/>
      <c r="JH72" s="130"/>
      <c r="JI72" s="130"/>
      <c r="JJ72" s="130"/>
      <c r="JK72" s="130"/>
      <c r="JL72" s="130"/>
      <c r="JM72" s="130"/>
      <c r="JN72" s="130"/>
      <c r="JO72" s="130"/>
      <c r="JP72" s="130"/>
      <c r="JQ72" s="130"/>
      <c r="JR72" s="130"/>
      <c r="JS72" s="130"/>
      <c r="JT72" s="130"/>
      <c r="JU72" s="130"/>
      <c r="JV72" s="130"/>
      <c r="JW72" s="130"/>
      <c r="JX72" s="130"/>
      <c r="JY72" s="130"/>
      <c r="JZ72" s="130"/>
      <c r="KA72" s="130"/>
      <c r="KB72" s="130"/>
      <c r="KC72" s="130"/>
      <c r="KD72" s="130"/>
      <c r="KE72" s="130"/>
      <c r="KF72" s="130"/>
      <c r="KG72" s="130"/>
      <c r="KH72" s="130"/>
      <c r="KI72" s="130"/>
      <c r="KJ72" s="130"/>
      <c r="KK72" s="130"/>
      <c r="KL72" s="130"/>
      <c r="KM72" s="130"/>
      <c r="KN72" s="130"/>
      <c r="KO72" s="130"/>
      <c r="KP72" s="130"/>
      <c r="KQ72" s="130"/>
      <c r="KR72" s="130"/>
      <c r="KS72" s="130"/>
      <c r="KT72" s="130"/>
      <c r="KU72" s="130"/>
      <c r="KV72" s="130"/>
      <c r="KW72" s="130"/>
      <c r="KX72" s="130"/>
      <c r="KY72" s="130"/>
      <c r="KZ72" s="130"/>
      <c r="LA72" s="130"/>
      <c r="LB72" s="130"/>
      <c r="LC72" s="130"/>
      <c r="LD72" s="130"/>
      <c r="LE72" s="130"/>
      <c r="LF72" s="130"/>
      <c r="LG72" s="130"/>
      <c r="LH72" s="130"/>
      <c r="LI72" s="130"/>
      <c r="LJ72" s="130"/>
      <c r="LK72" s="130"/>
      <c r="LL72" s="130"/>
      <c r="LM72" s="130"/>
      <c r="LN72" s="130"/>
      <c r="LO72" s="130"/>
      <c r="LP72" s="130"/>
      <c r="LQ72" s="130"/>
      <c r="LR72" s="130"/>
      <c r="LS72" s="130"/>
      <c r="LT72" s="130"/>
      <c r="LU72" s="130"/>
      <c r="LV72" s="130"/>
      <c r="LW72" s="130"/>
      <c r="LX72" s="130"/>
      <c r="LY72" s="130"/>
      <c r="LZ72" s="130"/>
      <c r="MA72" s="130"/>
      <c r="MB72" s="130"/>
      <c r="MC72" s="130"/>
      <c r="MD72" s="130"/>
      <c r="ME72" s="130"/>
      <c r="MF72" s="130"/>
      <c r="MG72" s="130"/>
      <c r="MH72" s="130"/>
      <c r="MI72" s="130"/>
      <c r="MJ72" s="130"/>
      <c r="MK72" s="130"/>
      <c r="ML72" s="130"/>
      <c r="MM72" s="130"/>
      <c r="MN72" s="130"/>
      <c r="MO72" s="130"/>
      <c r="MP72" s="130"/>
      <c r="MQ72" s="130"/>
      <c r="MR72" s="130"/>
      <c r="MS72" s="130"/>
      <c r="MT72" s="130"/>
      <c r="MU72" s="130"/>
      <c r="MV72" s="130"/>
      <c r="MW72" s="130"/>
      <c r="MX72" s="130"/>
      <c r="MY72" s="130"/>
      <c r="MZ72" s="130"/>
      <c r="NA72" s="130"/>
      <c r="NB72" s="130"/>
      <c r="NC72" s="130"/>
      <c r="ND72" s="130"/>
      <c r="NE72" s="130"/>
      <c r="NF72" s="130"/>
      <c r="NG72" s="130"/>
      <c r="NH72" s="130"/>
      <c r="NI72" s="130"/>
      <c r="NJ72" s="130"/>
      <c r="NK72" s="130"/>
      <c r="NL72" s="130"/>
      <c r="NM72" s="130"/>
      <c r="NN72" s="130"/>
      <c r="NO72" s="130"/>
      <c r="NP72" s="130"/>
      <c r="NQ72" s="130"/>
      <c r="NR72" s="130"/>
      <c r="NS72" s="130"/>
      <c r="NT72" s="130"/>
      <c r="NU72" s="130"/>
      <c r="NV72" s="130"/>
      <c r="NW72" s="130"/>
      <c r="NX72" s="130"/>
      <c r="NY72" s="130"/>
      <c r="NZ72" s="130"/>
      <c r="OA72" s="130"/>
      <c r="OB72" s="130"/>
      <c r="OC72" s="130"/>
      <c r="OD72" s="130"/>
      <c r="OE72" s="130"/>
      <c r="OF72" s="130"/>
      <c r="OG72" s="130"/>
      <c r="OH72" s="130"/>
      <c r="OI72" s="130"/>
      <c r="OJ72" s="130"/>
      <c r="OK72" s="130"/>
      <c r="OL72" s="130"/>
      <c r="OM72" s="130"/>
      <c r="ON72" s="130"/>
      <c r="OO72" s="130"/>
      <c r="OP72" s="130"/>
      <c r="OQ72" s="130"/>
      <c r="OR72" s="130"/>
      <c r="OS72" s="130"/>
      <c r="OT72" s="130"/>
      <c r="OU72" s="130"/>
      <c r="OV72" s="130"/>
      <c r="OW72" s="130"/>
      <c r="OX72" s="130"/>
      <c r="OY72" s="130"/>
      <c r="OZ72" s="130"/>
      <c r="PA72" s="130"/>
      <c r="PB72" s="130"/>
      <c r="PC72" s="130"/>
      <c r="PD72" s="130"/>
      <c r="PE72" s="130"/>
      <c r="PF72" s="130"/>
      <c r="PG72" s="130"/>
      <c r="PH72" s="130"/>
      <c r="PI72" s="130"/>
      <c r="PJ72" s="130"/>
      <c r="PK72" s="130"/>
      <c r="PL72" s="130"/>
      <c r="PM72" s="130"/>
      <c r="PN72" s="130"/>
      <c r="PO72" s="130"/>
      <c r="PP72" s="130"/>
      <c r="PQ72" s="130"/>
      <c r="PR72" s="130"/>
      <c r="PS72" s="130"/>
      <c r="PT72" s="130"/>
      <c r="PU72" s="130"/>
      <c r="PV72" s="130"/>
      <c r="PW72" s="130"/>
      <c r="PX72" s="130"/>
      <c r="PY72" s="130"/>
      <c r="PZ72" s="130"/>
      <c r="QA72" s="130"/>
      <c r="QB72" s="130"/>
      <c r="QC72" s="130"/>
      <c r="QD72" s="130"/>
      <c r="QE72" s="130"/>
      <c r="QF72" s="130"/>
      <c r="QG72" s="130"/>
      <c r="QH72" s="130"/>
      <c r="QI72" s="130"/>
      <c r="QJ72" s="130"/>
      <c r="QK72" s="130"/>
      <c r="QL72" s="130"/>
      <c r="QM72" s="130"/>
      <c r="QN72" s="130"/>
      <c r="QO72" s="130"/>
      <c r="QP72" s="130"/>
      <c r="QQ72" s="130"/>
      <c r="QR72" s="130"/>
      <c r="QS72" s="130"/>
      <c r="QT72" s="130"/>
      <c r="QU72" s="130"/>
      <c r="QV72" s="130"/>
      <c r="QW72" s="130"/>
      <c r="QX72" s="130"/>
      <c r="QY72" s="130"/>
      <c r="QZ72" s="130"/>
      <c r="RA72" s="130"/>
      <c r="RB72" s="130"/>
      <c r="RC72" s="130"/>
      <c r="RD72" s="130"/>
      <c r="RE72" s="130"/>
      <c r="RF72" s="130"/>
      <c r="RG72" s="130"/>
      <c r="RH72" s="130"/>
      <c r="RI72" s="130"/>
      <c r="RJ72" s="130"/>
      <c r="RK72" s="130"/>
      <c r="RL72" s="130"/>
      <c r="RM72" s="130"/>
      <c r="RN72" s="130"/>
      <c r="RO72" s="130"/>
      <c r="RP72" s="130"/>
      <c r="RQ72" s="130"/>
      <c r="RR72" s="130"/>
      <c r="RS72" s="130"/>
      <c r="RT72" s="130"/>
      <c r="RU72" s="130"/>
      <c r="RV72" s="130"/>
      <c r="RW72" s="130"/>
      <c r="RX72" s="130"/>
      <c r="RY72" s="130"/>
      <c r="RZ72" s="130"/>
      <c r="SA72" s="130"/>
      <c r="SB72" s="130"/>
      <c r="SC72" s="130"/>
      <c r="SD72" s="130"/>
      <c r="SE72" s="130"/>
      <c r="SF72" s="130"/>
      <c r="SG72" s="130"/>
      <c r="SH72" s="130"/>
      <c r="SI72" s="130"/>
      <c r="SJ72" s="130"/>
      <c r="SK72" s="130"/>
      <c r="SL72" s="130"/>
      <c r="SM72" s="130"/>
      <c r="SN72" s="130"/>
      <c r="SO72" s="130"/>
      <c r="SP72" s="130"/>
      <c r="SQ72" s="130"/>
      <c r="SR72" s="130"/>
      <c r="SS72" s="130"/>
      <c r="ST72" s="130"/>
      <c r="SU72" s="130"/>
      <c r="SV72" s="130"/>
      <c r="SW72" s="130"/>
      <c r="SX72" s="130"/>
      <c r="SY72" s="130"/>
      <c r="SZ72" s="130"/>
      <c r="TA72" s="130"/>
      <c r="TB72" s="130"/>
      <c r="TC72" s="130"/>
      <c r="TD72" s="130"/>
      <c r="TE72" s="130"/>
      <c r="TF72" s="130"/>
      <c r="TG72" s="130"/>
      <c r="TH72" s="130"/>
      <c r="TI72" s="130"/>
      <c r="TJ72" s="130"/>
      <c r="TK72" s="130"/>
      <c r="TL72" s="130"/>
      <c r="TM72" s="130"/>
      <c r="TN72" s="130"/>
      <c r="TO72" s="130"/>
      <c r="TP72" s="130"/>
      <c r="TQ72" s="130"/>
      <c r="TR72" s="130"/>
      <c r="TS72" s="130"/>
      <c r="TT72" s="130"/>
      <c r="TU72" s="130"/>
      <c r="TV72" s="130"/>
      <c r="TW72" s="130"/>
      <c r="TX72" s="130"/>
      <c r="TY72" s="130"/>
      <c r="TZ72" s="130"/>
      <c r="UA72" s="130"/>
      <c r="UB72" s="130"/>
      <c r="UC72" s="130"/>
      <c r="UD72" s="130"/>
      <c r="UE72" s="130"/>
      <c r="UF72" s="130"/>
      <c r="UG72" s="130"/>
      <c r="UH72" s="130"/>
      <c r="UI72" s="130"/>
      <c r="UJ72" s="130"/>
      <c r="UK72" s="130"/>
      <c r="UL72" s="130"/>
      <c r="UM72" s="130"/>
      <c r="UN72" s="130"/>
      <c r="UO72" s="130"/>
      <c r="UP72" s="130"/>
      <c r="UQ72" s="130"/>
      <c r="UR72" s="130"/>
      <c r="US72" s="130"/>
      <c r="UT72" s="130"/>
      <c r="UU72" s="130"/>
      <c r="UV72" s="130"/>
      <c r="UW72" s="130"/>
      <c r="UX72" s="130"/>
      <c r="UY72" s="130"/>
      <c r="UZ72" s="130"/>
      <c r="VA72" s="130"/>
      <c r="VB72" s="130"/>
      <c r="VC72" s="130"/>
      <c r="VD72" s="130"/>
      <c r="VE72" s="130"/>
      <c r="VF72" s="130"/>
      <c r="VG72" s="130"/>
      <c r="VH72" s="130"/>
      <c r="VI72" s="130"/>
      <c r="VJ72" s="130"/>
      <c r="VK72" s="130"/>
      <c r="VL72" s="130"/>
      <c r="VM72" s="130"/>
      <c r="VN72" s="130"/>
      <c r="VO72" s="130"/>
      <c r="VP72" s="130"/>
      <c r="VQ72" s="130"/>
      <c r="VR72" s="130"/>
      <c r="VS72" s="130"/>
      <c r="VT72" s="130"/>
      <c r="VU72" s="130"/>
      <c r="VV72" s="130"/>
      <c r="VW72" s="130"/>
      <c r="VX72" s="130"/>
      <c r="VY72" s="130"/>
      <c r="VZ72" s="130"/>
      <c r="WA72" s="130"/>
      <c r="WB72" s="130"/>
      <c r="WC72" s="130"/>
      <c r="WD72" s="130"/>
      <c r="WE72" s="130"/>
      <c r="WF72" s="130"/>
      <c r="WG72" s="130"/>
      <c r="WH72" s="130"/>
      <c r="WI72" s="130"/>
      <c r="WJ72" s="130"/>
      <c r="WK72" s="130"/>
      <c r="WL72" s="130"/>
      <c r="WM72" s="130"/>
      <c r="WN72" s="130"/>
      <c r="WO72" s="130"/>
      <c r="WP72" s="130"/>
      <c r="WQ72" s="130"/>
      <c r="WR72" s="130"/>
      <c r="WS72" s="130"/>
      <c r="WT72" s="130"/>
      <c r="WU72" s="130"/>
      <c r="WV72" s="130"/>
      <c r="WW72" s="130"/>
      <c r="WX72" s="130"/>
      <c r="WY72" s="130"/>
      <c r="WZ72" s="130"/>
      <c r="XA72" s="130"/>
      <c r="XB72" s="130"/>
      <c r="XC72" s="130"/>
      <c r="XD72" s="130"/>
      <c r="XE72" s="130"/>
      <c r="XF72" s="130"/>
      <c r="XG72" s="130"/>
      <c r="XH72" s="130"/>
      <c r="XI72" s="130"/>
      <c r="XJ72" s="130"/>
      <c r="XK72" s="130"/>
      <c r="XL72" s="130"/>
      <c r="XM72" s="130"/>
      <c r="XN72" s="130"/>
      <c r="XO72" s="130"/>
      <c r="XP72" s="130"/>
      <c r="XQ72" s="130"/>
      <c r="XR72" s="130"/>
      <c r="XS72" s="130"/>
      <c r="XT72" s="130"/>
      <c r="XU72" s="130"/>
      <c r="XV72" s="130"/>
      <c r="XW72" s="130"/>
      <c r="XX72" s="130"/>
      <c r="XY72" s="130"/>
      <c r="XZ72" s="130"/>
      <c r="YA72" s="130"/>
      <c r="YB72" s="130"/>
      <c r="YC72" s="130"/>
      <c r="YD72" s="130"/>
      <c r="YE72" s="130"/>
      <c r="YF72" s="130"/>
      <c r="YG72" s="130"/>
      <c r="YH72" s="130"/>
      <c r="YI72" s="130"/>
      <c r="YJ72" s="130"/>
      <c r="YK72" s="130"/>
      <c r="YL72" s="130"/>
      <c r="YM72" s="130"/>
      <c r="YN72" s="130"/>
      <c r="YO72" s="130"/>
      <c r="YP72" s="130"/>
      <c r="YQ72" s="130"/>
      <c r="YR72" s="130"/>
      <c r="YS72" s="130"/>
      <c r="YT72" s="130"/>
      <c r="YU72" s="130"/>
      <c r="YV72" s="130"/>
      <c r="YW72" s="130"/>
      <c r="YX72" s="130"/>
      <c r="YY72" s="130"/>
      <c r="YZ72" s="130"/>
      <c r="ZA72" s="130"/>
      <c r="ZB72" s="130"/>
      <c r="ZC72" s="130"/>
      <c r="ZD72" s="130"/>
      <c r="ZE72" s="130"/>
      <c r="ZF72" s="130"/>
      <c r="ZG72" s="130"/>
      <c r="ZH72" s="130"/>
      <c r="ZI72" s="130"/>
      <c r="ZJ72" s="130"/>
      <c r="ZK72" s="130"/>
      <c r="ZL72" s="130"/>
      <c r="ZM72" s="130"/>
      <c r="ZN72" s="130"/>
      <c r="ZO72" s="130"/>
      <c r="ZP72" s="130"/>
      <c r="ZQ72" s="130"/>
      <c r="ZR72" s="130"/>
      <c r="ZS72" s="130"/>
      <c r="ZT72" s="130"/>
      <c r="ZU72" s="130"/>
      <c r="ZV72" s="130"/>
      <c r="ZW72" s="130"/>
      <c r="ZX72" s="130"/>
      <c r="ZY72" s="130"/>
      <c r="ZZ72" s="130"/>
    </row>
    <row r="73" spans="1:702" hidden="1" outlineLevel="1">
      <c r="A73" s="9">
        <v>42430</v>
      </c>
      <c r="B73" s="130">
        <v>2433.5191181499999</v>
      </c>
      <c r="C73" s="130">
        <v>1227.0760454700001</v>
      </c>
      <c r="D73" s="130">
        <v>1.0299555499999999</v>
      </c>
      <c r="E73" s="130">
        <v>634.71621706999997</v>
      </c>
      <c r="F73" s="130">
        <v>0.77629292999999999</v>
      </c>
      <c r="G73" s="130">
        <v>0.39985786000000001</v>
      </c>
      <c r="H73" s="130">
        <v>14.637799060000001</v>
      </c>
      <c r="I73" s="130">
        <v>401.72048653000002</v>
      </c>
      <c r="J73" s="130">
        <v>96.285839190000004</v>
      </c>
      <c r="K73" s="130">
        <v>9.4842897300000004</v>
      </c>
      <c r="L73" s="130">
        <v>0.99598538000000003</v>
      </c>
      <c r="M73" s="170" t="s">
        <v>186</v>
      </c>
      <c r="N73" s="130">
        <v>42.709092439999999</v>
      </c>
      <c r="O73" s="130">
        <v>0.34533866000000002</v>
      </c>
      <c r="P73" s="130">
        <v>0.67103031000000002</v>
      </c>
      <c r="Q73" s="130">
        <v>0</v>
      </c>
      <c r="R73" s="130">
        <v>1.4334881799999999</v>
      </c>
      <c r="S73" s="130">
        <v>2.2000000000000001E-7</v>
      </c>
      <c r="T73" s="130">
        <v>1.23739957</v>
      </c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  <c r="FB73" s="130"/>
      <c r="FC73" s="130"/>
      <c r="FD73" s="130"/>
      <c r="FE73" s="130"/>
      <c r="FF73" s="130"/>
      <c r="FG73" s="130"/>
      <c r="FH73" s="130"/>
      <c r="FI73" s="130"/>
      <c r="FJ73" s="130"/>
      <c r="FK73" s="130"/>
      <c r="FL73" s="130"/>
      <c r="FM73" s="130"/>
      <c r="FN73" s="130"/>
      <c r="FO73" s="130"/>
      <c r="FP73" s="130"/>
      <c r="FQ73" s="130"/>
      <c r="FR73" s="130"/>
      <c r="FS73" s="130"/>
      <c r="FT73" s="130"/>
      <c r="FU73" s="130"/>
      <c r="FV73" s="130"/>
      <c r="FW73" s="130"/>
      <c r="FX73" s="130"/>
      <c r="FY73" s="130"/>
      <c r="FZ73" s="130"/>
      <c r="GA73" s="130"/>
      <c r="GB73" s="130"/>
      <c r="GC73" s="130"/>
      <c r="GD73" s="130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  <c r="IW73" s="130"/>
      <c r="IX73" s="130"/>
      <c r="IY73" s="130"/>
      <c r="IZ73" s="130"/>
      <c r="JA73" s="130"/>
      <c r="JB73" s="130"/>
      <c r="JC73" s="130"/>
      <c r="JD73" s="130"/>
      <c r="JE73" s="130"/>
      <c r="JF73" s="130"/>
      <c r="JG73" s="130"/>
      <c r="JH73" s="130"/>
      <c r="JI73" s="130"/>
      <c r="JJ73" s="130"/>
      <c r="JK73" s="130"/>
      <c r="JL73" s="130"/>
      <c r="JM73" s="130"/>
      <c r="JN73" s="130"/>
      <c r="JO73" s="130"/>
      <c r="JP73" s="130"/>
      <c r="JQ73" s="130"/>
      <c r="JR73" s="130"/>
      <c r="JS73" s="130"/>
      <c r="JT73" s="130"/>
      <c r="JU73" s="130"/>
      <c r="JV73" s="130"/>
      <c r="JW73" s="130"/>
      <c r="JX73" s="130"/>
      <c r="JY73" s="130"/>
      <c r="JZ73" s="130"/>
      <c r="KA73" s="130"/>
      <c r="KB73" s="130"/>
      <c r="KC73" s="130"/>
      <c r="KD73" s="130"/>
      <c r="KE73" s="130"/>
      <c r="KF73" s="130"/>
      <c r="KG73" s="130"/>
      <c r="KH73" s="130"/>
      <c r="KI73" s="130"/>
      <c r="KJ73" s="130"/>
      <c r="KK73" s="130"/>
      <c r="KL73" s="130"/>
      <c r="KM73" s="130"/>
      <c r="KN73" s="130"/>
      <c r="KO73" s="130"/>
      <c r="KP73" s="130"/>
      <c r="KQ73" s="130"/>
      <c r="KR73" s="130"/>
      <c r="KS73" s="130"/>
      <c r="KT73" s="130"/>
      <c r="KU73" s="130"/>
      <c r="KV73" s="130"/>
      <c r="KW73" s="130"/>
      <c r="KX73" s="130"/>
      <c r="KY73" s="130"/>
      <c r="KZ73" s="130"/>
      <c r="LA73" s="130"/>
      <c r="LB73" s="130"/>
      <c r="LC73" s="130"/>
      <c r="LD73" s="130"/>
      <c r="LE73" s="130"/>
      <c r="LF73" s="130"/>
      <c r="LG73" s="130"/>
      <c r="LH73" s="130"/>
      <c r="LI73" s="130"/>
      <c r="LJ73" s="130"/>
      <c r="LK73" s="130"/>
      <c r="LL73" s="130"/>
      <c r="LM73" s="130"/>
      <c r="LN73" s="130"/>
      <c r="LO73" s="130"/>
      <c r="LP73" s="130"/>
      <c r="LQ73" s="130"/>
      <c r="LR73" s="130"/>
      <c r="LS73" s="130"/>
      <c r="LT73" s="130"/>
      <c r="LU73" s="130"/>
      <c r="LV73" s="130"/>
      <c r="LW73" s="130"/>
      <c r="LX73" s="130"/>
      <c r="LY73" s="130"/>
      <c r="LZ73" s="130"/>
      <c r="MA73" s="130"/>
      <c r="MB73" s="130"/>
      <c r="MC73" s="130"/>
      <c r="MD73" s="130"/>
      <c r="ME73" s="130"/>
      <c r="MF73" s="130"/>
      <c r="MG73" s="130"/>
      <c r="MH73" s="130"/>
      <c r="MI73" s="130"/>
      <c r="MJ73" s="130"/>
      <c r="MK73" s="130"/>
      <c r="ML73" s="130"/>
      <c r="MM73" s="130"/>
      <c r="MN73" s="130"/>
      <c r="MO73" s="130"/>
      <c r="MP73" s="130"/>
      <c r="MQ73" s="130"/>
      <c r="MR73" s="130"/>
      <c r="MS73" s="130"/>
      <c r="MT73" s="130"/>
      <c r="MU73" s="130"/>
      <c r="MV73" s="130"/>
      <c r="MW73" s="130"/>
      <c r="MX73" s="130"/>
      <c r="MY73" s="130"/>
      <c r="MZ73" s="130"/>
      <c r="NA73" s="130"/>
      <c r="NB73" s="130"/>
      <c r="NC73" s="130"/>
      <c r="ND73" s="130"/>
      <c r="NE73" s="130"/>
      <c r="NF73" s="130"/>
      <c r="NG73" s="130"/>
      <c r="NH73" s="130"/>
      <c r="NI73" s="130"/>
      <c r="NJ73" s="130"/>
      <c r="NK73" s="130"/>
      <c r="NL73" s="130"/>
      <c r="NM73" s="130"/>
      <c r="NN73" s="130"/>
      <c r="NO73" s="130"/>
      <c r="NP73" s="130"/>
      <c r="NQ73" s="130"/>
      <c r="NR73" s="130"/>
      <c r="NS73" s="130"/>
      <c r="NT73" s="130"/>
      <c r="NU73" s="130"/>
      <c r="NV73" s="130"/>
      <c r="NW73" s="130"/>
      <c r="NX73" s="130"/>
      <c r="NY73" s="130"/>
      <c r="NZ73" s="130"/>
      <c r="OA73" s="130"/>
      <c r="OB73" s="130"/>
      <c r="OC73" s="130"/>
      <c r="OD73" s="130"/>
      <c r="OE73" s="130"/>
      <c r="OF73" s="130"/>
      <c r="OG73" s="130"/>
      <c r="OH73" s="130"/>
      <c r="OI73" s="130"/>
      <c r="OJ73" s="130"/>
      <c r="OK73" s="130"/>
      <c r="OL73" s="130"/>
      <c r="OM73" s="130"/>
      <c r="ON73" s="130"/>
      <c r="OO73" s="130"/>
      <c r="OP73" s="130"/>
      <c r="OQ73" s="130"/>
      <c r="OR73" s="130"/>
      <c r="OS73" s="130"/>
      <c r="OT73" s="130"/>
      <c r="OU73" s="130"/>
      <c r="OV73" s="130"/>
      <c r="OW73" s="130"/>
      <c r="OX73" s="130"/>
      <c r="OY73" s="130"/>
      <c r="OZ73" s="130"/>
      <c r="PA73" s="130"/>
      <c r="PB73" s="130"/>
      <c r="PC73" s="130"/>
      <c r="PD73" s="130"/>
      <c r="PE73" s="130"/>
      <c r="PF73" s="130"/>
      <c r="PG73" s="130"/>
      <c r="PH73" s="130"/>
      <c r="PI73" s="130"/>
      <c r="PJ73" s="130"/>
      <c r="PK73" s="130"/>
      <c r="PL73" s="130"/>
      <c r="PM73" s="130"/>
      <c r="PN73" s="130"/>
      <c r="PO73" s="130"/>
      <c r="PP73" s="130"/>
      <c r="PQ73" s="130"/>
      <c r="PR73" s="130"/>
      <c r="PS73" s="130"/>
      <c r="PT73" s="130"/>
      <c r="PU73" s="130"/>
      <c r="PV73" s="130"/>
      <c r="PW73" s="130"/>
      <c r="PX73" s="130"/>
      <c r="PY73" s="130"/>
      <c r="PZ73" s="130"/>
      <c r="QA73" s="130"/>
      <c r="QB73" s="130"/>
      <c r="QC73" s="130"/>
      <c r="QD73" s="130"/>
      <c r="QE73" s="130"/>
      <c r="QF73" s="130"/>
      <c r="QG73" s="130"/>
      <c r="QH73" s="130"/>
      <c r="QI73" s="130"/>
      <c r="QJ73" s="130"/>
      <c r="QK73" s="130"/>
      <c r="QL73" s="130"/>
      <c r="QM73" s="130"/>
      <c r="QN73" s="130"/>
      <c r="QO73" s="130"/>
      <c r="QP73" s="130"/>
      <c r="QQ73" s="130"/>
      <c r="QR73" s="130"/>
      <c r="QS73" s="130"/>
      <c r="QT73" s="130"/>
      <c r="QU73" s="130"/>
      <c r="QV73" s="130"/>
      <c r="QW73" s="130"/>
      <c r="QX73" s="130"/>
      <c r="QY73" s="130"/>
      <c r="QZ73" s="130"/>
      <c r="RA73" s="130"/>
      <c r="RB73" s="130"/>
      <c r="RC73" s="130"/>
      <c r="RD73" s="130"/>
      <c r="RE73" s="130"/>
      <c r="RF73" s="130"/>
      <c r="RG73" s="130"/>
      <c r="RH73" s="130"/>
      <c r="RI73" s="130"/>
      <c r="RJ73" s="130"/>
      <c r="RK73" s="130"/>
      <c r="RL73" s="130"/>
      <c r="RM73" s="130"/>
      <c r="RN73" s="130"/>
      <c r="RO73" s="130"/>
      <c r="RP73" s="130"/>
      <c r="RQ73" s="130"/>
      <c r="RR73" s="130"/>
      <c r="RS73" s="130"/>
      <c r="RT73" s="130"/>
      <c r="RU73" s="130"/>
      <c r="RV73" s="130"/>
      <c r="RW73" s="130"/>
      <c r="RX73" s="130"/>
      <c r="RY73" s="130"/>
      <c r="RZ73" s="130"/>
      <c r="SA73" s="130"/>
      <c r="SB73" s="130"/>
      <c r="SC73" s="130"/>
      <c r="SD73" s="130"/>
      <c r="SE73" s="130"/>
      <c r="SF73" s="130"/>
      <c r="SG73" s="130"/>
      <c r="SH73" s="130"/>
      <c r="SI73" s="130"/>
      <c r="SJ73" s="130"/>
      <c r="SK73" s="130"/>
      <c r="SL73" s="130"/>
      <c r="SM73" s="130"/>
      <c r="SN73" s="130"/>
      <c r="SO73" s="130"/>
      <c r="SP73" s="130"/>
      <c r="SQ73" s="130"/>
      <c r="SR73" s="130"/>
      <c r="SS73" s="130"/>
      <c r="ST73" s="130"/>
      <c r="SU73" s="130"/>
      <c r="SV73" s="130"/>
      <c r="SW73" s="130"/>
      <c r="SX73" s="130"/>
      <c r="SY73" s="130"/>
      <c r="SZ73" s="130"/>
      <c r="TA73" s="130"/>
      <c r="TB73" s="130"/>
      <c r="TC73" s="130"/>
      <c r="TD73" s="130"/>
      <c r="TE73" s="130"/>
      <c r="TF73" s="130"/>
      <c r="TG73" s="130"/>
      <c r="TH73" s="130"/>
      <c r="TI73" s="130"/>
      <c r="TJ73" s="130"/>
      <c r="TK73" s="130"/>
      <c r="TL73" s="130"/>
      <c r="TM73" s="130"/>
      <c r="TN73" s="130"/>
      <c r="TO73" s="130"/>
      <c r="TP73" s="130"/>
      <c r="TQ73" s="130"/>
      <c r="TR73" s="130"/>
      <c r="TS73" s="130"/>
      <c r="TT73" s="130"/>
      <c r="TU73" s="130"/>
      <c r="TV73" s="130"/>
      <c r="TW73" s="130"/>
      <c r="TX73" s="130"/>
      <c r="TY73" s="130"/>
      <c r="TZ73" s="130"/>
      <c r="UA73" s="130"/>
      <c r="UB73" s="130"/>
      <c r="UC73" s="130"/>
      <c r="UD73" s="130"/>
      <c r="UE73" s="130"/>
      <c r="UF73" s="130"/>
      <c r="UG73" s="130"/>
      <c r="UH73" s="130"/>
      <c r="UI73" s="130"/>
      <c r="UJ73" s="130"/>
      <c r="UK73" s="130"/>
      <c r="UL73" s="130"/>
      <c r="UM73" s="130"/>
      <c r="UN73" s="130"/>
      <c r="UO73" s="130"/>
      <c r="UP73" s="130"/>
      <c r="UQ73" s="130"/>
      <c r="UR73" s="130"/>
      <c r="US73" s="130"/>
      <c r="UT73" s="130"/>
      <c r="UU73" s="130"/>
      <c r="UV73" s="130"/>
      <c r="UW73" s="130"/>
      <c r="UX73" s="130"/>
      <c r="UY73" s="130"/>
      <c r="UZ73" s="130"/>
      <c r="VA73" s="130"/>
      <c r="VB73" s="130"/>
      <c r="VC73" s="130"/>
      <c r="VD73" s="130"/>
      <c r="VE73" s="130"/>
      <c r="VF73" s="130"/>
      <c r="VG73" s="130"/>
      <c r="VH73" s="130"/>
      <c r="VI73" s="130"/>
      <c r="VJ73" s="130"/>
      <c r="VK73" s="130"/>
      <c r="VL73" s="130"/>
      <c r="VM73" s="130"/>
      <c r="VN73" s="130"/>
      <c r="VO73" s="130"/>
      <c r="VP73" s="130"/>
      <c r="VQ73" s="130"/>
      <c r="VR73" s="130"/>
      <c r="VS73" s="130"/>
      <c r="VT73" s="130"/>
      <c r="VU73" s="130"/>
      <c r="VV73" s="130"/>
      <c r="VW73" s="130"/>
      <c r="VX73" s="130"/>
      <c r="VY73" s="130"/>
      <c r="VZ73" s="130"/>
      <c r="WA73" s="130"/>
      <c r="WB73" s="130"/>
      <c r="WC73" s="130"/>
      <c r="WD73" s="130"/>
      <c r="WE73" s="130"/>
      <c r="WF73" s="130"/>
      <c r="WG73" s="130"/>
      <c r="WH73" s="130"/>
      <c r="WI73" s="130"/>
      <c r="WJ73" s="130"/>
      <c r="WK73" s="130"/>
      <c r="WL73" s="130"/>
      <c r="WM73" s="130"/>
      <c r="WN73" s="130"/>
      <c r="WO73" s="130"/>
      <c r="WP73" s="130"/>
      <c r="WQ73" s="130"/>
      <c r="WR73" s="130"/>
      <c r="WS73" s="130"/>
      <c r="WT73" s="130"/>
      <c r="WU73" s="130"/>
      <c r="WV73" s="130"/>
      <c r="WW73" s="130"/>
      <c r="WX73" s="130"/>
      <c r="WY73" s="130"/>
      <c r="WZ73" s="130"/>
      <c r="XA73" s="130"/>
      <c r="XB73" s="130"/>
      <c r="XC73" s="130"/>
      <c r="XD73" s="130"/>
      <c r="XE73" s="130"/>
      <c r="XF73" s="130"/>
      <c r="XG73" s="130"/>
      <c r="XH73" s="130"/>
      <c r="XI73" s="130"/>
      <c r="XJ73" s="130"/>
      <c r="XK73" s="130"/>
      <c r="XL73" s="130"/>
      <c r="XM73" s="130"/>
      <c r="XN73" s="130"/>
      <c r="XO73" s="130"/>
      <c r="XP73" s="130"/>
      <c r="XQ73" s="130"/>
      <c r="XR73" s="130"/>
      <c r="XS73" s="130"/>
      <c r="XT73" s="130"/>
      <c r="XU73" s="130"/>
      <c r="XV73" s="130"/>
      <c r="XW73" s="130"/>
      <c r="XX73" s="130"/>
      <c r="XY73" s="130"/>
      <c r="XZ73" s="130"/>
      <c r="YA73" s="130"/>
      <c r="YB73" s="130"/>
      <c r="YC73" s="130"/>
      <c r="YD73" s="130"/>
      <c r="YE73" s="130"/>
      <c r="YF73" s="130"/>
      <c r="YG73" s="130"/>
      <c r="YH73" s="130"/>
      <c r="YI73" s="130"/>
      <c r="YJ73" s="130"/>
      <c r="YK73" s="130"/>
      <c r="YL73" s="130"/>
      <c r="YM73" s="130"/>
      <c r="YN73" s="130"/>
      <c r="YO73" s="130"/>
      <c r="YP73" s="130"/>
      <c r="YQ73" s="130"/>
      <c r="YR73" s="130"/>
      <c r="YS73" s="130"/>
      <c r="YT73" s="130"/>
      <c r="YU73" s="130"/>
      <c r="YV73" s="130"/>
      <c r="YW73" s="130"/>
      <c r="YX73" s="130"/>
      <c r="YY73" s="130"/>
      <c r="YZ73" s="130"/>
      <c r="ZA73" s="130"/>
      <c r="ZB73" s="130"/>
      <c r="ZC73" s="130"/>
      <c r="ZD73" s="130"/>
      <c r="ZE73" s="130"/>
      <c r="ZF73" s="130"/>
      <c r="ZG73" s="130"/>
      <c r="ZH73" s="130"/>
      <c r="ZI73" s="130"/>
      <c r="ZJ73" s="130"/>
      <c r="ZK73" s="130"/>
      <c r="ZL73" s="130"/>
      <c r="ZM73" s="130"/>
      <c r="ZN73" s="130"/>
      <c r="ZO73" s="130"/>
      <c r="ZP73" s="130"/>
      <c r="ZQ73" s="130"/>
      <c r="ZR73" s="130"/>
      <c r="ZS73" s="130"/>
      <c r="ZT73" s="130"/>
      <c r="ZU73" s="130"/>
      <c r="ZV73" s="130"/>
      <c r="ZW73" s="130"/>
      <c r="ZX73" s="130"/>
      <c r="ZY73" s="130"/>
      <c r="ZZ73" s="130"/>
    </row>
    <row r="74" spans="1:702" hidden="1" outlineLevel="1">
      <c r="A74" s="9">
        <v>42461</v>
      </c>
      <c r="B74" s="130">
        <v>2378.98571154</v>
      </c>
      <c r="C74" s="130">
        <v>1163.8585332499999</v>
      </c>
      <c r="D74" s="130">
        <v>1.4405459899999999</v>
      </c>
      <c r="E74" s="130">
        <v>642.64409312999999</v>
      </c>
      <c r="F74" s="130">
        <v>0.87202486000000001</v>
      </c>
      <c r="G74" s="130">
        <v>0.41655539000000003</v>
      </c>
      <c r="H74" s="130">
        <v>16.049298360000002</v>
      </c>
      <c r="I74" s="130">
        <v>406.89891935999998</v>
      </c>
      <c r="J74" s="130">
        <v>91.151496530000003</v>
      </c>
      <c r="K74" s="130">
        <v>9.1301399300000003</v>
      </c>
      <c r="L74" s="130">
        <v>1.1108536499999999</v>
      </c>
      <c r="M74" s="170" t="s">
        <v>186</v>
      </c>
      <c r="N74" s="130">
        <v>41.616078950000002</v>
      </c>
      <c r="O74" s="130">
        <v>0.35055307000000002</v>
      </c>
      <c r="P74" s="130">
        <v>0.57073337000000002</v>
      </c>
      <c r="Q74" s="130">
        <v>5.0000000000000001E-3</v>
      </c>
      <c r="R74" s="130">
        <v>1.44174358</v>
      </c>
      <c r="S74" s="130">
        <v>2.2999999999999999E-7</v>
      </c>
      <c r="T74" s="130">
        <v>1.4291418899999999</v>
      </c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  <c r="FU74" s="130"/>
      <c r="FV74" s="130"/>
      <c r="FW74" s="130"/>
      <c r="FX74" s="130"/>
      <c r="FY74" s="130"/>
      <c r="FZ74" s="130"/>
      <c r="GA74" s="130"/>
      <c r="GB74" s="130"/>
      <c r="GC74" s="130"/>
      <c r="GD74" s="130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  <c r="IW74" s="130"/>
      <c r="IX74" s="130"/>
      <c r="IY74" s="130"/>
      <c r="IZ74" s="130"/>
      <c r="JA74" s="130"/>
      <c r="JB74" s="130"/>
      <c r="JC74" s="130"/>
      <c r="JD74" s="130"/>
      <c r="JE74" s="130"/>
      <c r="JF74" s="130"/>
      <c r="JG74" s="130"/>
      <c r="JH74" s="130"/>
      <c r="JI74" s="130"/>
      <c r="JJ74" s="130"/>
      <c r="JK74" s="130"/>
      <c r="JL74" s="130"/>
      <c r="JM74" s="130"/>
      <c r="JN74" s="130"/>
      <c r="JO74" s="130"/>
      <c r="JP74" s="130"/>
      <c r="JQ74" s="130"/>
      <c r="JR74" s="130"/>
      <c r="JS74" s="130"/>
      <c r="JT74" s="130"/>
      <c r="JU74" s="130"/>
      <c r="JV74" s="130"/>
      <c r="JW74" s="130"/>
      <c r="JX74" s="130"/>
      <c r="JY74" s="130"/>
      <c r="JZ74" s="130"/>
      <c r="KA74" s="130"/>
      <c r="KB74" s="130"/>
      <c r="KC74" s="130"/>
      <c r="KD74" s="130"/>
      <c r="KE74" s="130"/>
      <c r="KF74" s="130"/>
      <c r="KG74" s="130"/>
      <c r="KH74" s="130"/>
      <c r="KI74" s="130"/>
      <c r="KJ74" s="130"/>
      <c r="KK74" s="130"/>
      <c r="KL74" s="130"/>
      <c r="KM74" s="130"/>
      <c r="KN74" s="130"/>
      <c r="KO74" s="130"/>
      <c r="KP74" s="130"/>
      <c r="KQ74" s="130"/>
      <c r="KR74" s="130"/>
      <c r="KS74" s="130"/>
      <c r="KT74" s="130"/>
      <c r="KU74" s="130"/>
      <c r="KV74" s="130"/>
      <c r="KW74" s="130"/>
      <c r="KX74" s="130"/>
      <c r="KY74" s="130"/>
      <c r="KZ74" s="130"/>
      <c r="LA74" s="130"/>
      <c r="LB74" s="130"/>
      <c r="LC74" s="130"/>
      <c r="LD74" s="130"/>
      <c r="LE74" s="130"/>
      <c r="LF74" s="130"/>
      <c r="LG74" s="130"/>
      <c r="LH74" s="130"/>
      <c r="LI74" s="130"/>
      <c r="LJ74" s="130"/>
      <c r="LK74" s="130"/>
      <c r="LL74" s="130"/>
      <c r="LM74" s="130"/>
      <c r="LN74" s="130"/>
      <c r="LO74" s="130"/>
      <c r="LP74" s="130"/>
      <c r="LQ74" s="130"/>
      <c r="LR74" s="130"/>
      <c r="LS74" s="130"/>
      <c r="LT74" s="130"/>
      <c r="LU74" s="130"/>
      <c r="LV74" s="130"/>
      <c r="LW74" s="130"/>
      <c r="LX74" s="130"/>
      <c r="LY74" s="130"/>
      <c r="LZ74" s="130"/>
      <c r="MA74" s="130"/>
      <c r="MB74" s="130"/>
      <c r="MC74" s="130"/>
      <c r="MD74" s="130"/>
      <c r="ME74" s="130"/>
      <c r="MF74" s="130"/>
      <c r="MG74" s="130"/>
      <c r="MH74" s="130"/>
      <c r="MI74" s="130"/>
      <c r="MJ74" s="130"/>
      <c r="MK74" s="130"/>
      <c r="ML74" s="130"/>
      <c r="MM74" s="130"/>
      <c r="MN74" s="130"/>
      <c r="MO74" s="130"/>
      <c r="MP74" s="130"/>
      <c r="MQ74" s="130"/>
      <c r="MR74" s="130"/>
      <c r="MS74" s="130"/>
      <c r="MT74" s="130"/>
      <c r="MU74" s="130"/>
      <c r="MV74" s="130"/>
      <c r="MW74" s="130"/>
      <c r="MX74" s="130"/>
      <c r="MY74" s="130"/>
      <c r="MZ74" s="130"/>
      <c r="NA74" s="130"/>
      <c r="NB74" s="130"/>
      <c r="NC74" s="130"/>
      <c r="ND74" s="130"/>
      <c r="NE74" s="130"/>
      <c r="NF74" s="130"/>
      <c r="NG74" s="130"/>
      <c r="NH74" s="130"/>
      <c r="NI74" s="130"/>
      <c r="NJ74" s="130"/>
      <c r="NK74" s="130"/>
      <c r="NL74" s="130"/>
      <c r="NM74" s="130"/>
      <c r="NN74" s="130"/>
      <c r="NO74" s="130"/>
      <c r="NP74" s="130"/>
      <c r="NQ74" s="130"/>
      <c r="NR74" s="130"/>
      <c r="NS74" s="130"/>
      <c r="NT74" s="130"/>
      <c r="NU74" s="130"/>
      <c r="NV74" s="130"/>
      <c r="NW74" s="130"/>
      <c r="NX74" s="130"/>
      <c r="NY74" s="130"/>
      <c r="NZ74" s="130"/>
      <c r="OA74" s="130"/>
      <c r="OB74" s="130"/>
      <c r="OC74" s="130"/>
      <c r="OD74" s="130"/>
      <c r="OE74" s="130"/>
      <c r="OF74" s="130"/>
      <c r="OG74" s="130"/>
      <c r="OH74" s="130"/>
      <c r="OI74" s="130"/>
      <c r="OJ74" s="130"/>
      <c r="OK74" s="130"/>
      <c r="OL74" s="130"/>
      <c r="OM74" s="130"/>
      <c r="ON74" s="130"/>
      <c r="OO74" s="130"/>
      <c r="OP74" s="130"/>
      <c r="OQ74" s="130"/>
      <c r="OR74" s="130"/>
      <c r="OS74" s="130"/>
      <c r="OT74" s="130"/>
      <c r="OU74" s="130"/>
      <c r="OV74" s="130"/>
      <c r="OW74" s="130"/>
      <c r="OX74" s="130"/>
      <c r="OY74" s="130"/>
      <c r="OZ74" s="130"/>
      <c r="PA74" s="130"/>
      <c r="PB74" s="130"/>
      <c r="PC74" s="130"/>
      <c r="PD74" s="130"/>
      <c r="PE74" s="130"/>
      <c r="PF74" s="130"/>
      <c r="PG74" s="130"/>
      <c r="PH74" s="130"/>
      <c r="PI74" s="130"/>
      <c r="PJ74" s="130"/>
      <c r="PK74" s="130"/>
      <c r="PL74" s="130"/>
      <c r="PM74" s="130"/>
      <c r="PN74" s="130"/>
      <c r="PO74" s="130"/>
      <c r="PP74" s="130"/>
      <c r="PQ74" s="130"/>
      <c r="PR74" s="130"/>
      <c r="PS74" s="130"/>
      <c r="PT74" s="130"/>
      <c r="PU74" s="130"/>
      <c r="PV74" s="130"/>
      <c r="PW74" s="130"/>
      <c r="PX74" s="130"/>
      <c r="PY74" s="130"/>
      <c r="PZ74" s="130"/>
      <c r="QA74" s="130"/>
      <c r="QB74" s="130"/>
      <c r="QC74" s="130"/>
      <c r="QD74" s="130"/>
      <c r="QE74" s="130"/>
      <c r="QF74" s="130"/>
      <c r="QG74" s="130"/>
      <c r="QH74" s="130"/>
      <c r="QI74" s="130"/>
      <c r="QJ74" s="130"/>
      <c r="QK74" s="130"/>
      <c r="QL74" s="130"/>
      <c r="QM74" s="130"/>
      <c r="QN74" s="130"/>
      <c r="QO74" s="130"/>
      <c r="QP74" s="130"/>
      <c r="QQ74" s="130"/>
      <c r="QR74" s="130"/>
      <c r="QS74" s="130"/>
      <c r="QT74" s="130"/>
      <c r="QU74" s="130"/>
      <c r="QV74" s="130"/>
      <c r="QW74" s="130"/>
      <c r="QX74" s="130"/>
      <c r="QY74" s="130"/>
      <c r="QZ74" s="130"/>
      <c r="RA74" s="130"/>
      <c r="RB74" s="130"/>
      <c r="RC74" s="130"/>
      <c r="RD74" s="130"/>
      <c r="RE74" s="130"/>
      <c r="RF74" s="130"/>
      <c r="RG74" s="130"/>
      <c r="RH74" s="130"/>
      <c r="RI74" s="130"/>
      <c r="RJ74" s="130"/>
      <c r="RK74" s="130"/>
      <c r="RL74" s="130"/>
      <c r="RM74" s="130"/>
      <c r="RN74" s="130"/>
      <c r="RO74" s="130"/>
      <c r="RP74" s="130"/>
      <c r="RQ74" s="130"/>
      <c r="RR74" s="130"/>
      <c r="RS74" s="130"/>
      <c r="RT74" s="130"/>
      <c r="RU74" s="130"/>
      <c r="RV74" s="130"/>
      <c r="RW74" s="130"/>
      <c r="RX74" s="130"/>
      <c r="RY74" s="130"/>
      <c r="RZ74" s="130"/>
      <c r="SA74" s="130"/>
      <c r="SB74" s="130"/>
      <c r="SC74" s="130"/>
      <c r="SD74" s="130"/>
      <c r="SE74" s="130"/>
      <c r="SF74" s="130"/>
      <c r="SG74" s="130"/>
      <c r="SH74" s="130"/>
      <c r="SI74" s="130"/>
      <c r="SJ74" s="130"/>
      <c r="SK74" s="130"/>
      <c r="SL74" s="130"/>
      <c r="SM74" s="130"/>
      <c r="SN74" s="130"/>
      <c r="SO74" s="130"/>
      <c r="SP74" s="130"/>
      <c r="SQ74" s="130"/>
      <c r="SR74" s="130"/>
      <c r="SS74" s="130"/>
      <c r="ST74" s="130"/>
      <c r="SU74" s="130"/>
      <c r="SV74" s="130"/>
      <c r="SW74" s="130"/>
      <c r="SX74" s="130"/>
      <c r="SY74" s="130"/>
      <c r="SZ74" s="130"/>
      <c r="TA74" s="130"/>
      <c r="TB74" s="130"/>
      <c r="TC74" s="130"/>
      <c r="TD74" s="130"/>
      <c r="TE74" s="130"/>
      <c r="TF74" s="130"/>
      <c r="TG74" s="130"/>
      <c r="TH74" s="130"/>
      <c r="TI74" s="130"/>
      <c r="TJ74" s="130"/>
      <c r="TK74" s="130"/>
      <c r="TL74" s="130"/>
      <c r="TM74" s="130"/>
      <c r="TN74" s="130"/>
      <c r="TO74" s="130"/>
      <c r="TP74" s="130"/>
      <c r="TQ74" s="130"/>
      <c r="TR74" s="130"/>
      <c r="TS74" s="130"/>
      <c r="TT74" s="130"/>
      <c r="TU74" s="130"/>
      <c r="TV74" s="130"/>
      <c r="TW74" s="130"/>
      <c r="TX74" s="130"/>
      <c r="TY74" s="130"/>
      <c r="TZ74" s="130"/>
      <c r="UA74" s="130"/>
      <c r="UB74" s="130"/>
      <c r="UC74" s="130"/>
      <c r="UD74" s="130"/>
      <c r="UE74" s="130"/>
      <c r="UF74" s="130"/>
      <c r="UG74" s="130"/>
      <c r="UH74" s="130"/>
      <c r="UI74" s="130"/>
      <c r="UJ74" s="130"/>
      <c r="UK74" s="130"/>
      <c r="UL74" s="130"/>
      <c r="UM74" s="130"/>
      <c r="UN74" s="130"/>
      <c r="UO74" s="130"/>
      <c r="UP74" s="130"/>
      <c r="UQ74" s="130"/>
      <c r="UR74" s="130"/>
      <c r="US74" s="130"/>
      <c r="UT74" s="130"/>
      <c r="UU74" s="130"/>
      <c r="UV74" s="130"/>
      <c r="UW74" s="130"/>
      <c r="UX74" s="130"/>
      <c r="UY74" s="130"/>
      <c r="UZ74" s="130"/>
      <c r="VA74" s="130"/>
      <c r="VB74" s="130"/>
      <c r="VC74" s="130"/>
      <c r="VD74" s="130"/>
      <c r="VE74" s="130"/>
      <c r="VF74" s="130"/>
      <c r="VG74" s="130"/>
      <c r="VH74" s="130"/>
      <c r="VI74" s="130"/>
      <c r="VJ74" s="130"/>
      <c r="VK74" s="130"/>
      <c r="VL74" s="130"/>
      <c r="VM74" s="130"/>
      <c r="VN74" s="130"/>
      <c r="VO74" s="130"/>
      <c r="VP74" s="130"/>
      <c r="VQ74" s="130"/>
      <c r="VR74" s="130"/>
      <c r="VS74" s="130"/>
      <c r="VT74" s="130"/>
      <c r="VU74" s="130"/>
      <c r="VV74" s="130"/>
      <c r="VW74" s="130"/>
      <c r="VX74" s="130"/>
      <c r="VY74" s="130"/>
      <c r="VZ74" s="130"/>
      <c r="WA74" s="130"/>
      <c r="WB74" s="130"/>
      <c r="WC74" s="130"/>
      <c r="WD74" s="130"/>
      <c r="WE74" s="130"/>
      <c r="WF74" s="130"/>
      <c r="WG74" s="130"/>
      <c r="WH74" s="130"/>
      <c r="WI74" s="130"/>
      <c r="WJ74" s="130"/>
      <c r="WK74" s="130"/>
      <c r="WL74" s="130"/>
      <c r="WM74" s="130"/>
      <c r="WN74" s="130"/>
      <c r="WO74" s="130"/>
      <c r="WP74" s="130"/>
      <c r="WQ74" s="130"/>
      <c r="WR74" s="130"/>
      <c r="WS74" s="130"/>
      <c r="WT74" s="130"/>
      <c r="WU74" s="130"/>
      <c r="WV74" s="130"/>
      <c r="WW74" s="130"/>
      <c r="WX74" s="130"/>
      <c r="WY74" s="130"/>
      <c r="WZ74" s="130"/>
      <c r="XA74" s="130"/>
      <c r="XB74" s="130"/>
      <c r="XC74" s="130"/>
      <c r="XD74" s="130"/>
      <c r="XE74" s="130"/>
      <c r="XF74" s="130"/>
      <c r="XG74" s="130"/>
      <c r="XH74" s="130"/>
      <c r="XI74" s="130"/>
      <c r="XJ74" s="130"/>
      <c r="XK74" s="130"/>
      <c r="XL74" s="130"/>
      <c r="XM74" s="130"/>
      <c r="XN74" s="130"/>
      <c r="XO74" s="130"/>
      <c r="XP74" s="130"/>
      <c r="XQ74" s="130"/>
      <c r="XR74" s="130"/>
      <c r="XS74" s="130"/>
      <c r="XT74" s="130"/>
      <c r="XU74" s="130"/>
      <c r="XV74" s="130"/>
      <c r="XW74" s="130"/>
      <c r="XX74" s="130"/>
      <c r="XY74" s="130"/>
      <c r="XZ74" s="130"/>
      <c r="YA74" s="130"/>
      <c r="YB74" s="130"/>
      <c r="YC74" s="130"/>
      <c r="YD74" s="130"/>
      <c r="YE74" s="130"/>
      <c r="YF74" s="130"/>
      <c r="YG74" s="130"/>
      <c r="YH74" s="130"/>
      <c r="YI74" s="130"/>
      <c r="YJ74" s="130"/>
      <c r="YK74" s="130"/>
      <c r="YL74" s="130"/>
      <c r="YM74" s="130"/>
      <c r="YN74" s="130"/>
      <c r="YO74" s="130"/>
      <c r="YP74" s="130"/>
      <c r="YQ74" s="130"/>
      <c r="YR74" s="130"/>
      <c r="YS74" s="130"/>
      <c r="YT74" s="130"/>
      <c r="YU74" s="130"/>
      <c r="YV74" s="130"/>
      <c r="YW74" s="130"/>
      <c r="YX74" s="130"/>
      <c r="YY74" s="130"/>
      <c r="YZ74" s="130"/>
      <c r="ZA74" s="130"/>
      <c r="ZB74" s="130"/>
      <c r="ZC74" s="130"/>
      <c r="ZD74" s="130"/>
      <c r="ZE74" s="130"/>
      <c r="ZF74" s="130"/>
      <c r="ZG74" s="130"/>
      <c r="ZH74" s="130"/>
      <c r="ZI74" s="130"/>
      <c r="ZJ74" s="130"/>
      <c r="ZK74" s="130"/>
      <c r="ZL74" s="130"/>
      <c r="ZM74" s="130"/>
      <c r="ZN74" s="130"/>
      <c r="ZO74" s="130"/>
      <c r="ZP74" s="130"/>
      <c r="ZQ74" s="130"/>
      <c r="ZR74" s="130"/>
      <c r="ZS74" s="130"/>
      <c r="ZT74" s="130"/>
      <c r="ZU74" s="130"/>
      <c r="ZV74" s="130"/>
      <c r="ZW74" s="130"/>
      <c r="ZX74" s="130"/>
      <c r="ZY74" s="130"/>
      <c r="ZZ74" s="130"/>
    </row>
    <row r="75" spans="1:702" hidden="1" outlineLevel="1">
      <c r="A75" s="9">
        <v>42491</v>
      </c>
      <c r="B75" s="130">
        <v>2467.5489253300002</v>
      </c>
      <c r="C75" s="130">
        <v>1216.61999459</v>
      </c>
      <c r="D75" s="130">
        <v>1.6642102400000001</v>
      </c>
      <c r="E75" s="130">
        <v>672.91489678000005</v>
      </c>
      <c r="F75" s="130">
        <v>0.78015305999999995</v>
      </c>
      <c r="G75" s="130">
        <v>0.28938354999999999</v>
      </c>
      <c r="H75" s="130">
        <v>14.88892517</v>
      </c>
      <c r="I75" s="130">
        <v>413.66386950999998</v>
      </c>
      <c r="J75" s="130">
        <v>91.999283500000004</v>
      </c>
      <c r="K75" s="130">
        <v>9.1235592600000004</v>
      </c>
      <c r="L75" s="130">
        <v>1.0654392500000001</v>
      </c>
      <c r="M75" s="170" t="s">
        <v>186</v>
      </c>
      <c r="N75" s="130">
        <v>40.871801019999999</v>
      </c>
      <c r="O75" s="130">
        <v>0.36952430000000003</v>
      </c>
      <c r="P75" s="130">
        <v>0.60753889999999999</v>
      </c>
      <c r="Q75" s="130">
        <v>1.919E-4</v>
      </c>
      <c r="R75" s="130">
        <v>1.4335535699999999</v>
      </c>
      <c r="S75" s="130">
        <v>1.4194000000000001E-4</v>
      </c>
      <c r="T75" s="130">
        <v>1.2564587899999999</v>
      </c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  <c r="FU75" s="130"/>
      <c r="FV75" s="130"/>
      <c r="FW75" s="130"/>
      <c r="FX75" s="130"/>
      <c r="FY75" s="130"/>
      <c r="FZ75" s="130"/>
      <c r="GA75" s="130"/>
      <c r="GB75" s="130"/>
      <c r="GC75" s="130"/>
      <c r="GD75" s="130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  <c r="IW75" s="130"/>
      <c r="IX75" s="130"/>
      <c r="IY75" s="130"/>
      <c r="IZ75" s="130"/>
      <c r="JA75" s="130"/>
      <c r="JB75" s="130"/>
      <c r="JC75" s="130"/>
      <c r="JD75" s="130"/>
      <c r="JE75" s="130"/>
      <c r="JF75" s="130"/>
      <c r="JG75" s="130"/>
      <c r="JH75" s="130"/>
      <c r="JI75" s="130"/>
      <c r="JJ75" s="130"/>
      <c r="JK75" s="130"/>
      <c r="JL75" s="130"/>
      <c r="JM75" s="130"/>
      <c r="JN75" s="130"/>
      <c r="JO75" s="130"/>
      <c r="JP75" s="130"/>
      <c r="JQ75" s="130"/>
      <c r="JR75" s="130"/>
      <c r="JS75" s="130"/>
      <c r="JT75" s="130"/>
      <c r="JU75" s="130"/>
      <c r="JV75" s="130"/>
      <c r="JW75" s="130"/>
      <c r="JX75" s="130"/>
      <c r="JY75" s="130"/>
      <c r="JZ75" s="130"/>
      <c r="KA75" s="130"/>
      <c r="KB75" s="130"/>
      <c r="KC75" s="130"/>
      <c r="KD75" s="130"/>
      <c r="KE75" s="130"/>
      <c r="KF75" s="130"/>
      <c r="KG75" s="130"/>
      <c r="KH75" s="130"/>
      <c r="KI75" s="130"/>
      <c r="KJ75" s="130"/>
      <c r="KK75" s="130"/>
      <c r="KL75" s="130"/>
      <c r="KM75" s="130"/>
      <c r="KN75" s="130"/>
      <c r="KO75" s="130"/>
      <c r="KP75" s="130"/>
      <c r="KQ75" s="130"/>
      <c r="KR75" s="130"/>
      <c r="KS75" s="130"/>
      <c r="KT75" s="130"/>
      <c r="KU75" s="130"/>
      <c r="KV75" s="130"/>
      <c r="KW75" s="130"/>
      <c r="KX75" s="130"/>
      <c r="KY75" s="130"/>
      <c r="KZ75" s="130"/>
      <c r="LA75" s="130"/>
      <c r="LB75" s="130"/>
      <c r="LC75" s="130"/>
      <c r="LD75" s="130"/>
      <c r="LE75" s="130"/>
      <c r="LF75" s="130"/>
      <c r="LG75" s="130"/>
      <c r="LH75" s="130"/>
      <c r="LI75" s="130"/>
      <c r="LJ75" s="130"/>
      <c r="LK75" s="130"/>
      <c r="LL75" s="130"/>
      <c r="LM75" s="130"/>
      <c r="LN75" s="130"/>
      <c r="LO75" s="130"/>
      <c r="LP75" s="130"/>
      <c r="LQ75" s="130"/>
      <c r="LR75" s="130"/>
      <c r="LS75" s="130"/>
      <c r="LT75" s="130"/>
      <c r="LU75" s="130"/>
      <c r="LV75" s="130"/>
      <c r="LW75" s="130"/>
      <c r="LX75" s="130"/>
      <c r="LY75" s="130"/>
      <c r="LZ75" s="130"/>
      <c r="MA75" s="130"/>
      <c r="MB75" s="130"/>
      <c r="MC75" s="130"/>
      <c r="MD75" s="130"/>
      <c r="ME75" s="130"/>
      <c r="MF75" s="130"/>
      <c r="MG75" s="130"/>
      <c r="MH75" s="130"/>
      <c r="MI75" s="130"/>
      <c r="MJ75" s="130"/>
      <c r="MK75" s="130"/>
      <c r="ML75" s="130"/>
      <c r="MM75" s="130"/>
      <c r="MN75" s="130"/>
      <c r="MO75" s="130"/>
      <c r="MP75" s="130"/>
      <c r="MQ75" s="130"/>
      <c r="MR75" s="130"/>
      <c r="MS75" s="130"/>
      <c r="MT75" s="130"/>
      <c r="MU75" s="130"/>
      <c r="MV75" s="130"/>
      <c r="MW75" s="130"/>
      <c r="MX75" s="130"/>
      <c r="MY75" s="130"/>
      <c r="MZ75" s="130"/>
      <c r="NA75" s="130"/>
      <c r="NB75" s="130"/>
      <c r="NC75" s="130"/>
      <c r="ND75" s="130"/>
      <c r="NE75" s="130"/>
      <c r="NF75" s="130"/>
      <c r="NG75" s="130"/>
      <c r="NH75" s="130"/>
      <c r="NI75" s="130"/>
      <c r="NJ75" s="130"/>
      <c r="NK75" s="130"/>
      <c r="NL75" s="130"/>
      <c r="NM75" s="130"/>
      <c r="NN75" s="130"/>
      <c r="NO75" s="130"/>
      <c r="NP75" s="130"/>
      <c r="NQ75" s="130"/>
      <c r="NR75" s="130"/>
      <c r="NS75" s="130"/>
      <c r="NT75" s="130"/>
      <c r="NU75" s="130"/>
      <c r="NV75" s="130"/>
      <c r="NW75" s="130"/>
      <c r="NX75" s="130"/>
      <c r="NY75" s="130"/>
      <c r="NZ75" s="130"/>
      <c r="OA75" s="130"/>
      <c r="OB75" s="130"/>
      <c r="OC75" s="130"/>
      <c r="OD75" s="130"/>
      <c r="OE75" s="130"/>
      <c r="OF75" s="130"/>
      <c r="OG75" s="130"/>
      <c r="OH75" s="130"/>
      <c r="OI75" s="130"/>
      <c r="OJ75" s="130"/>
      <c r="OK75" s="130"/>
      <c r="OL75" s="130"/>
      <c r="OM75" s="130"/>
      <c r="ON75" s="130"/>
      <c r="OO75" s="130"/>
      <c r="OP75" s="130"/>
      <c r="OQ75" s="130"/>
      <c r="OR75" s="130"/>
      <c r="OS75" s="130"/>
      <c r="OT75" s="130"/>
      <c r="OU75" s="130"/>
      <c r="OV75" s="130"/>
      <c r="OW75" s="130"/>
      <c r="OX75" s="130"/>
      <c r="OY75" s="130"/>
      <c r="OZ75" s="130"/>
      <c r="PA75" s="130"/>
      <c r="PB75" s="130"/>
      <c r="PC75" s="130"/>
      <c r="PD75" s="130"/>
      <c r="PE75" s="130"/>
      <c r="PF75" s="130"/>
      <c r="PG75" s="130"/>
      <c r="PH75" s="130"/>
      <c r="PI75" s="130"/>
      <c r="PJ75" s="130"/>
      <c r="PK75" s="130"/>
      <c r="PL75" s="130"/>
      <c r="PM75" s="130"/>
      <c r="PN75" s="130"/>
      <c r="PO75" s="130"/>
      <c r="PP75" s="130"/>
      <c r="PQ75" s="130"/>
      <c r="PR75" s="130"/>
      <c r="PS75" s="130"/>
      <c r="PT75" s="130"/>
      <c r="PU75" s="130"/>
      <c r="PV75" s="130"/>
      <c r="PW75" s="130"/>
      <c r="PX75" s="130"/>
      <c r="PY75" s="130"/>
      <c r="PZ75" s="130"/>
      <c r="QA75" s="130"/>
      <c r="QB75" s="130"/>
      <c r="QC75" s="130"/>
      <c r="QD75" s="130"/>
      <c r="QE75" s="130"/>
      <c r="QF75" s="130"/>
      <c r="QG75" s="130"/>
      <c r="QH75" s="130"/>
      <c r="QI75" s="130"/>
      <c r="QJ75" s="130"/>
      <c r="QK75" s="130"/>
      <c r="QL75" s="130"/>
      <c r="QM75" s="130"/>
      <c r="QN75" s="130"/>
      <c r="QO75" s="130"/>
      <c r="QP75" s="130"/>
      <c r="QQ75" s="130"/>
      <c r="QR75" s="130"/>
      <c r="QS75" s="130"/>
      <c r="QT75" s="130"/>
      <c r="QU75" s="130"/>
      <c r="QV75" s="130"/>
      <c r="QW75" s="130"/>
      <c r="QX75" s="130"/>
      <c r="QY75" s="130"/>
      <c r="QZ75" s="130"/>
      <c r="RA75" s="130"/>
      <c r="RB75" s="130"/>
      <c r="RC75" s="130"/>
      <c r="RD75" s="130"/>
      <c r="RE75" s="130"/>
      <c r="RF75" s="130"/>
      <c r="RG75" s="130"/>
      <c r="RH75" s="130"/>
      <c r="RI75" s="130"/>
      <c r="RJ75" s="130"/>
      <c r="RK75" s="130"/>
      <c r="RL75" s="130"/>
      <c r="RM75" s="130"/>
      <c r="RN75" s="130"/>
      <c r="RO75" s="130"/>
      <c r="RP75" s="130"/>
      <c r="RQ75" s="130"/>
      <c r="RR75" s="130"/>
      <c r="RS75" s="130"/>
      <c r="RT75" s="130"/>
      <c r="RU75" s="130"/>
      <c r="RV75" s="130"/>
      <c r="RW75" s="130"/>
      <c r="RX75" s="130"/>
      <c r="RY75" s="130"/>
      <c r="RZ75" s="130"/>
      <c r="SA75" s="130"/>
      <c r="SB75" s="130"/>
      <c r="SC75" s="130"/>
      <c r="SD75" s="130"/>
      <c r="SE75" s="130"/>
      <c r="SF75" s="130"/>
      <c r="SG75" s="130"/>
      <c r="SH75" s="130"/>
      <c r="SI75" s="130"/>
      <c r="SJ75" s="130"/>
      <c r="SK75" s="130"/>
      <c r="SL75" s="130"/>
      <c r="SM75" s="130"/>
      <c r="SN75" s="130"/>
      <c r="SO75" s="130"/>
      <c r="SP75" s="130"/>
      <c r="SQ75" s="130"/>
      <c r="SR75" s="130"/>
      <c r="SS75" s="130"/>
      <c r="ST75" s="130"/>
      <c r="SU75" s="130"/>
      <c r="SV75" s="130"/>
      <c r="SW75" s="130"/>
      <c r="SX75" s="130"/>
      <c r="SY75" s="130"/>
      <c r="SZ75" s="130"/>
      <c r="TA75" s="130"/>
      <c r="TB75" s="130"/>
      <c r="TC75" s="130"/>
      <c r="TD75" s="130"/>
      <c r="TE75" s="130"/>
      <c r="TF75" s="130"/>
      <c r="TG75" s="130"/>
      <c r="TH75" s="130"/>
      <c r="TI75" s="130"/>
      <c r="TJ75" s="130"/>
      <c r="TK75" s="130"/>
      <c r="TL75" s="130"/>
      <c r="TM75" s="130"/>
      <c r="TN75" s="130"/>
      <c r="TO75" s="130"/>
      <c r="TP75" s="130"/>
      <c r="TQ75" s="130"/>
      <c r="TR75" s="130"/>
      <c r="TS75" s="130"/>
      <c r="TT75" s="130"/>
      <c r="TU75" s="130"/>
      <c r="TV75" s="130"/>
      <c r="TW75" s="130"/>
      <c r="TX75" s="130"/>
      <c r="TY75" s="130"/>
      <c r="TZ75" s="130"/>
      <c r="UA75" s="130"/>
      <c r="UB75" s="130"/>
      <c r="UC75" s="130"/>
      <c r="UD75" s="130"/>
      <c r="UE75" s="130"/>
      <c r="UF75" s="130"/>
      <c r="UG75" s="130"/>
      <c r="UH75" s="130"/>
      <c r="UI75" s="130"/>
      <c r="UJ75" s="130"/>
      <c r="UK75" s="130"/>
      <c r="UL75" s="130"/>
      <c r="UM75" s="130"/>
      <c r="UN75" s="130"/>
      <c r="UO75" s="130"/>
      <c r="UP75" s="130"/>
      <c r="UQ75" s="130"/>
      <c r="UR75" s="130"/>
      <c r="US75" s="130"/>
      <c r="UT75" s="130"/>
      <c r="UU75" s="130"/>
      <c r="UV75" s="130"/>
      <c r="UW75" s="130"/>
      <c r="UX75" s="130"/>
      <c r="UY75" s="130"/>
      <c r="UZ75" s="130"/>
      <c r="VA75" s="130"/>
      <c r="VB75" s="130"/>
      <c r="VC75" s="130"/>
      <c r="VD75" s="130"/>
      <c r="VE75" s="130"/>
      <c r="VF75" s="130"/>
      <c r="VG75" s="130"/>
      <c r="VH75" s="130"/>
      <c r="VI75" s="130"/>
      <c r="VJ75" s="130"/>
      <c r="VK75" s="130"/>
      <c r="VL75" s="130"/>
      <c r="VM75" s="130"/>
      <c r="VN75" s="130"/>
      <c r="VO75" s="130"/>
      <c r="VP75" s="130"/>
      <c r="VQ75" s="130"/>
      <c r="VR75" s="130"/>
      <c r="VS75" s="130"/>
      <c r="VT75" s="130"/>
      <c r="VU75" s="130"/>
      <c r="VV75" s="130"/>
      <c r="VW75" s="130"/>
      <c r="VX75" s="130"/>
      <c r="VY75" s="130"/>
      <c r="VZ75" s="130"/>
      <c r="WA75" s="130"/>
      <c r="WB75" s="130"/>
      <c r="WC75" s="130"/>
      <c r="WD75" s="130"/>
      <c r="WE75" s="130"/>
      <c r="WF75" s="130"/>
      <c r="WG75" s="130"/>
      <c r="WH75" s="130"/>
      <c r="WI75" s="130"/>
      <c r="WJ75" s="130"/>
      <c r="WK75" s="130"/>
      <c r="WL75" s="130"/>
      <c r="WM75" s="130"/>
      <c r="WN75" s="130"/>
      <c r="WO75" s="130"/>
      <c r="WP75" s="130"/>
      <c r="WQ75" s="130"/>
      <c r="WR75" s="130"/>
      <c r="WS75" s="130"/>
      <c r="WT75" s="130"/>
      <c r="WU75" s="130"/>
      <c r="WV75" s="130"/>
      <c r="WW75" s="130"/>
      <c r="WX75" s="130"/>
      <c r="WY75" s="130"/>
      <c r="WZ75" s="130"/>
      <c r="XA75" s="130"/>
      <c r="XB75" s="130"/>
      <c r="XC75" s="130"/>
      <c r="XD75" s="130"/>
      <c r="XE75" s="130"/>
      <c r="XF75" s="130"/>
      <c r="XG75" s="130"/>
      <c r="XH75" s="130"/>
      <c r="XI75" s="130"/>
      <c r="XJ75" s="130"/>
      <c r="XK75" s="130"/>
      <c r="XL75" s="130"/>
      <c r="XM75" s="130"/>
      <c r="XN75" s="130"/>
      <c r="XO75" s="130"/>
      <c r="XP75" s="130"/>
      <c r="XQ75" s="130"/>
      <c r="XR75" s="130"/>
      <c r="XS75" s="130"/>
      <c r="XT75" s="130"/>
      <c r="XU75" s="130"/>
      <c r="XV75" s="130"/>
      <c r="XW75" s="130"/>
      <c r="XX75" s="130"/>
      <c r="XY75" s="130"/>
      <c r="XZ75" s="130"/>
      <c r="YA75" s="130"/>
      <c r="YB75" s="130"/>
      <c r="YC75" s="130"/>
      <c r="YD75" s="130"/>
      <c r="YE75" s="130"/>
      <c r="YF75" s="130"/>
      <c r="YG75" s="130"/>
      <c r="YH75" s="130"/>
      <c r="YI75" s="130"/>
      <c r="YJ75" s="130"/>
      <c r="YK75" s="130"/>
      <c r="YL75" s="130"/>
      <c r="YM75" s="130"/>
      <c r="YN75" s="130"/>
      <c r="YO75" s="130"/>
      <c r="YP75" s="130"/>
      <c r="YQ75" s="130"/>
      <c r="YR75" s="130"/>
      <c r="YS75" s="130"/>
      <c r="YT75" s="130"/>
      <c r="YU75" s="130"/>
      <c r="YV75" s="130"/>
      <c r="YW75" s="130"/>
      <c r="YX75" s="130"/>
      <c r="YY75" s="130"/>
      <c r="YZ75" s="130"/>
      <c r="ZA75" s="130"/>
      <c r="ZB75" s="130"/>
      <c r="ZC75" s="130"/>
      <c r="ZD75" s="130"/>
      <c r="ZE75" s="130"/>
      <c r="ZF75" s="130"/>
      <c r="ZG75" s="130"/>
      <c r="ZH75" s="130"/>
      <c r="ZI75" s="130"/>
      <c r="ZJ75" s="130"/>
      <c r="ZK75" s="130"/>
      <c r="ZL75" s="130"/>
      <c r="ZM75" s="130"/>
      <c r="ZN75" s="130"/>
      <c r="ZO75" s="130"/>
      <c r="ZP75" s="130"/>
      <c r="ZQ75" s="130"/>
      <c r="ZR75" s="130"/>
      <c r="ZS75" s="130"/>
      <c r="ZT75" s="130"/>
      <c r="ZU75" s="130"/>
      <c r="ZV75" s="130"/>
      <c r="ZW75" s="130"/>
      <c r="ZX75" s="130"/>
      <c r="ZY75" s="130"/>
      <c r="ZZ75" s="130"/>
    </row>
    <row r="76" spans="1:702" hidden="1" outlineLevel="1">
      <c r="A76" s="9">
        <v>42522</v>
      </c>
      <c r="B76" s="130">
        <v>2446.2001293100002</v>
      </c>
      <c r="C76" s="130">
        <v>1183.8056359699999</v>
      </c>
      <c r="D76" s="130">
        <v>1.4704458899999999</v>
      </c>
      <c r="E76" s="130">
        <v>684.62025659999995</v>
      </c>
      <c r="F76" s="130">
        <v>3.7396469200000002</v>
      </c>
      <c r="G76" s="130">
        <v>0.29142047999999998</v>
      </c>
      <c r="H76" s="130">
        <v>14.80282815</v>
      </c>
      <c r="I76" s="130">
        <v>404.77371048999998</v>
      </c>
      <c r="J76" s="130">
        <v>98.175236900000002</v>
      </c>
      <c r="K76" s="130">
        <v>8.9541075200000009</v>
      </c>
      <c r="L76" s="130">
        <v>1.1123298399999999</v>
      </c>
      <c r="M76" s="170" t="s">
        <v>186</v>
      </c>
      <c r="N76" s="130">
        <v>40.779175449999997</v>
      </c>
      <c r="O76" s="130">
        <v>0.36386331999999999</v>
      </c>
      <c r="P76" s="130">
        <v>0.50941267999999995</v>
      </c>
      <c r="Q76" s="130">
        <v>1.9516999999999999E-4</v>
      </c>
      <c r="R76" s="130">
        <v>1.43347157</v>
      </c>
      <c r="S76" s="130">
        <v>1.505565E-2</v>
      </c>
      <c r="T76" s="130">
        <v>1.35333671</v>
      </c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FG76" s="130"/>
      <c r="FH76" s="130"/>
      <c r="FI76" s="130"/>
      <c r="FJ76" s="130"/>
      <c r="FK76" s="130"/>
      <c r="FL76" s="130"/>
      <c r="FM76" s="130"/>
      <c r="FN76" s="130"/>
      <c r="FO76" s="130"/>
      <c r="FP76" s="130"/>
      <c r="FQ76" s="130"/>
      <c r="FR76" s="130"/>
      <c r="FS76" s="130"/>
      <c r="FT76" s="130"/>
      <c r="FU76" s="130"/>
      <c r="FV76" s="130"/>
      <c r="FW76" s="130"/>
      <c r="FX76" s="130"/>
      <c r="FY76" s="130"/>
      <c r="FZ76" s="130"/>
      <c r="GA76" s="130"/>
      <c r="GB76" s="130"/>
      <c r="GC76" s="130"/>
      <c r="GD76" s="130"/>
      <c r="GE76" s="130"/>
      <c r="GF76" s="130"/>
      <c r="GG76" s="130"/>
      <c r="GH76" s="130"/>
      <c r="GI76" s="130"/>
      <c r="GJ76" s="130"/>
      <c r="GK76" s="130"/>
      <c r="GL76" s="130"/>
      <c r="GM76" s="130"/>
      <c r="GN76" s="130"/>
      <c r="GO76" s="130"/>
      <c r="GP76" s="130"/>
      <c r="GQ76" s="130"/>
      <c r="GR76" s="130"/>
      <c r="GS76" s="130"/>
      <c r="GT76" s="130"/>
      <c r="GU76" s="130"/>
      <c r="GV76" s="130"/>
      <c r="GW76" s="130"/>
      <c r="GX76" s="130"/>
      <c r="GY76" s="130"/>
      <c r="GZ76" s="130"/>
      <c r="HA76" s="130"/>
      <c r="HB76" s="130"/>
      <c r="HC76" s="130"/>
      <c r="HD76" s="130"/>
      <c r="HE76" s="130"/>
      <c r="HF76" s="130"/>
      <c r="HG76" s="130"/>
      <c r="HH76" s="130"/>
      <c r="HI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  <c r="JV76" s="130"/>
      <c r="JW76" s="130"/>
      <c r="JX76" s="130"/>
      <c r="JY76" s="130"/>
      <c r="JZ76" s="130"/>
      <c r="KA76" s="130"/>
      <c r="KB76" s="130"/>
      <c r="KC76" s="130"/>
      <c r="KD76" s="130"/>
      <c r="KE76" s="130"/>
      <c r="KF76" s="130"/>
      <c r="KG76" s="130"/>
      <c r="KH76" s="130"/>
      <c r="KI76" s="130"/>
      <c r="KJ76" s="130"/>
      <c r="KK76" s="130"/>
      <c r="KL76" s="130"/>
      <c r="KM76" s="130"/>
      <c r="KN76" s="130"/>
      <c r="KO76" s="130"/>
      <c r="KP76" s="130"/>
      <c r="KQ76" s="130"/>
      <c r="KR76" s="130"/>
      <c r="KS76" s="130"/>
      <c r="KT76" s="130"/>
      <c r="KU76" s="130"/>
      <c r="KV76" s="130"/>
      <c r="KW76" s="130"/>
      <c r="KX76" s="130"/>
      <c r="KY76" s="130"/>
      <c r="KZ76" s="130"/>
      <c r="LA76" s="130"/>
      <c r="LB76" s="130"/>
      <c r="LC76" s="130"/>
      <c r="LD76" s="130"/>
      <c r="LE76" s="130"/>
      <c r="LF76" s="130"/>
      <c r="LG76" s="130"/>
      <c r="LH76" s="130"/>
      <c r="LI76" s="130"/>
      <c r="LJ76" s="130"/>
      <c r="LK76" s="130"/>
      <c r="LL76" s="130"/>
      <c r="LM76" s="130"/>
      <c r="LN76" s="130"/>
      <c r="LO76" s="130"/>
      <c r="LP76" s="130"/>
      <c r="LQ76" s="130"/>
      <c r="LR76" s="130"/>
      <c r="LS76" s="130"/>
      <c r="LT76" s="130"/>
      <c r="LU76" s="130"/>
      <c r="LV76" s="130"/>
      <c r="LW76" s="130"/>
      <c r="LX76" s="130"/>
      <c r="LY76" s="130"/>
      <c r="LZ76" s="130"/>
      <c r="MA76" s="130"/>
      <c r="MB76" s="130"/>
      <c r="MC76" s="130"/>
      <c r="MD76" s="130"/>
      <c r="ME76" s="130"/>
      <c r="MF76" s="130"/>
      <c r="MG76" s="130"/>
      <c r="MH76" s="130"/>
      <c r="MI76" s="130"/>
      <c r="MJ76" s="130"/>
      <c r="MK76" s="130"/>
      <c r="ML76" s="130"/>
      <c r="MM76" s="130"/>
      <c r="MN76" s="130"/>
      <c r="MO76" s="130"/>
      <c r="MP76" s="130"/>
      <c r="MQ76" s="130"/>
      <c r="MR76" s="130"/>
      <c r="MS76" s="130"/>
      <c r="MT76" s="130"/>
      <c r="MU76" s="130"/>
      <c r="MV76" s="130"/>
      <c r="MW76" s="130"/>
      <c r="MX76" s="130"/>
      <c r="MY76" s="130"/>
      <c r="MZ76" s="130"/>
      <c r="NA76" s="130"/>
      <c r="NB76" s="130"/>
      <c r="NC76" s="130"/>
      <c r="ND76" s="130"/>
      <c r="NE76" s="130"/>
      <c r="NF76" s="130"/>
      <c r="NG76" s="130"/>
      <c r="NH76" s="130"/>
      <c r="NI76" s="130"/>
      <c r="NJ76" s="130"/>
      <c r="NK76" s="130"/>
      <c r="NL76" s="130"/>
      <c r="NM76" s="130"/>
      <c r="NN76" s="130"/>
      <c r="NO76" s="130"/>
      <c r="NP76" s="130"/>
      <c r="NQ76" s="130"/>
      <c r="NR76" s="130"/>
      <c r="NS76" s="130"/>
      <c r="NT76" s="130"/>
      <c r="NU76" s="130"/>
      <c r="NV76" s="130"/>
      <c r="NW76" s="130"/>
      <c r="NX76" s="130"/>
      <c r="NY76" s="130"/>
      <c r="NZ76" s="130"/>
      <c r="OA76" s="130"/>
      <c r="OB76" s="130"/>
      <c r="OC76" s="130"/>
      <c r="OD76" s="130"/>
      <c r="OE76" s="130"/>
      <c r="OF76" s="130"/>
      <c r="OG76" s="130"/>
      <c r="OH76" s="130"/>
      <c r="OI76" s="130"/>
      <c r="OJ76" s="130"/>
      <c r="OK76" s="130"/>
      <c r="OL76" s="130"/>
      <c r="OM76" s="130"/>
      <c r="ON76" s="130"/>
      <c r="OO76" s="130"/>
      <c r="OP76" s="130"/>
      <c r="OQ76" s="130"/>
      <c r="OR76" s="130"/>
      <c r="OS76" s="130"/>
      <c r="OT76" s="130"/>
      <c r="OU76" s="130"/>
      <c r="OV76" s="130"/>
      <c r="OW76" s="130"/>
      <c r="OX76" s="130"/>
      <c r="OY76" s="130"/>
      <c r="OZ76" s="130"/>
      <c r="PA76" s="130"/>
      <c r="PB76" s="130"/>
      <c r="PC76" s="130"/>
      <c r="PD76" s="130"/>
      <c r="PE76" s="130"/>
      <c r="PF76" s="130"/>
      <c r="PG76" s="130"/>
      <c r="PH76" s="130"/>
      <c r="PI76" s="130"/>
      <c r="PJ76" s="130"/>
      <c r="PK76" s="130"/>
      <c r="PL76" s="130"/>
      <c r="PM76" s="130"/>
      <c r="PN76" s="130"/>
      <c r="PO76" s="130"/>
      <c r="PP76" s="130"/>
      <c r="PQ76" s="130"/>
      <c r="PR76" s="130"/>
      <c r="PS76" s="130"/>
      <c r="PT76" s="130"/>
      <c r="PU76" s="130"/>
      <c r="PV76" s="130"/>
      <c r="PW76" s="130"/>
      <c r="PX76" s="130"/>
      <c r="PY76" s="130"/>
      <c r="PZ76" s="130"/>
      <c r="QA76" s="130"/>
      <c r="QB76" s="130"/>
      <c r="QC76" s="130"/>
      <c r="QD76" s="130"/>
      <c r="QE76" s="130"/>
      <c r="QF76" s="130"/>
      <c r="QG76" s="130"/>
      <c r="QH76" s="130"/>
      <c r="QI76" s="130"/>
      <c r="QJ76" s="130"/>
      <c r="QK76" s="130"/>
      <c r="QL76" s="130"/>
      <c r="QM76" s="130"/>
      <c r="QN76" s="130"/>
      <c r="QO76" s="130"/>
      <c r="QP76" s="130"/>
      <c r="QQ76" s="130"/>
      <c r="QR76" s="130"/>
      <c r="QS76" s="130"/>
      <c r="QT76" s="130"/>
      <c r="QU76" s="130"/>
      <c r="QV76" s="130"/>
      <c r="QW76" s="130"/>
      <c r="QX76" s="130"/>
      <c r="QY76" s="130"/>
      <c r="QZ76" s="130"/>
      <c r="RA76" s="130"/>
      <c r="RB76" s="130"/>
      <c r="RC76" s="130"/>
      <c r="RD76" s="130"/>
      <c r="RE76" s="130"/>
      <c r="RF76" s="130"/>
      <c r="RG76" s="130"/>
      <c r="RH76" s="130"/>
      <c r="RI76" s="130"/>
      <c r="RJ76" s="130"/>
      <c r="RK76" s="130"/>
      <c r="RL76" s="130"/>
      <c r="RM76" s="130"/>
      <c r="RN76" s="130"/>
      <c r="RO76" s="130"/>
      <c r="RP76" s="130"/>
      <c r="RQ76" s="130"/>
      <c r="RR76" s="130"/>
      <c r="RS76" s="130"/>
      <c r="RT76" s="130"/>
      <c r="RU76" s="130"/>
      <c r="RV76" s="130"/>
      <c r="RW76" s="130"/>
      <c r="RX76" s="130"/>
      <c r="RY76" s="130"/>
      <c r="RZ76" s="130"/>
      <c r="SA76" s="130"/>
      <c r="SB76" s="130"/>
      <c r="SC76" s="130"/>
      <c r="SD76" s="130"/>
      <c r="SE76" s="130"/>
      <c r="SF76" s="130"/>
      <c r="SG76" s="130"/>
      <c r="SH76" s="130"/>
      <c r="SI76" s="130"/>
      <c r="SJ76" s="130"/>
      <c r="SK76" s="130"/>
      <c r="SL76" s="130"/>
      <c r="SM76" s="130"/>
      <c r="SN76" s="130"/>
      <c r="SO76" s="130"/>
      <c r="SP76" s="130"/>
      <c r="SQ76" s="130"/>
      <c r="SR76" s="130"/>
      <c r="SS76" s="130"/>
      <c r="ST76" s="130"/>
      <c r="SU76" s="130"/>
      <c r="SV76" s="130"/>
      <c r="SW76" s="130"/>
      <c r="SX76" s="130"/>
      <c r="SY76" s="130"/>
      <c r="SZ76" s="130"/>
      <c r="TA76" s="130"/>
      <c r="TB76" s="130"/>
      <c r="TC76" s="130"/>
      <c r="TD76" s="130"/>
      <c r="TE76" s="130"/>
      <c r="TF76" s="130"/>
      <c r="TG76" s="130"/>
      <c r="TH76" s="130"/>
      <c r="TI76" s="130"/>
      <c r="TJ76" s="130"/>
      <c r="TK76" s="130"/>
      <c r="TL76" s="130"/>
      <c r="TM76" s="130"/>
      <c r="TN76" s="130"/>
      <c r="TO76" s="130"/>
      <c r="TP76" s="130"/>
      <c r="TQ76" s="130"/>
      <c r="TR76" s="130"/>
      <c r="TS76" s="130"/>
      <c r="TT76" s="130"/>
      <c r="TU76" s="130"/>
      <c r="TV76" s="130"/>
      <c r="TW76" s="130"/>
      <c r="TX76" s="130"/>
      <c r="TY76" s="130"/>
      <c r="TZ76" s="130"/>
      <c r="UA76" s="130"/>
      <c r="UB76" s="130"/>
      <c r="UC76" s="130"/>
      <c r="UD76" s="130"/>
      <c r="UE76" s="130"/>
      <c r="UF76" s="130"/>
      <c r="UG76" s="130"/>
      <c r="UH76" s="130"/>
      <c r="UI76" s="130"/>
      <c r="UJ76" s="130"/>
      <c r="UK76" s="130"/>
      <c r="UL76" s="130"/>
      <c r="UM76" s="130"/>
      <c r="UN76" s="130"/>
      <c r="UO76" s="130"/>
      <c r="UP76" s="130"/>
      <c r="UQ76" s="130"/>
      <c r="UR76" s="130"/>
      <c r="US76" s="130"/>
      <c r="UT76" s="130"/>
      <c r="UU76" s="130"/>
      <c r="UV76" s="130"/>
      <c r="UW76" s="130"/>
      <c r="UX76" s="130"/>
      <c r="UY76" s="130"/>
      <c r="UZ76" s="130"/>
      <c r="VA76" s="130"/>
      <c r="VB76" s="130"/>
      <c r="VC76" s="130"/>
      <c r="VD76" s="130"/>
      <c r="VE76" s="130"/>
      <c r="VF76" s="130"/>
      <c r="VG76" s="130"/>
      <c r="VH76" s="130"/>
      <c r="VI76" s="130"/>
      <c r="VJ76" s="130"/>
      <c r="VK76" s="130"/>
      <c r="VL76" s="130"/>
      <c r="VM76" s="130"/>
      <c r="VN76" s="130"/>
      <c r="VO76" s="130"/>
      <c r="VP76" s="130"/>
      <c r="VQ76" s="130"/>
      <c r="VR76" s="130"/>
      <c r="VS76" s="130"/>
      <c r="VT76" s="130"/>
      <c r="VU76" s="130"/>
      <c r="VV76" s="130"/>
      <c r="VW76" s="130"/>
      <c r="VX76" s="130"/>
      <c r="VY76" s="130"/>
      <c r="VZ76" s="130"/>
      <c r="WA76" s="130"/>
      <c r="WB76" s="130"/>
      <c r="WC76" s="130"/>
      <c r="WD76" s="130"/>
      <c r="WE76" s="130"/>
      <c r="WF76" s="130"/>
      <c r="WG76" s="130"/>
      <c r="WH76" s="130"/>
      <c r="WI76" s="130"/>
      <c r="WJ76" s="130"/>
      <c r="WK76" s="130"/>
      <c r="WL76" s="130"/>
      <c r="WM76" s="130"/>
      <c r="WN76" s="130"/>
      <c r="WO76" s="130"/>
      <c r="WP76" s="130"/>
      <c r="WQ76" s="130"/>
      <c r="WR76" s="130"/>
      <c r="WS76" s="130"/>
      <c r="WT76" s="130"/>
      <c r="WU76" s="130"/>
      <c r="WV76" s="130"/>
      <c r="WW76" s="130"/>
      <c r="WX76" s="130"/>
      <c r="WY76" s="130"/>
      <c r="WZ76" s="130"/>
      <c r="XA76" s="130"/>
      <c r="XB76" s="130"/>
      <c r="XC76" s="130"/>
      <c r="XD76" s="130"/>
      <c r="XE76" s="130"/>
      <c r="XF76" s="130"/>
      <c r="XG76" s="130"/>
      <c r="XH76" s="130"/>
      <c r="XI76" s="130"/>
      <c r="XJ76" s="130"/>
      <c r="XK76" s="130"/>
      <c r="XL76" s="130"/>
      <c r="XM76" s="130"/>
      <c r="XN76" s="130"/>
      <c r="XO76" s="130"/>
      <c r="XP76" s="130"/>
      <c r="XQ76" s="130"/>
      <c r="XR76" s="130"/>
      <c r="XS76" s="130"/>
      <c r="XT76" s="130"/>
      <c r="XU76" s="130"/>
      <c r="XV76" s="130"/>
      <c r="XW76" s="130"/>
      <c r="XX76" s="130"/>
      <c r="XY76" s="130"/>
      <c r="XZ76" s="130"/>
      <c r="YA76" s="130"/>
      <c r="YB76" s="130"/>
      <c r="YC76" s="130"/>
      <c r="YD76" s="130"/>
      <c r="YE76" s="130"/>
      <c r="YF76" s="130"/>
      <c r="YG76" s="130"/>
      <c r="YH76" s="130"/>
      <c r="YI76" s="130"/>
      <c r="YJ76" s="130"/>
      <c r="YK76" s="130"/>
      <c r="YL76" s="130"/>
      <c r="YM76" s="130"/>
      <c r="YN76" s="130"/>
      <c r="YO76" s="130"/>
      <c r="YP76" s="130"/>
      <c r="YQ76" s="130"/>
      <c r="YR76" s="130"/>
      <c r="YS76" s="130"/>
      <c r="YT76" s="130"/>
      <c r="YU76" s="130"/>
      <c r="YV76" s="130"/>
      <c r="YW76" s="130"/>
      <c r="YX76" s="130"/>
      <c r="YY76" s="130"/>
      <c r="YZ76" s="130"/>
      <c r="ZA76" s="130"/>
      <c r="ZB76" s="130"/>
      <c r="ZC76" s="130"/>
      <c r="ZD76" s="130"/>
      <c r="ZE76" s="130"/>
      <c r="ZF76" s="130"/>
      <c r="ZG76" s="130"/>
      <c r="ZH76" s="130"/>
      <c r="ZI76" s="130"/>
      <c r="ZJ76" s="130"/>
      <c r="ZK76" s="130"/>
      <c r="ZL76" s="130"/>
      <c r="ZM76" s="130"/>
      <c r="ZN76" s="130"/>
      <c r="ZO76" s="130"/>
      <c r="ZP76" s="130"/>
      <c r="ZQ76" s="130"/>
      <c r="ZR76" s="130"/>
      <c r="ZS76" s="130"/>
      <c r="ZT76" s="130"/>
      <c r="ZU76" s="130"/>
      <c r="ZV76" s="130"/>
      <c r="ZW76" s="130"/>
      <c r="ZX76" s="130"/>
      <c r="ZY76" s="130"/>
      <c r="ZZ76" s="130"/>
    </row>
    <row r="77" spans="1:702" hidden="1" outlineLevel="1">
      <c r="A77" s="9">
        <v>42552</v>
      </c>
      <c r="B77" s="130">
        <v>2366.6536224699998</v>
      </c>
      <c r="C77" s="130">
        <v>1119.0031895899999</v>
      </c>
      <c r="D77" s="130">
        <v>4.6409246499999997</v>
      </c>
      <c r="E77" s="130">
        <v>684.04507220999994</v>
      </c>
      <c r="F77" s="130">
        <v>3.8006101399999999</v>
      </c>
      <c r="G77" s="130">
        <v>0.45534421000000003</v>
      </c>
      <c r="H77" s="130">
        <v>14.76799746</v>
      </c>
      <c r="I77" s="130">
        <v>402.15930012000001</v>
      </c>
      <c r="J77" s="130">
        <v>84.926935290000003</v>
      </c>
      <c r="K77" s="130">
        <v>8.9656142800000005</v>
      </c>
      <c r="L77" s="130">
        <v>1.2484553300000001</v>
      </c>
      <c r="M77" s="170" t="s">
        <v>186</v>
      </c>
      <c r="N77" s="130">
        <v>38.755180109999998</v>
      </c>
      <c r="O77" s="130">
        <v>0.34343083000000002</v>
      </c>
      <c r="P77" s="130">
        <v>0.54525933000000004</v>
      </c>
      <c r="Q77" s="130">
        <v>2.0523000000000001E-4</v>
      </c>
      <c r="R77" s="130">
        <v>1.4334504299999999</v>
      </c>
      <c r="S77" s="130">
        <v>4.0656339999999999E-2</v>
      </c>
      <c r="T77" s="130">
        <v>1.5219969200000001</v>
      </c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  <c r="FU77" s="130"/>
      <c r="FV77" s="130"/>
      <c r="FW77" s="130"/>
      <c r="FX77" s="130"/>
      <c r="FY77" s="130"/>
      <c r="FZ77" s="130"/>
      <c r="GA77" s="130"/>
      <c r="GB77" s="130"/>
      <c r="GC77" s="130"/>
      <c r="GD77" s="130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  <c r="JV77" s="130"/>
      <c r="JW77" s="130"/>
      <c r="JX77" s="130"/>
      <c r="JY77" s="130"/>
      <c r="JZ77" s="130"/>
      <c r="KA77" s="130"/>
      <c r="KB77" s="130"/>
      <c r="KC77" s="130"/>
      <c r="KD77" s="130"/>
      <c r="KE77" s="130"/>
      <c r="KF77" s="130"/>
      <c r="KG77" s="130"/>
      <c r="KH77" s="130"/>
      <c r="KI77" s="130"/>
      <c r="KJ77" s="130"/>
      <c r="KK77" s="130"/>
      <c r="KL77" s="130"/>
      <c r="KM77" s="130"/>
      <c r="KN77" s="130"/>
      <c r="KO77" s="130"/>
      <c r="KP77" s="130"/>
      <c r="KQ77" s="130"/>
      <c r="KR77" s="130"/>
      <c r="KS77" s="130"/>
      <c r="KT77" s="130"/>
      <c r="KU77" s="130"/>
      <c r="KV77" s="130"/>
      <c r="KW77" s="130"/>
      <c r="KX77" s="130"/>
      <c r="KY77" s="130"/>
      <c r="KZ77" s="130"/>
      <c r="LA77" s="130"/>
      <c r="LB77" s="130"/>
      <c r="LC77" s="130"/>
      <c r="LD77" s="130"/>
      <c r="LE77" s="130"/>
      <c r="LF77" s="130"/>
      <c r="LG77" s="130"/>
      <c r="LH77" s="130"/>
      <c r="LI77" s="130"/>
      <c r="LJ77" s="130"/>
      <c r="LK77" s="130"/>
      <c r="LL77" s="130"/>
      <c r="LM77" s="130"/>
      <c r="LN77" s="130"/>
      <c r="LO77" s="130"/>
      <c r="LP77" s="130"/>
      <c r="LQ77" s="130"/>
      <c r="LR77" s="130"/>
      <c r="LS77" s="130"/>
      <c r="LT77" s="130"/>
      <c r="LU77" s="130"/>
      <c r="LV77" s="130"/>
      <c r="LW77" s="130"/>
      <c r="LX77" s="130"/>
      <c r="LY77" s="130"/>
      <c r="LZ77" s="130"/>
      <c r="MA77" s="130"/>
      <c r="MB77" s="130"/>
      <c r="MC77" s="130"/>
      <c r="MD77" s="130"/>
      <c r="ME77" s="130"/>
      <c r="MF77" s="130"/>
      <c r="MG77" s="130"/>
      <c r="MH77" s="130"/>
      <c r="MI77" s="130"/>
      <c r="MJ77" s="130"/>
      <c r="MK77" s="130"/>
      <c r="ML77" s="130"/>
      <c r="MM77" s="130"/>
      <c r="MN77" s="130"/>
      <c r="MO77" s="130"/>
      <c r="MP77" s="130"/>
      <c r="MQ77" s="130"/>
      <c r="MR77" s="130"/>
      <c r="MS77" s="130"/>
      <c r="MT77" s="130"/>
      <c r="MU77" s="130"/>
      <c r="MV77" s="130"/>
      <c r="MW77" s="130"/>
      <c r="MX77" s="130"/>
      <c r="MY77" s="130"/>
      <c r="MZ77" s="130"/>
      <c r="NA77" s="130"/>
      <c r="NB77" s="130"/>
      <c r="NC77" s="130"/>
      <c r="ND77" s="130"/>
      <c r="NE77" s="130"/>
      <c r="NF77" s="130"/>
      <c r="NG77" s="130"/>
      <c r="NH77" s="130"/>
      <c r="NI77" s="130"/>
      <c r="NJ77" s="130"/>
      <c r="NK77" s="130"/>
      <c r="NL77" s="130"/>
      <c r="NM77" s="130"/>
      <c r="NN77" s="130"/>
      <c r="NO77" s="130"/>
      <c r="NP77" s="130"/>
      <c r="NQ77" s="130"/>
      <c r="NR77" s="130"/>
      <c r="NS77" s="130"/>
      <c r="NT77" s="130"/>
      <c r="NU77" s="130"/>
      <c r="NV77" s="130"/>
      <c r="NW77" s="130"/>
      <c r="NX77" s="130"/>
      <c r="NY77" s="130"/>
      <c r="NZ77" s="130"/>
      <c r="OA77" s="130"/>
      <c r="OB77" s="130"/>
      <c r="OC77" s="130"/>
      <c r="OD77" s="130"/>
      <c r="OE77" s="130"/>
      <c r="OF77" s="130"/>
      <c r="OG77" s="130"/>
      <c r="OH77" s="130"/>
      <c r="OI77" s="130"/>
      <c r="OJ77" s="130"/>
      <c r="OK77" s="130"/>
      <c r="OL77" s="130"/>
      <c r="OM77" s="130"/>
      <c r="ON77" s="130"/>
      <c r="OO77" s="130"/>
      <c r="OP77" s="130"/>
      <c r="OQ77" s="130"/>
      <c r="OR77" s="130"/>
      <c r="OS77" s="130"/>
      <c r="OT77" s="130"/>
      <c r="OU77" s="130"/>
      <c r="OV77" s="130"/>
      <c r="OW77" s="130"/>
      <c r="OX77" s="130"/>
      <c r="OY77" s="130"/>
      <c r="OZ77" s="130"/>
      <c r="PA77" s="130"/>
      <c r="PB77" s="130"/>
      <c r="PC77" s="130"/>
      <c r="PD77" s="130"/>
      <c r="PE77" s="130"/>
      <c r="PF77" s="130"/>
      <c r="PG77" s="130"/>
      <c r="PH77" s="130"/>
      <c r="PI77" s="130"/>
      <c r="PJ77" s="130"/>
      <c r="PK77" s="130"/>
      <c r="PL77" s="130"/>
      <c r="PM77" s="130"/>
      <c r="PN77" s="130"/>
      <c r="PO77" s="130"/>
      <c r="PP77" s="130"/>
      <c r="PQ77" s="130"/>
      <c r="PR77" s="130"/>
      <c r="PS77" s="130"/>
      <c r="PT77" s="130"/>
      <c r="PU77" s="130"/>
      <c r="PV77" s="130"/>
      <c r="PW77" s="130"/>
      <c r="PX77" s="130"/>
      <c r="PY77" s="130"/>
      <c r="PZ77" s="130"/>
      <c r="QA77" s="130"/>
      <c r="QB77" s="130"/>
      <c r="QC77" s="130"/>
      <c r="QD77" s="130"/>
      <c r="QE77" s="130"/>
      <c r="QF77" s="130"/>
      <c r="QG77" s="130"/>
      <c r="QH77" s="130"/>
      <c r="QI77" s="130"/>
      <c r="QJ77" s="130"/>
      <c r="QK77" s="130"/>
      <c r="QL77" s="130"/>
      <c r="QM77" s="130"/>
      <c r="QN77" s="130"/>
      <c r="QO77" s="130"/>
      <c r="QP77" s="130"/>
      <c r="QQ77" s="130"/>
      <c r="QR77" s="130"/>
      <c r="QS77" s="130"/>
      <c r="QT77" s="130"/>
      <c r="QU77" s="130"/>
      <c r="QV77" s="130"/>
      <c r="QW77" s="130"/>
      <c r="QX77" s="130"/>
      <c r="QY77" s="130"/>
      <c r="QZ77" s="130"/>
      <c r="RA77" s="130"/>
      <c r="RB77" s="130"/>
      <c r="RC77" s="130"/>
      <c r="RD77" s="130"/>
      <c r="RE77" s="130"/>
      <c r="RF77" s="130"/>
      <c r="RG77" s="130"/>
      <c r="RH77" s="130"/>
      <c r="RI77" s="130"/>
      <c r="RJ77" s="130"/>
      <c r="RK77" s="130"/>
      <c r="RL77" s="130"/>
      <c r="RM77" s="130"/>
      <c r="RN77" s="130"/>
      <c r="RO77" s="130"/>
      <c r="RP77" s="130"/>
      <c r="RQ77" s="130"/>
      <c r="RR77" s="130"/>
      <c r="RS77" s="130"/>
      <c r="RT77" s="130"/>
      <c r="RU77" s="130"/>
      <c r="RV77" s="130"/>
      <c r="RW77" s="130"/>
      <c r="RX77" s="130"/>
      <c r="RY77" s="130"/>
      <c r="RZ77" s="130"/>
      <c r="SA77" s="130"/>
      <c r="SB77" s="130"/>
      <c r="SC77" s="130"/>
      <c r="SD77" s="130"/>
      <c r="SE77" s="130"/>
      <c r="SF77" s="130"/>
      <c r="SG77" s="130"/>
      <c r="SH77" s="130"/>
      <c r="SI77" s="130"/>
      <c r="SJ77" s="130"/>
      <c r="SK77" s="130"/>
      <c r="SL77" s="130"/>
      <c r="SM77" s="130"/>
      <c r="SN77" s="130"/>
      <c r="SO77" s="130"/>
      <c r="SP77" s="130"/>
      <c r="SQ77" s="130"/>
      <c r="SR77" s="130"/>
      <c r="SS77" s="130"/>
      <c r="ST77" s="130"/>
      <c r="SU77" s="130"/>
      <c r="SV77" s="130"/>
      <c r="SW77" s="130"/>
      <c r="SX77" s="130"/>
      <c r="SY77" s="130"/>
      <c r="SZ77" s="130"/>
      <c r="TA77" s="130"/>
      <c r="TB77" s="130"/>
      <c r="TC77" s="130"/>
      <c r="TD77" s="130"/>
      <c r="TE77" s="130"/>
      <c r="TF77" s="130"/>
      <c r="TG77" s="130"/>
      <c r="TH77" s="130"/>
      <c r="TI77" s="130"/>
      <c r="TJ77" s="130"/>
      <c r="TK77" s="130"/>
      <c r="TL77" s="130"/>
      <c r="TM77" s="130"/>
      <c r="TN77" s="130"/>
      <c r="TO77" s="130"/>
      <c r="TP77" s="130"/>
      <c r="TQ77" s="130"/>
      <c r="TR77" s="130"/>
      <c r="TS77" s="130"/>
      <c r="TT77" s="130"/>
      <c r="TU77" s="130"/>
      <c r="TV77" s="130"/>
      <c r="TW77" s="130"/>
      <c r="TX77" s="130"/>
      <c r="TY77" s="130"/>
      <c r="TZ77" s="130"/>
      <c r="UA77" s="130"/>
      <c r="UB77" s="130"/>
      <c r="UC77" s="130"/>
      <c r="UD77" s="130"/>
      <c r="UE77" s="130"/>
      <c r="UF77" s="130"/>
      <c r="UG77" s="130"/>
      <c r="UH77" s="130"/>
      <c r="UI77" s="130"/>
      <c r="UJ77" s="130"/>
      <c r="UK77" s="130"/>
      <c r="UL77" s="130"/>
      <c r="UM77" s="130"/>
      <c r="UN77" s="130"/>
      <c r="UO77" s="130"/>
      <c r="UP77" s="130"/>
      <c r="UQ77" s="130"/>
      <c r="UR77" s="130"/>
      <c r="US77" s="130"/>
      <c r="UT77" s="130"/>
      <c r="UU77" s="130"/>
      <c r="UV77" s="130"/>
      <c r="UW77" s="130"/>
      <c r="UX77" s="130"/>
      <c r="UY77" s="130"/>
      <c r="UZ77" s="130"/>
      <c r="VA77" s="130"/>
      <c r="VB77" s="130"/>
      <c r="VC77" s="130"/>
      <c r="VD77" s="130"/>
      <c r="VE77" s="130"/>
      <c r="VF77" s="130"/>
      <c r="VG77" s="130"/>
      <c r="VH77" s="130"/>
      <c r="VI77" s="130"/>
      <c r="VJ77" s="130"/>
      <c r="VK77" s="130"/>
      <c r="VL77" s="130"/>
      <c r="VM77" s="130"/>
      <c r="VN77" s="130"/>
      <c r="VO77" s="130"/>
      <c r="VP77" s="130"/>
      <c r="VQ77" s="130"/>
      <c r="VR77" s="130"/>
      <c r="VS77" s="130"/>
      <c r="VT77" s="130"/>
      <c r="VU77" s="130"/>
      <c r="VV77" s="130"/>
      <c r="VW77" s="130"/>
      <c r="VX77" s="130"/>
      <c r="VY77" s="130"/>
      <c r="VZ77" s="130"/>
      <c r="WA77" s="130"/>
      <c r="WB77" s="130"/>
      <c r="WC77" s="130"/>
      <c r="WD77" s="130"/>
      <c r="WE77" s="130"/>
      <c r="WF77" s="130"/>
      <c r="WG77" s="130"/>
      <c r="WH77" s="130"/>
      <c r="WI77" s="130"/>
      <c r="WJ77" s="130"/>
      <c r="WK77" s="130"/>
      <c r="WL77" s="130"/>
      <c r="WM77" s="130"/>
      <c r="WN77" s="130"/>
      <c r="WO77" s="130"/>
      <c r="WP77" s="130"/>
      <c r="WQ77" s="130"/>
      <c r="WR77" s="130"/>
      <c r="WS77" s="130"/>
      <c r="WT77" s="130"/>
      <c r="WU77" s="130"/>
      <c r="WV77" s="130"/>
      <c r="WW77" s="130"/>
      <c r="WX77" s="130"/>
      <c r="WY77" s="130"/>
      <c r="WZ77" s="130"/>
      <c r="XA77" s="130"/>
      <c r="XB77" s="130"/>
      <c r="XC77" s="130"/>
      <c r="XD77" s="130"/>
      <c r="XE77" s="130"/>
      <c r="XF77" s="130"/>
      <c r="XG77" s="130"/>
      <c r="XH77" s="130"/>
      <c r="XI77" s="130"/>
      <c r="XJ77" s="130"/>
      <c r="XK77" s="130"/>
      <c r="XL77" s="130"/>
      <c r="XM77" s="130"/>
      <c r="XN77" s="130"/>
      <c r="XO77" s="130"/>
      <c r="XP77" s="130"/>
      <c r="XQ77" s="130"/>
      <c r="XR77" s="130"/>
      <c r="XS77" s="130"/>
      <c r="XT77" s="130"/>
      <c r="XU77" s="130"/>
      <c r="XV77" s="130"/>
      <c r="XW77" s="130"/>
      <c r="XX77" s="130"/>
      <c r="XY77" s="130"/>
      <c r="XZ77" s="130"/>
      <c r="YA77" s="130"/>
      <c r="YB77" s="130"/>
      <c r="YC77" s="130"/>
      <c r="YD77" s="130"/>
      <c r="YE77" s="130"/>
      <c r="YF77" s="130"/>
      <c r="YG77" s="130"/>
      <c r="YH77" s="130"/>
      <c r="YI77" s="130"/>
      <c r="YJ77" s="130"/>
      <c r="YK77" s="130"/>
      <c r="YL77" s="130"/>
      <c r="YM77" s="130"/>
      <c r="YN77" s="130"/>
      <c r="YO77" s="130"/>
      <c r="YP77" s="130"/>
      <c r="YQ77" s="130"/>
      <c r="YR77" s="130"/>
      <c r="YS77" s="130"/>
      <c r="YT77" s="130"/>
      <c r="YU77" s="130"/>
      <c r="YV77" s="130"/>
      <c r="YW77" s="130"/>
      <c r="YX77" s="130"/>
      <c r="YY77" s="130"/>
      <c r="YZ77" s="130"/>
      <c r="ZA77" s="130"/>
      <c r="ZB77" s="130"/>
      <c r="ZC77" s="130"/>
      <c r="ZD77" s="130"/>
      <c r="ZE77" s="130"/>
      <c r="ZF77" s="130"/>
      <c r="ZG77" s="130"/>
      <c r="ZH77" s="130"/>
      <c r="ZI77" s="130"/>
      <c r="ZJ77" s="130"/>
      <c r="ZK77" s="130"/>
      <c r="ZL77" s="130"/>
      <c r="ZM77" s="130"/>
      <c r="ZN77" s="130"/>
      <c r="ZO77" s="130"/>
      <c r="ZP77" s="130"/>
      <c r="ZQ77" s="130"/>
      <c r="ZR77" s="130"/>
      <c r="ZS77" s="130"/>
      <c r="ZT77" s="130"/>
      <c r="ZU77" s="130"/>
      <c r="ZV77" s="130"/>
      <c r="ZW77" s="130"/>
      <c r="ZX77" s="130"/>
      <c r="ZY77" s="130"/>
      <c r="ZZ77" s="130"/>
    </row>
    <row r="78" spans="1:702" hidden="1" outlineLevel="1">
      <c r="A78" s="9">
        <v>42583</v>
      </c>
      <c r="B78" s="130">
        <v>2456.3341550700002</v>
      </c>
      <c r="C78" s="130">
        <v>1158.2005636700001</v>
      </c>
      <c r="D78" s="130">
        <v>4.4671919500000001</v>
      </c>
      <c r="E78" s="130">
        <v>732.28624707999995</v>
      </c>
      <c r="F78" s="130">
        <v>3.8609515299999999</v>
      </c>
      <c r="G78" s="130">
        <v>0.33676648999999997</v>
      </c>
      <c r="H78" s="130">
        <v>14.181406470000001</v>
      </c>
      <c r="I78" s="130">
        <v>409.85281129999998</v>
      </c>
      <c r="J78" s="130">
        <v>81.895308369999995</v>
      </c>
      <c r="K78" s="130">
        <v>9.1812492999999993</v>
      </c>
      <c r="L78" s="130">
        <v>1.1326072</v>
      </c>
      <c r="M78" s="170" t="s">
        <v>186</v>
      </c>
      <c r="N78" s="130">
        <v>37.036055529999999</v>
      </c>
      <c r="O78" s="130">
        <v>0.36314248999999998</v>
      </c>
      <c r="P78" s="130">
        <v>0.50867203000000005</v>
      </c>
      <c r="Q78" s="130">
        <v>2.1668999999999999E-4</v>
      </c>
      <c r="R78" s="130">
        <v>1.43344435</v>
      </c>
      <c r="S78" s="130">
        <v>3.7410720000000001E-2</v>
      </c>
      <c r="T78" s="130">
        <v>1.5601099</v>
      </c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  <c r="FU78" s="130"/>
      <c r="FV78" s="130"/>
      <c r="FW78" s="130"/>
      <c r="FX78" s="130"/>
      <c r="FY78" s="130"/>
      <c r="FZ78" s="130"/>
      <c r="GA78" s="130"/>
      <c r="GB78" s="130"/>
      <c r="GC78" s="130"/>
      <c r="GD78" s="130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  <c r="JV78" s="130"/>
      <c r="JW78" s="130"/>
      <c r="JX78" s="130"/>
      <c r="JY78" s="130"/>
      <c r="JZ78" s="130"/>
      <c r="KA78" s="130"/>
      <c r="KB78" s="130"/>
      <c r="KC78" s="130"/>
      <c r="KD78" s="130"/>
      <c r="KE78" s="130"/>
      <c r="KF78" s="130"/>
      <c r="KG78" s="130"/>
      <c r="KH78" s="130"/>
      <c r="KI78" s="130"/>
      <c r="KJ78" s="130"/>
      <c r="KK78" s="130"/>
      <c r="KL78" s="130"/>
      <c r="KM78" s="130"/>
      <c r="KN78" s="130"/>
      <c r="KO78" s="130"/>
      <c r="KP78" s="130"/>
      <c r="KQ78" s="130"/>
      <c r="KR78" s="130"/>
      <c r="KS78" s="130"/>
      <c r="KT78" s="130"/>
      <c r="KU78" s="130"/>
      <c r="KV78" s="130"/>
      <c r="KW78" s="130"/>
      <c r="KX78" s="130"/>
      <c r="KY78" s="130"/>
      <c r="KZ78" s="130"/>
      <c r="LA78" s="130"/>
      <c r="LB78" s="130"/>
      <c r="LC78" s="130"/>
      <c r="LD78" s="130"/>
      <c r="LE78" s="130"/>
      <c r="LF78" s="130"/>
      <c r="LG78" s="130"/>
      <c r="LH78" s="130"/>
      <c r="LI78" s="130"/>
      <c r="LJ78" s="130"/>
      <c r="LK78" s="130"/>
      <c r="LL78" s="130"/>
      <c r="LM78" s="130"/>
      <c r="LN78" s="130"/>
      <c r="LO78" s="130"/>
      <c r="LP78" s="130"/>
      <c r="LQ78" s="130"/>
      <c r="LR78" s="130"/>
      <c r="LS78" s="130"/>
      <c r="LT78" s="130"/>
      <c r="LU78" s="130"/>
      <c r="LV78" s="130"/>
      <c r="LW78" s="130"/>
      <c r="LX78" s="130"/>
      <c r="LY78" s="130"/>
      <c r="LZ78" s="130"/>
      <c r="MA78" s="130"/>
      <c r="MB78" s="130"/>
      <c r="MC78" s="130"/>
      <c r="MD78" s="130"/>
      <c r="ME78" s="130"/>
      <c r="MF78" s="130"/>
      <c r="MG78" s="130"/>
      <c r="MH78" s="130"/>
      <c r="MI78" s="130"/>
      <c r="MJ78" s="130"/>
      <c r="MK78" s="130"/>
      <c r="ML78" s="130"/>
      <c r="MM78" s="130"/>
      <c r="MN78" s="130"/>
      <c r="MO78" s="130"/>
      <c r="MP78" s="130"/>
      <c r="MQ78" s="130"/>
      <c r="MR78" s="130"/>
      <c r="MS78" s="130"/>
      <c r="MT78" s="130"/>
      <c r="MU78" s="130"/>
      <c r="MV78" s="130"/>
      <c r="MW78" s="130"/>
      <c r="MX78" s="130"/>
      <c r="MY78" s="130"/>
      <c r="MZ78" s="130"/>
      <c r="NA78" s="130"/>
      <c r="NB78" s="130"/>
      <c r="NC78" s="130"/>
      <c r="ND78" s="130"/>
      <c r="NE78" s="130"/>
      <c r="NF78" s="130"/>
      <c r="NG78" s="130"/>
      <c r="NH78" s="130"/>
      <c r="NI78" s="130"/>
      <c r="NJ78" s="130"/>
      <c r="NK78" s="130"/>
      <c r="NL78" s="130"/>
      <c r="NM78" s="130"/>
      <c r="NN78" s="130"/>
      <c r="NO78" s="130"/>
      <c r="NP78" s="130"/>
      <c r="NQ78" s="130"/>
      <c r="NR78" s="130"/>
      <c r="NS78" s="130"/>
      <c r="NT78" s="130"/>
      <c r="NU78" s="130"/>
      <c r="NV78" s="130"/>
      <c r="NW78" s="130"/>
      <c r="NX78" s="130"/>
      <c r="NY78" s="130"/>
      <c r="NZ78" s="130"/>
      <c r="OA78" s="130"/>
      <c r="OB78" s="130"/>
      <c r="OC78" s="130"/>
      <c r="OD78" s="130"/>
      <c r="OE78" s="130"/>
      <c r="OF78" s="130"/>
      <c r="OG78" s="130"/>
      <c r="OH78" s="130"/>
      <c r="OI78" s="130"/>
      <c r="OJ78" s="130"/>
      <c r="OK78" s="130"/>
      <c r="OL78" s="130"/>
      <c r="OM78" s="130"/>
      <c r="ON78" s="130"/>
      <c r="OO78" s="130"/>
      <c r="OP78" s="130"/>
      <c r="OQ78" s="130"/>
      <c r="OR78" s="130"/>
      <c r="OS78" s="130"/>
      <c r="OT78" s="130"/>
      <c r="OU78" s="130"/>
      <c r="OV78" s="130"/>
      <c r="OW78" s="130"/>
      <c r="OX78" s="130"/>
      <c r="OY78" s="130"/>
      <c r="OZ78" s="130"/>
      <c r="PA78" s="130"/>
      <c r="PB78" s="130"/>
      <c r="PC78" s="130"/>
      <c r="PD78" s="130"/>
      <c r="PE78" s="130"/>
      <c r="PF78" s="130"/>
      <c r="PG78" s="130"/>
      <c r="PH78" s="130"/>
      <c r="PI78" s="130"/>
      <c r="PJ78" s="130"/>
      <c r="PK78" s="130"/>
      <c r="PL78" s="130"/>
      <c r="PM78" s="130"/>
      <c r="PN78" s="130"/>
      <c r="PO78" s="130"/>
      <c r="PP78" s="130"/>
      <c r="PQ78" s="130"/>
      <c r="PR78" s="130"/>
      <c r="PS78" s="130"/>
      <c r="PT78" s="130"/>
      <c r="PU78" s="130"/>
      <c r="PV78" s="130"/>
      <c r="PW78" s="130"/>
      <c r="PX78" s="130"/>
      <c r="PY78" s="130"/>
      <c r="PZ78" s="130"/>
      <c r="QA78" s="130"/>
      <c r="QB78" s="130"/>
      <c r="QC78" s="130"/>
      <c r="QD78" s="130"/>
      <c r="QE78" s="130"/>
      <c r="QF78" s="130"/>
      <c r="QG78" s="130"/>
      <c r="QH78" s="130"/>
      <c r="QI78" s="130"/>
      <c r="QJ78" s="130"/>
      <c r="QK78" s="130"/>
      <c r="QL78" s="130"/>
      <c r="QM78" s="130"/>
      <c r="QN78" s="130"/>
      <c r="QO78" s="130"/>
      <c r="QP78" s="130"/>
      <c r="QQ78" s="130"/>
      <c r="QR78" s="130"/>
      <c r="QS78" s="130"/>
      <c r="QT78" s="130"/>
      <c r="QU78" s="130"/>
      <c r="QV78" s="130"/>
      <c r="QW78" s="130"/>
      <c r="QX78" s="130"/>
      <c r="QY78" s="130"/>
      <c r="QZ78" s="130"/>
      <c r="RA78" s="130"/>
      <c r="RB78" s="130"/>
      <c r="RC78" s="130"/>
      <c r="RD78" s="130"/>
      <c r="RE78" s="130"/>
      <c r="RF78" s="130"/>
      <c r="RG78" s="130"/>
      <c r="RH78" s="130"/>
      <c r="RI78" s="130"/>
      <c r="RJ78" s="130"/>
      <c r="RK78" s="130"/>
      <c r="RL78" s="130"/>
      <c r="RM78" s="130"/>
      <c r="RN78" s="130"/>
      <c r="RO78" s="130"/>
      <c r="RP78" s="130"/>
      <c r="RQ78" s="130"/>
      <c r="RR78" s="130"/>
      <c r="RS78" s="130"/>
      <c r="RT78" s="130"/>
      <c r="RU78" s="130"/>
      <c r="RV78" s="130"/>
      <c r="RW78" s="130"/>
      <c r="RX78" s="130"/>
      <c r="RY78" s="130"/>
      <c r="RZ78" s="130"/>
      <c r="SA78" s="130"/>
      <c r="SB78" s="130"/>
      <c r="SC78" s="130"/>
      <c r="SD78" s="130"/>
      <c r="SE78" s="130"/>
      <c r="SF78" s="130"/>
      <c r="SG78" s="130"/>
      <c r="SH78" s="130"/>
      <c r="SI78" s="130"/>
      <c r="SJ78" s="130"/>
      <c r="SK78" s="130"/>
      <c r="SL78" s="130"/>
      <c r="SM78" s="130"/>
      <c r="SN78" s="130"/>
      <c r="SO78" s="130"/>
      <c r="SP78" s="130"/>
      <c r="SQ78" s="130"/>
      <c r="SR78" s="130"/>
      <c r="SS78" s="130"/>
      <c r="ST78" s="130"/>
      <c r="SU78" s="130"/>
      <c r="SV78" s="130"/>
      <c r="SW78" s="130"/>
      <c r="SX78" s="130"/>
      <c r="SY78" s="130"/>
      <c r="SZ78" s="130"/>
      <c r="TA78" s="130"/>
      <c r="TB78" s="130"/>
      <c r="TC78" s="130"/>
      <c r="TD78" s="130"/>
      <c r="TE78" s="130"/>
      <c r="TF78" s="130"/>
      <c r="TG78" s="130"/>
      <c r="TH78" s="130"/>
      <c r="TI78" s="130"/>
      <c r="TJ78" s="130"/>
      <c r="TK78" s="130"/>
      <c r="TL78" s="130"/>
      <c r="TM78" s="130"/>
      <c r="TN78" s="130"/>
      <c r="TO78" s="130"/>
      <c r="TP78" s="130"/>
      <c r="TQ78" s="130"/>
      <c r="TR78" s="130"/>
      <c r="TS78" s="130"/>
      <c r="TT78" s="130"/>
      <c r="TU78" s="130"/>
      <c r="TV78" s="130"/>
      <c r="TW78" s="130"/>
      <c r="TX78" s="130"/>
      <c r="TY78" s="130"/>
      <c r="TZ78" s="130"/>
      <c r="UA78" s="130"/>
      <c r="UB78" s="130"/>
      <c r="UC78" s="130"/>
      <c r="UD78" s="130"/>
      <c r="UE78" s="130"/>
      <c r="UF78" s="130"/>
      <c r="UG78" s="130"/>
      <c r="UH78" s="130"/>
      <c r="UI78" s="130"/>
      <c r="UJ78" s="130"/>
      <c r="UK78" s="130"/>
      <c r="UL78" s="130"/>
      <c r="UM78" s="130"/>
      <c r="UN78" s="130"/>
      <c r="UO78" s="130"/>
      <c r="UP78" s="130"/>
      <c r="UQ78" s="130"/>
      <c r="UR78" s="130"/>
      <c r="US78" s="130"/>
      <c r="UT78" s="130"/>
      <c r="UU78" s="130"/>
      <c r="UV78" s="130"/>
      <c r="UW78" s="130"/>
      <c r="UX78" s="130"/>
      <c r="UY78" s="130"/>
      <c r="UZ78" s="130"/>
      <c r="VA78" s="130"/>
      <c r="VB78" s="130"/>
      <c r="VC78" s="130"/>
      <c r="VD78" s="130"/>
      <c r="VE78" s="130"/>
      <c r="VF78" s="130"/>
      <c r="VG78" s="130"/>
      <c r="VH78" s="130"/>
      <c r="VI78" s="130"/>
      <c r="VJ78" s="130"/>
      <c r="VK78" s="130"/>
      <c r="VL78" s="130"/>
      <c r="VM78" s="130"/>
      <c r="VN78" s="130"/>
      <c r="VO78" s="130"/>
      <c r="VP78" s="130"/>
      <c r="VQ78" s="130"/>
      <c r="VR78" s="130"/>
      <c r="VS78" s="130"/>
      <c r="VT78" s="130"/>
      <c r="VU78" s="130"/>
      <c r="VV78" s="130"/>
      <c r="VW78" s="130"/>
      <c r="VX78" s="130"/>
      <c r="VY78" s="130"/>
      <c r="VZ78" s="130"/>
      <c r="WA78" s="130"/>
      <c r="WB78" s="130"/>
      <c r="WC78" s="130"/>
      <c r="WD78" s="130"/>
      <c r="WE78" s="130"/>
      <c r="WF78" s="130"/>
      <c r="WG78" s="130"/>
      <c r="WH78" s="130"/>
      <c r="WI78" s="130"/>
      <c r="WJ78" s="130"/>
      <c r="WK78" s="130"/>
      <c r="WL78" s="130"/>
      <c r="WM78" s="130"/>
      <c r="WN78" s="130"/>
      <c r="WO78" s="130"/>
      <c r="WP78" s="130"/>
      <c r="WQ78" s="130"/>
      <c r="WR78" s="130"/>
      <c r="WS78" s="130"/>
      <c r="WT78" s="130"/>
      <c r="WU78" s="130"/>
      <c r="WV78" s="130"/>
      <c r="WW78" s="130"/>
      <c r="WX78" s="130"/>
      <c r="WY78" s="130"/>
      <c r="WZ78" s="130"/>
      <c r="XA78" s="130"/>
      <c r="XB78" s="130"/>
      <c r="XC78" s="130"/>
      <c r="XD78" s="130"/>
      <c r="XE78" s="130"/>
      <c r="XF78" s="130"/>
      <c r="XG78" s="130"/>
      <c r="XH78" s="130"/>
      <c r="XI78" s="130"/>
      <c r="XJ78" s="130"/>
      <c r="XK78" s="130"/>
      <c r="XL78" s="130"/>
      <c r="XM78" s="130"/>
      <c r="XN78" s="130"/>
      <c r="XO78" s="130"/>
      <c r="XP78" s="130"/>
      <c r="XQ78" s="130"/>
      <c r="XR78" s="130"/>
      <c r="XS78" s="130"/>
      <c r="XT78" s="130"/>
      <c r="XU78" s="130"/>
      <c r="XV78" s="130"/>
      <c r="XW78" s="130"/>
      <c r="XX78" s="130"/>
      <c r="XY78" s="130"/>
      <c r="XZ78" s="130"/>
      <c r="YA78" s="130"/>
      <c r="YB78" s="130"/>
      <c r="YC78" s="130"/>
      <c r="YD78" s="130"/>
      <c r="YE78" s="130"/>
      <c r="YF78" s="130"/>
      <c r="YG78" s="130"/>
      <c r="YH78" s="130"/>
      <c r="YI78" s="130"/>
      <c r="YJ78" s="130"/>
      <c r="YK78" s="130"/>
      <c r="YL78" s="130"/>
      <c r="YM78" s="130"/>
      <c r="YN78" s="130"/>
      <c r="YO78" s="130"/>
      <c r="YP78" s="130"/>
      <c r="YQ78" s="130"/>
      <c r="YR78" s="130"/>
      <c r="YS78" s="130"/>
      <c r="YT78" s="130"/>
      <c r="YU78" s="130"/>
      <c r="YV78" s="130"/>
      <c r="YW78" s="130"/>
      <c r="YX78" s="130"/>
      <c r="YY78" s="130"/>
      <c r="YZ78" s="130"/>
      <c r="ZA78" s="130"/>
      <c r="ZB78" s="130"/>
      <c r="ZC78" s="130"/>
      <c r="ZD78" s="130"/>
      <c r="ZE78" s="130"/>
      <c r="ZF78" s="130"/>
      <c r="ZG78" s="130"/>
      <c r="ZH78" s="130"/>
      <c r="ZI78" s="130"/>
      <c r="ZJ78" s="130"/>
      <c r="ZK78" s="130"/>
      <c r="ZL78" s="130"/>
      <c r="ZM78" s="130"/>
      <c r="ZN78" s="130"/>
      <c r="ZO78" s="130"/>
      <c r="ZP78" s="130"/>
      <c r="ZQ78" s="130"/>
      <c r="ZR78" s="130"/>
      <c r="ZS78" s="130"/>
      <c r="ZT78" s="130"/>
      <c r="ZU78" s="130"/>
      <c r="ZV78" s="130"/>
      <c r="ZW78" s="130"/>
      <c r="ZX78" s="130"/>
      <c r="ZY78" s="130"/>
      <c r="ZZ78" s="130"/>
    </row>
    <row r="79" spans="1:702" hidden="1" outlineLevel="1">
      <c r="A79" s="9">
        <v>42614</v>
      </c>
      <c r="B79" s="130">
        <v>2078.4304216199998</v>
      </c>
      <c r="C79" s="130">
        <v>879.55604123000001</v>
      </c>
      <c r="D79" s="130">
        <v>3.9049702399999999</v>
      </c>
      <c r="E79" s="130">
        <v>722.39355384999999</v>
      </c>
      <c r="F79" s="130">
        <v>5.1290249399999999</v>
      </c>
      <c r="G79" s="130">
        <v>0.10005591</v>
      </c>
      <c r="H79" s="130">
        <v>13.898473429999999</v>
      </c>
      <c r="I79" s="130">
        <v>382.26009392999998</v>
      </c>
      <c r="J79" s="130">
        <v>20.894946569999998</v>
      </c>
      <c r="K79" s="130">
        <v>9.1671299499999996</v>
      </c>
      <c r="L79" s="130">
        <v>1.2421007900000001</v>
      </c>
      <c r="M79" s="170" t="s">
        <v>186</v>
      </c>
      <c r="N79" s="130">
        <v>35.852641779999999</v>
      </c>
      <c r="O79" s="130">
        <v>0.34651720000000003</v>
      </c>
      <c r="P79" s="130">
        <v>0.52332747000000002</v>
      </c>
      <c r="Q79" s="130">
        <v>5.2271000000000001E-3</v>
      </c>
      <c r="R79" s="130">
        <v>1.4342607599999999</v>
      </c>
      <c r="S79" s="130">
        <v>3.9319779999999999E-2</v>
      </c>
      <c r="T79" s="130">
        <v>1.68273669</v>
      </c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  <c r="FU79" s="130"/>
      <c r="FV79" s="130"/>
      <c r="FW79" s="130"/>
      <c r="FX79" s="130"/>
      <c r="FY79" s="130"/>
      <c r="FZ79" s="130"/>
      <c r="GA79" s="130"/>
      <c r="GB79" s="130"/>
      <c r="GC79" s="130"/>
      <c r="GD79" s="130"/>
      <c r="GE79" s="130"/>
      <c r="GF79" s="130"/>
      <c r="GG79" s="130"/>
      <c r="GH79" s="130"/>
      <c r="GI79" s="130"/>
      <c r="GJ79" s="130"/>
      <c r="GK79" s="130"/>
      <c r="GL79" s="130"/>
      <c r="GM79" s="130"/>
      <c r="GN79" s="130"/>
      <c r="GO79" s="130"/>
      <c r="GP79" s="130"/>
      <c r="GQ79" s="130"/>
      <c r="GR79" s="130"/>
      <c r="GS79" s="130"/>
      <c r="GT79" s="130"/>
      <c r="GU79" s="130"/>
      <c r="GV79" s="130"/>
      <c r="GW79" s="130"/>
      <c r="GX79" s="130"/>
      <c r="GY79" s="130"/>
      <c r="GZ79" s="130"/>
      <c r="HA79" s="130"/>
      <c r="HB79" s="130"/>
      <c r="HC79" s="130"/>
      <c r="HD79" s="130"/>
      <c r="HE79" s="130"/>
      <c r="HF79" s="130"/>
      <c r="HG79" s="130"/>
      <c r="HH79" s="130"/>
      <c r="HI79" s="130"/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  <c r="JV79" s="130"/>
      <c r="JW79" s="130"/>
      <c r="JX79" s="130"/>
      <c r="JY79" s="130"/>
      <c r="JZ79" s="130"/>
      <c r="KA79" s="130"/>
      <c r="KB79" s="130"/>
      <c r="KC79" s="130"/>
      <c r="KD79" s="130"/>
      <c r="KE79" s="130"/>
      <c r="KF79" s="130"/>
      <c r="KG79" s="130"/>
      <c r="KH79" s="130"/>
      <c r="KI79" s="130"/>
      <c r="KJ79" s="130"/>
      <c r="KK79" s="130"/>
      <c r="KL79" s="130"/>
      <c r="KM79" s="130"/>
      <c r="KN79" s="130"/>
      <c r="KO79" s="130"/>
      <c r="KP79" s="130"/>
      <c r="KQ79" s="130"/>
      <c r="KR79" s="130"/>
      <c r="KS79" s="130"/>
      <c r="KT79" s="130"/>
      <c r="KU79" s="130"/>
      <c r="KV79" s="130"/>
      <c r="KW79" s="130"/>
      <c r="KX79" s="130"/>
      <c r="KY79" s="130"/>
      <c r="KZ79" s="130"/>
      <c r="LA79" s="130"/>
      <c r="LB79" s="130"/>
      <c r="LC79" s="130"/>
      <c r="LD79" s="130"/>
      <c r="LE79" s="130"/>
      <c r="LF79" s="130"/>
      <c r="LG79" s="130"/>
      <c r="LH79" s="130"/>
      <c r="LI79" s="130"/>
      <c r="LJ79" s="130"/>
      <c r="LK79" s="130"/>
      <c r="LL79" s="130"/>
      <c r="LM79" s="130"/>
      <c r="LN79" s="130"/>
      <c r="LO79" s="130"/>
      <c r="LP79" s="130"/>
      <c r="LQ79" s="130"/>
      <c r="LR79" s="130"/>
      <c r="LS79" s="130"/>
      <c r="LT79" s="130"/>
      <c r="LU79" s="130"/>
      <c r="LV79" s="130"/>
      <c r="LW79" s="130"/>
      <c r="LX79" s="130"/>
      <c r="LY79" s="130"/>
      <c r="LZ79" s="130"/>
      <c r="MA79" s="130"/>
      <c r="MB79" s="130"/>
      <c r="MC79" s="130"/>
      <c r="MD79" s="130"/>
      <c r="ME79" s="130"/>
      <c r="MF79" s="130"/>
      <c r="MG79" s="130"/>
      <c r="MH79" s="130"/>
      <c r="MI79" s="130"/>
      <c r="MJ79" s="130"/>
      <c r="MK79" s="130"/>
      <c r="ML79" s="130"/>
      <c r="MM79" s="130"/>
      <c r="MN79" s="130"/>
      <c r="MO79" s="130"/>
      <c r="MP79" s="130"/>
      <c r="MQ79" s="130"/>
      <c r="MR79" s="130"/>
      <c r="MS79" s="130"/>
      <c r="MT79" s="130"/>
      <c r="MU79" s="130"/>
      <c r="MV79" s="130"/>
      <c r="MW79" s="130"/>
      <c r="MX79" s="130"/>
      <c r="MY79" s="130"/>
      <c r="MZ79" s="130"/>
      <c r="NA79" s="130"/>
      <c r="NB79" s="130"/>
      <c r="NC79" s="130"/>
      <c r="ND79" s="130"/>
      <c r="NE79" s="130"/>
      <c r="NF79" s="130"/>
      <c r="NG79" s="130"/>
      <c r="NH79" s="130"/>
      <c r="NI79" s="130"/>
      <c r="NJ79" s="130"/>
      <c r="NK79" s="130"/>
      <c r="NL79" s="130"/>
      <c r="NM79" s="130"/>
      <c r="NN79" s="130"/>
      <c r="NO79" s="130"/>
      <c r="NP79" s="130"/>
      <c r="NQ79" s="130"/>
      <c r="NR79" s="130"/>
      <c r="NS79" s="130"/>
      <c r="NT79" s="130"/>
      <c r="NU79" s="130"/>
      <c r="NV79" s="130"/>
      <c r="NW79" s="130"/>
      <c r="NX79" s="130"/>
      <c r="NY79" s="130"/>
      <c r="NZ79" s="130"/>
      <c r="OA79" s="130"/>
      <c r="OB79" s="130"/>
      <c r="OC79" s="130"/>
      <c r="OD79" s="130"/>
      <c r="OE79" s="130"/>
      <c r="OF79" s="130"/>
      <c r="OG79" s="130"/>
      <c r="OH79" s="130"/>
      <c r="OI79" s="130"/>
      <c r="OJ79" s="130"/>
      <c r="OK79" s="130"/>
      <c r="OL79" s="130"/>
      <c r="OM79" s="130"/>
      <c r="ON79" s="130"/>
      <c r="OO79" s="130"/>
      <c r="OP79" s="130"/>
      <c r="OQ79" s="130"/>
      <c r="OR79" s="130"/>
      <c r="OS79" s="130"/>
      <c r="OT79" s="130"/>
      <c r="OU79" s="130"/>
      <c r="OV79" s="130"/>
      <c r="OW79" s="130"/>
      <c r="OX79" s="130"/>
      <c r="OY79" s="130"/>
      <c r="OZ79" s="130"/>
      <c r="PA79" s="130"/>
      <c r="PB79" s="130"/>
      <c r="PC79" s="130"/>
      <c r="PD79" s="130"/>
      <c r="PE79" s="130"/>
      <c r="PF79" s="130"/>
      <c r="PG79" s="130"/>
      <c r="PH79" s="130"/>
      <c r="PI79" s="130"/>
      <c r="PJ79" s="130"/>
      <c r="PK79" s="130"/>
      <c r="PL79" s="130"/>
      <c r="PM79" s="130"/>
      <c r="PN79" s="130"/>
      <c r="PO79" s="130"/>
      <c r="PP79" s="130"/>
      <c r="PQ79" s="130"/>
      <c r="PR79" s="130"/>
      <c r="PS79" s="130"/>
      <c r="PT79" s="130"/>
      <c r="PU79" s="130"/>
      <c r="PV79" s="130"/>
      <c r="PW79" s="130"/>
      <c r="PX79" s="130"/>
      <c r="PY79" s="130"/>
      <c r="PZ79" s="130"/>
      <c r="QA79" s="130"/>
      <c r="QB79" s="130"/>
      <c r="QC79" s="130"/>
      <c r="QD79" s="130"/>
      <c r="QE79" s="130"/>
      <c r="QF79" s="130"/>
      <c r="QG79" s="130"/>
      <c r="QH79" s="130"/>
      <c r="QI79" s="130"/>
      <c r="QJ79" s="130"/>
      <c r="QK79" s="130"/>
      <c r="QL79" s="130"/>
      <c r="QM79" s="130"/>
      <c r="QN79" s="130"/>
      <c r="QO79" s="130"/>
      <c r="QP79" s="130"/>
      <c r="QQ79" s="130"/>
      <c r="QR79" s="130"/>
      <c r="QS79" s="130"/>
      <c r="QT79" s="130"/>
      <c r="QU79" s="130"/>
      <c r="QV79" s="130"/>
      <c r="QW79" s="130"/>
      <c r="QX79" s="130"/>
      <c r="QY79" s="130"/>
      <c r="QZ79" s="130"/>
      <c r="RA79" s="130"/>
      <c r="RB79" s="130"/>
      <c r="RC79" s="130"/>
      <c r="RD79" s="130"/>
      <c r="RE79" s="130"/>
      <c r="RF79" s="130"/>
      <c r="RG79" s="130"/>
      <c r="RH79" s="130"/>
      <c r="RI79" s="130"/>
      <c r="RJ79" s="130"/>
      <c r="RK79" s="130"/>
      <c r="RL79" s="130"/>
      <c r="RM79" s="130"/>
      <c r="RN79" s="130"/>
      <c r="RO79" s="130"/>
      <c r="RP79" s="130"/>
      <c r="RQ79" s="130"/>
      <c r="RR79" s="130"/>
      <c r="RS79" s="130"/>
      <c r="RT79" s="130"/>
      <c r="RU79" s="130"/>
      <c r="RV79" s="130"/>
      <c r="RW79" s="130"/>
      <c r="RX79" s="130"/>
      <c r="RY79" s="130"/>
      <c r="RZ79" s="130"/>
      <c r="SA79" s="130"/>
      <c r="SB79" s="130"/>
      <c r="SC79" s="130"/>
      <c r="SD79" s="130"/>
      <c r="SE79" s="130"/>
      <c r="SF79" s="130"/>
      <c r="SG79" s="130"/>
      <c r="SH79" s="130"/>
      <c r="SI79" s="130"/>
      <c r="SJ79" s="130"/>
      <c r="SK79" s="130"/>
      <c r="SL79" s="130"/>
      <c r="SM79" s="130"/>
      <c r="SN79" s="130"/>
      <c r="SO79" s="130"/>
      <c r="SP79" s="130"/>
      <c r="SQ79" s="130"/>
      <c r="SR79" s="130"/>
      <c r="SS79" s="130"/>
      <c r="ST79" s="130"/>
      <c r="SU79" s="130"/>
      <c r="SV79" s="130"/>
      <c r="SW79" s="130"/>
      <c r="SX79" s="130"/>
      <c r="SY79" s="130"/>
      <c r="SZ79" s="130"/>
      <c r="TA79" s="130"/>
      <c r="TB79" s="130"/>
      <c r="TC79" s="130"/>
      <c r="TD79" s="130"/>
      <c r="TE79" s="130"/>
      <c r="TF79" s="130"/>
      <c r="TG79" s="130"/>
      <c r="TH79" s="130"/>
      <c r="TI79" s="130"/>
      <c r="TJ79" s="130"/>
      <c r="TK79" s="130"/>
      <c r="TL79" s="130"/>
      <c r="TM79" s="130"/>
      <c r="TN79" s="130"/>
      <c r="TO79" s="130"/>
      <c r="TP79" s="130"/>
      <c r="TQ79" s="130"/>
      <c r="TR79" s="130"/>
      <c r="TS79" s="130"/>
      <c r="TT79" s="130"/>
      <c r="TU79" s="130"/>
      <c r="TV79" s="130"/>
      <c r="TW79" s="130"/>
      <c r="TX79" s="130"/>
      <c r="TY79" s="130"/>
      <c r="TZ79" s="130"/>
      <c r="UA79" s="130"/>
      <c r="UB79" s="130"/>
      <c r="UC79" s="130"/>
      <c r="UD79" s="130"/>
      <c r="UE79" s="130"/>
      <c r="UF79" s="130"/>
      <c r="UG79" s="130"/>
      <c r="UH79" s="130"/>
      <c r="UI79" s="130"/>
      <c r="UJ79" s="130"/>
      <c r="UK79" s="130"/>
      <c r="UL79" s="130"/>
      <c r="UM79" s="130"/>
      <c r="UN79" s="130"/>
      <c r="UO79" s="130"/>
      <c r="UP79" s="130"/>
      <c r="UQ79" s="130"/>
      <c r="UR79" s="130"/>
      <c r="US79" s="130"/>
      <c r="UT79" s="130"/>
      <c r="UU79" s="130"/>
      <c r="UV79" s="130"/>
      <c r="UW79" s="130"/>
      <c r="UX79" s="130"/>
      <c r="UY79" s="130"/>
      <c r="UZ79" s="130"/>
      <c r="VA79" s="130"/>
      <c r="VB79" s="130"/>
      <c r="VC79" s="130"/>
      <c r="VD79" s="130"/>
      <c r="VE79" s="130"/>
      <c r="VF79" s="130"/>
      <c r="VG79" s="130"/>
      <c r="VH79" s="130"/>
      <c r="VI79" s="130"/>
      <c r="VJ79" s="130"/>
      <c r="VK79" s="130"/>
      <c r="VL79" s="130"/>
      <c r="VM79" s="130"/>
      <c r="VN79" s="130"/>
      <c r="VO79" s="130"/>
      <c r="VP79" s="130"/>
      <c r="VQ79" s="130"/>
      <c r="VR79" s="130"/>
      <c r="VS79" s="130"/>
      <c r="VT79" s="130"/>
      <c r="VU79" s="130"/>
      <c r="VV79" s="130"/>
      <c r="VW79" s="130"/>
      <c r="VX79" s="130"/>
      <c r="VY79" s="130"/>
      <c r="VZ79" s="130"/>
      <c r="WA79" s="130"/>
      <c r="WB79" s="130"/>
      <c r="WC79" s="130"/>
      <c r="WD79" s="130"/>
      <c r="WE79" s="130"/>
      <c r="WF79" s="130"/>
      <c r="WG79" s="130"/>
      <c r="WH79" s="130"/>
      <c r="WI79" s="130"/>
      <c r="WJ79" s="130"/>
      <c r="WK79" s="130"/>
      <c r="WL79" s="130"/>
      <c r="WM79" s="130"/>
      <c r="WN79" s="130"/>
      <c r="WO79" s="130"/>
      <c r="WP79" s="130"/>
      <c r="WQ79" s="130"/>
      <c r="WR79" s="130"/>
      <c r="WS79" s="130"/>
      <c r="WT79" s="130"/>
      <c r="WU79" s="130"/>
      <c r="WV79" s="130"/>
      <c r="WW79" s="130"/>
      <c r="WX79" s="130"/>
      <c r="WY79" s="130"/>
      <c r="WZ79" s="130"/>
      <c r="XA79" s="130"/>
      <c r="XB79" s="130"/>
      <c r="XC79" s="130"/>
      <c r="XD79" s="130"/>
      <c r="XE79" s="130"/>
      <c r="XF79" s="130"/>
      <c r="XG79" s="130"/>
      <c r="XH79" s="130"/>
      <c r="XI79" s="130"/>
      <c r="XJ79" s="130"/>
      <c r="XK79" s="130"/>
      <c r="XL79" s="130"/>
      <c r="XM79" s="130"/>
      <c r="XN79" s="130"/>
      <c r="XO79" s="130"/>
      <c r="XP79" s="130"/>
      <c r="XQ79" s="130"/>
      <c r="XR79" s="130"/>
      <c r="XS79" s="130"/>
      <c r="XT79" s="130"/>
      <c r="XU79" s="130"/>
      <c r="XV79" s="130"/>
      <c r="XW79" s="130"/>
      <c r="XX79" s="130"/>
      <c r="XY79" s="130"/>
      <c r="XZ79" s="130"/>
      <c r="YA79" s="130"/>
      <c r="YB79" s="130"/>
      <c r="YC79" s="130"/>
      <c r="YD79" s="130"/>
      <c r="YE79" s="130"/>
      <c r="YF79" s="130"/>
      <c r="YG79" s="130"/>
      <c r="YH79" s="130"/>
      <c r="YI79" s="130"/>
      <c r="YJ79" s="130"/>
      <c r="YK79" s="130"/>
      <c r="YL79" s="130"/>
      <c r="YM79" s="130"/>
      <c r="YN79" s="130"/>
      <c r="YO79" s="130"/>
      <c r="YP79" s="130"/>
      <c r="YQ79" s="130"/>
      <c r="YR79" s="130"/>
      <c r="YS79" s="130"/>
      <c r="YT79" s="130"/>
      <c r="YU79" s="130"/>
      <c r="YV79" s="130"/>
      <c r="YW79" s="130"/>
      <c r="YX79" s="130"/>
      <c r="YY79" s="130"/>
      <c r="YZ79" s="130"/>
      <c r="ZA79" s="130"/>
      <c r="ZB79" s="130"/>
      <c r="ZC79" s="130"/>
      <c r="ZD79" s="130"/>
      <c r="ZE79" s="130"/>
      <c r="ZF79" s="130"/>
      <c r="ZG79" s="130"/>
      <c r="ZH79" s="130"/>
      <c r="ZI79" s="130"/>
      <c r="ZJ79" s="130"/>
      <c r="ZK79" s="130"/>
      <c r="ZL79" s="130"/>
      <c r="ZM79" s="130"/>
      <c r="ZN79" s="130"/>
      <c r="ZO79" s="130"/>
      <c r="ZP79" s="130"/>
      <c r="ZQ79" s="130"/>
      <c r="ZR79" s="130"/>
      <c r="ZS79" s="130"/>
      <c r="ZT79" s="130"/>
      <c r="ZU79" s="130"/>
      <c r="ZV79" s="130"/>
      <c r="ZW79" s="130"/>
      <c r="ZX79" s="130"/>
      <c r="ZY79" s="130"/>
      <c r="ZZ79" s="130"/>
    </row>
    <row r="80" spans="1:702" hidden="1" outlineLevel="1">
      <c r="A80" s="9">
        <v>42644</v>
      </c>
      <c r="B80" s="130">
        <v>1977.24946922</v>
      </c>
      <c r="C80" s="130">
        <v>837.08276291000004</v>
      </c>
      <c r="D80" s="130">
        <v>3.2951669300000002</v>
      </c>
      <c r="E80" s="130">
        <v>692.45757232999995</v>
      </c>
      <c r="F80" s="130">
        <v>5.0141668399999997</v>
      </c>
      <c r="G80" s="130">
        <v>0.49880827</v>
      </c>
      <c r="H80" s="130">
        <v>14.14901427</v>
      </c>
      <c r="I80" s="130">
        <v>353.19223417000001</v>
      </c>
      <c r="J80" s="130">
        <v>19.66574082</v>
      </c>
      <c r="K80" s="130">
        <v>9.0918452199999997</v>
      </c>
      <c r="L80" s="130">
        <v>1.2547428199999999</v>
      </c>
      <c r="M80" s="170" t="s">
        <v>186</v>
      </c>
      <c r="N80" s="130">
        <v>37.507421409999999</v>
      </c>
      <c r="O80" s="130">
        <v>0.34595987</v>
      </c>
      <c r="P80" s="130">
        <v>0.5771058</v>
      </c>
      <c r="Q80" s="130">
        <v>3.9299999999999996E-6</v>
      </c>
      <c r="R80" s="130">
        <v>1.4499542400000001</v>
      </c>
      <c r="S80" s="130">
        <v>6.0813100000000002E-2</v>
      </c>
      <c r="T80" s="130">
        <v>1.6061562899999999</v>
      </c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30"/>
      <c r="DG80" s="130"/>
      <c r="DH80" s="130"/>
      <c r="DI80" s="130"/>
      <c r="DJ80" s="130"/>
      <c r="DK80" s="130"/>
      <c r="DL80" s="130"/>
      <c r="DM80" s="130"/>
      <c r="DN80" s="130"/>
      <c r="DO80" s="130"/>
      <c r="DP80" s="130"/>
      <c r="DQ80" s="130"/>
      <c r="DR80" s="130"/>
      <c r="DS80" s="130"/>
      <c r="DT80" s="130"/>
      <c r="DU80" s="130"/>
      <c r="DV80" s="130"/>
      <c r="DW80" s="130"/>
      <c r="DX80" s="130"/>
      <c r="DY80" s="130"/>
      <c r="DZ80" s="130"/>
      <c r="EA80" s="130"/>
      <c r="EB80" s="130"/>
      <c r="EC80" s="130"/>
      <c r="ED80" s="130"/>
      <c r="EE80" s="130"/>
      <c r="EF80" s="130"/>
      <c r="EG80" s="130"/>
      <c r="EH80" s="130"/>
      <c r="EI80" s="130"/>
      <c r="EJ80" s="130"/>
      <c r="EK80" s="130"/>
      <c r="EL80" s="130"/>
      <c r="EM80" s="130"/>
      <c r="EN80" s="130"/>
      <c r="EO80" s="130"/>
      <c r="EP80" s="130"/>
      <c r="EQ80" s="130"/>
      <c r="ER80" s="130"/>
      <c r="ES80" s="130"/>
      <c r="ET80" s="130"/>
      <c r="EU80" s="130"/>
      <c r="EV80" s="130"/>
      <c r="EW80" s="130"/>
      <c r="EX80" s="130"/>
      <c r="EY80" s="130"/>
      <c r="EZ80" s="130"/>
      <c r="FA80" s="130"/>
      <c r="FB80" s="130"/>
      <c r="FC80" s="130"/>
      <c r="FD80" s="130"/>
      <c r="FE80" s="130"/>
      <c r="FF80" s="130"/>
      <c r="FG80" s="130"/>
      <c r="FH80" s="130"/>
      <c r="FI80" s="130"/>
      <c r="FJ80" s="130"/>
      <c r="FK80" s="130"/>
      <c r="FL80" s="130"/>
      <c r="FM80" s="130"/>
      <c r="FN80" s="130"/>
      <c r="FO80" s="130"/>
      <c r="FP80" s="130"/>
      <c r="FQ80" s="130"/>
      <c r="FR80" s="130"/>
      <c r="FS80" s="130"/>
      <c r="FT80" s="130"/>
      <c r="FU80" s="130"/>
      <c r="FV80" s="130"/>
      <c r="FW80" s="130"/>
      <c r="FX80" s="130"/>
      <c r="FY80" s="130"/>
      <c r="FZ80" s="130"/>
      <c r="GA80" s="130"/>
      <c r="GB80" s="130"/>
      <c r="GC80" s="130"/>
      <c r="GD80" s="130"/>
      <c r="GE80" s="130"/>
      <c r="GF80" s="130"/>
      <c r="GG80" s="130"/>
      <c r="GH80" s="130"/>
      <c r="GI80" s="130"/>
      <c r="GJ80" s="130"/>
      <c r="GK80" s="130"/>
      <c r="GL80" s="130"/>
      <c r="GM80" s="130"/>
      <c r="GN80" s="130"/>
      <c r="GO80" s="130"/>
      <c r="GP80" s="130"/>
      <c r="GQ80" s="130"/>
      <c r="GR80" s="130"/>
      <c r="GS80" s="130"/>
      <c r="GT80" s="130"/>
      <c r="GU80" s="130"/>
      <c r="GV80" s="130"/>
      <c r="GW80" s="130"/>
      <c r="GX80" s="130"/>
      <c r="GY80" s="130"/>
      <c r="GZ80" s="130"/>
      <c r="HA80" s="130"/>
      <c r="HB80" s="130"/>
      <c r="HC80" s="130"/>
      <c r="HD80" s="130"/>
      <c r="HE80" s="130"/>
      <c r="HF80" s="130"/>
      <c r="HG80" s="130"/>
      <c r="HH80" s="130"/>
      <c r="HI80" s="130"/>
      <c r="HJ80" s="130"/>
      <c r="HK80" s="130"/>
      <c r="HL80" s="130"/>
      <c r="HM80" s="130"/>
      <c r="HN80" s="130"/>
      <c r="HO80" s="130"/>
      <c r="HP80" s="130"/>
      <c r="HQ80" s="130"/>
      <c r="HR80" s="130"/>
      <c r="HS80" s="130"/>
      <c r="HT80" s="130"/>
      <c r="HU80" s="130"/>
      <c r="HV80" s="130"/>
      <c r="HW80" s="130"/>
      <c r="HX80" s="130"/>
      <c r="HY80" s="130"/>
      <c r="HZ80" s="130"/>
      <c r="IA80" s="130"/>
      <c r="IB80" s="130"/>
      <c r="IC80" s="130"/>
      <c r="ID80" s="130"/>
      <c r="IE80" s="130"/>
      <c r="IF80" s="130"/>
      <c r="IG80" s="130"/>
      <c r="IH80" s="130"/>
      <c r="II80" s="130"/>
      <c r="IJ80" s="130"/>
      <c r="IK80" s="130"/>
      <c r="IL80" s="130"/>
      <c r="IM80" s="130"/>
      <c r="IN80" s="130"/>
      <c r="IO80" s="130"/>
      <c r="IP80" s="130"/>
      <c r="IQ80" s="130"/>
      <c r="IR80" s="130"/>
      <c r="IS80" s="130"/>
      <c r="IT80" s="130"/>
      <c r="IU80" s="130"/>
      <c r="IV80" s="130"/>
      <c r="IW80" s="130"/>
      <c r="IX80" s="130"/>
      <c r="IY80" s="130"/>
      <c r="IZ80" s="130"/>
      <c r="JA80" s="130"/>
      <c r="JB80" s="130"/>
      <c r="JC80" s="130"/>
      <c r="JD80" s="130"/>
      <c r="JE80" s="130"/>
      <c r="JF80" s="130"/>
      <c r="JG80" s="130"/>
      <c r="JH80" s="130"/>
      <c r="JI80" s="130"/>
      <c r="JJ80" s="130"/>
      <c r="JK80" s="130"/>
      <c r="JL80" s="130"/>
      <c r="JM80" s="130"/>
      <c r="JN80" s="130"/>
      <c r="JO80" s="130"/>
      <c r="JP80" s="130"/>
      <c r="JQ80" s="130"/>
      <c r="JR80" s="130"/>
      <c r="JS80" s="130"/>
      <c r="JT80" s="130"/>
      <c r="JU80" s="130"/>
      <c r="JV80" s="130"/>
      <c r="JW80" s="130"/>
      <c r="JX80" s="130"/>
      <c r="JY80" s="130"/>
      <c r="JZ80" s="130"/>
      <c r="KA80" s="130"/>
      <c r="KB80" s="130"/>
      <c r="KC80" s="130"/>
      <c r="KD80" s="130"/>
      <c r="KE80" s="130"/>
      <c r="KF80" s="130"/>
      <c r="KG80" s="130"/>
      <c r="KH80" s="130"/>
      <c r="KI80" s="130"/>
      <c r="KJ80" s="130"/>
      <c r="KK80" s="130"/>
      <c r="KL80" s="130"/>
      <c r="KM80" s="130"/>
      <c r="KN80" s="130"/>
      <c r="KO80" s="130"/>
      <c r="KP80" s="130"/>
      <c r="KQ80" s="130"/>
      <c r="KR80" s="130"/>
      <c r="KS80" s="130"/>
      <c r="KT80" s="130"/>
      <c r="KU80" s="130"/>
      <c r="KV80" s="130"/>
      <c r="KW80" s="130"/>
      <c r="KX80" s="130"/>
      <c r="KY80" s="130"/>
      <c r="KZ80" s="130"/>
      <c r="LA80" s="130"/>
      <c r="LB80" s="130"/>
      <c r="LC80" s="130"/>
      <c r="LD80" s="130"/>
      <c r="LE80" s="130"/>
      <c r="LF80" s="130"/>
      <c r="LG80" s="130"/>
      <c r="LH80" s="130"/>
      <c r="LI80" s="130"/>
      <c r="LJ80" s="130"/>
      <c r="LK80" s="130"/>
      <c r="LL80" s="130"/>
      <c r="LM80" s="130"/>
      <c r="LN80" s="130"/>
      <c r="LO80" s="130"/>
      <c r="LP80" s="130"/>
      <c r="LQ80" s="130"/>
      <c r="LR80" s="130"/>
      <c r="LS80" s="130"/>
      <c r="LT80" s="130"/>
      <c r="LU80" s="130"/>
      <c r="LV80" s="130"/>
      <c r="LW80" s="130"/>
      <c r="LX80" s="130"/>
      <c r="LY80" s="130"/>
      <c r="LZ80" s="130"/>
      <c r="MA80" s="130"/>
      <c r="MB80" s="130"/>
      <c r="MC80" s="130"/>
      <c r="MD80" s="130"/>
      <c r="ME80" s="130"/>
      <c r="MF80" s="130"/>
      <c r="MG80" s="130"/>
      <c r="MH80" s="130"/>
      <c r="MI80" s="130"/>
      <c r="MJ80" s="130"/>
      <c r="MK80" s="130"/>
      <c r="ML80" s="130"/>
      <c r="MM80" s="130"/>
      <c r="MN80" s="130"/>
      <c r="MO80" s="130"/>
      <c r="MP80" s="130"/>
      <c r="MQ80" s="130"/>
      <c r="MR80" s="130"/>
      <c r="MS80" s="130"/>
      <c r="MT80" s="130"/>
      <c r="MU80" s="130"/>
      <c r="MV80" s="130"/>
      <c r="MW80" s="130"/>
      <c r="MX80" s="130"/>
      <c r="MY80" s="130"/>
      <c r="MZ80" s="130"/>
      <c r="NA80" s="130"/>
      <c r="NB80" s="130"/>
      <c r="NC80" s="130"/>
      <c r="ND80" s="130"/>
      <c r="NE80" s="130"/>
      <c r="NF80" s="130"/>
      <c r="NG80" s="130"/>
      <c r="NH80" s="130"/>
      <c r="NI80" s="130"/>
      <c r="NJ80" s="130"/>
      <c r="NK80" s="130"/>
      <c r="NL80" s="130"/>
      <c r="NM80" s="130"/>
      <c r="NN80" s="130"/>
      <c r="NO80" s="130"/>
      <c r="NP80" s="130"/>
      <c r="NQ80" s="130"/>
      <c r="NR80" s="130"/>
      <c r="NS80" s="130"/>
      <c r="NT80" s="130"/>
      <c r="NU80" s="130"/>
      <c r="NV80" s="130"/>
      <c r="NW80" s="130"/>
      <c r="NX80" s="130"/>
      <c r="NY80" s="130"/>
      <c r="NZ80" s="130"/>
      <c r="OA80" s="130"/>
      <c r="OB80" s="130"/>
      <c r="OC80" s="130"/>
      <c r="OD80" s="130"/>
      <c r="OE80" s="130"/>
      <c r="OF80" s="130"/>
      <c r="OG80" s="130"/>
      <c r="OH80" s="130"/>
      <c r="OI80" s="130"/>
      <c r="OJ80" s="130"/>
      <c r="OK80" s="130"/>
      <c r="OL80" s="130"/>
      <c r="OM80" s="130"/>
      <c r="ON80" s="130"/>
      <c r="OO80" s="130"/>
      <c r="OP80" s="130"/>
      <c r="OQ80" s="130"/>
      <c r="OR80" s="130"/>
      <c r="OS80" s="130"/>
      <c r="OT80" s="130"/>
      <c r="OU80" s="130"/>
      <c r="OV80" s="130"/>
      <c r="OW80" s="130"/>
      <c r="OX80" s="130"/>
      <c r="OY80" s="130"/>
      <c r="OZ80" s="130"/>
      <c r="PA80" s="130"/>
      <c r="PB80" s="130"/>
      <c r="PC80" s="130"/>
      <c r="PD80" s="130"/>
      <c r="PE80" s="130"/>
      <c r="PF80" s="130"/>
      <c r="PG80" s="130"/>
      <c r="PH80" s="130"/>
      <c r="PI80" s="130"/>
      <c r="PJ80" s="130"/>
      <c r="PK80" s="130"/>
      <c r="PL80" s="130"/>
      <c r="PM80" s="130"/>
      <c r="PN80" s="130"/>
      <c r="PO80" s="130"/>
      <c r="PP80" s="130"/>
      <c r="PQ80" s="130"/>
      <c r="PR80" s="130"/>
      <c r="PS80" s="130"/>
      <c r="PT80" s="130"/>
      <c r="PU80" s="130"/>
      <c r="PV80" s="130"/>
      <c r="PW80" s="130"/>
      <c r="PX80" s="130"/>
      <c r="PY80" s="130"/>
      <c r="PZ80" s="130"/>
      <c r="QA80" s="130"/>
      <c r="QB80" s="130"/>
      <c r="QC80" s="130"/>
      <c r="QD80" s="130"/>
      <c r="QE80" s="130"/>
      <c r="QF80" s="130"/>
      <c r="QG80" s="130"/>
      <c r="QH80" s="130"/>
      <c r="QI80" s="130"/>
      <c r="QJ80" s="130"/>
      <c r="QK80" s="130"/>
      <c r="QL80" s="130"/>
      <c r="QM80" s="130"/>
      <c r="QN80" s="130"/>
      <c r="QO80" s="130"/>
      <c r="QP80" s="130"/>
      <c r="QQ80" s="130"/>
      <c r="QR80" s="130"/>
      <c r="QS80" s="130"/>
      <c r="QT80" s="130"/>
      <c r="QU80" s="130"/>
      <c r="QV80" s="130"/>
      <c r="QW80" s="130"/>
      <c r="QX80" s="130"/>
      <c r="QY80" s="130"/>
      <c r="QZ80" s="130"/>
      <c r="RA80" s="130"/>
      <c r="RB80" s="130"/>
      <c r="RC80" s="130"/>
      <c r="RD80" s="130"/>
      <c r="RE80" s="130"/>
      <c r="RF80" s="130"/>
      <c r="RG80" s="130"/>
      <c r="RH80" s="130"/>
      <c r="RI80" s="130"/>
      <c r="RJ80" s="130"/>
      <c r="RK80" s="130"/>
      <c r="RL80" s="130"/>
      <c r="RM80" s="130"/>
      <c r="RN80" s="130"/>
      <c r="RO80" s="130"/>
      <c r="RP80" s="130"/>
      <c r="RQ80" s="130"/>
      <c r="RR80" s="130"/>
      <c r="RS80" s="130"/>
      <c r="RT80" s="130"/>
      <c r="RU80" s="130"/>
      <c r="RV80" s="130"/>
      <c r="RW80" s="130"/>
      <c r="RX80" s="130"/>
      <c r="RY80" s="130"/>
      <c r="RZ80" s="130"/>
      <c r="SA80" s="130"/>
      <c r="SB80" s="130"/>
      <c r="SC80" s="130"/>
      <c r="SD80" s="130"/>
      <c r="SE80" s="130"/>
      <c r="SF80" s="130"/>
      <c r="SG80" s="130"/>
      <c r="SH80" s="130"/>
      <c r="SI80" s="130"/>
      <c r="SJ80" s="130"/>
      <c r="SK80" s="130"/>
      <c r="SL80" s="130"/>
      <c r="SM80" s="130"/>
      <c r="SN80" s="130"/>
      <c r="SO80" s="130"/>
      <c r="SP80" s="130"/>
      <c r="SQ80" s="130"/>
      <c r="SR80" s="130"/>
      <c r="SS80" s="130"/>
      <c r="ST80" s="130"/>
      <c r="SU80" s="130"/>
      <c r="SV80" s="130"/>
      <c r="SW80" s="130"/>
      <c r="SX80" s="130"/>
      <c r="SY80" s="130"/>
      <c r="SZ80" s="130"/>
      <c r="TA80" s="130"/>
      <c r="TB80" s="130"/>
      <c r="TC80" s="130"/>
      <c r="TD80" s="130"/>
      <c r="TE80" s="130"/>
      <c r="TF80" s="130"/>
      <c r="TG80" s="130"/>
      <c r="TH80" s="130"/>
      <c r="TI80" s="130"/>
      <c r="TJ80" s="130"/>
      <c r="TK80" s="130"/>
      <c r="TL80" s="130"/>
      <c r="TM80" s="130"/>
      <c r="TN80" s="130"/>
      <c r="TO80" s="130"/>
      <c r="TP80" s="130"/>
      <c r="TQ80" s="130"/>
      <c r="TR80" s="130"/>
      <c r="TS80" s="130"/>
      <c r="TT80" s="130"/>
      <c r="TU80" s="130"/>
      <c r="TV80" s="130"/>
      <c r="TW80" s="130"/>
      <c r="TX80" s="130"/>
      <c r="TY80" s="130"/>
      <c r="TZ80" s="130"/>
      <c r="UA80" s="130"/>
      <c r="UB80" s="130"/>
      <c r="UC80" s="130"/>
      <c r="UD80" s="130"/>
      <c r="UE80" s="130"/>
      <c r="UF80" s="130"/>
      <c r="UG80" s="130"/>
      <c r="UH80" s="130"/>
      <c r="UI80" s="130"/>
      <c r="UJ80" s="130"/>
      <c r="UK80" s="130"/>
      <c r="UL80" s="130"/>
      <c r="UM80" s="130"/>
      <c r="UN80" s="130"/>
      <c r="UO80" s="130"/>
      <c r="UP80" s="130"/>
      <c r="UQ80" s="130"/>
      <c r="UR80" s="130"/>
      <c r="US80" s="130"/>
      <c r="UT80" s="130"/>
      <c r="UU80" s="130"/>
      <c r="UV80" s="130"/>
      <c r="UW80" s="130"/>
      <c r="UX80" s="130"/>
      <c r="UY80" s="130"/>
      <c r="UZ80" s="130"/>
      <c r="VA80" s="130"/>
      <c r="VB80" s="130"/>
      <c r="VC80" s="130"/>
      <c r="VD80" s="130"/>
      <c r="VE80" s="130"/>
      <c r="VF80" s="130"/>
      <c r="VG80" s="130"/>
      <c r="VH80" s="130"/>
      <c r="VI80" s="130"/>
      <c r="VJ80" s="130"/>
      <c r="VK80" s="130"/>
      <c r="VL80" s="130"/>
      <c r="VM80" s="130"/>
      <c r="VN80" s="130"/>
      <c r="VO80" s="130"/>
      <c r="VP80" s="130"/>
      <c r="VQ80" s="130"/>
      <c r="VR80" s="130"/>
      <c r="VS80" s="130"/>
      <c r="VT80" s="130"/>
      <c r="VU80" s="130"/>
      <c r="VV80" s="130"/>
      <c r="VW80" s="130"/>
      <c r="VX80" s="130"/>
      <c r="VY80" s="130"/>
      <c r="VZ80" s="130"/>
      <c r="WA80" s="130"/>
      <c r="WB80" s="130"/>
      <c r="WC80" s="130"/>
      <c r="WD80" s="130"/>
      <c r="WE80" s="130"/>
      <c r="WF80" s="130"/>
      <c r="WG80" s="130"/>
      <c r="WH80" s="130"/>
      <c r="WI80" s="130"/>
      <c r="WJ80" s="130"/>
      <c r="WK80" s="130"/>
      <c r="WL80" s="130"/>
      <c r="WM80" s="130"/>
      <c r="WN80" s="130"/>
      <c r="WO80" s="130"/>
      <c r="WP80" s="130"/>
      <c r="WQ80" s="130"/>
      <c r="WR80" s="130"/>
      <c r="WS80" s="130"/>
      <c r="WT80" s="130"/>
      <c r="WU80" s="130"/>
      <c r="WV80" s="130"/>
      <c r="WW80" s="130"/>
      <c r="WX80" s="130"/>
      <c r="WY80" s="130"/>
      <c r="WZ80" s="130"/>
      <c r="XA80" s="130"/>
      <c r="XB80" s="130"/>
      <c r="XC80" s="130"/>
      <c r="XD80" s="130"/>
      <c r="XE80" s="130"/>
      <c r="XF80" s="130"/>
      <c r="XG80" s="130"/>
      <c r="XH80" s="130"/>
      <c r="XI80" s="130"/>
      <c r="XJ80" s="130"/>
      <c r="XK80" s="130"/>
      <c r="XL80" s="130"/>
      <c r="XM80" s="130"/>
      <c r="XN80" s="130"/>
      <c r="XO80" s="130"/>
      <c r="XP80" s="130"/>
      <c r="XQ80" s="130"/>
      <c r="XR80" s="130"/>
      <c r="XS80" s="130"/>
      <c r="XT80" s="130"/>
      <c r="XU80" s="130"/>
      <c r="XV80" s="130"/>
      <c r="XW80" s="130"/>
      <c r="XX80" s="130"/>
      <c r="XY80" s="130"/>
      <c r="XZ80" s="130"/>
      <c r="YA80" s="130"/>
      <c r="YB80" s="130"/>
      <c r="YC80" s="130"/>
      <c r="YD80" s="130"/>
      <c r="YE80" s="130"/>
      <c r="YF80" s="130"/>
      <c r="YG80" s="130"/>
      <c r="YH80" s="130"/>
      <c r="YI80" s="130"/>
      <c r="YJ80" s="130"/>
      <c r="YK80" s="130"/>
      <c r="YL80" s="130"/>
      <c r="YM80" s="130"/>
      <c r="YN80" s="130"/>
      <c r="YO80" s="130"/>
      <c r="YP80" s="130"/>
      <c r="YQ80" s="130"/>
      <c r="YR80" s="130"/>
      <c r="YS80" s="130"/>
      <c r="YT80" s="130"/>
      <c r="YU80" s="130"/>
      <c r="YV80" s="130"/>
      <c r="YW80" s="130"/>
      <c r="YX80" s="130"/>
      <c r="YY80" s="130"/>
      <c r="YZ80" s="130"/>
      <c r="ZA80" s="130"/>
      <c r="ZB80" s="130"/>
      <c r="ZC80" s="130"/>
      <c r="ZD80" s="130"/>
      <c r="ZE80" s="130"/>
      <c r="ZF80" s="130"/>
      <c r="ZG80" s="130"/>
      <c r="ZH80" s="130"/>
      <c r="ZI80" s="130"/>
      <c r="ZJ80" s="130"/>
      <c r="ZK80" s="130"/>
      <c r="ZL80" s="130"/>
      <c r="ZM80" s="130"/>
      <c r="ZN80" s="130"/>
      <c r="ZO80" s="130"/>
      <c r="ZP80" s="130"/>
      <c r="ZQ80" s="130"/>
      <c r="ZR80" s="130"/>
      <c r="ZS80" s="130"/>
      <c r="ZT80" s="130"/>
      <c r="ZU80" s="130"/>
      <c r="ZV80" s="130"/>
      <c r="ZW80" s="130"/>
      <c r="ZX80" s="130"/>
      <c r="ZY80" s="130"/>
      <c r="ZZ80" s="130"/>
    </row>
    <row r="81" spans="1:702" hidden="1" outlineLevel="1">
      <c r="A81" s="9">
        <v>42675</v>
      </c>
      <c r="B81" s="130">
        <v>2157.3861444700001</v>
      </c>
      <c r="C81" s="130">
        <v>927.63601735999998</v>
      </c>
      <c r="D81" s="130">
        <v>2.8452130499999999</v>
      </c>
      <c r="E81" s="130">
        <v>681.52954681000006</v>
      </c>
      <c r="F81" s="130">
        <v>4.3921821899999998</v>
      </c>
      <c r="G81" s="130">
        <v>0.52100592999999995</v>
      </c>
      <c r="H81" s="130">
        <v>14.12964086</v>
      </c>
      <c r="I81" s="130">
        <v>455.52653964000001</v>
      </c>
      <c r="J81" s="130">
        <v>19.589790090000001</v>
      </c>
      <c r="K81" s="130">
        <v>9.1799033300000001</v>
      </c>
      <c r="L81" s="130">
        <v>1.2729795699999999</v>
      </c>
      <c r="M81" s="170" t="s">
        <v>186</v>
      </c>
      <c r="N81" s="130">
        <v>36.662852899999997</v>
      </c>
      <c r="O81" s="130">
        <v>0.3484506</v>
      </c>
      <c r="P81" s="130">
        <v>0.53576166999999997</v>
      </c>
      <c r="Q81" s="130">
        <v>4.16E-6</v>
      </c>
      <c r="R81" s="130">
        <v>1.45551312</v>
      </c>
      <c r="S81" s="130">
        <v>1.9187840000000001E-2</v>
      </c>
      <c r="T81" s="130">
        <v>1.7415553500000001</v>
      </c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  <c r="FU81" s="130"/>
      <c r="FV81" s="130"/>
      <c r="FW81" s="130"/>
      <c r="FX81" s="130"/>
      <c r="FY81" s="130"/>
      <c r="FZ81" s="130"/>
      <c r="GA81" s="130"/>
      <c r="GB81" s="130"/>
      <c r="GC81" s="130"/>
      <c r="GD81" s="130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  <c r="IW81" s="130"/>
      <c r="IX81" s="130"/>
      <c r="IY81" s="130"/>
      <c r="IZ81" s="130"/>
      <c r="JA81" s="130"/>
      <c r="JB81" s="130"/>
      <c r="JC81" s="130"/>
      <c r="JD81" s="130"/>
      <c r="JE81" s="130"/>
      <c r="JF81" s="130"/>
      <c r="JG81" s="130"/>
      <c r="JH81" s="130"/>
      <c r="JI81" s="130"/>
      <c r="JJ81" s="130"/>
      <c r="JK81" s="130"/>
      <c r="JL81" s="130"/>
      <c r="JM81" s="130"/>
      <c r="JN81" s="130"/>
      <c r="JO81" s="130"/>
      <c r="JP81" s="130"/>
      <c r="JQ81" s="130"/>
      <c r="JR81" s="130"/>
      <c r="JS81" s="130"/>
      <c r="JT81" s="130"/>
      <c r="JU81" s="130"/>
      <c r="JV81" s="130"/>
      <c r="JW81" s="130"/>
      <c r="JX81" s="130"/>
      <c r="JY81" s="130"/>
      <c r="JZ81" s="130"/>
      <c r="KA81" s="130"/>
      <c r="KB81" s="130"/>
      <c r="KC81" s="130"/>
      <c r="KD81" s="130"/>
      <c r="KE81" s="130"/>
      <c r="KF81" s="130"/>
      <c r="KG81" s="130"/>
      <c r="KH81" s="130"/>
      <c r="KI81" s="130"/>
      <c r="KJ81" s="130"/>
      <c r="KK81" s="130"/>
      <c r="KL81" s="130"/>
      <c r="KM81" s="130"/>
      <c r="KN81" s="130"/>
      <c r="KO81" s="130"/>
      <c r="KP81" s="130"/>
      <c r="KQ81" s="130"/>
      <c r="KR81" s="130"/>
      <c r="KS81" s="130"/>
      <c r="KT81" s="130"/>
      <c r="KU81" s="130"/>
      <c r="KV81" s="130"/>
      <c r="KW81" s="130"/>
      <c r="KX81" s="130"/>
      <c r="KY81" s="130"/>
      <c r="KZ81" s="130"/>
      <c r="LA81" s="130"/>
      <c r="LB81" s="130"/>
      <c r="LC81" s="130"/>
      <c r="LD81" s="130"/>
      <c r="LE81" s="130"/>
      <c r="LF81" s="130"/>
      <c r="LG81" s="130"/>
      <c r="LH81" s="130"/>
      <c r="LI81" s="130"/>
      <c r="LJ81" s="130"/>
      <c r="LK81" s="130"/>
      <c r="LL81" s="130"/>
      <c r="LM81" s="130"/>
      <c r="LN81" s="130"/>
      <c r="LO81" s="130"/>
      <c r="LP81" s="130"/>
      <c r="LQ81" s="130"/>
      <c r="LR81" s="130"/>
      <c r="LS81" s="130"/>
      <c r="LT81" s="130"/>
      <c r="LU81" s="130"/>
      <c r="LV81" s="130"/>
      <c r="LW81" s="130"/>
      <c r="LX81" s="130"/>
      <c r="LY81" s="130"/>
      <c r="LZ81" s="130"/>
      <c r="MA81" s="130"/>
      <c r="MB81" s="130"/>
      <c r="MC81" s="130"/>
      <c r="MD81" s="130"/>
      <c r="ME81" s="130"/>
      <c r="MF81" s="130"/>
      <c r="MG81" s="130"/>
      <c r="MH81" s="130"/>
      <c r="MI81" s="130"/>
      <c r="MJ81" s="130"/>
      <c r="MK81" s="130"/>
      <c r="ML81" s="130"/>
      <c r="MM81" s="130"/>
      <c r="MN81" s="130"/>
      <c r="MO81" s="130"/>
      <c r="MP81" s="130"/>
      <c r="MQ81" s="130"/>
      <c r="MR81" s="130"/>
      <c r="MS81" s="130"/>
      <c r="MT81" s="130"/>
      <c r="MU81" s="130"/>
      <c r="MV81" s="130"/>
      <c r="MW81" s="130"/>
      <c r="MX81" s="130"/>
      <c r="MY81" s="130"/>
      <c r="MZ81" s="130"/>
      <c r="NA81" s="130"/>
      <c r="NB81" s="130"/>
      <c r="NC81" s="130"/>
      <c r="ND81" s="130"/>
      <c r="NE81" s="130"/>
      <c r="NF81" s="130"/>
      <c r="NG81" s="130"/>
      <c r="NH81" s="130"/>
      <c r="NI81" s="130"/>
      <c r="NJ81" s="130"/>
      <c r="NK81" s="130"/>
      <c r="NL81" s="130"/>
      <c r="NM81" s="130"/>
      <c r="NN81" s="130"/>
      <c r="NO81" s="130"/>
      <c r="NP81" s="130"/>
      <c r="NQ81" s="130"/>
      <c r="NR81" s="130"/>
      <c r="NS81" s="130"/>
      <c r="NT81" s="130"/>
      <c r="NU81" s="130"/>
      <c r="NV81" s="130"/>
      <c r="NW81" s="130"/>
      <c r="NX81" s="130"/>
      <c r="NY81" s="130"/>
      <c r="NZ81" s="130"/>
      <c r="OA81" s="130"/>
      <c r="OB81" s="130"/>
      <c r="OC81" s="130"/>
      <c r="OD81" s="130"/>
      <c r="OE81" s="130"/>
      <c r="OF81" s="130"/>
      <c r="OG81" s="130"/>
      <c r="OH81" s="130"/>
      <c r="OI81" s="130"/>
      <c r="OJ81" s="130"/>
      <c r="OK81" s="130"/>
      <c r="OL81" s="130"/>
      <c r="OM81" s="130"/>
      <c r="ON81" s="130"/>
      <c r="OO81" s="130"/>
      <c r="OP81" s="130"/>
      <c r="OQ81" s="130"/>
      <c r="OR81" s="130"/>
      <c r="OS81" s="130"/>
      <c r="OT81" s="130"/>
      <c r="OU81" s="130"/>
      <c r="OV81" s="130"/>
      <c r="OW81" s="130"/>
      <c r="OX81" s="130"/>
      <c r="OY81" s="130"/>
      <c r="OZ81" s="130"/>
      <c r="PA81" s="130"/>
      <c r="PB81" s="130"/>
      <c r="PC81" s="130"/>
      <c r="PD81" s="130"/>
      <c r="PE81" s="130"/>
      <c r="PF81" s="130"/>
      <c r="PG81" s="130"/>
      <c r="PH81" s="130"/>
      <c r="PI81" s="130"/>
      <c r="PJ81" s="130"/>
      <c r="PK81" s="130"/>
      <c r="PL81" s="130"/>
      <c r="PM81" s="130"/>
      <c r="PN81" s="130"/>
      <c r="PO81" s="130"/>
      <c r="PP81" s="130"/>
      <c r="PQ81" s="130"/>
      <c r="PR81" s="130"/>
      <c r="PS81" s="130"/>
      <c r="PT81" s="130"/>
      <c r="PU81" s="130"/>
      <c r="PV81" s="130"/>
      <c r="PW81" s="130"/>
      <c r="PX81" s="130"/>
      <c r="PY81" s="130"/>
      <c r="PZ81" s="130"/>
      <c r="QA81" s="130"/>
      <c r="QB81" s="130"/>
      <c r="QC81" s="130"/>
      <c r="QD81" s="130"/>
      <c r="QE81" s="130"/>
      <c r="QF81" s="130"/>
      <c r="QG81" s="130"/>
      <c r="QH81" s="130"/>
      <c r="QI81" s="130"/>
      <c r="QJ81" s="130"/>
      <c r="QK81" s="130"/>
      <c r="QL81" s="130"/>
      <c r="QM81" s="130"/>
      <c r="QN81" s="130"/>
      <c r="QO81" s="130"/>
      <c r="QP81" s="130"/>
      <c r="QQ81" s="130"/>
      <c r="QR81" s="130"/>
      <c r="QS81" s="130"/>
      <c r="QT81" s="130"/>
      <c r="QU81" s="130"/>
      <c r="QV81" s="130"/>
      <c r="QW81" s="130"/>
      <c r="QX81" s="130"/>
      <c r="QY81" s="130"/>
      <c r="QZ81" s="130"/>
      <c r="RA81" s="130"/>
      <c r="RB81" s="130"/>
      <c r="RC81" s="130"/>
      <c r="RD81" s="130"/>
      <c r="RE81" s="130"/>
      <c r="RF81" s="130"/>
      <c r="RG81" s="130"/>
      <c r="RH81" s="130"/>
      <c r="RI81" s="130"/>
      <c r="RJ81" s="130"/>
      <c r="RK81" s="130"/>
      <c r="RL81" s="130"/>
      <c r="RM81" s="130"/>
      <c r="RN81" s="130"/>
      <c r="RO81" s="130"/>
      <c r="RP81" s="130"/>
      <c r="RQ81" s="130"/>
      <c r="RR81" s="130"/>
      <c r="RS81" s="130"/>
      <c r="RT81" s="130"/>
      <c r="RU81" s="130"/>
      <c r="RV81" s="130"/>
      <c r="RW81" s="130"/>
      <c r="RX81" s="130"/>
      <c r="RY81" s="130"/>
      <c r="RZ81" s="130"/>
      <c r="SA81" s="130"/>
      <c r="SB81" s="130"/>
      <c r="SC81" s="130"/>
      <c r="SD81" s="130"/>
      <c r="SE81" s="130"/>
      <c r="SF81" s="130"/>
      <c r="SG81" s="130"/>
      <c r="SH81" s="130"/>
      <c r="SI81" s="130"/>
      <c r="SJ81" s="130"/>
      <c r="SK81" s="130"/>
      <c r="SL81" s="130"/>
      <c r="SM81" s="130"/>
      <c r="SN81" s="130"/>
      <c r="SO81" s="130"/>
      <c r="SP81" s="130"/>
      <c r="SQ81" s="130"/>
      <c r="SR81" s="130"/>
      <c r="SS81" s="130"/>
      <c r="ST81" s="130"/>
      <c r="SU81" s="130"/>
      <c r="SV81" s="130"/>
      <c r="SW81" s="130"/>
      <c r="SX81" s="130"/>
      <c r="SY81" s="130"/>
      <c r="SZ81" s="130"/>
      <c r="TA81" s="130"/>
      <c r="TB81" s="130"/>
      <c r="TC81" s="130"/>
      <c r="TD81" s="130"/>
      <c r="TE81" s="130"/>
      <c r="TF81" s="130"/>
      <c r="TG81" s="130"/>
      <c r="TH81" s="130"/>
      <c r="TI81" s="130"/>
      <c r="TJ81" s="130"/>
      <c r="TK81" s="130"/>
      <c r="TL81" s="130"/>
      <c r="TM81" s="130"/>
      <c r="TN81" s="130"/>
      <c r="TO81" s="130"/>
      <c r="TP81" s="130"/>
      <c r="TQ81" s="130"/>
      <c r="TR81" s="130"/>
      <c r="TS81" s="130"/>
      <c r="TT81" s="130"/>
      <c r="TU81" s="130"/>
      <c r="TV81" s="130"/>
      <c r="TW81" s="130"/>
      <c r="TX81" s="130"/>
      <c r="TY81" s="130"/>
      <c r="TZ81" s="130"/>
      <c r="UA81" s="130"/>
      <c r="UB81" s="130"/>
      <c r="UC81" s="130"/>
      <c r="UD81" s="130"/>
      <c r="UE81" s="130"/>
      <c r="UF81" s="130"/>
      <c r="UG81" s="130"/>
      <c r="UH81" s="130"/>
      <c r="UI81" s="130"/>
      <c r="UJ81" s="130"/>
      <c r="UK81" s="130"/>
      <c r="UL81" s="130"/>
      <c r="UM81" s="130"/>
      <c r="UN81" s="130"/>
      <c r="UO81" s="130"/>
      <c r="UP81" s="130"/>
      <c r="UQ81" s="130"/>
      <c r="UR81" s="130"/>
      <c r="US81" s="130"/>
      <c r="UT81" s="130"/>
      <c r="UU81" s="130"/>
      <c r="UV81" s="130"/>
      <c r="UW81" s="130"/>
      <c r="UX81" s="130"/>
      <c r="UY81" s="130"/>
      <c r="UZ81" s="130"/>
      <c r="VA81" s="130"/>
      <c r="VB81" s="130"/>
      <c r="VC81" s="130"/>
      <c r="VD81" s="130"/>
      <c r="VE81" s="130"/>
      <c r="VF81" s="130"/>
      <c r="VG81" s="130"/>
      <c r="VH81" s="130"/>
      <c r="VI81" s="130"/>
      <c r="VJ81" s="130"/>
      <c r="VK81" s="130"/>
      <c r="VL81" s="130"/>
      <c r="VM81" s="130"/>
      <c r="VN81" s="130"/>
      <c r="VO81" s="130"/>
      <c r="VP81" s="130"/>
      <c r="VQ81" s="130"/>
      <c r="VR81" s="130"/>
      <c r="VS81" s="130"/>
      <c r="VT81" s="130"/>
      <c r="VU81" s="130"/>
      <c r="VV81" s="130"/>
      <c r="VW81" s="130"/>
      <c r="VX81" s="130"/>
      <c r="VY81" s="130"/>
      <c r="VZ81" s="130"/>
      <c r="WA81" s="130"/>
      <c r="WB81" s="130"/>
      <c r="WC81" s="130"/>
      <c r="WD81" s="130"/>
      <c r="WE81" s="130"/>
      <c r="WF81" s="130"/>
      <c r="WG81" s="130"/>
      <c r="WH81" s="130"/>
      <c r="WI81" s="130"/>
      <c r="WJ81" s="130"/>
      <c r="WK81" s="130"/>
      <c r="WL81" s="130"/>
      <c r="WM81" s="130"/>
      <c r="WN81" s="130"/>
      <c r="WO81" s="130"/>
      <c r="WP81" s="130"/>
      <c r="WQ81" s="130"/>
      <c r="WR81" s="130"/>
      <c r="WS81" s="130"/>
      <c r="WT81" s="130"/>
      <c r="WU81" s="130"/>
      <c r="WV81" s="130"/>
      <c r="WW81" s="130"/>
      <c r="WX81" s="130"/>
      <c r="WY81" s="130"/>
      <c r="WZ81" s="130"/>
      <c r="XA81" s="130"/>
      <c r="XB81" s="130"/>
      <c r="XC81" s="130"/>
      <c r="XD81" s="130"/>
      <c r="XE81" s="130"/>
      <c r="XF81" s="130"/>
      <c r="XG81" s="130"/>
      <c r="XH81" s="130"/>
      <c r="XI81" s="130"/>
      <c r="XJ81" s="130"/>
      <c r="XK81" s="130"/>
      <c r="XL81" s="130"/>
      <c r="XM81" s="130"/>
      <c r="XN81" s="130"/>
      <c r="XO81" s="130"/>
      <c r="XP81" s="130"/>
      <c r="XQ81" s="130"/>
      <c r="XR81" s="130"/>
      <c r="XS81" s="130"/>
      <c r="XT81" s="130"/>
      <c r="XU81" s="130"/>
      <c r="XV81" s="130"/>
      <c r="XW81" s="130"/>
      <c r="XX81" s="130"/>
      <c r="XY81" s="130"/>
      <c r="XZ81" s="130"/>
      <c r="YA81" s="130"/>
      <c r="YB81" s="130"/>
      <c r="YC81" s="130"/>
      <c r="YD81" s="130"/>
      <c r="YE81" s="130"/>
      <c r="YF81" s="130"/>
      <c r="YG81" s="130"/>
      <c r="YH81" s="130"/>
      <c r="YI81" s="130"/>
      <c r="YJ81" s="130"/>
      <c r="YK81" s="130"/>
      <c r="YL81" s="130"/>
      <c r="YM81" s="130"/>
      <c r="YN81" s="130"/>
      <c r="YO81" s="130"/>
      <c r="YP81" s="130"/>
      <c r="YQ81" s="130"/>
      <c r="YR81" s="130"/>
      <c r="YS81" s="130"/>
      <c r="YT81" s="130"/>
      <c r="YU81" s="130"/>
      <c r="YV81" s="130"/>
      <c r="YW81" s="130"/>
      <c r="YX81" s="130"/>
      <c r="YY81" s="130"/>
      <c r="YZ81" s="130"/>
      <c r="ZA81" s="130"/>
      <c r="ZB81" s="130"/>
      <c r="ZC81" s="130"/>
      <c r="ZD81" s="130"/>
      <c r="ZE81" s="130"/>
      <c r="ZF81" s="130"/>
      <c r="ZG81" s="130"/>
      <c r="ZH81" s="130"/>
      <c r="ZI81" s="130"/>
      <c r="ZJ81" s="130"/>
      <c r="ZK81" s="130"/>
      <c r="ZL81" s="130"/>
      <c r="ZM81" s="130"/>
      <c r="ZN81" s="130"/>
      <c r="ZO81" s="130"/>
      <c r="ZP81" s="130"/>
      <c r="ZQ81" s="130"/>
      <c r="ZR81" s="130"/>
      <c r="ZS81" s="130"/>
      <c r="ZT81" s="130"/>
      <c r="ZU81" s="130"/>
      <c r="ZV81" s="130"/>
      <c r="ZW81" s="130"/>
      <c r="ZX81" s="130"/>
      <c r="ZY81" s="130"/>
      <c r="ZZ81" s="130"/>
    </row>
    <row r="82" spans="1:702" hidden="1" outlineLevel="1">
      <c r="A82" s="9">
        <v>42705</v>
      </c>
      <c r="B82" s="130">
        <v>2534.5174851299998</v>
      </c>
      <c r="C82" s="130">
        <v>1285.32462562</v>
      </c>
      <c r="D82" s="130">
        <v>2.8564706599999998</v>
      </c>
      <c r="E82" s="130">
        <v>706.50864654999998</v>
      </c>
      <c r="F82" s="130">
        <v>5.2274898900000002</v>
      </c>
      <c r="G82" s="130">
        <v>0.63536965000000001</v>
      </c>
      <c r="H82" s="130">
        <v>8.6366985799999991</v>
      </c>
      <c r="I82" s="130">
        <v>455.50346949999999</v>
      </c>
      <c r="J82" s="130">
        <v>20.048415129999999</v>
      </c>
      <c r="K82" s="130">
        <v>9.6751519399999992</v>
      </c>
      <c r="L82" s="130">
        <v>1.19733727</v>
      </c>
      <c r="M82" s="170" t="s">
        <v>186</v>
      </c>
      <c r="N82" s="130">
        <v>34.909147150000003</v>
      </c>
      <c r="O82" s="130">
        <v>0.33561845000000001</v>
      </c>
      <c r="P82" s="130">
        <v>0.55637605999999995</v>
      </c>
      <c r="Q82" s="130">
        <v>4.3900000000000003E-6</v>
      </c>
      <c r="R82" s="130">
        <v>1.45361775</v>
      </c>
      <c r="S82" s="130">
        <v>2.0265089999999999E-2</v>
      </c>
      <c r="T82" s="130">
        <v>1.62878145</v>
      </c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30"/>
      <c r="DG82" s="130"/>
      <c r="DH82" s="130"/>
      <c r="DI82" s="130"/>
      <c r="DJ82" s="130"/>
      <c r="DK82" s="130"/>
      <c r="DL82" s="130"/>
      <c r="DM82" s="130"/>
      <c r="DN82" s="130"/>
      <c r="DO82" s="130"/>
      <c r="DP82" s="130"/>
      <c r="DQ82" s="130"/>
      <c r="DR82" s="130"/>
      <c r="DS82" s="130"/>
      <c r="DT82" s="130"/>
      <c r="DU82" s="130"/>
      <c r="DV82" s="130"/>
      <c r="DW82" s="130"/>
      <c r="DX82" s="130"/>
      <c r="DY82" s="130"/>
      <c r="DZ82" s="130"/>
      <c r="EA82" s="130"/>
      <c r="EB82" s="130"/>
      <c r="EC82" s="130"/>
      <c r="ED82" s="130"/>
      <c r="EE82" s="130"/>
      <c r="EF82" s="130"/>
      <c r="EG82" s="130"/>
      <c r="EH82" s="130"/>
      <c r="EI82" s="130"/>
      <c r="EJ82" s="130"/>
      <c r="EK82" s="130"/>
      <c r="EL82" s="130"/>
      <c r="EM82" s="130"/>
      <c r="EN82" s="130"/>
      <c r="EO82" s="130"/>
      <c r="EP82" s="130"/>
      <c r="EQ82" s="130"/>
      <c r="ER82" s="130"/>
      <c r="ES82" s="130"/>
      <c r="ET82" s="130"/>
      <c r="EU82" s="130"/>
      <c r="EV82" s="130"/>
      <c r="EW82" s="130"/>
      <c r="EX82" s="130"/>
      <c r="EY82" s="130"/>
      <c r="EZ82" s="130"/>
      <c r="FA82" s="130"/>
      <c r="FB82" s="130"/>
      <c r="FC82" s="130"/>
      <c r="FD82" s="130"/>
      <c r="FE82" s="130"/>
      <c r="FF82" s="130"/>
      <c r="FG82" s="130"/>
      <c r="FH82" s="130"/>
      <c r="FI82" s="130"/>
      <c r="FJ82" s="130"/>
      <c r="FK82" s="130"/>
      <c r="FL82" s="130"/>
      <c r="FM82" s="130"/>
      <c r="FN82" s="130"/>
      <c r="FO82" s="130"/>
      <c r="FP82" s="130"/>
      <c r="FQ82" s="130"/>
      <c r="FR82" s="130"/>
      <c r="FS82" s="130"/>
      <c r="FT82" s="130"/>
      <c r="FU82" s="130"/>
      <c r="FV82" s="130"/>
      <c r="FW82" s="130"/>
      <c r="FX82" s="130"/>
      <c r="FY82" s="130"/>
      <c r="FZ82" s="130"/>
      <c r="GA82" s="130"/>
      <c r="GB82" s="130"/>
      <c r="GC82" s="130"/>
      <c r="GD82" s="130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  <c r="IW82" s="130"/>
      <c r="IX82" s="130"/>
      <c r="IY82" s="130"/>
      <c r="IZ82" s="130"/>
      <c r="JA82" s="130"/>
      <c r="JB82" s="130"/>
      <c r="JC82" s="130"/>
      <c r="JD82" s="130"/>
      <c r="JE82" s="130"/>
      <c r="JF82" s="130"/>
      <c r="JG82" s="130"/>
      <c r="JH82" s="130"/>
      <c r="JI82" s="130"/>
      <c r="JJ82" s="130"/>
      <c r="JK82" s="130"/>
      <c r="JL82" s="130"/>
      <c r="JM82" s="130"/>
      <c r="JN82" s="130"/>
      <c r="JO82" s="130"/>
      <c r="JP82" s="130"/>
      <c r="JQ82" s="130"/>
      <c r="JR82" s="130"/>
      <c r="JS82" s="130"/>
      <c r="JT82" s="130"/>
      <c r="JU82" s="130"/>
      <c r="JV82" s="130"/>
      <c r="JW82" s="130"/>
      <c r="JX82" s="130"/>
      <c r="JY82" s="130"/>
      <c r="JZ82" s="130"/>
      <c r="KA82" s="130"/>
      <c r="KB82" s="130"/>
      <c r="KC82" s="130"/>
      <c r="KD82" s="130"/>
      <c r="KE82" s="130"/>
      <c r="KF82" s="130"/>
      <c r="KG82" s="130"/>
      <c r="KH82" s="130"/>
      <c r="KI82" s="130"/>
      <c r="KJ82" s="130"/>
      <c r="KK82" s="130"/>
      <c r="KL82" s="130"/>
      <c r="KM82" s="130"/>
      <c r="KN82" s="130"/>
      <c r="KO82" s="130"/>
      <c r="KP82" s="130"/>
      <c r="KQ82" s="130"/>
      <c r="KR82" s="130"/>
      <c r="KS82" s="130"/>
      <c r="KT82" s="130"/>
      <c r="KU82" s="130"/>
      <c r="KV82" s="130"/>
      <c r="KW82" s="130"/>
      <c r="KX82" s="130"/>
      <c r="KY82" s="130"/>
      <c r="KZ82" s="130"/>
      <c r="LA82" s="130"/>
      <c r="LB82" s="130"/>
      <c r="LC82" s="130"/>
      <c r="LD82" s="130"/>
      <c r="LE82" s="130"/>
      <c r="LF82" s="130"/>
      <c r="LG82" s="130"/>
      <c r="LH82" s="130"/>
      <c r="LI82" s="130"/>
      <c r="LJ82" s="130"/>
      <c r="LK82" s="130"/>
      <c r="LL82" s="130"/>
      <c r="LM82" s="130"/>
      <c r="LN82" s="130"/>
      <c r="LO82" s="130"/>
      <c r="LP82" s="130"/>
      <c r="LQ82" s="130"/>
      <c r="LR82" s="130"/>
      <c r="LS82" s="130"/>
      <c r="LT82" s="130"/>
      <c r="LU82" s="130"/>
      <c r="LV82" s="130"/>
      <c r="LW82" s="130"/>
      <c r="LX82" s="130"/>
      <c r="LY82" s="130"/>
      <c r="LZ82" s="130"/>
      <c r="MA82" s="130"/>
      <c r="MB82" s="130"/>
      <c r="MC82" s="130"/>
      <c r="MD82" s="130"/>
      <c r="ME82" s="130"/>
      <c r="MF82" s="130"/>
      <c r="MG82" s="130"/>
      <c r="MH82" s="130"/>
      <c r="MI82" s="130"/>
      <c r="MJ82" s="130"/>
      <c r="MK82" s="130"/>
      <c r="ML82" s="130"/>
      <c r="MM82" s="130"/>
      <c r="MN82" s="130"/>
      <c r="MO82" s="130"/>
      <c r="MP82" s="130"/>
      <c r="MQ82" s="130"/>
      <c r="MR82" s="130"/>
      <c r="MS82" s="130"/>
      <c r="MT82" s="130"/>
      <c r="MU82" s="130"/>
      <c r="MV82" s="130"/>
      <c r="MW82" s="130"/>
      <c r="MX82" s="130"/>
      <c r="MY82" s="130"/>
      <c r="MZ82" s="130"/>
      <c r="NA82" s="130"/>
      <c r="NB82" s="130"/>
      <c r="NC82" s="130"/>
      <c r="ND82" s="130"/>
      <c r="NE82" s="130"/>
      <c r="NF82" s="130"/>
      <c r="NG82" s="130"/>
      <c r="NH82" s="130"/>
      <c r="NI82" s="130"/>
      <c r="NJ82" s="130"/>
      <c r="NK82" s="130"/>
      <c r="NL82" s="130"/>
      <c r="NM82" s="130"/>
      <c r="NN82" s="130"/>
      <c r="NO82" s="130"/>
      <c r="NP82" s="130"/>
      <c r="NQ82" s="130"/>
      <c r="NR82" s="130"/>
      <c r="NS82" s="130"/>
      <c r="NT82" s="130"/>
      <c r="NU82" s="130"/>
      <c r="NV82" s="130"/>
      <c r="NW82" s="130"/>
      <c r="NX82" s="130"/>
      <c r="NY82" s="130"/>
      <c r="NZ82" s="130"/>
      <c r="OA82" s="130"/>
      <c r="OB82" s="130"/>
      <c r="OC82" s="130"/>
      <c r="OD82" s="130"/>
      <c r="OE82" s="130"/>
      <c r="OF82" s="130"/>
      <c r="OG82" s="130"/>
      <c r="OH82" s="130"/>
      <c r="OI82" s="130"/>
      <c r="OJ82" s="130"/>
      <c r="OK82" s="130"/>
      <c r="OL82" s="130"/>
      <c r="OM82" s="130"/>
      <c r="ON82" s="130"/>
      <c r="OO82" s="130"/>
      <c r="OP82" s="130"/>
      <c r="OQ82" s="130"/>
      <c r="OR82" s="130"/>
      <c r="OS82" s="130"/>
      <c r="OT82" s="130"/>
      <c r="OU82" s="130"/>
      <c r="OV82" s="130"/>
      <c r="OW82" s="130"/>
      <c r="OX82" s="130"/>
      <c r="OY82" s="130"/>
      <c r="OZ82" s="130"/>
      <c r="PA82" s="130"/>
      <c r="PB82" s="130"/>
      <c r="PC82" s="130"/>
      <c r="PD82" s="130"/>
      <c r="PE82" s="130"/>
      <c r="PF82" s="130"/>
      <c r="PG82" s="130"/>
      <c r="PH82" s="130"/>
      <c r="PI82" s="130"/>
      <c r="PJ82" s="130"/>
      <c r="PK82" s="130"/>
      <c r="PL82" s="130"/>
      <c r="PM82" s="130"/>
      <c r="PN82" s="130"/>
      <c r="PO82" s="130"/>
      <c r="PP82" s="130"/>
      <c r="PQ82" s="130"/>
      <c r="PR82" s="130"/>
      <c r="PS82" s="130"/>
      <c r="PT82" s="130"/>
      <c r="PU82" s="130"/>
      <c r="PV82" s="130"/>
      <c r="PW82" s="130"/>
      <c r="PX82" s="130"/>
      <c r="PY82" s="130"/>
      <c r="PZ82" s="130"/>
      <c r="QA82" s="130"/>
      <c r="QB82" s="130"/>
      <c r="QC82" s="130"/>
      <c r="QD82" s="130"/>
      <c r="QE82" s="130"/>
      <c r="QF82" s="130"/>
      <c r="QG82" s="130"/>
      <c r="QH82" s="130"/>
      <c r="QI82" s="130"/>
      <c r="QJ82" s="130"/>
      <c r="QK82" s="130"/>
      <c r="QL82" s="130"/>
      <c r="QM82" s="130"/>
      <c r="QN82" s="130"/>
      <c r="QO82" s="130"/>
      <c r="QP82" s="130"/>
      <c r="QQ82" s="130"/>
      <c r="QR82" s="130"/>
      <c r="QS82" s="130"/>
      <c r="QT82" s="130"/>
      <c r="QU82" s="130"/>
      <c r="QV82" s="130"/>
      <c r="QW82" s="130"/>
      <c r="QX82" s="130"/>
      <c r="QY82" s="130"/>
      <c r="QZ82" s="130"/>
      <c r="RA82" s="130"/>
      <c r="RB82" s="130"/>
      <c r="RC82" s="130"/>
      <c r="RD82" s="130"/>
      <c r="RE82" s="130"/>
      <c r="RF82" s="130"/>
      <c r="RG82" s="130"/>
      <c r="RH82" s="130"/>
      <c r="RI82" s="130"/>
      <c r="RJ82" s="130"/>
      <c r="RK82" s="130"/>
      <c r="RL82" s="130"/>
      <c r="RM82" s="130"/>
      <c r="RN82" s="130"/>
      <c r="RO82" s="130"/>
      <c r="RP82" s="130"/>
      <c r="RQ82" s="130"/>
      <c r="RR82" s="130"/>
      <c r="RS82" s="130"/>
      <c r="RT82" s="130"/>
      <c r="RU82" s="130"/>
      <c r="RV82" s="130"/>
      <c r="RW82" s="130"/>
      <c r="RX82" s="130"/>
      <c r="RY82" s="130"/>
      <c r="RZ82" s="130"/>
      <c r="SA82" s="130"/>
      <c r="SB82" s="130"/>
      <c r="SC82" s="130"/>
      <c r="SD82" s="130"/>
      <c r="SE82" s="130"/>
      <c r="SF82" s="130"/>
      <c r="SG82" s="130"/>
      <c r="SH82" s="130"/>
      <c r="SI82" s="130"/>
      <c r="SJ82" s="130"/>
      <c r="SK82" s="130"/>
      <c r="SL82" s="130"/>
      <c r="SM82" s="130"/>
      <c r="SN82" s="130"/>
      <c r="SO82" s="130"/>
      <c r="SP82" s="130"/>
      <c r="SQ82" s="130"/>
      <c r="SR82" s="130"/>
      <c r="SS82" s="130"/>
      <c r="ST82" s="130"/>
      <c r="SU82" s="130"/>
      <c r="SV82" s="130"/>
      <c r="SW82" s="130"/>
      <c r="SX82" s="130"/>
      <c r="SY82" s="130"/>
      <c r="SZ82" s="130"/>
      <c r="TA82" s="130"/>
      <c r="TB82" s="130"/>
      <c r="TC82" s="130"/>
      <c r="TD82" s="130"/>
      <c r="TE82" s="130"/>
      <c r="TF82" s="130"/>
      <c r="TG82" s="130"/>
      <c r="TH82" s="130"/>
      <c r="TI82" s="130"/>
      <c r="TJ82" s="130"/>
      <c r="TK82" s="130"/>
      <c r="TL82" s="130"/>
      <c r="TM82" s="130"/>
      <c r="TN82" s="130"/>
      <c r="TO82" s="130"/>
      <c r="TP82" s="130"/>
      <c r="TQ82" s="130"/>
      <c r="TR82" s="130"/>
      <c r="TS82" s="130"/>
      <c r="TT82" s="130"/>
      <c r="TU82" s="130"/>
      <c r="TV82" s="130"/>
      <c r="TW82" s="130"/>
      <c r="TX82" s="130"/>
      <c r="TY82" s="130"/>
      <c r="TZ82" s="130"/>
      <c r="UA82" s="130"/>
      <c r="UB82" s="130"/>
      <c r="UC82" s="130"/>
      <c r="UD82" s="130"/>
      <c r="UE82" s="130"/>
      <c r="UF82" s="130"/>
      <c r="UG82" s="130"/>
      <c r="UH82" s="130"/>
      <c r="UI82" s="130"/>
      <c r="UJ82" s="130"/>
      <c r="UK82" s="130"/>
      <c r="UL82" s="130"/>
      <c r="UM82" s="130"/>
      <c r="UN82" s="130"/>
      <c r="UO82" s="130"/>
      <c r="UP82" s="130"/>
      <c r="UQ82" s="130"/>
      <c r="UR82" s="130"/>
      <c r="US82" s="130"/>
      <c r="UT82" s="130"/>
      <c r="UU82" s="130"/>
      <c r="UV82" s="130"/>
      <c r="UW82" s="130"/>
      <c r="UX82" s="130"/>
      <c r="UY82" s="130"/>
      <c r="UZ82" s="130"/>
      <c r="VA82" s="130"/>
      <c r="VB82" s="130"/>
      <c r="VC82" s="130"/>
      <c r="VD82" s="130"/>
      <c r="VE82" s="130"/>
      <c r="VF82" s="130"/>
      <c r="VG82" s="130"/>
      <c r="VH82" s="130"/>
      <c r="VI82" s="130"/>
      <c r="VJ82" s="130"/>
      <c r="VK82" s="130"/>
      <c r="VL82" s="130"/>
      <c r="VM82" s="130"/>
      <c r="VN82" s="130"/>
      <c r="VO82" s="130"/>
      <c r="VP82" s="130"/>
      <c r="VQ82" s="130"/>
      <c r="VR82" s="130"/>
      <c r="VS82" s="130"/>
      <c r="VT82" s="130"/>
      <c r="VU82" s="130"/>
      <c r="VV82" s="130"/>
      <c r="VW82" s="130"/>
      <c r="VX82" s="130"/>
      <c r="VY82" s="130"/>
      <c r="VZ82" s="130"/>
      <c r="WA82" s="130"/>
      <c r="WB82" s="130"/>
      <c r="WC82" s="130"/>
      <c r="WD82" s="130"/>
      <c r="WE82" s="130"/>
      <c r="WF82" s="130"/>
      <c r="WG82" s="130"/>
      <c r="WH82" s="130"/>
      <c r="WI82" s="130"/>
      <c r="WJ82" s="130"/>
      <c r="WK82" s="130"/>
      <c r="WL82" s="130"/>
      <c r="WM82" s="130"/>
      <c r="WN82" s="130"/>
      <c r="WO82" s="130"/>
      <c r="WP82" s="130"/>
      <c r="WQ82" s="130"/>
      <c r="WR82" s="130"/>
      <c r="WS82" s="130"/>
      <c r="WT82" s="130"/>
      <c r="WU82" s="130"/>
      <c r="WV82" s="130"/>
      <c r="WW82" s="130"/>
      <c r="WX82" s="130"/>
      <c r="WY82" s="130"/>
      <c r="WZ82" s="130"/>
      <c r="XA82" s="130"/>
      <c r="XB82" s="130"/>
      <c r="XC82" s="130"/>
      <c r="XD82" s="130"/>
      <c r="XE82" s="130"/>
      <c r="XF82" s="130"/>
      <c r="XG82" s="130"/>
      <c r="XH82" s="130"/>
      <c r="XI82" s="130"/>
      <c r="XJ82" s="130"/>
      <c r="XK82" s="130"/>
      <c r="XL82" s="130"/>
      <c r="XM82" s="130"/>
      <c r="XN82" s="130"/>
      <c r="XO82" s="130"/>
      <c r="XP82" s="130"/>
      <c r="XQ82" s="130"/>
      <c r="XR82" s="130"/>
      <c r="XS82" s="130"/>
      <c r="XT82" s="130"/>
      <c r="XU82" s="130"/>
      <c r="XV82" s="130"/>
      <c r="XW82" s="130"/>
      <c r="XX82" s="130"/>
      <c r="XY82" s="130"/>
      <c r="XZ82" s="130"/>
      <c r="YA82" s="130"/>
      <c r="YB82" s="130"/>
      <c r="YC82" s="130"/>
      <c r="YD82" s="130"/>
      <c r="YE82" s="130"/>
      <c r="YF82" s="130"/>
      <c r="YG82" s="130"/>
      <c r="YH82" s="130"/>
      <c r="YI82" s="130"/>
      <c r="YJ82" s="130"/>
      <c r="YK82" s="130"/>
      <c r="YL82" s="130"/>
      <c r="YM82" s="130"/>
      <c r="YN82" s="130"/>
      <c r="YO82" s="130"/>
      <c r="YP82" s="130"/>
      <c r="YQ82" s="130"/>
      <c r="YR82" s="130"/>
      <c r="YS82" s="130"/>
      <c r="YT82" s="130"/>
      <c r="YU82" s="130"/>
      <c r="YV82" s="130"/>
      <c r="YW82" s="130"/>
      <c r="YX82" s="130"/>
      <c r="YY82" s="130"/>
      <c r="YZ82" s="130"/>
      <c r="ZA82" s="130"/>
      <c r="ZB82" s="130"/>
      <c r="ZC82" s="130"/>
      <c r="ZD82" s="130"/>
      <c r="ZE82" s="130"/>
      <c r="ZF82" s="130"/>
      <c r="ZG82" s="130"/>
      <c r="ZH82" s="130"/>
      <c r="ZI82" s="130"/>
      <c r="ZJ82" s="130"/>
      <c r="ZK82" s="130"/>
      <c r="ZL82" s="130"/>
      <c r="ZM82" s="130"/>
      <c r="ZN82" s="130"/>
      <c r="ZO82" s="130"/>
      <c r="ZP82" s="130"/>
      <c r="ZQ82" s="130"/>
      <c r="ZR82" s="130"/>
      <c r="ZS82" s="130"/>
      <c r="ZT82" s="130"/>
      <c r="ZU82" s="130"/>
      <c r="ZV82" s="130"/>
      <c r="ZW82" s="130"/>
      <c r="ZX82" s="130"/>
      <c r="ZY82" s="130"/>
      <c r="ZZ82" s="130"/>
    </row>
    <row r="83" spans="1:702" hidden="1" outlineLevel="1">
      <c r="A83" s="9">
        <v>42736</v>
      </c>
      <c r="B83" s="130">
        <v>2508.8770774899999</v>
      </c>
      <c r="C83" s="130">
        <v>1251.9341142200001</v>
      </c>
      <c r="D83" s="130">
        <v>3.9329428000000002</v>
      </c>
      <c r="E83" s="130">
        <v>709.05453274000001</v>
      </c>
      <c r="F83" s="130">
        <v>5.0956776499999998</v>
      </c>
      <c r="G83" s="130">
        <v>0.23550076</v>
      </c>
      <c r="H83" s="130">
        <v>10.05115253</v>
      </c>
      <c r="I83" s="130">
        <v>458.85444851</v>
      </c>
      <c r="J83" s="130">
        <v>20.673658530000001</v>
      </c>
      <c r="K83" s="130">
        <v>9.6631282400000007</v>
      </c>
      <c r="L83" s="130">
        <v>1.3038840700000001</v>
      </c>
      <c r="M83" s="170" t="s">
        <v>186</v>
      </c>
      <c r="N83" s="130">
        <v>34.232865830000001</v>
      </c>
      <c r="O83" s="130">
        <v>0.35651380999999999</v>
      </c>
      <c r="P83" s="130">
        <v>0.60144359000000003</v>
      </c>
      <c r="Q83" s="130">
        <v>4.6199999999999998E-6</v>
      </c>
      <c r="R83" s="130">
        <v>1.43512241</v>
      </c>
      <c r="S83" s="130">
        <v>2.1022010000000001E-2</v>
      </c>
      <c r="T83" s="130">
        <v>1.4310651700000001</v>
      </c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</row>
    <row r="84" spans="1:702" hidden="1" outlineLevel="1">
      <c r="A84" s="9">
        <v>42767</v>
      </c>
      <c r="B84" s="130">
        <v>2769.3243165899999</v>
      </c>
      <c r="C84" s="130">
        <v>1445.88011626</v>
      </c>
      <c r="D84" s="130">
        <v>4.0968478299999997</v>
      </c>
      <c r="E84" s="130">
        <v>745.43017462</v>
      </c>
      <c r="F84" s="130">
        <v>28.92150608</v>
      </c>
      <c r="G84" s="130">
        <v>0.34402368</v>
      </c>
      <c r="H84" s="130">
        <v>13.65151139</v>
      </c>
      <c r="I84" s="130">
        <v>464.37710473999999</v>
      </c>
      <c r="J84" s="130">
        <v>20.214367580000001</v>
      </c>
      <c r="K84" s="130">
        <v>9.8652724799999998</v>
      </c>
      <c r="L84" s="130">
        <v>1.24380297</v>
      </c>
      <c r="M84" s="170" t="s">
        <v>186</v>
      </c>
      <c r="N84" s="130">
        <v>31.508691150000001</v>
      </c>
      <c r="O84" s="130">
        <v>0.40847921999999998</v>
      </c>
      <c r="P84" s="130">
        <v>0.53653823</v>
      </c>
      <c r="Q84" s="130">
        <v>4.8199999999999996E-6</v>
      </c>
      <c r="R84" s="130">
        <v>1.4787764999999999</v>
      </c>
      <c r="S84" s="130">
        <v>2.2013129999999999E-2</v>
      </c>
      <c r="T84" s="130">
        <v>1.3450859100000001</v>
      </c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</row>
    <row r="85" spans="1:702" hidden="1" outlineLevel="1">
      <c r="A85" s="9">
        <v>42795</v>
      </c>
      <c r="B85" s="130">
        <v>2852.7799628600001</v>
      </c>
      <c r="C85" s="130">
        <v>1496.30901885</v>
      </c>
      <c r="D85" s="130">
        <v>4.47719428</v>
      </c>
      <c r="E85" s="130">
        <v>746.04019612000002</v>
      </c>
      <c r="F85" s="130">
        <v>35.238571819999997</v>
      </c>
      <c r="G85" s="130">
        <v>0.66845639000000001</v>
      </c>
      <c r="H85" s="130">
        <v>13.51826297</v>
      </c>
      <c r="I85" s="130">
        <v>488.68024150999997</v>
      </c>
      <c r="J85" s="130">
        <v>22.779473110000001</v>
      </c>
      <c r="K85" s="130">
        <v>9.6447276500000001</v>
      </c>
      <c r="L85" s="130">
        <v>1.34216259</v>
      </c>
      <c r="M85" s="170" t="s">
        <v>186</v>
      </c>
      <c r="N85" s="130">
        <v>30.268679410000001</v>
      </c>
      <c r="O85" s="130">
        <v>0.40426634</v>
      </c>
      <c r="P85" s="130">
        <v>0.53361228000000005</v>
      </c>
      <c r="Q85" s="130">
        <v>5.0499999999999999E-6</v>
      </c>
      <c r="R85" s="130">
        <v>1.44769835</v>
      </c>
      <c r="S85" s="130">
        <v>2.3110450000000001E-2</v>
      </c>
      <c r="T85" s="130">
        <v>1.40428569</v>
      </c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</row>
    <row r="86" spans="1:702" hidden="1" outlineLevel="1">
      <c r="A86" s="9">
        <v>42826</v>
      </c>
      <c r="B86" s="130">
        <v>2249.6854905999999</v>
      </c>
      <c r="C86" s="130">
        <v>949.85295853000002</v>
      </c>
      <c r="D86" s="130">
        <v>4.7688446899999999</v>
      </c>
      <c r="E86" s="130">
        <v>718.35585483</v>
      </c>
      <c r="F86" s="130">
        <v>47.969811970000002</v>
      </c>
      <c r="G86" s="130">
        <v>0.67052643000000001</v>
      </c>
      <c r="H86" s="130">
        <v>14.79416342</v>
      </c>
      <c r="I86" s="130">
        <v>445.35560884</v>
      </c>
      <c r="J86" s="130">
        <v>23.42570761</v>
      </c>
      <c r="K86" s="130">
        <v>9.7006568800000004</v>
      </c>
      <c r="L86" s="130">
        <v>1.3933752399999999</v>
      </c>
      <c r="M86" s="170" t="s">
        <v>186</v>
      </c>
      <c r="N86" s="130">
        <v>29.56285042</v>
      </c>
      <c r="O86" s="130">
        <v>0.34611247000000001</v>
      </c>
      <c r="P86" s="130">
        <v>0.65772584999999995</v>
      </c>
      <c r="Q86" s="130">
        <v>5.2599999999999996E-6</v>
      </c>
      <c r="R86" s="130">
        <v>1.4718013299999999</v>
      </c>
      <c r="S86" s="130">
        <v>2.280182E-2</v>
      </c>
      <c r="T86" s="130">
        <v>1.3366850100000001</v>
      </c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</row>
    <row r="87" spans="1:702" hidden="1" outlineLevel="1">
      <c r="A87" s="9">
        <v>42856</v>
      </c>
      <c r="B87" s="130">
        <v>2332.6775037299999</v>
      </c>
      <c r="C87" s="130">
        <v>960.01357932999997</v>
      </c>
      <c r="D87" s="130">
        <v>4.79239339</v>
      </c>
      <c r="E87" s="130">
        <v>783.16035900999998</v>
      </c>
      <c r="F87" s="130">
        <v>50.931974050000001</v>
      </c>
      <c r="G87" s="130">
        <v>0.75435781999999996</v>
      </c>
      <c r="H87" s="130">
        <v>14.393464679999999</v>
      </c>
      <c r="I87" s="130">
        <v>453.70532845999998</v>
      </c>
      <c r="J87" s="130">
        <v>22.574330029999999</v>
      </c>
      <c r="K87" s="130">
        <v>9.5237488799999994</v>
      </c>
      <c r="L87" s="130">
        <v>1.2882165299999999</v>
      </c>
      <c r="M87" s="170" t="s">
        <v>186</v>
      </c>
      <c r="N87" s="130">
        <v>27.901153780000001</v>
      </c>
      <c r="O87" s="130">
        <v>0.34728193000000002</v>
      </c>
      <c r="P87" s="130">
        <v>0.58182067999999998</v>
      </c>
      <c r="Q87" s="130">
        <v>5.5099999999999998E-6</v>
      </c>
      <c r="R87" s="130">
        <v>1.4553478200000001</v>
      </c>
      <c r="S87" s="130">
        <v>2.3319759999999998E-2</v>
      </c>
      <c r="T87" s="130">
        <v>1.2308220700000001</v>
      </c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</row>
    <row r="88" spans="1:702" hidden="1" outlineLevel="1">
      <c r="A88" s="9">
        <v>42887</v>
      </c>
      <c r="B88" s="130">
        <v>2371.8651249899999</v>
      </c>
      <c r="C88" s="130">
        <v>976.92426273000001</v>
      </c>
      <c r="D88" s="130">
        <v>5.0440069000000003</v>
      </c>
      <c r="E88" s="130">
        <v>767.38523175</v>
      </c>
      <c r="F88" s="130">
        <v>75.381354669999993</v>
      </c>
      <c r="G88" s="130">
        <v>0.76503551000000003</v>
      </c>
      <c r="H88" s="130">
        <v>13.787112580000001</v>
      </c>
      <c r="I88" s="130">
        <v>466.40994171</v>
      </c>
      <c r="J88" s="130">
        <v>25.413618289999999</v>
      </c>
      <c r="K88" s="130">
        <v>9.4188844599999992</v>
      </c>
      <c r="L88" s="130">
        <v>1.37701761</v>
      </c>
      <c r="M88" s="170" t="s">
        <v>186</v>
      </c>
      <c r="N88" s="130">
        <v>26.180210079999998</v>
      </c>
      <c r="O88" s="130">
        <v>0.33582186000000003</v>
      </c>
      <c r="P88" s="130">
        <v>0.68454077999999996</v>
      </c>
      <c r="Q88" s="130">
        <v>5.7300000000000002E-6</v>
      </c>
      <c r="R88" s="130">
        <v>1.44886958</v>
      </c>
      <c r="S88" s="130">
        <v>1.9560170000000002E-2</v>
      </c>
      <c r="T88" s="130">
        <v>1.28965058</v>
      </c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</row>
    <row r="89" spans="1:702" hidden="1" outlineLevel="1">
      <c r="A89" s="9">
        <v>42917</v>
      </c>
      <c r="B89" s="130">
        <v>2415.8627295000001</v>
      </c>
      <c r="C89" s="130">
        <v>976.06751606</v>
      </c>
      <c r="D89" s="130">
        <v>4.9396623799999997</v>
      </c>
      <c r="E89" s="130">
        <v>774.86067820999995</v>
      </c>
      <c r="F89" s="130">
        <v>73.163842669999994</v>
      </c>
      <c r="G89" s="130">
        <v>0.76935361000000002</v>
      </c>
      <c r="H89" s="130">
        <v>20.354780340000001</v>
      </c>
      <c r="I89" s="130">
        <v>501.00390497000001</v>
      </c>
      <c r="J89" s="130">
        <v>25.815582769999999</v>
      </c>
      <c r="K89" s="130">
        <v>9.4218569599999995</v>
      </c>
      <c r="L89" s="130">
        <v>1.36666417</v>
      </c>
      <c r="M89" s="170" t="s">
        <v>186</v>
      </c>
      <c r="N89" s="130">
        <v>24.17393882</v>
      </c>
      <c r="O89" s="130">
        <v>0.32624998999999999</v>
      </c>
      <c r="P89" s="130">
        <v>0.72523442999999999</v>
      </c>
      <c r="Q89" s="130">
        <v>5.9599999999999997E-6</v>
      </c>
      <c r="R89" s="130">
        <v>1.4335941800000001</v>
      </c>
      <c r="S89" s="130">
        <v>2.0110940000000001E-2</v>
      </c>
      <c r="T89" s="130">
        <v>1.41975304</v>
      </c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</row>
    <row r="90" spans="1:702" hidden="1" outlineLevel="1">
      <c r="A90" s="9">
        <v>42948</v>
      </c>
      <c r="B90" s="130">
        <v>2630.7193435499998</v>
      </c>
      <c r="C90" s="130">
        <v>984.79347595000002</v>
      </c>
      <c r="D90" s="130">
        <v>4.3916416800000002</v>
      </c>
      <c r="E90" s="130">
        <v>883.09058549999997</v>
      </c>
      <c r="F90" s="130">
        <v>69.566937859999996</v>
      </c>
      <c r="G90" s="130">
        <v>0.83966317999999995</v>
      </c>
      <c r="H90" s="130">
        <v>21.229328240000001</v>
      </c>
      <c r="I90" s="130">
        <v>603.60219319999999</v>
      </c>
      <c r="J90" s="130">
        <v>27.249430440000001</v>
      </c>
      <c r="K90" s="130">
        <v>9.2968800300000005</v>
      </c>
      <c r="L90" s="130">
        <v>1.3271456100000001</v>
      </c>
      <c r="M90" s="170" t="s">
        <v>186</v>
      </c>
      <c r="N90" s="130">
        <v>21.43341217</v>
      </c>
      <c r="O90" s="130">
        <v>0.32978829999999998</v>
      </c>
      <c r="P90" s="130">
        <v>0.64866135999999996</v>
      </c>
      <c r="Q90" s="130">
        <v>6.19E-6</v>
      </c>
      <c r="R90" s="130">
        <v>1.4335432100000001</v>
      </c>
      <c r="S90" s="130">
        <v>2.0661720000000001E-2</v>
      </c>
      <c r="T90" s="130">
        <v>1.4659889100000001</v>
      </c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</row>
    <row r="91" spans="1:702" hidden="1" outlineLevel="1">
      <c r="A91" s="9">
        <v>42979</v>
      </c>
      <c r="B91" s="130">
        <v>2727.97657119</v>
      </c>
      <c r="C91" s="130">
        <v>1016.33202824</v>
      </c>
      <c r="D91" s="130">
        <v>3.9617768999999998</v>
      </c>
      <c r="E91" s="130">
        <v>938.31260921000001</v>
      </c>
      <c r="F91" s="130">
        <v>65.664817580000005</v>
      </c>
      <c r="G91" s="130">
        <v>0.49122829000000001</v>
      </c>
      <c r="H91" s="130">
        <v>18.026741560000001</v>
      </c>
      <c r="I91" s="130">
        <v>619.68236388000003</v>
      </c>
      <c r="J91" s="130">
        <v>30.145458479999999</v>
      </c>
      <c r="K91" s="130">
        <v>9.3764563299999999</v>
      </c>
      <c r="L91" s="130">
        <v>1.32626741</v>
      </c>
      <c r="M91" s="170" t="s">
        <v>186</v>
      </c>
      <c r="N91" s="130">
        <v>20.78397</v>
      </c>
      <c r="O91" s="130">
        <v>0.32776650000000002</v>
      </c>
      <c r="P91" s="130">
        <v>0.79113213999999998</v>
      </c>
      <c r="Q91" s="130">
        <v>6.4099999999999996E-6</v>
      </c>
      <c r="R91" s="130">
        <v>1.4678067800000001</v>
      </c>
      <c r="S91" s="130">
        <v>7.1176970000000006E-2</v>
      </c>
      <c r="T91" s="130">
        <v>1.2149645099999999</v>
      </c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</row>
    <row r="92" spans="1:702" hidden="1" outlineLevel="1">
      <c r="A92" s="9">
        <v>43009</v>
      </c>
      <c r="B92" s="130">
        <v>3028.9829077200002</v>
      </c>
      <c r="C92" s="130">
        <v>1262.6128568399999</v>
      </c>
      <c r="D92" s="130">
        <v>3.1937233100000002</v>
      </c>
      <c r="E92" s="130">
        <v>951.69403904000001</v>
      </c>
      <c r="F92" s="130">
        <v>63.42455159</v>
      </c>
      <c r="G92" s="130">
        <v>0.49668959000000001</v>
      </c>
      <c r="H92" s="130">
        <v>16.613023829999999</v>
      </c>
      <c r="I92" s="130">
        <v>669.14550186999998</v>
      </c>
      <c r="J92" s="130">
        <v>28.391811619999999</v>
      </c>
      <c r="K92" s="130">
        <v>9.4651912199999995</v>
      </c>
      <c r="L92" s="130">
        <v>1.27248009</v>
      </c>
      <c r="M92" s="170" t="s">
        <v>186</v>
      </c>
      <c r="N92" s="130">
        <v>18.935095960000002</v>
      </c>
      <c r="O92" s="130">
        <v>0.33137496999999999</v>
      </c>
      <c r="P92" s="130">
        <v>0.76629011000000002</v>
      </c>
      <c r="Q92" s="130">
        <v>6.64E-6</v>
      </c>
      <c r="R92" s="130">
        <v>1.4354689899999999</v>
      </c>
      <c r="S92" s="130">
        <v>6.8538569999999993E-2</v>
      </c>
      <c r="T92" s="130">
        <v>1.13626348</v>
      </c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</row>
    <row r="93" spans="1:702" hidden="1" outlineLevel="1">
      <c r="A93" s="9">
        <v>43040</v>
      </c>
      <c r="B93" s="130">
        <v>3239.3033715199999</v>
      </c>
      <c r="C93" s="130">
        <v>1301.4177971300001</v>
      </c>
      <c r="D93" s="130">
        <v>3.22725997</v>
      </c>
      <c r="E93" s="130">
        <v>968.29993361000004</v>
      </c>
      <c r="F93" s="130">
        <v>199.46333924999999</v>
      </c>
      <c r="G93" s="130">
        <v>0.47338952000000001</v>
      </c>
      <c r="H93" s="130">
        <v>14.70383824</v>
      </c>
      <c r="I93" s="130">
        <v>691.69493705000002</v>
      </c>
      <c r="J93" s="130">
        <v>27.691840939999999</v>
      </c>
      <c r="K93" s="130">
        <v>9.9018524800000005</v>
      </c>
      <c r="L93" s="130">
        <v>1.35092956</v>
      </c>
      <c r="M93" s="170" t="s">
        <v>186</v>
      </c>
      <c r="N93" s="130">
        <v>17.59088788</v>
      </c>
      <c r="O93" s="130">
        <v>0.34653927000000001</v>
      </c>
      <c r="P93" s="130">
        <v>0.62559061000000005</v>
      </c>
      <c r="Q93" s="130">
        <v>6.8700000000000003E-6</v>
      </c>
      <c r="R93" s="130">
        <v>1.4335309300000001</v>
      </c>
      <c r="S93" s="130">
        <v>6.3868960000000002E-2</v>
      </c>
      <c r="T93" s="130">
        <v>1.0178292499999999</v>
      </c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</row>
    <row r="94" spans="1:702" hidden="1" outlineLevel="1">
      <c r="A94" s="9">
        <v>43070</v>
      </c>
      <c r="B94" s="130">
        <v>3087.6942408899999</v>
      </c>
      <c r="C94" s="130">
        <v>1144.5640652300001</v>
      </c>
      <c r="D94" s="130">
        <v>2.2698117899999999</v>
      </c>
      <c r="E94" s="130">
        <v>945.08490128999995</v>
      </c>
      <c r="F94" s="130">
        <v>227.57919398000001</v>
      </c>
      <c r="G94" s="130">
        <v>0.53123551000000002</v>
      </c>
      <c r="H94" s="130">
        <v>17.084723220000001</v>
      </c>
      <c r="I94" s="130">
        <v>687.11793892000003</v>
      </c>
      <c r="J94" s="130">
        <v>29.376713129999999</v>
      </c>
      <c r="K94" s="130">
        <v>7.7380808800000001</v>
      </c>
      <c r="L94" s="130">
        <v>2.1179492</v>
      </c>
      <c r="M94" s="170" t="s">
        <v>186</v>
      </c>
      <c r="N94" s="130">
        <v>18.98225102</v>
      </c>
      <c r="O94" s="130">
        <v>0.86961135000000001</v>
      </c>
      <c r="P94" s="130">
        <v>1.5435708800000001</v>
      </c>
      <c r="Q94" s="130">
        <v>7.0999999999999998E-6</v>
      </c>
      <c r="R94" s="130">
        <v>1.46643061</v>
      </c>
      <c r="S94" s="130">
        <v>6.3602000000000006E-2</v>
      </c>
      <c r="T94" s="130">
        <v>1.30415478</v>
      </c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</row>
    <row r="95" spans="1:702" hidden="1" outlineLevel="1">
      <c r="A95" s="9">
        <v>43101</v>
      </c>
      <c r="B95" s="130">
        <v>3161.4646013699999</v>
      </c>
      <c r="C95" s="130">
        <v>1167.4275171100001</v>
      </c>
      <c r="D95" s="130">
        <v>3.11819867</v>
      </c>
      <c r="E95" s="130">
        <v>952.93212742000003</v>
      </c>
      <c r="F95" s="130">
        <v>259.11603136000002</v>
      </c>
      <c r="G95" s="130">
        <v>0.40244142999999999</v>
      </c>
      <c r="H95" s="130">
        <v>16.529098810000001</v>
      </c>
      <c r="I95" s="130">
        <v>697.95516814999996</v>
      </c>
      <c r="J95" s="130">
        <v>28.188765759999999</v>
      </c>
      <c r="K95" s="130">
        <v>10.66294194</v>
      </c>
      <c r="L95" s="130">
        <v>2.2122677400000001</v>
      </c>
      <c r="M95" s="170" t="s">
        <v>186</v>
      </c>
      <c r="N95" s="130">
        <v>17.26072121</v>
      </c>
      <c r="O95" s="130">
        <v>0.89918893</v>
      </c>
      <c r="P95" s="130">
        <v>1.63481448</v>
      </c>
      <c r="Q95" s="130">
        <v>3.5285179999999999E-2</v>
      </c>
      <c r="R95" s="130">
        <v>2.0282005000000001</v>
      </c>
      <c r="S95" s="130">
        <v>6.814154E-2</v>
      </c>
      <c r="T95" s="130">
        <v>0.99369114000000003</v>
      </c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</row>
    <row r="96" spans="1:702" hidden="1" outlineLevel="1">
      <c r="A96" s="9">
        <v>43132</v>
      </c>
      <c r="B96" s="130">
        <v>3164.47238969</v>
      </c>
      <c r="C96" s="130">
        <v>1141.9831900300001</v>
      </c>
      <c r="D96" s="130">
        <v>3.4935780900000002</v>
      </c>
      <c r="E96" s="130">
        <v>998.49580436999997</v>
      </c>
      <c r="F96" s="130">
        <v>250.32866393</v>
      </c>
      <c r="G96" s="130">
        <v>0.45014451</v>
      </c>
      <c r="H96" s="130">
        <v>17.619395130000001</v>
      </c>
      <c r="I96" s="130">
        <v>693.64084934000005</v>
      </c>
      <c r="J96" s="130">
        <v>28.1135117</v>
      </c>
      <c r="K96" s="130">
        <v>4.9368219599999996</v>
      </c>
      <c r="L96" s="130">
        <v>4.0997769499999999</v>
      </c>
      <c r="M96" s="170" t="s">
        <v>186</v>
      </c>
      <c r="N96" s="130">
        <v>15.74386726</v>
      </c>
      <c r="O96" s="130">
        <v>0.90646203999999997</v>
      </c>
      <c r="P96" s="130">
        <v>1.83592424</v>
      </c>
      <c r="Q96" s="130">
        <v>7.5299999999999999E-6</v>
      </c>
      <c r="R96" s="130">
        <v>2.0326467799999999</v>
      </c>
      <c r="S96" s="130">
        <v>6.1257760000000001E-2</v>
      </c>
      <c r="T96" s="130">
        <v>0.73048807000000004</v>
      </c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</row>
    <row r="97" spans="1:52" hidden="1" outlineLevel="1">
      <c r="A97" s="9">
        <v>43160</v>
      </c>
      <c r="B97" s="130">
        <v>3311.9943605799999</v>
      </c>
      <c r="C97" s="130">
        <v>1183.7549426600001</v>
      </c>
      <c r="D97" s="130">
        <v>4.0062701599999997</v>
      </c>
      <c r="E97" s="130">
        <v>1058.54564688</v>
      </c>
      <c r="F97" s="130">
        <v>324.66404564999999</v>
      </c>
      <c r="G97" s="130">
        <v>0.48148765999999998</v>
      </c>
      <c r="H97" s="130">
        <v>16.68900562</v>
      </c>
      <c r="I97" s="130">
        <v>665.68645034999997</v>
      </c>
      <c r="J97" s="130">
        <v>29.022749040000001</v>
      </c>
      <c r="K97" s="130">
        <v>4.18232859</v>
      </c>
      <c r="L97" s="130">
        <v>4.5403320799999998</v>
      </c>
      <c r="M97" s="170" t="s">
        <v>186</v>
      </c>
      <c r="N97" s="130">
        <v>14.59876543</v>
      </c>
      <c r="O97" s="130">
        <v>0.94548542999999996</v>
      </c>
      <c r="P97" s="130">
        <v>1.5920729199999999</v>
      </c>
      <c r="Q97" s="130">
        <v>7.7600000000000002E-6</v>
      </c>
      <c r="R97" s="130">
        <v>2.1205050999999999</v>
      </c>
      <c r="S97" s="130">
        <v>6.2163799999999998E-2</v>
      </c>
      <c r="T97" s="130">
        <v>1.1021014499999999</v>
      </c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</row>
    <row r="98" spans="1:52" hidden="1" outlineLevel="1">
      <c r="A98" s="9">
        <v>43191</v>
      </c>
      <c r="B98" s="130">
        <v>3421.4373627700002</v>
      </c>
      <c r="C98" s="130">
        <v>1185.5342002299999</v>
      </c>
      <c r="D98" s="130">
        <v>13.712875800000001</v>
      </c>
      <c r="E98" s="130">
        <v>1091.5217237500001</v>
      </c>
      <c r="F98" s="130">
        <v>385.60180413</v>
      </c>
      <c r="G98" s="130">
        <v>0.51944754000000004</v>
      </c>
      <c r="H98" s="130">
        <v>19.16061449</v>
      </c>
      <c r="I98" s="130">
        <v>664.62115878999998</v>
      </c>
      <c r="J98" s="130">
        <v>30.001987339999999</v>
      </c>
      <c r="K98" s="130">
        <v>4.5700342599999999</v>
      </c>
      <c r="L98" s="130">
        <v>6.27327279</v>
      </c>
      <c r="M98" s="170" t="s">
        <v>186</v>
      </c>
      <c r="N98" s="130">
        <v>13.93469442</v>
      </c>
      <c r="O98" s="130">
        <v>0.94024324999999997</v>
      </c>
      <c r="P98" s="130">
        <v>1.79383023</v>
      </c>
      <c r="Q98" s="130">
        <v>7.96E-6</v>
      </c>
      <c r="R98" s="130">
        <v>2.0775825800000001</v>
      </c>
      <c r="S98" s="130">
        <v>5.6850289999999998E-2</v>
      </c>
      <c r="T98" s="130">
        <v>1.11703492</v>
      </c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</row>
    <row r="99" spans="1:52" hidden="1" outlineLevel="1">
      <c r="A99" s="9">
        <v>43221</v>
      </c>
      <c r="B99" s="130">
        <v>3467.2030248699998</v>
      </c>
      <c r="C99" s="130">
        <v>1249.9492285399999</v>
      </c>
      <c r="D99" s="130">
        <v>12.673578490000001</v>
      </c>
      <c r="E99" s="130">
        <v>1112.47080564</v>
      </c>
      <c r="F99" s="130">
        <v>369.11748763000003</v>
      </c>
      <c r="G99" s="130">
        <v>4.2120388599999998</v>
      </c>
      <c r="H99" s="130">
        <v>19.11580828</v>
      </c>
      <c r="I99" s="130">
        <v>634.37765116000003</v>
      </c>
      <c r="J99" s="130">
        <v>32.671282589999997</v>
      </c>
      <c r="K99" s="130">
        <v>5.9261434</v>
      </c>
      <c r="L99" s="130">
        <v>6.7625207400000003</v>
      </c>
      <c r="M99" s="170" t="s">
        <v>186</v>
      </c>
      <c r="N99" s="130">
        <v>13.71838975</v>
      </c>
      <c r="O99" s="130">
        <v>1.2069352499999999</v>
      </c>
      <c r="P99" s="130">
        <v>1.8016920199999999</v>
      </c>
      <c r="Q99" s="130">
        <v>8.2199999999999992E-6</v>
      </c>
      <c r="R99" s="130">
        <v>2.1105394799999999</v>
      </c>
      <c r="S99" s="130">
        <v>5.5661620000000002E-2</v>
      </c>
      <c r="T99" s="130">
        <v>1.0332532000000001</v>
      </c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</row>
    <row r="100" spans="1:52" hidden="1" outlineLevel="1">
      <c r="A100" s="9">
        <v>43252</v>
      </c>
      <c r="B100" s="130">
        <v>3705.4868015100001</v>
      </c>
      <c r="C100" s="130">
        <v>1346.7633963400001</v>
      </c>
      <c r="D100" s="130">
        <v>13.282841599999999</v>
      </c>
      <c r="E100" s="130">
        <v>1199.0738617100001</v>
      </c>
      <c r="F100" s="130">
        <v>401.45525774999999</v>
      </c>
      <c r="G100" s="130">
        <v>8.5921738399999992</v>
      </c>
      <c r="H100" s="130">
        <v>19.18302662</v>
      </c>
      <c r="I100" s="130">
        <v>647.15063982000004</v>
      </c>
      <c r="J100" s="130">
        <v>37.265000450000002</v>
      </c>
      <c r="K100" s="130">
        <v>7.7997572100000001</v>
      </c>
      <c r="L100" s="130">
        <v>7.2341865500000004</v>
      </c>
      <c r="M100" s="170" t="s">
        <v>186</v>
      </c>
      <c r="N100" s="130">
        <v>9.6835882899999994</v>
      </c>
      <c r="O100" s="130">
        <v>1.50633744</v>
      </c>
      <c r="P100" s="130">
        <v>1.86763765</v>
      </c>
      <c r="Q100" s="130">
        <v>8.4200000000000007E-6</v>
      </c>
      <c r="R100" s="130">
        <v>2.16782926</v>
      </c>
      <c r="S100" s="130">
        <v>4.7457949999999999E-2</v>
      </c>
      <c r="T100" s="130">
        <v>2.41380061</v>
      </c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</row>
    <row r="101" spans="1:52" hidden="1" outlineLevel="1">
      <c r="A101" s="9">
        <v>43282</v>
      </c>
      <c r="B101" s="130">
        <v>3809.5339054199999</v>
      </c>
      <c r="C101" s="130">
        <v>1433.0696706599999</v>
      </c>
      <c r="D101" s="130">
        <v>15.37691487</v>
      </c>
      <c r="E101" s="130">
        <v>1200.1739052200001</v>
      </c>
      <c r="F101" s="130">
        <v>382.55661895999998</v>
      </c>
      <c r="G101" s="130">
        <v>8.5446217299999994</v>
      </c>
      <c r="H101" s="130">
        <v>19.842904369999999</v>
      </c>
      <c r="I101" s="130">
        <v>674.76763802999994</v>
      </c>
      <c r="J101" s="130">
        <v>36.429836299999998</v>
      </c>
      <c r="K101" s="130">
        <v>9.0657531900000006</v>
      </c>
      <c r="L101" s="130">
        <v>7.5570345200000002</v>
      </c>
      <c r="M101" s="170" t="s">
        <v>186</v>
      </c>
      <c r="N101" s="130">
        <v>8.0436597699999997</v>
      </c>
      <c r="O101" s="130">
        <v>1.63340153</v>
      </c>
      <c r="P101" s="130">
        <v>8.0267961200000002</v>
      </c>
      <c r="Q101" s="130">
        <v>8.67E-6</v>
      </c>
      <c r="R101" s="130">
        <v>2.10222781</v>
      </c>
      <c r="S101" s="130">
        <v>4.741633E-2</v>
      </c>
      <c r="T101" s="130">
        <v>2.2954973399999998</v>
      </c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</row>
    <row r="102" spans="1:52" hidden="1" outlineLevel="1">
      <c r="A102" s="9">
        <v>43313</v>
      </c>
      <c r="B102" s="130">
        <v>3898.50620243</v>
      </c>
      <c r="C102" s="130">
        <v>1430.31858281</v>
      </c>
      <c r="D102" s="130">
        <v>12.647594890000001</v>
      </c>
      <c r="E102" s="130">
        <v>1262.92919392</v>
      </c>
      <c r="F102" s="130">
        <v>413.78170858999999</v>
      </c>
      <c r="G102" s="130">
        <v>9.0683650599999996</v>
      </c>
      <c r="H102" s="130">
        <v>20.578655900000001</v>
      </c>
      <c r="I102" s="130">
        <v>667.07186021999996</v>
      </c>
      <c r="J102" s="130">
        <v>36.015994820000003</v>
      </c>
      <c r="K102" s="130">
        <v>9.4113500999999999</v>
      </c>
      <c r="L102" s="130">
        <v>7.4187889800000004</v>
      </c>
      <c r="M102" s="170" t="s">
        <v>186</v>
      </c>
      <c r="N102" s="130">
        <v>9.4330475499999995</v>
      </c>
      <c r="O102" s="130">
        <v>1.61274425</v>
      </c>
      <c r="P102" s="130">
        <v>14.105116819999999</v>
      </c>
      <c r="Q102" s="130">
        <v>8.8999999999999995E-6</v>
      </c>
      <c r="R102" s="130">
        <v>2.1226202199999999</v>
      </c>
      <c r="S102" s="130">
        <v>4.7482000000000003E-2</v>
      </c>
      <c r="T102" s="130">
        <v>1.9430874</v>
      </c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</row>
    <row r="103" spans="1:52" hidden="1" outlineLevel="1">
      <c r="A103" s="9">
        <v>43344</v>
      </c>
      <c r="B103" s="130">
        <v>4001.7905104299998</v>
      </c>
      <c r="C103" s="130">
        <v>1402.5010010000001</v>
      </c>
      <c r="D103" s="130">
        <v>10.9135163</v>
      </c>
      <c r="E103" s="130">
        <v>1325.49163959</v>
      </c>
      <c r="F103" s="130">
        <v>437.30691731000002</v>
      </c>
      <c r="G103" s="130">
        <v>8.8636735400000006</v>
      </c>
      <c r="H103" s="130">
        <v>24.868325349999999</v>
      </c>
      <c r="I103" s="130">
        <v>713.40757986000006</v>
      </c>
      <c r="J103" s="130">
        <v>34.048133870000001</v>
      </c>
      <c r="K103" s="130">
        <v>9.53300853</v>
      </c>
      <c r="L103" s="130">
        <v>7.6559475900000002</v>
      </c>
      <c r="M103" s="170" t="s">
        <v>186</v>
      </c>
      <c r="N103" s="130">
        <v>7.5447763200000004</v>
      </c>
      <c r="O103" s="130">
        <v>1.66887027</v>
      </c>
      <c r="P103" s="130">
        <v>13.8374244</v>
      </c>
      <c r="Q103" s="130">
        <v>9.1300000000000007E-6</v>
      </c>
      <c r="R103" s="130">
        <v>2.1531744100000001</v>
      </c>
      <c r="S103" s="130">
        <v>3.9677450000000003E-2</v>
      </c>
      <c r="T103" s="130">
        <v>1.9568355099999999</v>
      </c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</row>
    <row r="104" spans="1:52" hidden="1" outlineLevel="1">
      <c r="A104" s="9">
        <v>43374</v>
      </c>
      <c r="B104" s="130">
        <v>4035.03939502</v>
      </c>
      <c r="C104" s="130">
        <v>1488.2082727300001</v>
      </c>
      <c r="D104" s="130">
        <v>12.451963539999999</v>
      </c>
      <c r="E104" s="130">
        <v>1167.0546817699999</v>
      </c>
      <c r="F104" s="130">
        <v>522.27598509999996</v>
      </c>
      <c r="G104" s="130">
        <v>11.522580489999999</v>
      </c>
      <c r="H104" s="130">
        <v>22.80225566</v>
      </c>
      <c r="I104" s="130">
        <v>732.82125059999998</v>
      </c>
      <c r="J104" s="130">
        <v>33.119273370000002</v>
      </c>
      <c r="K104" s="130">
        <v>9.1732237600000008</v>
      </c>
      <c r="L104" s="130">
        <v>7.2093255100000002</v>
      </c>
      <c r="M104" s="170" t="s">
        <v>186</v>
      </c>
      <c r="N104" s="130">
        <v>9.8422142899999994</v>
      </c>
      <c r="O104" s="130">
        <v>1.1703299</v>
      </c>
      <c r="P104" s="130">
        <v>13.223632869999999</v>
      </c>
      <c r="Q104" s="130">
        <v>9.3500000000000003E-6</v>
      </c>
      <c r="R104" s="130">
        <v>2.1581364000000001</v>
      </c>
      <c r="S104" s="130">
        <v>4.0707699999999999E-2</v>
      </c>
      <c r="T104" s="130">
        <v>1.9655519800000001</v>
      </c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</row>
    <row r="105" spans="1:52" hidden="1" outlineLevel="1">
      <c r="A105" s="9">
        <v>43405</v>
      </c>
      <c r="B105" s="130">
        <v>4173.0880920500003</v>
      </c>
      <c r="C105" s="130">
        <v>1508.2057208399999</v>
      </c>
      <c r="D105" s="130">
        <v>11.94473582</v>
      </c>
      <c r="E105" s="130">
        <v>1175.83153599</v>
      </c>
      <c r="F105" s="130">
        <v>538.74893101999999</v>
      </c>
      <c r="G105" s="130">
        <v>11.20835669</v>
      </c>
      <c r="H105" s="130">
        <v>23.328515830000001</v>
      </c>
      <c r="I105" s="130">
        <v>742.39214729000003</v>
      </c>
      <c r="J105" s="130">
        <v>32.908130440000001</v>
      </c>
      <c r="K105" s="130">
        <v>9.3231003900000005</v>
      </c>
      <c r="L105" s="130">
        <v>7.2225200999999997</v>
      </c>
      <c r="M105" s="170" t="s">
        <v>186</v>
      </c>
      <c r="N105" s="130">
        <v>9.0739793199999994</v>
      </c>
      <c r="O105" s="130">
        <v>86.629829860000001</v>
      </c>
      <c r="P105" s="130">
        <v>13.158746259999999</v>
      </c>
      <c r="Q105" s="130">
        <v>9.5799999999999998E-6</v>
      </c>
      <c r="R105" s="130">
        <v>1.10784617</v>
      </c>
      <c r="S105" s="130">
        <v>3.757605E-2</v>
      </c>
      <c r="T105" s="130">
        <v>1.9664104</v>
      </c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</row>
    <row r="106" spans="1:52" hidden="1" outlineLevel="1">
      <c r="A106" s="9">
        <v>43435</v>
      </c>
      <c r="B106" s="130">
        <v>4114.5225636699997</v>
      </c>
      <c r="C106" s="130">
        <v>1558.6272683100001</v>
      </c>
      <c r="D106" s="130">
        <v>9.1680335199999998</v>
      </c>
      <c r="E106" s="130">
        <v>1134.7514813</v>
      </c>
      <c r="F106" s="130">
        <v>532.53127326000003</v>
      </c>
      <c r="G106" s="130">
        <v>14.126881900000001</v>
      </c>
      <c r="H106" s="130">
        <v>19.42108283</v>
      </c>
      <c r="I106" s="130">
        <v>667.22783172000004</v>
      </c>
      <c r="J106" s="130">
        <v>36.877811399999999</v>
      </c>
      <c r="K106" s="130">
        <v>8.9014472500000004</v>
      </c>
      <c r="L106" s="130">
        <v>6.3468726999999996</v>
      </c>
      <c r="M106" s="170" t="s">
        <v>186</v>
      </c>
      <c r="N106" s="130">
        <v>9.2182107099999993</v>
      </c>
      <c r="O106" s="130">
        <v>101.38802602</v>
      </c>
      <c r="P106" s="130">
        <v>12.95615722</v>
      </c>
      <c r="Q106" s="130">
        <v>9.1400000000000006E-6</v>
      </c>
      <c r="R106" s="130">
        <v>0.99680281999999998</v>
      </c>
      <c r="S106" s="130">
        <v>3.8678659999999997E-2</v>
      </c>
      <c r="T106" s="130">
        <v>1.9446949099999999</v>
      </c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</row>
    <row r="107" spans="1:52" hidden="1" outlineLevel="1">
      <c r="A107" s="9">
        <v>43466</v>
      </c>
      <c r="B107" s="130">
        <v>4056.7839073</v>
      </c>
      <c r="C107" s="130">
        <v>1556.39347066</v>
      </c>
      <c r="D107" s="130">
        <v>9.4224176499999999</v>
      </c>
      <c r="E107" s="130">
        <v>1088.0721687299999</v>
      </c>
      <c r="F107" s="130">
        <v>552.57022599000004</v>
      </c>
      <c r="G107" s="130">
        <v>13.71700776</v>
      </c>
      <c r="H107" s="130">
        <v>22.516064220000001</v>
      </c>
      <c r="I107" s="130">
        <v>613.71122035999997</v>
      </c>
      <c r="J107" s="130">
        <v>50.873562280000002</v>
      </c>
      <c r="K107" s="130">
        <v>8.8097815700000002</v>
      </c>
      <c r="L107" s="130">
        <v>6.4219625999999996</v>
      </c>
      <c r="M107" s="170" t="s">
        <v>186</v>
      </c>
      <c r="N107" s="130">
        <v>8.4375738299999998</v>
      </c>
      <c r="O107" s="130">
        <v>110.14420658</v>
      </c>
      <c r="P107" s="130">
        <v>12.497551319999999</v>
      </c>
      <c r="Q107" s="130">
        <v>2.1110810000000001E-2</v>
      </c>
      <c r="R107" s="130">
        <v>1.18246099</v>
      </c>
      <c r="S107" s="130">
        <v>3.9746820000000002E-2</v>
      </c>
      <c r="T107" s="130">
        <v>1.95337513</v>
      </c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</row>
    <row r="108" spans="1:52" hidden="1" outlineLevel="1">
      <c r="A108" s="9">
        <v>43497</v>
      </c>
      <c r="B108" s="130">
        <v>4018.5820789700001</v>
      </c>
      <c r="C108" s="130">
        <v>1536.87668461</v>
      </c>
      <c r="D108" s="130">
        <v>9.7733678000000008</v>
      </c>
      <c r="E108" s="130">
        <v>1104.7016782400001</v>
      </c>
      <c r="F108" s="130">
        <v>504.81319385</v>
      </c>
      <c r="G108" s="130">
        <v>13.714327580000001</v>
      </c>
      <c r="H108" s="130">
        <v>25.223784420000001</v>
      </c>
      <c r="I108" s="130">
        <v>636.24948986000004</v>
      </c>
      <c r="J108" s="130">
        <v>49.410123540000001</v>
      </c>
      <c r="K108" s="130">
        <v>8.2532138800000006</v>
      </c>
      <c r="L108" s="130">
        <v>5.5225226300000001</v>
      </c>
      <c r="M108" s="170" t="s">
        <v>186</v>
      </c>
      <c r="N108" s="130">
        <v>7.4586694400000004</v>
      </c>
      <c r="O108" s="130">
        <v>101.44779468999999</v>
      </c>
      <c r="P108" s="130">
        <v>12.40606036</v>
      </c>
      <c r="Q108" s="130">
        <v>5.8990000000000003E-5</v>
      </c>
      <c r="R108" s="130">
        <v>1.1485213599999999</v>
      </c>
      <c r="S108" s="130">
        <v>4.0711600000000001E-2</v>
      </c>
      <c r="T108" s="130">
        <v>1.54187612</v>
      </c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</row>
    <row r="109" spans="1:52" hidden="1" outlineLevel="1">
      <c r="A109" s="9">
        <v>43525</v>
      </c>
      <c r="B109" s="130">
        <v>4116.1367049199998</v>
      </c>
      <c r="C109" s="130">
        <v>1592.90926154</v>
      </c>
      <c r="D109" s="130">
        <v>8.7900035800000005</v>
      </c>
      <c r="E109" s="130">
        <v>1124.9787824800001</v>
      </c>
      <c r="F109" s="130">
        <v>490.87992300000002</v>
      </c>
      <c r="G109" s="130">
        <v>13.352169419999999</v>
      </c>
      <c r="H109" s="130">
        <v>29.753554770000001</v>
      </c>
      <c r="I109" s="130">
        <v>665.35096578000002</v>
      </c>
      <c r="J109" s="130">
        <v>50.606165519999998</v>
      </c>
      <c r="K109" s="130">
        <v>8.2099797500000005</v>
      </c>
      <c r="L109" s="130">
        <v>5.6608375799999999</v>
      </c>
      <c r="M109" s="170" t="s">
        <v>186</v>
      </c>
      <c r="N109" s="130">
        <v>7.5913054300000002</v>
      </c>
      <c r="O109" s="130">
        <v>102.38252567000001</v>
      </c>
      <c r="P109" s="130">
        <v>12.95682437</v>
      </c>
      <c r="Q109" s="130">
        <v>3.7799999999999998E-6</v>
      </c>
      <c r="R109" s="130">
        <v>1.1680503</v>
      </c>
      <c r="S109" s="130">
        <v>4.1779759999999999E-2</v>
      </c>
      <c r="T109" s="130">
        <v>1.50457219</v>
      </c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</row>
    <row r="110" spans="1:52" hidden="1" outlineLevel="1">
      <c r="A110" s="9">
        <v>43556</v>
      </c>
      <c r="B110" s="130">
        <v>4113.9208569399998</v>
      </c>
      <c r="C110" s="130">
        <v>1637.57055784</v>
      </c>
      <c r="D110" s="130">
        <v>7.6694395000000002</v>
      </c>
      <c r="E110" s="130">
        <v>1095.87452244</v>
      </c>
      <c r="F110" s="130">
        <v>474.97743329999997</v>
      </c>
      <c r="G110" s="130">
        <v>13.00027845</v>
      </c>
      <c r="H110" s="130">
        <v>28.225535619999999</v>
      </c>
      <c r="I110" s="130">
        <v>663.98164067000005</v>
      </c>
      <c r="J110" s="130">
        <v>49.651876639999998</v>
      </c>
      <c r="K110" s="130">
        <v>7.9271736500000003</v>
      </c>
      <c r="L110" s="130">
        <v>5.4341842600000003</v>
      </c>
      <c r="M110" s="170" t="s">
        <v>186</v>
      </c>
      <c r="N110" s="130">
        <v>7.6995147700000004</v>
      </c>
      <c r="O110" s="130">
        <v>99.822994339999994</v>
      </c>
      <c r="P110" s="130">
        <v>19.091208210000001</v>
      </c>
      <c r="Q110" s="130">
        <v>7.8699999999999992E-6</v>
      </c>
      <c r="R110" s="130">
        <v>1.11803868</v>
      </c>
      <c r="S110" s="130">
        <v>4.2813450000000003E-2</v>
      </c>
      <c r="T110" s="130">
        <v>1.83363725</v>
      </c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</row>
    <row r="111" spans="1:52" hidden="1" outlineLevel="1">
      <c r="A111" s="9">
        <v>43586</v>
      </c>
      <c r="B111" s="130">
        <v>4043.3283980000001</v>
      </c>
      <c r="C111" s="130">
        <v>1669.8275135199999</v>
      </c>
      <c r="D111" s="130">
        <v>7.0348169399999998</v>
      </c>
      <c r="E111" s="130">
        <v>1050.2347050200001</v>
      </c>
      <c r="F111" s="130">
        <v>555.72316608000006</v>
      </c>
      <c r="G111" s="130">
        <v>13.24831869</v>
      </c>
      <c r="H111" s="130">
        <v>24.597409549999998</v>
      </c>
      <c r="I111" s="130">
        <v>618.90107736000004</v>
      </c>
      <c r="J111" s="130">
        <v>63.355328120000003</v>
      </c>
      <c r="K111" s="130">
        <v>7.1903094000000003</v>
      </c>
      <c r="L111" s="130">
        <v>4.4505950800000003</v>
      </c>
      <c r="M111" s="170" t="s">
        <v>186</v>
      </c>
      <c r="N111" s="130">
        <v>6.9031561300000002</v>
      </c>
      <c r="O111" s="130">
        <v>0.17871714999999999</v>
      </c>
      <c r="P111" s="130">
        <v>18.009538800000001</v>
      </c>
      <c r="Q111" s="130">
        <v>0</v>
      </c>
      <c r="R111" s="130">
        <v>2.0594029900000002</v>
      </c>
      <c r="S111" s="130">
        <v>4.3881589999999998E-2</v>
      </c>
      <c r="T111" s="130">
        <v>1.5704615799999999</v>
      </c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</row>
    <row r="112" spans="1:52" hidden="1" outlineLevel="1">
      <c r="A112" s="9">
        <v>43617</v>
      </c>
      <c r="B112" s="130">
        <v>4157.09489682</v>
      </c>
      <c r="C112" s="130">
        <v>1721.92673165</v>
      </c>
      <c r="D112" s="130">
        <v>10.198580160000001</v>
      </c>
      <c r="E112" s="130">
        <v>1102.6670728500001</v>
      </c>
      <c r="F112" s="130">
        <v>531.58495048999998</v>
      </c>
      <c r="G112" s="130">
        <v>13.353086449999999</v>
      </c>
      <c r="H112" s="130">
        <v>19.7581679</v>
      </c>
      <c r="I112" s="130">
        <v>653.17491507</v>
      </c>
      <c r="J112" s="130">
        <v>71.636420290000004</v>
      </c>
      <c r="K112" s="130">
        <v>6.8501158799999997</v>
      </c>
      <c r="L112" s="130">
        <v>4.45101119</v>
      </c>
      <c r="M112" s="170" t="s">
        <v>186</v>
      </c>
      <c r="N112" s="130">
        <v>5.5234804400000002</v>
      </c>
      <c r="O112" s="130">
        <v>0.19810032999999999</v>
      </c>
      <c r="P112" s="130">
        <v>11.218219680000001</v>
      </c>
      <c r="Q112" s="130">
        <v>0</v>
      </c>
      <c r="R112" s="130">
        <v>2.99397388</v>
      </c>
      <c r="S112" s="130">
        <v>4.4915280000000002E-2</v>
      </c>
      <c r="T112" s="130">
        <v>1.5151552800000001</v>
      </c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</row>
    <row r="113" spans="1:52" hidden="1" outlineLevel="1">
      <c r="A113" s="9">
        <v>43647</v>
      </c>
      <c r="B113" s="130">
        <v>4117.3796141399998</v>
      </c>
      <c r="C113" s="130">
        <v>1684.58535635</v>
      </c>
      <c r="D113" s="130">
        <v>14.40931206</v>
      </c>
      <c r="E113" s="130">
        <v>960.28383200999997</v>
      </c>
      <c r="F113" s="130">
        <v>675.82411056000001</v>
      </c>
      <c r="G113" s="130">
        <v>13.37703846</v>
      </c>
      <c r="H113" s="130">
        <v>27.873061700000001</v>
      </c>
      <c r="I113" s="130">
        <v>656.96195416</v>
      </c>
      <c r="J113" s="130">
        <v>59.659741760000003</v>
      </c>
      <c r="K113" s="130">
        <v>6.5314841100000001</v>
      </c>
      <c r="L113" s="130">
        <v>4.4152443300000002</v>
      </c>
      <c r="M113" s="170" t="s">
        <v>186</v>
      </c>
      <c r="N113" s="130">
        <v>7.8686886300000003</v>
      </c>
      <c r="O113" s="130">
        <v>0.23641576</v>
      </c>
      <c r="P113" s="130">
        <v>0.79816125999999998</v>
      </c>
      <c r="Q113" s="130">
        <v>0</v>
      </c>
      <c r="R113" s="130">
        <v>2.9577052699999999</v>
      </c>
      <c r="S113" s="130">
        <v>4.5983419999999997E-2</v>
      </c>
      <c r="T113" s="130">
        <v>1.5515243000000001</v>
      </c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</row>
    <row r="114" spans="1:52" hidden="1" outlineLevel="1">
      <c r="A114" s="9">
        <v>43678</v>
      </c>
      <c r="B114" s="130">
        <v>4243.8303761899997</v>
      </c>
      <c r="C114" s="130">
        <v>1748.91609167</v>
      </c>
      <c r="D114" s="130">
        <v>11.81898842</v>
      </c>
      <c r="E114" s="130">
        <v>1024.90771425</v>
      </c>
      <c r="F114" s="130">
        <v>641.22144910999998</v>
      </c>
      <c r="G114" s="130">
        <v>13.1514326</v>
      </c>
      <c r="H114" s="130">
        <v>29.339432290000001</v>
      </c>
      <c r="I114" s="130">
        <v>674.05524815000001</v>
      </c>
      <c r="J114" s="130">
        <v>73.289618540000006</v>
      </c>
      <c r="K114" s="130">
        <v>6.5700639299999999</v>
      </c>
      <c r="L114" s="130">
        <v>2.9806454200000001</v>
      </c>
      <c r="M114" s="170" t="s">
        <v>186</v>
      </c>
      <c r="N114" s="130">
        <v>11.577806839999999</v>
      </c>
      <c r="O114" s="130">
        <v>0.21815881000000001</v>
      </c>
      <c r="P114" s="130">
        <v>1.138979</v>
      </c>
      <c r="Q114" s="130">
        <v>0</v>
      </c>
      <c r="R114" s="130">
        <v>3.1103664200000001</v>
      </c>
      <c r="S114" s="130">
        <v>4.7051570000000001E-2</v>
      </c>
      <c r="T114" s="130">
        <v>1.48732917</v>
      </c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</row>
    <row r="115" spans="1:52" hidden="1" outlineLevel="1">
      <c r="A115" s="9">
        <v>43709</v>
      </c>
      <c r="B115" s="130">
        <v>4236.9261494700004</v>
      </c>
      <c r="C115" s="130">
        <v>1727.2354677799999</v>
      </c>
      <c r="D115" s="130">
        <v>19.379020919999999</v>
      </c>
      <c r="E115" s="130">
        <v>1065.1951587399999</v>
      </c>
      <c r="F115" s="130">
        <v>597.57284242000003</v>
      </c>
      <c r="G115" s="130">
        <v>12.799197339999999</v>
      </c>
      <c r="H115" s="130">
        <v>24.072802110000001</v>
      </c>
      <c r="I115" s="130">
        <v>661.00685282999996</v>
      </c>
      <c r="J115" s="130">
        <v>98.779851010000002</v>
      </c>
      <c r="K115" s="130">
        <v>4.4917632100000002</v>
      </c>
      <c r="L115" s="130">
        <v>2.8890540599999999</v>
      </c>
      <c r="M115" s="170" t="s">
        <v>186</v>
      </c>
      <c r="N115" s="130">
        <v>16.447809230000001</v>
      </c>
      <c r="O115" s="130">
        <v>0.20292647999999999</v>
      </c>
      <c r="P115" s="130">
        <v>1.42375075</v>
      </c>
      <c r="Q115" s="130">
        <v>0</v>
      </c>
      <c r="R115" s="130">
        <v>3.4572161600000002</v>
      </c>
      <c r="S115" s="130">
        <v>4.8085259999999998E-2</v>
      </c>
      <c r="T115" s="130">
        <v>1.92435117</v>
      </c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</row>
    <row r="116" spans="1:52" hidden="1" outlineLevel="1">
      <c r="A116" s="9">
        <v>43739</v>
      </c>
      <c r="B116" s="130">
        <v>4291.8200452399997</v>
      </c>
      <c r="C116" s="130">
        <v>1734.5748688199999</v>
      </c>
      <c r="D116" s="130">
        <v>20.401167239999999</v>
      </c>
      <c r="E116" s="130">
        <v>1066.8743581000001</v>
      </c>
      <c r="F116" s="130">
        <v>620.36749671999996</v>
      </c>
      <c r="G116" s="130">
        <v>12.371179440000001</v>
      </c>
      <c r="H116" s="130">
        <v>32.099388349999998</v>
      </c>
      <c r="I116" s="130">
        <v>678.65995436000003</v>
      </c>
      <c r="J116" s="130">
        <v>90.901174049999995</v>
      </c>
      <c r="K116" s="130">
        <v>4.3441852499999998</v>
      </c>
      <c r="L116" s="130">
        <v>2.8201880500000001</v>
      </c>
      <c r="M116" s="170" t="s">
        <v>186</v>
      </c>
      <c r="N116" s="130">
        <v>18.273934529999998</v>
      </c>
      <c r="O116" s="130">
        <v>0.23121427</v>
      </c>
      <c r="P116" s="130">
        <v>4.6026773600000004</v>
      </c>
      <c r="Q116" s="130">
        <v>0</v>
      </c>
      <c r="R116" s="130">
        <v>3.37919707</v>
      </c>
      <c r="S116" s="130">
        <v>4.91534E-2</v>
      </c>
      <c r="T116" s="130">
        <v>1.8699082300000001</v>
      </c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</row>
    <row r="117" spans="1:52" hidden="1" outlineLevel="1">
      <c r="A117" s="9">
        <v>43770</v>
      </c>
      <c r="B117" s="130">
        <v>4282.8240567000003</v>
      </c>
      <c r="C117" s="130">
        <v>1747.1027988400001</v>
      </c>
      <c r="D117" s="130">
        <v>20.63326108</v>
      </c>
      <c r="E117" s="130">
        <v>1065.1850690900001</v>
      </c>
      <c r="F117" s="130">
        <v>592.00803470000005</v>
      </c>
      <c r="G117" s="130">
        <v>12.66213334</v>
      </c>
      <c r="H117" s="130">
        <v>38.024678039999998</v>
      </c>
      <c r="I117" s="130">
        <v>675.04533617000004</v>
      </c>
      <c r="J117" s="130">
        <v>93.089447629999995</v>
      </c>
      <c r="K117" s="130">
        <v>4.2681059899999996</v>
      </c>
      <c r="L117" s="130">
        <v>2.54942555</v>
      </c>
      <c r="M117" s="170" t="s">
        <v>186</v>
      </c>
      <c r="N117" s="130">
        <v>20.664169829999999</v>
      </c>
      <c r="O117" s="130">
        <v>0.14275884</v>
      </c>
      <c r="P117" s="130">
        <v>5.4894466800000004</v>
      </c>
      <c r="Q117" s="130">
        <v>0</v>
      </c>
      <c r="R117" s="130">
        <v>4.0762887799999996</v>
      </c>
      <c r="S117" s="130">
        <v>4.4742999999999998E-2</v>
      </c>
      <c r="T117" s="130">
        <v>1.8383591399999999</v>
      </c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</row>
    <row r="118" spans="1:52" hidden="1" outlineLevel="1">
      <c r="A118" s="9">
        <v>43800</v>
      </c>
      <c r="B118" s="130">
        <v>4053.2607136000001</v>
      </c>
      <c r="C118" s="130">
        <v>1569.78887042</v>
      </c>
      <c r="D118" s="130">
        <v>19.801050119999999</v>
      </c>
      <c r="E118" s="130">
        <v>1059.4892149</v>
      </c>
      <c r="F118" s="130">
        <v>582.05886566000004</v>
      </c>
      <c r="G118" s="130">
        <v>12.11418486</v>
      </c>
      <c r="H118" s="130">
        <v>27.423730509999999</v>
      </c>
      <c r="I118" s="130">
        <v>625.23745618999999</v>
      </c>
      <c r="J118" s="130">
        <v>125.30695812</v>
      </c>
      <c r="K118" s="130">
        <v>3.05366173</v>
      </c>
      <c r="L118" s="130">
        <v>0.72790853</v>
      </c>
      <c r="M118" s="170" t="s">
        <v>186</v>
      </c>
      <c r="N118" s="130">
        <v>19.619822410000001</v>
      </c>
      <c r="O118" s="130">
        <v>0.28396580999999999</v>
      </c>
      <c r="P118" s="130">
        <v>2.2121804599999999</v>
      </c>
      <c r="Q118" s="130">
        <v>0</v>
      </c>
      <c r="R118" s="130">
        <v>4.3439644299999998</v>
      </c>
      <c r="S118" s="130">
        <v>4.4742999999999998E-2</v>
      </c>
      <c r="T118" s="130">
        <v>1.7541364500000001</v>
      </c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</row>
    <row r="119" spans="1:52" hidden="1" outlineLevel="1">
      <c r="A119" s="9">
        <v>43831</v>
      </c>
      <c r="B119" s="130">
        <v>4111.9552854499998</v>
      </c>
      <c r="C119" s="130">
        <v>1800.8109332700001</v>
      </c>
      <c r="D119" s="130">
        <v>19.811016559999999</v>
      </c>
      <c r="E119" s="130">
        <v>894.61639984999999</v>
      </c>
      <c r="F119" s="130">
        <v>516.83458367000003</v>
      </c>
      <c r="G119" s="130">
        <v>11.91454083</v>
      </c>
      <c r="H119" s="130">
        <v>43.411676530000001</v>
      </c>
      <c r="I119" s="130">
        <v>577.16125381999996</v>
      </c>
      <c r="J119" s="130">
        <v>134.32025474</v>
      </c>
      <c r="K119" s="130">
        <v>3.7289838099999999</v>
      </c>
      <c r="L119" s="130">
        <v>0.88502163</v>
      </c>
      <c r="M119" s="170">
        <v>0</v>
      </c>
      <c r="N119" s="130">
        <v>95.030306210000006</v>
      </c>
      <c r="O119" s="130">
        <v>0.24678152</v>
      </c>
      <c r="P119" s="130">
        <v>7.2486604999999997</v>
      </c>
      <c r="Q119" s="130">
        <v>0</v>
      </c>
      <c r="R119" s="130">
        <v>4.2282496199999997</v>
      </c>
      <c r="S119" s="130">
        <v>4.4742999999999998E-2</v>
      </c>
      <c r="T119" s="130">
        <v>1.66187989</v>
      </c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</row>
    <row r="120" spans="1:52" hidden="1" outlineLevel="1">
      <c r="A120" s="9">
        <v>43862</v>
      </c>
      <c r="B120" s="130">
        <v>4068.73904408</v>
      </c>
      <c r="C120" s="130">
        <v>1784.32223172</v>
      </c>
      <c r="D120" s="130">
        <v>20.3223451</v>
      </c>
      <c r="E120" s="130">
        <v>858.36885636</v>
      </c>
      <c r="F120" s="130">
        <v>501.07358542999998</v>
      </c>
      <c r="G120" s="130">
        <v>12.054699940000001</v>
      </c>
      <c r="H120" s="130">
        <v>50.948488400000002</v>
      </c>
      <c r="I120" s="130">
        <v>595.83754255999997</v>
      </c>
      <c r="J120" s="130">
        <v>132.51923675</v>
      </c>
      <c r="K120" s="130">
        <v>4.6453191199999999</v>
      </c>
      <c r="L120" s="130">
        <v>1.1524280600000001</v>
      </c>
      <c r="M120" s="171">
        <v>0</v>
      </c>
      <c r="N120" s="130">
        <v>92.507542990000005</v>
      </c>
      <c r="O120" s="130">
        <v>1.3841668499999999</v>
      </c>
      <c r="P120" s="130">
        <v>7.7858887000000001</v>
      </c>
      <c r="Q120" s="130">
        <v>0</v>
      </c>
      <c r="R120" s="130">
        <v>4.1296521999999998</v>
      </c>
      <c r="S120" s="130">
        <v>4.4742999999999998E-2</v>
      </c>
      <c r="T120" s="130">
        <v>1.6423169</v>
      </c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</row>
    <row r="121" spans="1:52" hidden="1" outlineLevel="1">
      <c r="A121" s="9">
        <v>43891</v>
      </c>
      <c r="B121" s="130">
        <v>4418.0710970700002</v>
      </c>
      <c r="C121" s="130">
        <v>1867.23585209</v>
      </c>
      <c r="D121" s="130">
        <v>13.2188429</v>
      </c>
      <c r="E121" s="130">
        <v>946.48495780999997</v>
      </c>
      <c r="F121" s="130">
        <v>558.09478285</v>
      </c>
      <c r="G121" s="130">
        <v>12.25900884</v>
      </c>
      <c r="H121" s="130">
        <v>48.791061450000001</v>
      </c>
      <c r="I121" s="130">
        <v>716.18362332000004</v>
      </c>
      <c r="J121" s="130">
        <v>134.80303622</v>
      </c>
      <c r="K121" s="130">
        <v>5.2875138499999998</v>
      </c>
      <c r="L121" s="130">
        <v>1.2739637399999999</v>
      </c>
      <c r="M121" s="130">
        <v>0</v>
      </c>
      <c r="N121" s="130">
        <v>94.80854866</v>
      </c>
      <c r="O121" s="130">
        <v>1.5090475699999999</v>
      </c>
      <c r="P121" s="130">
        <v>12.08331433</v>
      </c>
      <c r="Q121" s="130">
        <v>0</v>
      </c>
      <c r="R121" s="130">
        <v>4.4588500900000003</v>
      </c>
      <c r="S121" s="130">
        <v>4.4742999999999998E-2</v>
      </c>
      <c r="T121" s="130">
        <v>1.53395035</v>
      </c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</row>
    <row r="122" spans="1:52" hidden="1" outlineLevel="1">
      <c r="A122" s="9">
        <v>43922</v>
      </c>
      <c r="B122" s="130">
        <v>4612.3266491100003</v>
      </c>
      <c r="C122" s="130">
        <v>1948.0246749600001</v>
      </c>
      <c r="D122" s="130">
        <v>32.995235999999998</v>
      </c>
      <c r="E122" s="130">
        <v>885.87839249000001</v>
      </c>
      <c r="F122" s="130">
        <v>745.96341070000005</v>
      </c>
      <c r="G122" s="130">
        <v>11.86421404</v>
      </c>
      <c r="H122" s="130">
        <v>109.79933287</v>
      </c>
      <c r="I122" s="130">
        <v>625.49780501999999</v>
      </c>
      <c r="J122" s="130">
        <v>137.67896402</v>
      </c>
      <c r="K122" s="130">
        <v>5.3730696599999996</v>
      </c>
      <c r="L122" s="130">
        <v>1.2459343300000001</v>
      </c>
      <c r="M122" s="130">
        <v>0</v>
      </c>
      <c r="N122" s="130">
        <v>87.794953210000003</v>
      </c>
      <c r="O122" s="130">
        <v>1.49740501</v>
      </c>
      <c r="P122" s="130">
        <v>15.13736963</v>
      </c>
      <c r="Q122" s="130">
        <v>0</v>
      </c>
      <c r="R122" s="130">
        <v>1.99412046</v>
      </c>
      <c r="S122" s="130">
        <v>4.4742999999999998E-2</v>
      </c>
      <c r="T122" s="130">
        <v>1.5370237099999999</v>
      </c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</row>
    <row r="123" spans="1:52" hidden="1" outlineLevel="1">
      <c r="A123" s="9">
        <v>43952</v>
      </c>
      <c r="B123" s="130">
        <v>4536.4412702600002</v>
      </c>
      <c r="C123" s="130">
        <v>1950.3518736799999</v>
      </c>
      <c r="D123" s="130">
        <v>30.512073659999999</v>
      </c>
      <c r="E123" s="130">
        <v>876.01427446000002</v>
      </c>
      <c r="F123" s="130">
        <v>748.37716702</v>
      </c>
      <c r="G123" s="130">
        <v>11.147484499999999</v>
      </c>
      <c r="H123" s="130">
        <v>101.90538091000001</v>
      </c>
      <c r="I123" s="130">
        <v>581.09527991000004</v>
      </c>
      <c r="J123" s="130">
        <v>120.0140797</v>
      </c>
      <c r="K123" s="130">
        <v>5.0860135199999998</v>
      </c>
      <c r="L123" s="130">
        <v>1.2145052599999999</v>
      </c>
      <c r="M123" s="130">
        <v>0</v>
      </c>
      <c r="N123" s="130">
        <v>89.183061730000006</v>
      </c>
      <c r="O123" s="130">
        <v>1.5025167699999999</v>
      </c>
      <c r="P123" s="130">
        <v>15.64534126</v>
      </c>
      <c r="Q123" s="130">
        <v>0</v>
      </c>
      <c r="R123" s="130">
        <v>2.8859180900000001</v>
      </c>
      <c r="S123" s="130">
        <v>4.4742999999999998E-2</v>
      </c>
      <c r="T123" s="130">
        <v>1.4615567899999999</v>
      </c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</row>
    <row r="124" spans="1:52" hidden="1" outlineLevel="1">
      <c r="A124" s="9">
        <v>43983</v>
      </c>
      <c r="B124" s="130">
        <v>4580.3697371099997</v>
      </c>
      <c r="C124" s="130">
        <v>2005.7220820499999</v>
      </c>
      <c r="D124" s="130">
        <v>29.028670890000001</v>
      </c>
      <c r="E124" s="130">
        <v>892.11659410000004</v>
      </c>
      <c r="F124" s="130">
        <v>818.22814683000001</v>
      </c>
      <c r="G124" s="130">
        <v>10.94049433</v>
      </c>
      <c r="H124" s="130">
        <v>121.87219985</v>
      </c>
      <c r="I124" s="130">
        <v>542.48101990999999</v>
      </c>
      <c r="J124" s="130">
        <v>125.0099673</v>
      </c>
      <c r="K124" s="130">
        <v>4.8256013299999996</v>
      </c>
      <c r="L124" s="130">
        <v>1.49675018</v>
      </c>
      <c r="M124" s="130">
        <v>0</v>
      </c>
      <c r="N124" s="130">
        <v>5.8761441100000003</v>
      </c>
      <c r="O124" s="130">
        <v>1.4518892699999999</v>
      </c>
      <c r="P124" s="130">
        <v>17.052759720000001</v>
      </c>
      <c r="Q124" s="130">
        <v>0</v>
      </c>
      <c r="R124" s="130">
        <v>2.86780693</v>
      </c>
      <c r="S124" s="130">
        <v>4.4492799999999999E-2</v>
      </c>
      <c r="T124" s="130">
        <v>1.3551175099999999</v>
      </c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</row>
    <row r="125" spans="1:52" hidden="1" outlineLevel="1">
      <c r="A125" s="9">
        <v>44013</v>
      </c>
      <c r="B125" s="130">
        <v>4578.0545613599998</v>
      </c>
      <c r="C125" s="130">
        <v>2038.65988083</v>
      </c>
      <c r="D125" s="130">
        <v>29.598120049999999</v>
      </c>
      <c r="E125" s="130">
        <v>855.91433796000001</v>
      </c>
      <c r="F125" s="130">
        <v>871.76562455999999</v>
      </c>
      <c r="G125" s="130">
        <v>10.427195770000001</v>
      </c>
      <c r="H125" s="130">
        <v>112.76774747</v>
      </c>
      <c r="I125" s="130">
        <v>500.93068993999998</v>
      </c>
      <c r="J125" s="130">
        <v>126.17431415999999</v>
      </c>
      <c r="K125" s="130">
        <v>4.9203828500000002</v>
      </c>
      <c r="L125" s="130">
        <v>1.29846583</v>
      </c>
      <c r="M125" s="130">
        <v>0</v>
      </c>
      <c r="N125" s="130">
        <v>5.4842779100000003</v>
      </c>
      <c r="O125" s="130">
        <v>1.28129643</v>
      </c>
      <c r="P125" s="130">
        <v>14.69731049</v>
      </c>
      <c r="Q125" s="130">
        <v>0</v>
      </c>
      <c r="R125" s="130">
        <v>2.7657522600000002</v>
      </c>
      <c r="S125" s="130">
        <v>5.7000000000000005E-7</v>
      </c>
      <c r="T125" s="130">
        <v>1.3691642799999999</v>
      </c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</row>
    <row r="126" spans="1:52" hidden="1" outlineLevel="1">
      <c r="A126" s="9">
        <v>44044</v>
      </c>
      <c r="B126" s="130">
        <v>4609.8629889000003</v>
      </c>
      <c r="C126" s="130">
        <v>2026.49012395</v>
      </c>
      <c r="D126" s="130">
        <v>28.516718109999999</v>
      </c>
      <c r="E126" s="130">
        <v>856.21625443000005</v>
      </c>
      <c r="F126" s="130">
        <v>862.05074246000004</v>
      </c>
      <c r="G126" s="130">
        <v>11.218698099999999</v>
      </c>
      <c r="H126" s="130">
        <v>141.45502017000001</v>
      </c>
      <c r="I126" s="130">
        <v>524.80586611000001</v>
      </c>
      <c r="J126" s="130">
        <v>125.79032410000001</v>
      </c>
      <c r="K126" s="130">
        <v>4.8482250999999996</v>
      </c>
      <c r="L126" s="130">
        <v>1.12152589</v>
      </c>
      <c r="M126" s="130">
        <v>0</v>
      </c>
      <c r="N126" s="130">
        <v>5.34455803</v>
      </c>
      <c r="O126" s="130">
        <v>1.41477242</v>
      </c>
      <c r="P126" s="130">
        <v>16.649160510000002</v>
      </c>
      <c r="Q126" s="130">
        <v>0</v>
      </c>
      <c r="R126" s="130">
        <v>2.67709332</v>
      </c>
      <c r="S126" s="130">
        <v>5.7000000000000005E-7</v>
      </c>
      <c r="T126" s="130">
        <v>1.26390563</v>
      </c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</row>
    <row r="127" spans="1:52" hidden="1" outlineLevel="1">
      <c r="A127" s="9">
        <v>44075</v>
      </c>
      <c r="B127" s="130">
        <v>4761.0829335899998</v>
      </c>
      <c r="C127" s="130">
        <v>2132.0905194500001</v>
      </c>
      <c r="D127" s="130">
        <v>28.9765233</v>
      </c>
      <c r="E127" s="130">
        <v>989.70382145999997</v>
      </c>
      <c r="F127" s="130">
        <v>861.85161573000005</v>
      </c>
      <c r="G127" s="130">
        <v>10.398430129999999</v>
      </c>
      <c r="H127" s="130">
        <v>128.21765682</v>
      </c>
      <c r="I127" s="130">
        <v>451.32736806999998</v>
      </c>
      <c r="J127" s="130">
        <v>128.46559633000001</v>
      </c>
      <c r="K127" s="130">
        <v>4.73612039</v>
      </c>
      <c r="L127" s="130">
        <v>0.82273032000000001</v>
      </c>
      <c r="M127" s="130">
        <v>0</v>
      </c>
      <c r="N127" s="130">
        <v>5.9803815699999996</v>
      </c>
      <c r="O127" s="130">
        <v>1.3250509699999999</v>
      </c>
      <c r="P127" s="130">
        <v>13.365714860000001</v>
      </c>
      <c r="Q127" s="130">
        <v>0</v>
      </c>
      <c r="R127" s="130">
        <v>2.6192644</v>
      </c>
      <c r="S127" s="130">
        <v>5.7000000000000005E-7</v>
      </c>
      <c r="T127" s="130">
        <v>1.2021392200000001</v>
      </c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</row>
    <row r="128" spans="1:52" hidden="1" outlineLevel="1">
      <c r="A128" s="9">
        <v>44105</v>
      </c>
      <c r="B128" s="130">
        <v>4823.01224146</v>
      </c>
      <c r="C128" s="130">
        <v>2008.28174885</v>
      </c>
      <c r="D128" s="130">
        <v>31.858172840000002</v>
      </c>
      <c r="E128" s="130">
        <v>1243.20581137</v>
      </c>
      <c r="F128" s="130">
        <v>848.28448350999997</v>
      </c>
      <c r="G128" s="130">
        <v>9.6995401599999997</v>
      </c>
      <c r="H128" s="130">
        <v>129.66685394999999</v>
      </c>
      <c r="I128" s="130">
        <v>405.71217479000001</v>
      </c>
      <c r="J128" s="130">
        <v>116.49614646000001</v>
      </c>
      <c r="K128" s="130">
        <v>4.4271674299999999</v>
      </c>
      <c r="L128" s="130">
        <v>0.62990453999999996</v>
      </c>
      <c r="M128" s="130">
        <v>0</v>
      </c>
      <c r="N128" s="130">
        <v>6.1893441400000002</v>
      </c>
      <c r="O128" s="130">
        <v>1.57444637</v>
      </c>
      <c r="P128" s="130">
        <v>13.397401739999999</v>
      </c>
      <c r="Q128" s="130">
        <v>0</v>
      </c>
      <c r="R128" s="130">
        <v>2.4691100000000001</v>
      </c>
      <c r="S128" s="130">
        <v>5.7000000000000005E-7</v>
      </c>
      <c r="T128" s="130">
        <v>1.1199347399999999</v>
      </c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</row>
    <row r="129" spans="1:52" hidden="1" outlineLevel="1">
      <c r="A129" s="9">
        <v>44136</v>
      </c>
      <c r="B129" s="130">
        <v>4998.2907087200001</v>
      </c>
      <c r="C129" s="130">
        <v>1993.77953286</v>
      </c>
      <c r="D129" s="130">
        <v>31.214139190000001</v>
      </c>
      <c r="E129" s="130">
        <v>1361.29984298</v>
      </c>
      <c r="F129" s="130">
        <v>857.10855216000004</v>
      </c>
      <c r="G129" s="130">
        <v>9.8512349300000004</v>
      </c>
      <c r="H129" s="130">
        <v>116.04781942</v>
      </c>
      <c r="I129" s="130">
        <v>494.38255170000002</v>
      </c>
      <c r="J129" s="130">
        <v>104.83558202</v>
      </c>
      <c r="K129" s="130">
        <v>4.5940417699999996</v>
      </c>
      <c r="L129" s="130">
        <v>1.6067713800000001</v>
      </c>
      <c r="M129" s="130">
        <v>0</v>
      </c>
      <c r="N129" s="130">
        <v>5.4315489799999996</v>
      </c>
      <c r="O129" s="130">
        <v>1.1605966400000001</v>
      </c>
      <c r="P129" s="130">
        <v>13.525230840000001</v>
      </c>
      <c r="Q129" s="130">
        <v>2.502917E-2</v>
      </c>
      <c r="R129" s="130">
        <v>2.4031835199999998</v>
      </c>
      <c r="S129" s="130">
        <v>5.7000000000000005E-7</v>
      </c>
      <c r="T129" s="130">
        <v>1.02505059</v>
      </c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</row>
    <row r="130" spans="1:52" hidden="1" outlineLevel="1">
      <c r="A130" s="9">
        <v>44166</v>
      </c>
      <c r="B130" s="130">
        <v>4899.2501631599998</v>
      </c>
      <c r="C130" s="130">
        <v>1829.2593825900001</v>
      </c>
      <c r="D130" s="130">
        <v>44.526028330000003</v>
      </c>
      <c r="E130" s="130">
        <v>1473.7219055200001</v>
      </c>
      <c r="F130" s="130">
        <v>859.69457672999999</v>
      </c>
      <c r="G130" s="130">
        <v>8.8467938200000003</v>
      </c>
      <c r="H130" s="130">
        <v>100.73671545000001</v>
      </c>
      <c r="I130" s="130">
        <v>451.50916766</v>
      </c>
      <c r="J130" s="130">
        <v>102.0889068</v>
      </c>
      <c r="K130" s="130">
        <v>3.9094730100000001</v>
      </c>
      <c r="L130" s="130">
        <v>1.65328772</v>
      </c>
      <c r="M130" s="130">
        <v>0</v>
      </c>
      <c r="N130" s="130">
        <v>5.5899735000000002</v>
      </c>
      <c r="O130" s="130">
        <v>1.26917401</v>
      </c>
      <c r="P130" s="130">
        <v>13.064548139999999</v>
      </c>
      <c r="Q130" s="130">
        <v>0</v>
      </c>
      <c r="R130" s="130">
        <v>2.3480623500000002</v>
      </c>
      <c r="S130" s="130">
        <v>5.7000000000000005E-7</v>
      </c>
      <c r="T130" s="130">
        <v>1.0321669600000001</v>
      </c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</row>
    <row r="131" spans="1:52" hidden="1" outlineLevel="1">
      <c r="A131" s="9">
        <v>44197</v>
      </c>
      <c r="B131" s="130">
        <v>5533.0496350399999</v>
      </c>
      <c r="C131" s="130">
        <v>2011.89920835</v>
      </c>
      <c r="D131" s="130">
        <v>45.297867310000001</v>
      </c>
      <c r="E131" s="130">
        <v>1876.7056769400001</v>
      </c>
      <c r="F131" s="130">
        <v>838.50554799999998</v>
      </c>
      <c r="G131" s="130">
        <v>9.0284165400000003</v>
      </c>
      <c r="H131" s="130">
        <v>115.38766784000001</v>
      </c>
      <c r="I131" s="130">
        <v>495.63674026000001</v>
      </c>
      <c r="J131" s="130">
        <v>112.37772950999999</v>
      </c>
      <c r="K131" s="130">
        <v>3.61320452</v>
      </c>
      <c r="L131" s="130">
        <v>1.7257757</v>
      </c>
      <c r="M131" s="130">
        <v>0</v>
      </c>
      <c r="N131" s="130">
        <v>5.8305859</v>
      </c>
      <c r="O131" s="130">
        <v>1.2135615200000001</v>
      </c>
      <c r="P131" s="130">
        <v>12.51442845</v>
      </c>
      <c r="Q131" s="130">
        <v>0</v>
      </c>
      <c r="R131" s="130">
        <v>2.2969918200000001</v>
      </c>
      <c r="S131" s="130">
        <v>5.7000000000000005E-7</v>
      </c>
      <c r="T131" s="130">
        <v>1.0162318100000001</v>
      </c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</row>
    <row r="132" spans="1:52" hidden="1" outlineLevel="1">
      <c r="A132" s="9">
        <v>44228</v>
      </c>
      <c r="B132" s="130">
        <v>5515.96712235</v>
      </c>
      <c r="C132" s="130">
        <v>1979.80180206</v>
      </c>
      <c r="D132" s="130">
        <v>48.47226302</v>
      </c>
      <c r="E132" s="130">
        <v>1895.7993623100001</v>
      </c>
      <c r="F132" s="130">
        <v>813.85916394000003</v>
      </c>
      <c r="G132" s="130">
        <v>8.6133646099999996</v>
      </c>
      <c r="H132" s="130">
        <v>140.76499866</v>
      </c>
      <c r="I132" s="130">
        <v>471.94516148999998</v>
      </c>
      <c r="J132" s="130">
        <v>128.86922817000001</v>
      </c>
      <c r="K132" s="130">
        <v>2.73915562</v>
      </c>
      <c r="L132" s="130">
        <v>2.7429777799999999</v>
      </c>
      <c r="M132" s="130">
        <v>0</v>
      </c>
      <c r="N132" s="130">
        <v>5.7046672100000002</v>
      </c>
      <c r="O132" s="130">
        <v>1.1378806699999999</v>
      </c>
      <c r="P132" s="130">
        <v>12.442785600000001</v>
      </c>
      <c r="Q132" s="130">
        <v>0</v>
      </c>
      <c r="R132" s="130">
        <v>2.2980302199999998</v>
      </c>
      <c r="S132" s="130">
        <v>5.7000000000000005E-7</v>
      </c>
      <c r="T132" s="130">
        <v>0.77628041999999997</v>
      </c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</row>
    <row r="133" spans="1:52" hidden="1" outlineLevel="1">
      <c r="A133" s="9">
        <v>44256</v>
      </c>
      <c r="B133" s="130">
        <v>5669.1630185000004</v>
      </c>
      <c r="C133" s="130">
        <v>1970.4398738699999</v>
      </c>
      <c r="D133" s="130">
        <v>46.125776039999998</v>
      </c>
      <c r="E133" s="130">
        <v>1917.6272771700001</v>
      </c>
      <c r="F133" s="130">
        <v>796.31941759999995</v>
      </c>
      <c r="G133" s="130">
        <v>8.6487119799999999</v>
      </c>
      <c r="H133" s="130">
        <v>209.44906928</v>
      </c>
      <c r="I133" s="130">
        <v>552.45934480000005</v>
      </c>
      <c r="J133" s="130">
        <v>143.86033316999999</v>
      </c>
      <c r="K133" s="130">
        <v>2.4570552999999999</v>
      </c>
      <c r="L133" s="130">
        <v>3.3023676700000002</v>
      </c>
      <c r="M133" s="130">
        <v>0</v>
      </c>
      <c r="N133" s="130">
        <v>5.9942767899999998</v>
      </c>
      <c r="O133" s="130">
        <v>1.1275130099999999</v>
      </c>
      <c r="P133" s="130">
        <v>7.4889981700000003</v>
      </c>
      <c r="Q133" s="130">
        <v>0</v>
      </c>
      <c r="R133" s="130">
        <v>2.8046093700000001</v>
      </c>
      <c r="S133" s="130">
        <v>5.7000000000000005E-7</v>
      </c>
      <c r="T133" s="130">
        <v>1.05839371</v>
      </c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</row>
    <row r="134" spans="1:52" hidden="1" outlineLevel="1">
      <c r="A134" s="9">
        <v>44287</v>
      </c>
      <c r="B134" s="130">
        <v>5686.7040726499999</v>
      </c>
      <c r="C134" s="130">
        <v>1832.4255676</v>
      </c>
      <c r="D134" s="130">
        <v>47.386664490000001</v>
      </c>
      <c r="E134" s="130">
        <v>1998.7824005800001</v>
      </c>
      <c r="F134" s="130">
        <v>768.05305064000004</v>
      </c>
      <c r="G134" s="130">
        <v>9.8717254000000008</v>
      </c>
      <c r="H134" s="130">
        <v>269.1980964</v>
      </c>
      <c r="I134" s="130">
        <v>570.76304852999999</v>
      </c>
      <c r="J134" s="130">
        <v>170.00006693</v>
      </c>
      <c r="K134" s="130">
        <v>2.34223385</v>
      </c>
      <c r="L134" s="130">
        <v>2.4839883600000001</v>
      </c>
      <c r="M134" s="130">
        <v>0</v>
      </c>
      <c r="N134" s="130">
        <v>6.9693069699999999</v>
      </c>
      <c r="O134" s="130">
        <v>2.9646846899999999</v>
      </c>
      <c r="P134" s="130">
        <v>1.71470915</v>
      </c>
      <c r="Q134" s="130">
        <v>0</v>
      </c>
      <c r="R134" s="130">
        <v>2.7511397500000001</v>
      </c>
      <c r="S134" s="130">
        <v>5.7000000000000005E-7</v>
      </c>
      <c r="T134" s="130">
        <v>0.99738874</v>
      </c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</row>
    <row r="135" spans="1:52" hidden="1" outlineLevel="1">
      <c r="A135" s="9">
        <v>44317</v>
      </c>
      <c r="B135" s="130">
        <v>5683.46711074</v>
      </c>
      <c r="C135" s="130">
        <v>1877.1001095900001</v>
      </c>
      <c r="D135" s="130">
        <v>46.410670090000004</v>
      </c>
      <c r="E135" s="130">
        <v>1974.59700378</v>
      </c>
      <c r="F135" s="130">
        <v>734.17404379000004</v>
      </c>
      <c r="G135" s="130">
        <v>9.4435010899999998</v>
      </c>
      <c r="H135" s="130">
        <v>285.61160425000003</v>
      </c>
      <c r="I135" s="130">
        <v>561.07199499000001</v>
      </c>
      <c r="J135" s="130">
        <v>175.78369767999999</v>
      </c>
      <c r="K135" s="130">
        <v>2.3294951099999999</v>
      </c>
      <c r="L135" s="130">
        <v>2.4805803499999999</v>
      </c>
      <c r="M135" s="130">
        <v>3.5998999999999997E-4</v>
      </c>
      <c r="N135" s="130">
        <v>6.9912453599999997</v>
      </c>
      <c r="O135" s="130">
        <v>2.8019679100000001</v>
      </c>
      <c r="P135" s="130">
        <v>1.08690015</v>
      </c>
      <c r="Q135" s="130">
        <v>0</v>
      </c>
      <c r="R135" s="130">
        <v>2.6705520599999999</v>
      </c>
      <c r="S135" s="130">
        <v>5.7000000000000005E-7</v>
      </c>
      <c r="T135" s="130">
        <v>0.91338397999999998</v>
      </c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</row>
    <row r="136" spans="1:52" hidden="1" outlineLevel="1">
      <c r="A136" s="9">
        <v>44348</v>
      </c>
      <c r="B136" s="130">
        <v>5846.66692736</v>
      </c>
      <c r="C136" s="130">
        <v>2029.32793698</v>
      </c>
      <c r="D136" s="130">
        <v>43.874270979999999</v>
      </c>
      <c r="E136" s="130">
        <v>1956.0349212599999</v>
      </c>
      <c r="F136" s="130">
        <v>663.04296394000005</v>
      </c>
      <c r="G136" s="130">
        <v>8.2647530099999997</v>
      </c>
      <c r="H136" s="130">
        <v>291.39632558</v>
      </c>
      <c r="I136" s="130">
        <v>651.57202130999997</v>
      </c>
      <c r="J136" s="130">
        <v>179.66488663000001</v>
      </c>
      <c r="K136" s="130">
        <v>2.4629060100000002</v>
      </c>
      <c r="L136" s="130">
        <v>2.9106164899999998</v>
      </c>
      <c r="M136" s="130">
        <v>3.5998999999999997E-4</v>
      </c>
      <c r="N136" s="130">
        <v>9.1188554800000006</v>
      </c>
      <c r="O136" s="130">
        <v>2.8715621499999999</v>
      </c>
      <c r="P136" s="130">
        <v>2.4149672500000001</v>
      </c>
      <c r="Q136" s="130">
        <v>0</v>
      </c>
      <c r="R136" s="130">
        <v>2.8684430399999998</v>
      </c>
      <c r="S136" s="130">
        <v>5.7000000000000005E-7</v>
      </c>
      <c r="T136" s="130">
        <v>0.84113669000000002</v>
      </c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</row>
    <row r="137" spans="1:52" hidden="1" outlineLevel="1">
      <c r="A137" s="9">
        <v>44378</v>
      </c>
      <c r="B137" s="130">
        <v>6068.5228343400004</v>
      </c>
      <c r="C137" s="130">
        <v>2201.5983100200001</v>
      </c>
      <c r="D137" s="130">
        <v>48.041936700000001</v>
      </c>
      <c r="E137" s="130">
        <v>2030.7932639999999</v>
      </c>
      <c r="F137" s="130">
        <v>601.58686076000004</v>
      </c>
      <c r="G137" s="130">
        <v>8.1338271800000008</v>
      </c>
      <c r="H137" s="130">
        <v>300.78031428999998</v>
      </c>
      <c r="I137" s="130">
        <v>681.06538270999999</v>
      </c>
      <c r="J137" s="130">
        <v>176.43031439000001</v>
      </c>
      <c r="K137" s="130">
        <v>2.2231727600000002</v>
      </c>
      <c r="L137" s="130">
        <v>2.8743522499999998</v>
      </c>
      <c r="M137" s="130">
        <v>3.5998999999999997E-4</v>
      </c>
      <c r="N137" s="130">
        <v>4.7017581000000002</v>
      </c>
      <c r="O137" s="130">
        <v>3.6918578800000001</v>
      </c>
      <c r="P137" s="130">
        <v>2.79725337</v>
      </c>
      <c r="Q137" s="130">
        <v>0</v>
      </c>
      <c r="R137" s="130">
        <v>3.0999183100000001</v>
      </c>
      <c r="S137" s="130">
        <v>5.7000000000000005E-7</v>
      </c>
      <c r="T137" s="130">
        <v>0.70395105999999996</v>
      </c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</row>
    <row r="138" spans="1:52" hidden="1" outlineLevel="1">
      <c r="A138" s="9">
        <v>44409</v>
      </c>
      <c r="B138" s="130">
        <v>5971.0283141999998</v>
      </c>
      <c r="C138" s="130">
        <v>2384.4602179499998</v>
      </c>
      <c r="D138" s="130">
        <v>46.243995269999999</v>
      </c>
      <c r="E138" s="130">
        <v>2039.1758684399999</v>
      </c>
      <c r="F138" s="130">
        <v>337.93980608999999</v>
      </c>
      <c r="G138" s="130">
        <v>7.9848683300000003</v>
      </c>
      <c r="H138" s="130">
        <v>257.95419091000002</v>
      </c>
      <c r="I138" s="130">
        <v>705.28953392000005</v>
      </c>
      <c r="J138" s="130">
        <v>172.05815817999999</v>
      </c>
      <c r="K138" s="130">
        <v>2.1796599900000002</v>
      </c>
      <c r="L138" s="130">
        <v>2.8405327800000002</v>
      </c>
      <c r="M138" s="130">
        <v>3.5998999999999997E-4</v>
      </c>
      <c r="N138" s="130">
        <v>4.8892961599999998</v>
      </c>
      <c r="O138" s="130">
        <v>3.7501671000000001</v>
      </c>
      <c r="P138" s="130">
        <v>2.6954664899999998</v>
      </c>
      <c r="Q138" s="130">
        <v>0</v>
      </c>
      <c r="R138" s="130">
        <v>2.9983967100000002</v>
      </c>
      <c r="S138" s="130">
        <v>5.7000000000000005E-7</v>
      </c>
      <c r="T138" s="130">
        <v>0.56779531999999999</v>
      </c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</row>
    <row r="139" spans="1:52" hidden="1" outlineLevel="1">
      <c r="A139" s="9">
        <v>44440</v>
      </c>
      <c r="B139" s="130">
        <v>6273.4394140200002</v>
      </c>
      <c r="C139" s="130">
        <v>2454.9345506899999</v>
      </c>
      <c r="D139" s="130">
        <v>36.783049050000002</v>
      </c>
      <c r="E139" s="130">
        <v>2239.88401497</v>
      </c>
      <c r="F139" s="130">
        <v>326.91823672999999</v>
      </c>
      <c r="G139" s="130">
        <v>7.2743255700000002</v>
      </c>
      <c r="H139" s="130">
        <v>245.70968894999999</v>
      </c>
      <c r="I139" s="130">
        <v>776.59739981999996</v>
      </c>
      <c r="J139" s="130">
        <v>164.46911569</v>
      </c>
      <c r="K139" s="130">
        <v>1.60143206</v>
      </c>
      <c r="L139" s="130">
        <v>3.0108882700000001</v>
      </c>
      <c r="M139" s="130">
        <v>3.5998999999999997E-4</v>
      </c>
      <c r="N139" s="130">
        <v>7.0861225699999997</v>
      </c>
      <c r="O139" s="130">
        <v>3.3708150099999998</v>
      </c>
      <c r="P139" s="130">
        <v>2.4268835100000001</v>
      </c>
      <c r="Q139" s="130">
        <v>0</v>
      </c>
      <c r="R139" s="130">
        <v>2.8146417100000001</v>
      </c>
      <c r="S139" s="130">
        <v>2.4543309999999999E-2</v>
      </c>
      <c r="T139" s="130">
        <v>0.53334612000000003</v>
      </c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</row>
    <row r="140" spans="1:52" hidden="1" outlineLevel="1">
      <c r="A140" s="9">
        <v>44470</v>
      </c>
      <c r="B140" s="130">
        <v>6570.7240099999999</v>
      </c>
      <c r="C140" s="130">
        <v>2764.5725647700001</v>
      </c>
      <c r="D140" s="130">
        <v>40.515436620000003</v>
      </c>
      <c r="E140" s="130">
        <v>2239.5412353299998</v>
      </c>
      <c r="F140" s="130">
        <v>312.57836712</v>
      </c>
      <c r="G140" s="130">
        <v>6.9884725000000003</v>
      </c>
      <c r="H140" s="130">
        <v>283.02846794999999</v>
      </c>
      <c r="I140" s="130">
        <v>750.05061990000002</v>
      </c>
      <c r="J140" s="130">
        <v>152.92835567</v>
      </c>
      <c r="K140" s="130">
        <v>1.47410956</v>
      </c>
      <c r="L140" s="130">
        <v>3.3067630100000001</v>
      </c>
      <c r="M140" s="130">
        <v>3.5998999999999997E-4</v>
      </c>
      <c r="N140" s="130">
        <v>7.0980670400000001</v>
      </c>
      <c r="O140" s="130">
        <v>3.20574483</v>
      </c>
      <c r="P140" s="130">
        <v>2.1571273799999999</v>
      </c>
      <c r="Q140" s="130">
        <v>0</v>
      </c>
      <c r="R140" s="130">
        <v>2.7754500200000001</v>
      </c>
      <c r="S140" s="130">
        <v>1.805582E-2</v>
      </c>
      <c r="T140" s="130">
        <v>0.48481248999999998</v>
      </c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</row>
    <row r="141" spans="1:52" hidden="1" outlineLevel="1">
      <c r="A141" s="9">
        <v>44501</v>
      </c>
      <c r="B141" s="130">
        <v>6704.30458241</v>
      </c>
      <c r="C141" s="130">
        <v>2933.7059218499999</v>
      </c>
      <c r="D141" s="130">
        <v>38.204758640000001</v>
      </c>
      <c r="E141" s="130">
        <v>2302.5592187799998</v>
      </c>
      <c r="F141" s="130">
        <v>196.70687932000001</v>
      </c>
      <c r="G141" s="130">
        <v>6.7144946000000001</v>
      </c>
      <c r="H141" s="130">
        <v>238.28821567</v>
      </c>
      <c r="I141" s="130">
        <v>844.60879520000003</v>
      </c>
      <c r="J141" s="130">
        <v>123.851079</v>
      </c>
      <c r="K141" s="130">
        <v>1.35404667</v>
      </c>
      <c r="L141" s="130">
        <v>3.7606412599999999</v>
      </c>
      <c r="M141" s="130">
        <v>3.5998999999999997E-4</v>
      </c>
      <c r="N141" s="130">
        <v>7.1763914299999998</v>
      </c>
      <c r="O141" s="130">
        <v>3.31429901</v>
      </c>
      <c r="P141" s="130">
        <v>1.7065613100000001</v>
      </c>
      <c r="Q141" s="130">
        <v>0</v>
      </c>
      <c r="R141" s="130">
        <v>1.8503162900000001</v>
      </c>
      <c r="S141" s="130">
        <v>0</v>
      </c>
      <c r="T141" s="130">
        <v>0.50260338999999998</v>
      </c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</row>
    <row r="142" spans="1:52" hidden="1" outlineLevel="1">
      <c r="A142" s="9">
        <v>44531</v>
      </c>
      <c r="B142" s="130">
        <v>6797.8835976399996</v>
      </c>
      <c r="C142" s="130">
        <v>2980.1871461800001</v>
      </c>
      <c r="D142" s="130">
        <v>31.008757660000001</v>
      </c>
      <c r="E142" s="130">
        <v>2258.3159446599998</v>
      </c>
      <c r="F142" s="130">
        <v>207.02215333000001</v>
      </c>
      <c r="G142" s="130">
        <v>13.19378274</v>
      </c>
      <c r="H142" s="130">
        <v>259.87077065</v>
      </c>
      <c r="I142" s="130">
        <v>899.53299673000004</v>
      </c>
      <c r="J142" s="130">
        <v>127.71715955000001</v>
      </c>
      <c r="K142" s="130">
        <v>1.27785057</v>
      </c>
      <c r="L142" s="130">
        <v>3.7415121</v>
      </c>
      <c r="M142" s="130">
        <v>3.5998999999999997E-4</v>
      </c>
      <c r="N142" s="130">
        <v>7.52384393</v>
      </c>
      <c r="O142" s="130">
        <v>3.5641270999999999</v>
      </c>
      <c r="P142" s="130">
        <v>2.6629908200000001</v>
      </c>
      <c r="Q142" s="130">
        <v>0</v>
      </c>
      <c r="R142" s="130">
        <v>1.7826963600000001</v>
      </c>
      <c r="S142" s="130">
        <v>0</v>
      </c>
      <c r="T142" s="130">
        <v>0.48150526999999999</v>
      </c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</row>
    <row r="143" spans="1:52" hidden="1" outlineLevel="1">
      <c r="A143" s="9">
        <v>44562</v>
      </c>
      <c r="B143" s="130">
        <v>6841.4544534500001</v>
      </c>
      <c r="C143" s="130">
        <v>2778.21733804</v>
      </c>
      <c r="D143" s="130">
        <v>30.74247239</v>
      </c>
      <c r="E143" s="130">
        <v>2471.2173392099999</v>
      </c>
      <c r="F143" s="130">
        <v>209.68984961999999</v>
      </c>
      <c r="G143" s="130">
        <v>12.96460122</v>
      </c>
      <c r="H143" s="130">
        <v>241.8895315</v>
      </c>
      <c r="I143" s="130">
        <v>941.65717154000004</v>
      </c>
      <c r="J143" s="130">
        <v>132.68914629</v>
      </c>
      <c r="K143" s="130">
        <v>1.7295252699999999</v>
      </c>
      <c r="L143" s="130">
        <v>3.1814277</v>
      </c>
      <c r="M143" s="130">
        <v>3.5998999999999997E-4</v>
      </c>
      <c r="N143" s="130">
        <v>7.5155171799999998</v>
      </c>
      <c r="O143" s="130">
        <v>5.2239597599999996</v>
      </c>
      <c r="P143" s="130">
        <v>2.63861043</v>
      </c>
      <c r="Q143" s="130">
        <v>0</v>
      </c>
      <c r="R143" s="130">
        <v>1.69341176</v>
      </c>
      <c r="S143" s="130">
        <v>0</v>
      </c>
      <c r="T143" s="130">
        <v>0.40419155000000001</v>
      </c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</row>
    <row r="144" spans="1:52" hidden="1" outlineLevel="1">
      <c r="A144" s="9">
        <v>44593</v>
      </c>
      <c r="B144" s="130">
        <v>7061.19263804</v>
      </c>
      <c r="C144" s="130">
        <v>2923.69162951</v>
      </c>
      <c r="D144" s="130">
        <v>48.552611400000004</v>
      </c>
      <c r="E144" s="130">
        <v>2473.3739188099999</v>
      </c>
      <c r="F144" s="130">
        <v>208.29451793999999</v>
      </c>
      <c r="G144" s="130">
        <v>12.13195696</v>
      </c>
      <c r="H144" s="130">
        <v>228.62957218</v>
      </c>
      <c r="I144" s="130">
        <v>1001.71428201</v>
      </c>
      <c r="J144" s="130">
        <v>147.88718138999999</v>
      </c>
      <c r="K144" s="130">
        <v>1.65420849</v>
      </c>
      <c r="L144" s="130">
        <v>2.6427424400000001</v>
      </c>
      <c r="M144" s="130">
        <v>3.5998999999999997E-4</v>
      </c>
      <c r="N144" s="130">
        <v>4.4710760199999999</v>
      </c>
      <c r="O144" s="130">
        <v>5.5310825000000001</v>
      </c>
      <c r="P144" s="130">
        <v>0.65859608000000003</v>
      </c>
      <c r="Q144" s="130">
        <v>0</v>
      </c>
      <c r="R144" s="130">
        <v>1.6337521500000001</v>
      </c>
      <c r="S144" s="130">
        <v>0</v>
      </c>
      <c r="T144" s="130">
        <v>0.32515017000000002</v>
      </c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</row>
    <row r="145" spans="1:52" hidden="1" outlineLevel="1">
      <c r="A145" s="9">
        <v>44621</v>
      </c>
      <c r="B145" s="130">
        <v>6994.1722195299999</v>
      </c>
      <c r="C145" s="130">
        <v>3009.69738491</v>
      </c>
      <c r="D145" s="130">
        <v>49.365022500000002</v>
      </c>
      <c r="E145" s="130">
        <v>2449.12593788</v>
      </c>
      <c r="F145" s="130">
        <v>208.14229700999999</v>
      </c>
      <c r="G145" s="130">
        <v>12.12078676</v>
      </c>
      <c r="H145" s="130">
        <v>190.17754106000001</v>
      </c>
      <c r="I145" s="130">
        <v>909.29729412999995</v>
      </c>
      <c r="J145" s="130">
        <v>149.26092143</v>
      </c>
      <c r="K145" s="130">
        <v>1.65129898</v>
      </c>
      <c r="L145" s="130">
        <v>2.5739263600000002</v>
      </c>
      <c r="M145" s="130">
        <v>3.5998999999999997E-4</v>
      </c>
      <c r="N145" s="130">
        <v>4.7443112300000001</v>
      </c>
      <c r="O145" s="130">
        <v>5.6107550000000002</v>
      </c>
      <c r="P145" s="130">
        <v>0.52953189000000001</v>
      </c>
      <c r="Q145" s="130">
        <v>0</v>
      </c>
      <c r="R145" s="130">
        <v>1.5475858899999999</v>
      </c>
      <c r="S145" s="130">
        <v>0</v>
      </c>
      <c r="T145" s="130">
        <v>0.32726451000000001</v>
      </c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</row>
    <row r="146" spans="1:52" hidden="1" outlineLevel="1">
      <c r="A146" s="9">
        <v>44652</v>
      </c>
      <c r="B146" s="130">
        <v>7470.2041819100004</v>
      </c>
      <c r="C146" s="130">
        <v>3599.4864364199998</v>
      </c>
      <c r="D146" s="130">
        <v>49.146051370000002</v>
      </c>
      <c r="E146" s="130">
        <v>2419.54039969</v>
      </c>
      <c r="F146" s="130">
        <v>198.84810640000001</v>
      </c>
      <c r="G146" s="130">
        <v>11.898882049999999</v>
      </c>
      <c r="H146" s="130">
        <v>149.43910844000001</v>
      </c>
      <c r="I146" s="130">
        <v>880.67941146999999</v>
      </c>
      <c r="J146" s="130">
        <v>144.34064817999999</v>
      </c>
      <c r="K146" s="130">
        <v>1.6466154</v>
      </c>
      <c r="L146" s="130">
        <v>2.41968622</v>
      </c>
      <c r="M146" s="130">
        <v>3.5998999999999997E-4</v>
      </c>
      <c r="N146" s="130">
        <v>4.8068835600000002</v>
      </c>
      <c r="O146" s="130">
        <v>5.6340592100000002</v>
      </c>
      <c r="P146" s="130">
        <v>0.529941</v>
      </c>
      <c r="Q146" s="130">
        <v>0</v>
      </c>
      <c r="R146" s="130">
        <v>1.4873242499999999</v>
      </c>
      <c r="S146" s="130">
        <v>0</v>
      </c>
      <c r="T146" s="130">
        <v>0.30026826000000001</v>
      </c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</row>
    <row r="147" spans="1:52" hidden="1" outlineLevel="1">
      <c r="A147" s="9">
        <v>44682</v>
      </c>
      <c r="B147" s="130">
        <v>7903.8767820700004</v>
      </c>
      <c r="C147" s="130">
        <v>4086.13075063</v>
      </c>
      <c r="D147" s="130">
        <v>41.319037530000003</v>
      </c>
      <c r="E147" s="130">
        <v>2461.50913855</v>
      </c>
      <c r="F147" s="130">
        <v>187.92829248000001</v>
      </c>
      <c r="G147" s="130">
        <v>11.27717275</v>
      </c>
      <c r="H147" s="130">
        <v>143.75900668</v>
      </c>
      <c r="I147" s="130">
        <v>813.20427428000005</v>
      </c>
      <c r="J147" s="130">
        <v>142.59182541999999</v>
      </c>
      <c r="K147" s="130">
        <v>1.5453673299999999</v>
      </c>
      <c r="L147" s="130">
        <v>2.3779803199999998</v>
      </c>
      <c r="M147" s="130">
        <v>3.5998999999999997E-4</v>
      </c>
      <c r="N147" s="130">
        <v>4.66310468</v>
      </c>
      <c r="O147" s="130">
        <v>5.4436484700000003</v>
      </c>
      <c r="P147" s="130">
        <v>0.52152297000000003</v>
      </c>
      <c r="Q147" s="130">
        <v>0</v>
      </c>
      <c r="R147" s="130">
        <v>1.3759057800000001</v>
      </c>
      <c r="S147" s="130">
        <v>0</v>
      </c>
      <c r="T147" s="130">
        <v>0.22939420999999999</v>
      </c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</row>
    <row r="148" spans="1:52" hidden="1" outlineLevel="1">
      <c r="A148" s="9">
        <v>44713</v>
      </c>
      <c r="B148" s="130">
        <v>8225.1956508200001</v>
      </c>
      <c r="C148" s="130">
        <v>4460.4020853100001</v>
      </c>
      <c r="D148" s="130">
        <v>49.127830369999998</v>
      </c>
      <c r="E148" s="130">
        <v>2455.8765946799999</v>
      </c>
      <c r="F148" s="130">
        <v>183.64408979999999</v>
      </c>
      <c r="G148" s="130">
        <v>10.684541680000001</v>
      </c>
      <c r="H148" s="130">
        <v>142.77604477</v>
      </c>
      <c r="I148" s="130">
        <v>764.46058927000001</v>
      </c>
      <c r="J148" s="130">
        <v>137.98278730000001</v>
      </c>
      <c r="K148" s="130">
        <v>2.3292339499999999</v>
      </c>
      <c r="L148" s="130">
        <v>2.2602815000000001</v>
      </c>
      <c r="M148" s="130">
        <v>3.5998999999999997E-4</v>
      </c>
      <c r="N148" s="130">
        <v>4.8646345499999999</v>
      </c>
      <c r="O148" s="130">
        <v>5.1233563899999996</v>
      </c>
      <c r="P148" s="130">
        <v>2.37500249</v>
      </c>
      <c r="Q148" s="130">
        <v>0</v>
      </c>
      <c r="R148" s="130">
        <v>3.0409065700000002</v>
      </c>
      <c r="S148" s="130">
        <v>0</v>
      </c>
      <c r="T148" s="130">
        <v>0.24731220000000001</v>
      </c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</row>
    <row r="149" spans="1:52" hidden="1" outlineLevel="1">
      <c r="A149" s="9">
        <v>44743</v>
      </c>
      <c r="B149" s="130">
        <v>9096.1683229699993</v>
      </c>
      <c r="C149" s="130">
        <v>4867.2004125499998</v>
      </c>
      <c r="D149" s="130">
        <v>44.810771950000003</v>
      </c>
      <c r="E149" s="130">
        <v>2858.7105833300002</v>
      </c>
      <c r="F149" s="130">
        <v>232.93848374999999</v>
      </c>
      <c r="G149" s="130">
        <v>9.8898746400000004</v>
      </c>
      <c r="H149" s="130">
        <v>140.08140839999999</v>
      </c>
      <c r="I149" s="130">
        <v>760.13157203000003</v>
      </c>
      <c r="J149" s="130">
        <v>156.29029901000001</v>
      </c>
      <c r="K149" s="130">
        <v>2.3800700799999999</v>
      </c>
      <c r="L149" s="130">
        <v>2.0399070799999999</v>
      </c>
      <c r="M149" s="130">
        <v>3.5998999999999997E-4</v>
      </c>
      <c r="N149" s="130">
        <v>9.4270111500000002</v>
      </c>
      <c r="O149" s="130">
        <v>6.6508148299999998</v>
      </c>
      <c r="P149" s="130">
        <v>2.4488005899999998</v>
      </c>
      <c r="Q149" s="130">
        <v>0</v>
      </c>
      <c r="R149" s="130">
        <v>2.9455099499999999</v>
      </c>
      <c r="S149" s="130">
        <v>0</v>
      </c>
      <c r="T149" s="130">
        <v>0.22244364</v>
      </c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</row>
    <row r="150" spans="1:52" hidden="1" outlineLevel="1">
      <c r="A150" s="9">
        <v>44774</v>
      </c>
      <c r="B150" s="130">
        <v>9113.4585547799998</v>
      </c>
      <c r="C150" s="130">
        <v>4886.1794399199998</v>
      </c>
      <c r="D150" s="130">
        <v>39.852044859999999</v>
      </c>
      <c r="E150" s="130">
        <v>2882.73863424</v>
      </c>
      <c r="F150" s="130">
        <v>221.49128593</v>
      </c>
      <c r="G150" s="130">
        <v>9.2887031600000007</v>
      </c>
      <c r="H150" s="130">
        <v>136.8771687</v>
      </c>
      <c r="I150" s="130">
        <v>763.44061623000005</v>
      </c>
      <c r="J150" s="130">
        <v>145.97736688000001</v>
      </c>
      <c r="K150" s="130">
        <v>3.1704024</v>
      </c>
      <c r="L150" s="130">
        <v>1.83387134</v>
      </c>
      <c r="M150" s="130">
        <v>3.5998999999999997E-4</v>
      </c>
      <c r="N150" s="130">
        <v>8.9444144800000007</v>
      </c>
      <c r="O150" s="130">
        <v>6.4050416800000001</v>
      </c>
      <c r="P150" s="130">
        <v>2.41155937</v>
      </c>
      <c r="Q150" s="130">
        <v>0</v>
      </c>
      <c r="R150" s="130">
        <v>4.36383163</v>
      </c>
      <c r="S150" s="130">
        <v>0</v>
      </c>
      <c r="T150" s="130">
        <v>0.48381396999999998</v>
      </c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</row>
    <row r="151" spans="1:52" hidden="1" outlineLevel="1">
      <c r="A151" s="9">
        <v>44805</v>
      </c>
      <c r="B151" s="130">
        <v>9071.7188302100003</v>
      </c>
      <c r="C151" s="130">
        <v>4849.0142471099998</v>
      </c>
      <c r="D151" s="130">
        <v>39.079419629999997</v>
      </c>
      <c r="E151" s="130">
        <v>2837.8406342399999</v>
      </c>
      <c r="F151" s="130">
        <v>224.81129879</v>
      </c>
      <c r="G151" s="130">
        <v>8.6514497699999993</v>
      </c>
      <c r="H151" s="130">
        <v>131.84233782000001</v>
      </c>
      <c r="I151" s="130">
        <v>796.41185806999999</v>
      </c>
      <c r="J151" s="130">
        <v>160.60395353000001</v>
      </c>
      <c r="K151" s="130">
        <v>3.0323250599999998</v>
      </c>
      <c r="L151" s="130">
        <v>1.4898601499999999</v>
      </c>
      <c r="M151" s="130">
        <v>3.5998999999999997E-4</v>
      </c>
      <c r="N151" s="130">
        <v>5.9061952900000003</v>
      </c>
      <c r="O151" s="130">
        <v>6.2803499499999997</v>
      </c>
      <c r="P151" s="130">
        <v>2.3482877100000001</v>
      </c>
      <c r="Q151" s="130">
        <v>0</v>
      </c>
      <c r="R151" s="130">
        <v>4.2377954899999999</v>
      </c>
      <c r="S151" s="130">
        <v>0</v>
      </c>
      <c r="T151" s="130">
        <v>0.16845761000000001</v>
      </c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</row>
    <row r="152" spans="1:52" hidden="1" outlineLevel="1">
      <c r="A152" s="9">
        <v>44835</v>
      </c>
      <c r="B152" s="130">
        <v>8888.0477801500001</v>
      </c>
      <c r="C152" s="130">
        <v>4810.5531586899997</v>
      </c>
      <c r="D152" s="130">
        <v>35.687544959999997</v>
      </c>
      <c r="E152" s="130">
        <v>2763.0637016599999</v>
      </c>
      <c r="F152" s="130">
        <v>195.97204169</v>
      </c>
      <c r="G152" s="130">
        <v>7.6251676899999996</v>
      </c>
      <c r="H152" s="130">
        <v>129.34433756000001</v>
      </c>
      <c r="I152" s="130">
        <v>773.51581820000001</v>
      </c>
      <c r="J152" s="130">
        <v>147.93915937</v>
      </c>
      <c r="K152" s="130">
        <v>2.9838372999999998</v>
      </c>
      <c r="L152" s="130">
        <v>1.1827322899999999</v>
      </c>
      <c r="M152" s="130">
        <v>3.5998999999999997E-4</v>
      </c>
      <c r="N152" s="130">
        <v>7.7130313099999999</v>
      </c>
      <c r="O152" s="130">
        <v>5.9926257600000001</v>
      </c>
      <c r="P152" s="130">
        <v>2.2575423099999998</v>
      </c>
      <c r="Q152" s="130">
        <v>0</v>
      </c>
      <c r="R152" s="130">
        <v>4.1024879600000004</v>
      </c>
      <c r="S152" s="130">
        <v>0</v>
      </c>
      <c r="T152" s="130">
        <v>0.11423340999999999</v>
      </c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</row>
    <row r="153" spans="1:52" hidden="1" outlineLevel="1">
      <c r="A153" s="9">
        <v>44866</v>
      </c>
      <c r="B153" s="130">
        <v>8873.9757751699999</v>
      </c>
      <c r="C153" s="130">
        <v>4790.0659450900002</v>
      </c>
      <c r="D153" s="130">
        <v>35.178806549999997</v>
      </c>
      <c r="E153" s="130">
        <v>2757.6645178099998</v>
      </c>
      <c r="F153" s="130">
        <v>190.09398983</v>
      </c>
      <c r="G153" s="130">
        <v>7.3527692599999996</v>
      </c>
      <c r="H153" s="130">
        <v>126.04855496</v>
      </c>
      <c r="I153" s="130">
        <v>804.80793474999996</v>
      </c>
      <c r="J153" s="130">
        <v>139.22217814000001</v>
      </c>
      <c r="K153" s="130">
        <v>2.9586809399999998</v>
      </c>
      <c r="L153" s="130">
        <v>1.3543239</v>
      </c>
      <c r="M153" s="130">
        <v>3.5998999999999997E-4</v>
      </c>
      <c r="N153" s="130">
        <v>5.1137914599999998</v>
      </c>
      <c r="O153" s="130">
        <v>5.2440466700000004</v>
      </c>
      <c r="P153" s="130">
        <v>2.5607636899999999</v>
      </c>
      <c r="Q153" s="130">
        <v>0</v>
      </c>
      <c r="R153" s="130">
        <v>6.1989715299999997</v>
      </c>
      <c r="S153" s="130">
        <v>0</v>
      </c>
      <c r="T153" s="130">
        <v>0.11014060000000001</v>
      </c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</row>
    <row r="154" spans="1:52" hidden="1" outlineLevel="1">
      <c r="A154" s="9">
        <v>44896</v>
      </c>
      <c r="B154" s="130">
        <v>8986.0482215299999</v>
      </c>
      <c r="C154" s="130">
        <v>4834.0544512200004</v>
      </c>
      <c r="D154" s="130">
        <v>35.650963019999999</v>
      </c>
      <c r="E154" s="130">
        <v>2797.00234022</v>
      </c>
      <c r="F154" s="130">
        <v>177.80873994999999</v>
      </c>
      <c r="G154" s="130">
        <v>6.8270682300000001</v>
      </c>
      <c r="H154" s="130">
        <v>122.18039034</v>
      </c>
      <c r="I154" s="130">
        <v>820.26140346</v>
      </c>
      <c r="J154" s="130">
        <v>148.03130536</v>
      </c>
      <c r="K154" s="130">
        <v>2.7958610899999998</v>
      </c>
      <c r="L154" s="130">
        <v>5.0117935100000004</v>
      </c>
      <c r="M154" s="130">
        <v>3.5998999999999997E-4</v>
      </c>
      <c r="N154" s="130">
        <v>23.059703299999999</v>
      </c>
      <c r="O154" s="130">
        <v>5.0868946599999996</v>
      </c>
      <c r="P154" s="130">
        <v>2.1241809599999999</v>
      </c>
      <c r="Q154" s="130">
        <v>0</v>
      </c>
      <c r="R154" s="130">
        <v>6.0112382000000002</v>
      </c>
      <c r="S154" s="130">
        <v>0</v>
      </c>
      <c r="T154" s="130">
        <v>0.14152802</v>
      </c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</row>
    <row r="155" spans="1:52" hidden="1" outlineLevel="1">
      <c r="A155" s="9">
        <v>44927</v>
      </c>
      <c r="B155" s="130">
        <v>9050.9375211700008</v>
      </c>
      <c r="C155" s="130">
        <v>4855.3513826999997</v>
      </c>
      <c r="D155" s="130">
        <v>33.851375220000001</v>
      </c>
      <c r="E155" s="130">
        <v>2796.9349585300001</v>
      </c>
      <c r="F155" s="130">
        <v>207.18053215</v>
      </c>
      <c r="G155" s="130">
        <v>6.5457924199999997</v>
      </c>
      <c r="H155" s="130">
        <v>118.96569646</v>
      </c>
      <c r="I155" s="130">
        <v>834.93452151999998</v>
      </c>
      <c r="J155" s="130">
        <v>147.28550272999999</v>
      </c>
      <c r="K155" s="130">
        <v>2.72483385</v>
      </c>
      <c r="L155" s="130">
        <v>5.0086352200000004</v>
      </c>
      <c r="M155" s="130">
        <v>3.5998999999999997E-4</v>
      </c>
      <c r="N155" s="130">
        <v>28.89849997</v>
      </c>
      <c r="O155" s="130">
        <v>4.6579722600000002</v>
      </c>
      <c r="P155" s="130">
        <v>2.0603783899999999</v>
      </c>
      <c r="Q155" s="130">
        <v>0</v>
      </c>
      <c r="R155" s="130">
        <v>5.9049985500000002</v>
      </c>
      <c r="S155" s="130">
        <v>0</v>
      </c>
      <c r="T155" s="130">
        <v>0.63208120999999995</v>
      </c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</row>
    <row r="156" spans="1:52" hidden="1" outlineLevel="1">
      <c r="A156" s="9">
        <v>44958</v>
      </c>
      <c r="B156" s="130">
        <v>8867.8475023200008</v>
      </c>
      <c r="C156" s="130">
        <v>4741.2429580799999</v>
      </c>
      <c r="D156" s="130">
        <v>33.282411240000002</v>
      </c>
      <c r="E156" s="130">
        <v>2728.0712603000002</v>
      </c>
      <c r="F156" s="130">
        <v>195.57465739</v>
      </c>
      <c r="G156" s="130">
        <v>5.8916965499999998</v>
      </c>
      <c r="H156" s="130">
        <v>123.12085798</v>
      </c>
      <c r="I156" s="130">
        <v>857.87693162999994</v>
      </c>
      <c r="J156" s="130">
        <v>134.71444553000001</v>
      </c>
      <c r="K156" s="130">
        <v>2.4444710700000001</v>
      </c>
      <c r="L156" s="130">
        <v>4.5170181200000004</v>
      </c>
      <c r="M156" s="130">
        <v>3.5998999999999997E-4</v>
      </c>
      <c r="N156" s="130">
        <v>28.111050429999999</v>
      </c>
      <c r="O156" s="130">
        <v>4.2230592400000004</v>
      </c>
      <c r="P156" s="130">
        <v>1.99419075</v>
      </c>
      <c r="Q156" s="130">
        <v>0</v>
      </c>
      <c r="R156" s="130">
        <v>5.8358393800000004</v>
      </c>
      <c r="S156" s="130">
        <v>0</v>
      </c>
      <c r="T156" s="130">
        <v>0.94629463999999996</v>
      </c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</row>
    <row r="157" spans="1:52" hidden="1" outlineLevel="1">
      <c r="A157" s="9">
        <v>44986</v>
      </c>
      <c r="B157" s="130">
        <v>8826.4212540400003</v>
      </c>
      <c r="C157" s="130">
        <v>4675.1400060300002</v>
      </c>
      <c r="D157" s="130">
        <v>32.764959730000001</v>
      </c>
      <c r="E157" s="130">
        <v>2746.2365452499998</v>
      </c>
      <c r="F157" s="130">
        <v>168.88231013000001</v>
      </c>
      <c r="G157" s="130">
        <v>5.7138827399999998</v>
      </c>
      <c r="H157" s="130">
        <v>120.60963436999999</v>
      </c>
      <c r="I157" s="130">
        <v>912.18988429000001</v>
      </c>
      <c r="J157" s="130">
        <v>135.73529725</v>
      </c>
      <c r="K157" s="130">
        <v>2.3501984500000002</v>
      </c>
      <c r="L157" s="130">
        <v>11.28689366</v>
      </c>
      <c r="M157" s="130">
        <v>3.5998999999999997E-4</v>
      </c>
      <c r="N157" s="130">
        <v>1.4046999999999999E-4</v>
      </c>
      <c r="O157" s="130">
        <v>3.6339747500000001</v>
      </c>
      <c r="P157" s="130">
        <v>5.5304982300000001</v>
      </c>
      <c r="Q157" s="130">
        <v>0</v>
      </c>
      <c r="R157" s="130">
        <v>5.4423001500000003</v>
      </c>
      <c r="S157" s="130">
        <v>0</v>
      </c>
      <c r="T157" s="130">
        <v>0.90436855000000005</v>
      </c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</row>
    <row r="158" spans="1:52">
      <c r="A158" s="9">
        <v>45017</v>
      </c>
      <c r="B158" s="130">
        <v>8916.5254722600002</v>
      </c>
      <c r="C158" s="130">
        <v>4845.2859958999998</v>
      </c>
      <c r="D158" s="130">
        <v>29.757037610000001</v>
      </c>
      <c r="E158" s="130">
        <v>2714.9437017599998</v>
      </c>
      <c r="F158" s="130">
        <v>166.81150278999999</v>
      </c>
      <c r="G158" s="130">
        <v>5.1216934900000002</v>
      </c>
      <c r="H158" s="130">
        <v>125.45004744000001</v>
      </c>
      <c r="I158" s="130">
        <v>882.01013920000003</v>
      </c>
      <c r="J158" s="130">
        <v>125.08560656</v>
      </c>
      <c r="K158" s="130">
        <v>2.2960984299999998</v>
      </c>
      <c r="L158" s="130">
        <v>7.2699735800000003</v>
      </c>
      <c r="M158" s="130">
        <v>3.5998999999999997E-4</v>
      </c>
      <c r="N158" s="130">
        <v>3.4718999999999999E-4</v>
      </c>
      <c r="O158" s="130">
        <v>3.1886978300000002</v>
      </c>
      <c r="P158" s="130">
        <v>2.8121949100000001</v>
      </c>
      <c r="Q158" s="130">
        <v>0</v>
      </c>
      <c r="R158" s="130">
        <v>5.3603292500000004</v>
      </c>
      <c r="S158" s="130">
        <v>0</v>
      </c>
      <c r="T158" s="130">
        <v>1.1317463299999999</v>
      </c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</row>
    <row r="159" spans="1:52">
      <c r="A159" s="9">
        <v>45047</v>
      </c>
      <c r="B159" s="130">
        <v>8754.4586416399998</v>
      </c>
      <c r="C159" s="130">
        <v>4847.9681755900001</v>
      </c>
      <c r="D159" s="130">
        <v>25.186461009999999</v>
      </c>
      <c r="E159" s="130">
        <v>2668.0294277799999</v>
      </c>
      <c r="F159" s="130">
        <v>160.08219106999999</v>
      </c>
      <c r="G159" s="130">
        <v>4.2889277100000003</v>
      </c>
      <c r="H159" s="130">
        <v>114.50341616999999</v>
      </c>
      <c r="I159" s="130">
        <v>790.03267032999997</v>
      </c>
      <c r="J159" s="130">
        <v>119.27001151</v>
      </c>
      <c r="K159" s="130">
        <v>2.1748782200000001</v>
      </c>
      <c r="L159" s="130">
        <v>11.48542973</v>
      </c>
      <c r="M159" s="130">
        <v>3.5998999999999997E-4</v>
      </c>
      <c r="N159" s="130">
        <v>1.4046999999999999E-4</v>
      </c>
      <c r="O159" s="130">
        <v>2.87473628</v>
      </c>
      <c r="P159" s="130">
        <v>2.64311981</v>
      </c>
      <c r="Q159" s="130">
        <v>0</v>
      </c>
      <c r="R159" s="130">
        <v>4.8712553099999996</v>
      </c>
      <c r="S159" s="130">
        <v>0</v>
      </c>
      <c r="T159" s="130">
        <v>1.0474406599999999</v>
      </c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</row>
    <row r="160" spans="1:52">
      <c r="A160" s="9">
        <v>45078</v>
      </c>
      <c r="B160" s="130">
        <v>9091.9082119699997</v>
      </c>
      <c r="C160" s="130">
        <v>5094.1179254899998</v>
      </c>
      <c r="D160" s="130">
        <v>24.091255610000001</v>
      </c>
      <c r="E160" s="130">
        <v>2676.3012298499998</v>
      </c>
      <c r="F160" s="130">
        <v>154.50692907999999</v>
      </c>
      <c r="G160" s="130">
        <v>4.6452652099999998</v>
      </c>
      <c r="H160" s="130">
        <v>114.72694598</v>
      </c>
      <c r="I160" s="130">
        <v>845.25093158000004</v>
      </c>
      <c r="J160" s="130">
        <v>154.44105834000001</v>
      </c>
      <c r="K160" s="130">
        <v>2.0739772099999998</v>
      </c>
      <c r="L160" s="130">
        <v>7.2710537899999999</v>
      </c>
      <c r="M160" s="130">
        <v>3.5998999999999997E-4</v>
      </c>
      <c r="N160" s="130">
        <v>3.4047E-4</v>
      </c>
      <c r="O160" s="130">
        <v>3.8221696299999999</v>
      </c>
      <c r="P160" s="130">
        <v>3.9536490400000002</v>
      </c>
      <c r="Q160" s="130">
        <v>0</v>
      </c>
      <c r="R160" s="130">
        <v>5.6907558600000003</v>
      </c>
      <c r="S160" s="130">
        <v>0</v>
      </c>
      <c r="T160" s="130">
        <v>1.01436484</v>
      </c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</row>
    <row r="161" spans="1:52">
      <c r="A161" s="9">
        <v>45108</v>
      </c>
      <c r="B161" s="130">
        <v>9267.4294189200009</v>
      </c>
      <c r="C161" s="130">
        <v>5245.1666910499998</v>
      </c>
      <c r="D161" s="130">
        <v>23.237011509999999</v>
      </c>
      <c r="E161" s="130">
        <v>2703.4551625099998</v>
      </c>
      <c r="F161" s="130">
        <v>151.85038458</v>
      </c>
      <c r="G161" s="130">
        <v>4.2001786399999999</v>
      </c>
      <c r="H161" s="130">
        <v>108.021851</v>
      </c>
      <c r="I161" s="130">
        <v>848.34660225000005</v>
      </c>
      <c r="J161" s="130">
        <v>158.33561936999999</v>
      </c>
      <c r="K161" s="130">
        <v>2.0204238299999999</v>
      </c>
      <c r="L161" s="130">
        <v>6.3965087900000004</v>
      </c>
      <c r="M161" s="130">
        <v>3.5998999999999997E-4</v>
      </c>
      <c r="N161" s="130">
        <v>3.8947999999999999E-4</v>
      </c>
      <c r="O161" s="130">
        <v>3.71239286</v>
      </c>
      <c r="P161" s="130">
        <v>4.0003810700000004</v>
      </c>
      <c r="Q161" s="130">
        <v>0</v>
      </c>
      <c r="R161" s="130">
        <v>7.7118805699999999</v>
      </c>
      <c r="S161" s="130">
        <v>0</v>
      </c>
      <c r="T161" s="130">
        <v>0.97358142000000003</v>
      </c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</row>
    <row r="162" spans="1:52">
      <c r="A162" s="9">
        <v>45139</v>
      </c>
      <c r="B162" s="130">
        <v>9334.8330219199997</v>
      </c>
      <c r="C162" s="130">
        <v>5261.3812289099997</v>
      </c>
      <c r="D162" s="130">
        <v>21.99197964</v>
      </c>
      <c r="E162" s="130">
        <v>2701.1975877599998</v>
      </c>
      <c r="F162" s="130">
        <v>144.94910533000001</v>
      </c>
      <c r="G162" s="130">
        <v>4.32211312</v>
      </c>
      <c r="H162" s="130">
        <v>105.2593205</v>
      </c>
      <c r="I162" s="130">
        <v>897.53238023999995</v>
      </c>
      <c r="J162" s="130">
        <v>164.17240081</v>
      </c>
      <c r="K162" s="130">
        <v>1.96302333</v>
      </c>
      <c r="L162" s="130">
        <v>12.694360169999999</v>
      </c>
      <c r="M162" s="130">
        <v>3.5998999999999997E-4</v>
      </c>
      <c r="N162" s="130">
        <v>0.42854437000000001</v>
      </c>
      <c r="O162" s="130">
        <v>5.4476428800000001</v>
      </c>
      <c r="P162" s="130">
        <v>4.2280290699999998</v>
      </c>
      <c r="Q162" s="130">
        <v>0</v>
      </c>
      <c r="R162" s="130">
        <v>8.3283939500000006</v>
      </c>
      <c r="S162" s="130">
        <v>0</v>
      </c>
      <c r="T162" s="130">
        <v>0.93655184999999996</v>
      </c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</row>
    <row r="163" spans="1:52">
      <c r="A163" s="9">
        <v>45170</v>
      </c>
      <c r="B163" s="130">
        <v>9229.9586685499999</v>
      </c>
      <c r="C163" s="130">
        <v>5162.5541060699998</v>
      </c>
      <c r="D163" s="130">
        <v>20.799888429999999</v>
      </c>
      <c r="E163" s="130">
        <v>2660.86039583</v>
      </c>
      <c r="F163" s="130">
        <v>138.20833904</v>
      </c>
      <c r="G163" s="130">
        <v>4.1590125100000002</v>
      </c>
      <c r="H163" s="130">
        <v>101.28509990000001</v>
      </c>
      <c r="I163" s="130">
        <v>947.00083695000001</v>
      </c>
      <c r="J163" s="130">
        <v>166.28784056000001</v>
      </c>
      <c r="K163" s="130">
        <v>1.831645</v>
      </c>
      <c r="L163" s="130">
        <v>6.2659220600000003</v>
      </c>
      <c r="M163" s="130">
        <v>3.5998999999999997E-4</v>
      </c>
      <c r="N163" s="130">
        <v>0.42819405999999999</v>
      </c>
      <c r="O163" s="130">
        <v>4.7689285699999999</v>
      </c>
      <c r="P163" s="130">
        <v>5.5835920899999998</v>
      </c>
      <c r="Q163" s="130">
        <v>0.40496626000000002</v>
      </c>
      <c r="R163" s="130">
        <v>8.6178797500000002</v>
      </c>
      <c r="S163" s="130">
        <v>0</v>
      </c>
      <c r="T163" s="130">
        <v>0.90166148000000002</v>
      </c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</row>
    <row r="164" spans="1:52">
      <c r="A164" s="9">
        <v>45200</v>
      </c>
      <c r="B164" s="130">
        <v>9055.8204497000006</v>
      </c>
      <c r="C164" s="130">
        <v>4970.5265970099999</v>
      </c>
      <c r="D164" s="130">
        <v>20.133598679999999</v>
      </c>
      <c r="E164" s="130">
        <v>2618.7848985099999</v>
      </c>
      <c r="F164" s="130">
        <v>111.44691044</v>
      </c>
      <c r="G164" s="130">
        <v>3.93593891</v>
      </c>
      <c r="H164" s="130">
        <v>104.33182007000001</v>
      </c>
      <c r="I164" s="130">
        <v>1040.6748957899999</v>
      </c>
      <c r="J164" s="130">
        <v>156.66457518000001</v>
      </c>
      <c r="K164" s="130">
        <v>1.6338321499999999</v>
      </c>
      <c r="L164" s="130">
        <v>6.7453797099999999</v>
      </c>
      <c r="M164" s="130">
        <v>3.5998999999999997E-4</v>
      </c>
      <c r="N164" s="130">
        <v>0.42834436999999997</v>
      </c>
      <c r="O164" s="130">
        <v>4.5889646300000004</v>
      </c>
      <c r="P164" s="130">
        <v>5.65864806</v>
      </c>
      <c r="Q164" s="130">
        <v>0.67228299000000002</v>
      </c>
      <c r="R164" s="130">
        <v>8.7250511100000008</v>
      </c>
      <c r="S164" s="130">
        <v>0</v>
      </c>
      <c r="T164" s="130">
        <v>0.86835209999999996</v>
      </c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</row>
    <row r="165" spans="1:52">
      <c r="A165" s="9">
        <v>45231</v>
      </c>
      <c r="B165" s="130">
        <v>9070.7855941800008</v>
      </c>
      <c r="C165" s="130">
        <v>5023.4773974</v>
      </c>
      <c r="D165" s="130">
        <v>17.959648179999999</v>
      </c>
      <c r="E165" s="130">
        <v>2707.7976321400001</v>
      </c>
      <c r="F165" s="130">
        <v>72.715770410000005</v>
      </c>
      <c r="G165" s="130">
        <v>3.4180902500000001</v>
      </c>
      <c r="H165" s="130">
        <v>100.92799801</v>
      </c>
      <c r="I165" s="130">
        <v>1040.6429592699999</v>
      </c>
      <c r="J165" s="130">
        <v>74.131025480000005</v>
      </c>
      <c r="K165" s="130">
        <v>1.1958130199999999</v>
      </c>
      <c r="L165" s="130">
        <v>6.3582358699999997</v>
      </c>
      <c r="M165" s="130">
        <v>3.5998999999999997E-4</v>
      </c>
      <c r="N165" s="130">
        <v>0.42803192000000001</v>
      </c>
      <c r="O165" s="130">
        <v>4.7239989700000002</v>
      </c>
      <c r="P165" s="130">
        <v>7.0508205300000002</v>
      </c>
      <c r="Q165" s="130">
        <v>0.64899839999999998</v>
      </c>
      <c r="R165" s="130">
        <v>8.49501302</v>
      </c>
      <c r="S165" s="130">
        <v>0</v>
      </c>
      <c r="T165" s="130">
        <v>0.81380132000000005</v>
      </c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</row>
    <row r="166" spans="1:52">
      <c r="A166" s="9">
        <v>45261</v>
      </c>
      <c r="B166" s="130">
        <v>8896.0062868500008</v>
      </c>
      <c r="C166" s="130">
        <v>4967.8529426799996</v>
      </c>
      <c r="D166" s="130">
        <v>19.087334590000001</v>
      </c>
      <c r="E166" s="130">
        <v>2559.1129632500001</v>
      </c>
      <c r="F166" s="130">
        <v>74.267039519999997</v>
      </c>
      <c r="G166" s="130">
        <v>4.3566268499999996</v>
      </c>
      <c r="H166" s="130">
        <v>96.131186009999993</v>
      </c>
      <c r="I166" s="130">
        <v>1051.5583819399999</v>
      </c>
      <c r="J166" s="130">
        <v>97.660543020000006</v>
      </c>
      <c r="K166" s="130">
        <v>1.1498425999999999</v>
      </c>
      <c r="L166" s="130">
        <v>4.42649895</v>
      </c>
      <c r="M166" s="130">
        <v>3.5998999999999997E-4</v>
      </c>
      <c r="N166" s="130">
        <v>0.42820391000000002</v>
      </c>
      <c r="O166" s="130">
        <v>4.1541784699999997</v>
      </c>
      <c r="P166" s="130">
        <v>5.9953791299999999</v>
      </c>
      <c r="Q166" s="130">
        <v>0.62360755000000001</v>
      </c>
      <c r="R166" s="130">
        <v>8.4149585099999999</v>
      </c>
      <c r="S166" s="130">
        <v>0</v>
      </c>
      <c r="T166" s="130">
        <v>0.78623988</v>
      </c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</row>
    <row r="167" spans="1:52">
      <c r="A167" s="9">
        <v>45292</v>
      </c>
      <c r="B167" s="130">
        <v>8797.3713079000008</v>
      </c>
      <c r="C167" s="130">
        <v>4801.8258770700004</v>
      </c>
      <c r="D167" s="130">
        <v>19.170332940000002</v>
      </c>
      <c r="E167" s="130">
        <v>2613.3313816</v>
      </c>
      <c r="F167" s="130">
        <v>69.345310100000006</v>
      </c>
      <c r="G167" s="130">
        <v>3.9798244399999998</v>
      </c>
      <c r="H167" s="130">
        <v>88.617002600000006</v>
      </c>
      <c r="I167" s="130">
        <v>1075.3798575400001</v>
      </c>
      <c r="J167" s="130">
        <v>100.58067794999999</v>
      </c>
      <c r="K167" s="130">
        <v>1.10307321</v>
      </c>
      <c r="L167" s="130">
        <v>5.1410799699999998</v>
      </c>
      <c r="M167" s="130">
        <v>3.5998999999999997E-4</v>
      </c>
      <c r="N167" s="130">
        <v>0</v>
      </c>
      <c r="O167" s="130">
        <v>4.0352996599999997</v>
      </c>
      <c r="P167" s="130">
        <v>6.0979608000000001</v>
      </c>
      <c r="Q167" s="130">
        <v>0.59786609000000002</v>
      </c>
      <c r="R167" s="130">
        <v>7.5580975199999996</v>
      </c>
      <c r="S167" s="130">
        <v>0</v>
      </c>
      <c r="T167" s="130">
        <v>0.60730642000000001</v>
      </c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</row>
    <row r="168" spans="1:52">
      <c r="A168" s="9">
        <v>45323</v>
      </c>
      <c r="B168" s="130">
        <v>8615.4985527400004</v>
      </c>
      <c r="C168" s="130">
        <v>4598.0156009800003</v>
      </c>
      <c r="D168" s="130">
        <v>19.16703965</v>
      </c>
      <c r="E168" s="130">
        <v>2646.3684402899999</v>
      </c>
      <c r="F168" s="130">
        <v>50.504916260000002</v>
      </c>
      <c r="G168" s="130">
        <v>4.1146107599999997</v>
      </c>
      <c r="H168" s="130">
        <v>85.046320899999998</v>
      </c>
      <c r="I168" s="130">
        <v>1088.42874502</v>
      </c>
      <c r="J168" s="130">
        <v>95.601003579999997</v>
      </c>
      <c r="K168" s="130">
        <v>1.05380578</v>
      </c>
      <c r="L168" s="130">
        <v>5.4184604099999998</v>
      </c>
      <c r="M168" s="130">
        <v>3.5998999999999997E-4</v>
      </c>
      <c r="N168" s="130">
        <v>0</v>
      </c>
      <c r="O168" s="130">
        <v>3.9670290000000001</v>
      </c>
      <c r="P168" s="130">
        <v>5.8456024199999996</v>
      </c>
      <c r="Q168" s="130">
        <v>0.57114573000000002</v>
      </c>
      <c r="R168" s="130">
        <v>8.8899198399999992</v>
      </c>
      <c r="S168" s="130">
        <v>0</v>
      </c>
      <c r="T168" s="130">
        <v>2.5055521299999999</v>
      </c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</row>
    <row r="169" spans="1:52">
      <c r="A169" s="9">
        <v>45352</v>
      </c>
      <c r="B169" s="130">
        <v>9174.0241512600005</v>
      </c>
      <c r="C169" s="130">
        <v>3948.9868610499998</v>
      </c>
      <c r="D169" s="130">
        <v>16.131772389999998</v>
      </c>
      <c r="E169" s="130">
        <v>4142.8565980200001</v>
      </c>
      <c r="F169" s="130">
        <v>53.988931909999998</v>
      </c>
      <c r="G169" s="130">
        <v>4.6610728400000001</v>
      </c>
      <c r="H169" s="130">
        <v>81.297803400000006</v>
      </c>
      <c r="I169" s="130">
        <v>803.05815470000005</v>
      </c>
      <c r="J169" s="130">
        <v>95.697790800000007</v>
      </c>
      <c r="K169" s="130">
        <v>1.0050857799999999</v>
      </c>
      <c r="L169" s="130">
        <v>5.6587175500000004</v>
      </c>
      <c r="M169" s="130">
        <v>3.5998999999999997E-4</v>
      </c>
      <c r="N169" s="130">
        <v>2.4499999999999999E-5</v>
      </c>
      <c r="O169" s="130">
        <v>3.0171614500000001</v>
      </c>
      <c r="P169" s="130">
        <v>6.0145392400000004</v>
      </c>
      <c r="Q169" s="130">
        <v>0.54483636000000002</v>
      </c>
      <c r="R169" s="130">
        <v>8.6655740699999999</v>
      </c>
      <c r="S169" s="130">
        <v>0</v>
      </c>
      <c r="T169" s="130">
        <v>2.4388672100000002</v>
      </c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</row>
    <row r="170" spans="1:52">
      <c r="A170" s="9">
        <v>45383</v>
      </c>
      <c r="B170" s="130">
        <v>9211.9919327700009</v>
      </c>
      <c r="C170" s="130">
        <v>3963.04141764</v>
      </c>
      <c r="D170" s="130">
        <v>15.029388709999999</v>
      </c>
      <c r="E170" s="130">
        <v>4168.2149752300002</v>
      </c>
      <c r="F170" s="130">
        <v>69.152036670000001</v>
      </c>
      <c r="G170" s="130">
        <v>5.6888185599999996</v>
      </c>
      <c r="H170" s="130">
        <v>77.289167399999997</v>
      </c>
      <c r="I170" s="130">
        <v>791.27130357999999</v>
      </c>
      <c r="J170" s="130">
        <v>97.750337349999995</v>
      </c>
      <c r="K170" s="130">
        <v>0.92252959000000001</v>
      </c>
      <c r="L170" s="130">
        <v>6.1977421599999998</v>
      </c>
      <c r="M170" s="130">
        <v>3.5998999999999997E-4</v>
      </c>
      <c r="N170" s="130">
        <v>0</v>
      </c>
      <c r="O170" s="130">
        <v>3.44747059</v>
      </c>
      <c r="P170" s="130">
        <v>2.5283694099999998</v>
      </c>
      <c r="Q170" s="130">
        <v>0.51526280000000002</v>
      </c>
      <c r="R170" s="130">
        <v>8.5787008500000006</v>
      </c>
      <c r="S170" s="130">
        <v>0</v>
      </c>
      <c r="T170" s="130">
        <v>2.3640522399999999</v>
      </c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18" customWidth="1"/>
    <col min="2" max="2" width="12.33203125" style="16" customWidth="1"/>
    <col min="3" max="3" width="15.109375" style="16" customWidth="1"/>
    <col min="4" max="6" width="9.44140625" style="13" customWidth="1"/>
    <col min="7" max="7" width="10.5546875" style="13" customWidth="1"/>
    <col min="8" max="8" width="10.88671875" style="13" customWidth="1"/>
    <col min="9" max="11" width="9.44140625" style="13" customWidth="1"/>
    <col min="12" max="13" width="12.33203125" style="16" customWidth="1"/>
    <col min="14" max="14" width="9.109375" style="16" collapsed="1"/>
    <col min="15" max="16384" width="9.109375" style="16"/>
  </cols>
  <sheetData>
    <row r="1" spans="1:20" s="27" customFormat="1" ht="14.4">
      <c r="A1" s="4" t="s">
        <v>128</v>
      </c>
    </row>
    <row r="2" spans="1:20" s="27" customFormat="1" ht="5.25" customHeight="1">
      <c r="A2" s="51"/>
    </row>
    <row r="3" spans="1:20" ht="26.25" customHeight="1">
      <c r="A3" s="219" t="s">
        <v>66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</row>
    <row r="4" spans="1:20" ht="12.75" customHeight="1">
      <c r="A4" s="11" t="s">
        <v>127</v>
      </c>
    </row>
    <row r="5" spans="1:20" ht="12.75" customHeight="1">
      <c r="A5" s="17" t="s">
        <v>228</v>
      </c>
    </row>
    <row r="6" spans="1:20" s="34" customFormat="1">
      <c r="A6" s="221" t="s">
        <v>0</v>
      </c>
      <c r="B6" s="210" t="s">
        <v>1</v>
      </c>
      <c r="C6" s="210" t="s">
        <v>54</v>
      </c>
      <c r="D6" s="199" t="s">
        <v>2</v>
      </c>
      <c r="E6" s="199"/>
      <c r="F6" s="199"/>
      <c r="G6" s="199"/>
      <c r="H6" s="199"/>
      <c r="I6" s="199"/>
      <c r="J6" s="199"/>
      <c r="K6" s="199"/>
      <c r="L6" s="210" t="s">
        <v>53</v>
      </c>
      <c r="M6" s="222" t="s">
        <v>52</v>
      </c>
    </row>
    <row r="7" spans="1:20" s="34" customFormat="1">
      <c r="A7" s="221"/>
      <c r="B7" s="210"/>
      <c r="C7" s="210"/>
      <c r="D7" s="199" t="s">
        <v>17</v>
      </c>
      <c r="E7" s="200"/>
      <c r="F7" s="200"/>
      <c r="G7" s="200"/>
      <c r="H7" s="199" t="s">
        <v>9</v>
      </c>
      <c r="I7" s="200"/>
      <c r="J7" s="200"/>
      <c r="K7" s="200"/>
      <c r="L7" s="210"/>
      <c r="M7" s="222"/>
    </row>
    <row r="8" spans="1:20" ht="27.6">
      <c r="A8" s="221"/>
      <c r="B8" s="210"/>
      <c r="C8" s="210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0"/>
      <c r="M8" s="222"/>
    </row>
    <row r="9" spans="1:20" hidden="1">
      <c r="A9" s="119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20"/>
    </row>
    <row r="10" spans="1:20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</row>
    <row r="11" spans="1:20" hidden="1" outlineLevel="1">
      <c r="A11" s="9">
        <v>40544</v>
      </c>
      <c r="B11" s="130">
        <v>2626.8916729100001</v>
      </c>
      <c r="C11" s="130"/>
      <c r="D11" s="21"/>
      <c r="E11" s="21"/>
      <c r="F11" s="21"/>
      <c r="G11" s="21"/>
      <c r="H11" s="21"/>
      <c r="I11" s="21"/>
      <c r="J11" s="21"/>
      <c r="K11" s="21"/>
      <c r="L11" s="130"/>
      <c r="M11" s="130"/>
      <c r="N11" s="130"/>
      <c r="O11" s="130"/>
      <c r="P11" s="130"/>
      <c r="Q11" s="130"/>
      <c r="R11" s="130"/>
      <c r="S11" s="130"/>
      <c r="T11" s="130"/>
    </row>
    <row r="12" spans="1:20" hidden="1" outlineLevel="1">
      <c r="A12" s="9">
        <v>40575</v>
      </c>
      <c r="B12" s="130">
        <v>2654.95832685</v>
      </c>
      <c r="C12" s="130"/>
      <c r="D12" s="21"/>
      <c r="E12" s="21"/>
      <c r="F12" s="21"/>
      <c r="G12" s="21"/>
      <c r="H12" s="21"/>
      <c r="I12" s="21"/>
      <c r="J12" s="21"/>
      <c r="K12" s="21"/>
      <c r="L12" s="130"/>
      <c r="M12" s="130"/>
      <c r="N12" s="130"/>
      <c r="O12" s="130"/>
      <c r="P12" s="130"/>
      <c r="Q12" s="130"/>
      <c r="R12" s="130"/>
      <c r="S12" s="130"/>
      <c r="T12" s="130"/>
    </row>
    <row r="13" spans="1:20" hidden="1" outlineLevel="1">
      <c r="A13" s="9">
        <v>40603</v>
      </c>
      <c r="B13" s="130">
        <v>2734.1050425100002</v>
      </c>
      <c r="C13" s="130"/>
      <c r="D13" s="21"/>
      <c r="E13" s="21"/>
      <c r="F13" s="21"/>
      <c r="G13" s="21"/>
      <c r="H13" s="21"/>
      <c r="I13" s="21"/>
      <c r="J13" s="21"/>
      <c r="K13" s="21"/>
      <c r="L13" s="130"/>
      <c r="M13" s="130"/>
      <c r="N13" s="130"/>
      <c r="O13" s="130"/>
      <c r="P13" s="130"/>
      <c r="Q13" s="130"/>
      <c r="R13" s="130"/>
      <c r="S13" s="130"/>
      <c r="T13" s="130"/>
    </row>
    <row r="14" spans="1:20" hidden="1" outlineLevel="1">
      <c r="A14" s="9">
        <v>40634</v>
      </c>
      <c r="B14" s="130">
        <v>2867.0868569499999</v>
      </c>
      <c r="C14" s="130"/>
      <c r="D14" s="21"/>
      <c r="E14" s="21"/>
      <c r="F14" s="21"/>
      <c r="G14" s="21"/>
      <c r="H14" s="21"/>
      <c r="I14" s="21"/>
      <c r="J14" s="21"/>
      <c r="K14" s="21"/>
      <c r="L14" s="130"/>
      <c r="M14" s="130"/>
      <c r="N14" s="130"/>
      <c r="O14" s="130"/>
      <c r="P14" s="130"/>
      <c r="Q14" s="130"/>
      <c r="R14" s="130"/>
      <c r="S14" s="130"/>
      <c r="T14" s="130"/>
    </row>
    <row r="15" spans="1:20" hidden="1" outlineLevel="1">
      <c r="A15" s="9">
        <v>40664</v>
      </c>
      <c r="B15" s="130">
        <v>2898.4418162299999</v>
      </c>
      <c r="C15" s="130"/>
      <c r="D15" s="21"/>
      <c r="E15" s="21"/>
      <c r="F15" s="21"/>
      <c r="G15" s="21"/>
      <c r="H15" s="21"/>
      <c r="I15" s="21"/>
      <c r="J15" s="21"/>
      <c r="K15" s="21"/>
      <c r="L15" s="130"/>
      <c r="M15" s="130"/>
      <c r="N15" s="130"/>
      <c r="O15" s="130"/>
      <c r="P15" s="130"/>
      <c r="Q15" s="130"/>
      <c r="R15" s="130"/>
      <c r="S15" s="130"/>
      <c r="T15" s="130"/>
    </row>
    <row r="16" spans="1:20" hidden="1" outlineLevel="1">
      <c r="A16" s="9">
        <v>40695</v>
      </c>
      <c r="B16" s="130">
        <v>2961.3661752500002</v>
      </c>
      <c r="C16" s="130"/>
      <c r="D16" s="21"/>
      <c r="E16" s="21"/>
      <c r="F16" s="21"/>
      <c r="G16" s="21"/>
      <c r="H16" s="21"/>
      <c r="I16" s="21"/>
      <c r="J16" s="21"/>
      <c r="K16" s="21"/>
      <c r="L16" s="130"/>
      <c r="M16" s="130"/>
      <c r="N16" s="130"/>
      <c r="O16" s="130"/>
      <c r="P16" s="130"/>
      <c r="Q16" s="130"/>
      <c r="R16" s="130"/>
      <c r="S16" s="130"/>
      <c r="T16" s="130"/>
    </row>
    <row r="17" spans="1:20" hidden="1" outlineLevel="1">
      <c r="A17" s="9">
        <v>40725</v>
      </c>
      <c r="B17" s="130">
        <v>3023.6516489400001</v>
      </c>
      <c r="C17" s="130"/>
      <c r="D17" s="21"/>
      <c r="E17" s="21"/>
      <c r="F17" s="21"/>
      <c r="G17" s="21"/>
      <c r="H17" s="21"/>
      <c r="I17" s="21"/>
      <c r="J17" s="21"/>
      <c r="K17" s="21"/>
      <c r="L17" s="130"/>
      <c r="M17" s="130"/>
      <c r="N17" s="130"/>
      <c r="O17" s="130"/>
      <c r="P17" s="130"/>
      <c r="Q17" s="130"/>
      <c r="R17" s="130"/>
      <c r="S17" s="130"/>
      <c r="T17" s="130"/>
    </row>
    <row r="18" spans="1:20" hidden="1" outlineLevel="1">
      <c r="A18" s="9">
        <v>40756</v>
      </c>
      <c r="B18" s="130">
        <v>3034.2930820400002</v>
      </c>
      <c r="C18" s="130"/>
      <c r="D18" s="21"/>
      <c r="E18" s="21"/>
      <c r="F18" s="21"/>
      <c r="G18" s="21"/>
      <c r="H18" s="21"/>
      <c r="I18" s="21"/>
      <c r="J18" s="21"/>
      <c r="K18" s="21"/>
      <c r="L18" s="130"/>
      <c r="M18" s="130"/>
      <c r="N18" s="130"/>
      <c r="O18" s="130"/>
      <c r="P18" s="130"/>
      <c r="Q18" s="130"/>
      <c r="R18" s="130"/>
      <c r="S18" s="130"/>
      <c r="T18" s="130"/>
    </row>
    <row r="19" spans="1:20" hidden="1" outlineLevel="1">
      <c r="A19" s="9">
        <v>40787</v>
      </c>
      <c r="B19" s="130">
        <v>3068.1475854999999</v>
      </c>
      <c r="C19" s="130"/>
      <c r="D19" s="21"/>
      <c r="E19" s="21"/>
      <c r="F19" s="21"/>
      <c r="G19" s="21"/>
      <c r="H19" s="21"/>
      <c r="I19" s="21"/>
      <c r="J19" s="21"/>
      <c r="K19" s="21"/>
      <c r="L19" s="130"/>
      <c r="M19" s="130"/>
      <c r="N19" s="130"/>
      <c r="O19" s="130"/>
      <c r="P19" s="130"/>
      <c r="Q19" s="130"/>
      <c r="R19" s="130"/>
      <c r="S19" s="130"/>
      <c r="T19" s="130"/>
    </row>
    <row r="20" spans="1:20" hidden="1" outlineLevel="1">
      <c r="A20" s="9">
        <v>40817</v>
      </c>
      <c r="B20" s="130">
        <v>3110.3229422999998</v>
      </c>
      <c r="C20" s="130"/>
      <c r="D20" s="21"/>
      <c r="E20" s="21"/>
      <c r="F20" s="21"/>
      <c r="G20" s="21"/>
      <c r="H20" s="21"/>
      <c r="I20" s="21"/>
      <c r="J20" s="21"/>
      <c r="K20" s="21"/>
      <c r="L20" s="130"/>
      <c r="M20" s="130"/>
      <c r="N20" s="130"/>
      <c r="O20" s="130"/>
      <c r="P20" s="130"/>
      <c r="Q20" s="130"/>
      <c r="R20" s="130"/>
      <c r="S20" s="130"/>
      <c r="T20" s="130"/>
    </row>
    <row r="21" spans="1:20" hidden="1" outlineLevel="1">
      <c r="A21" s="9">
        <v>40848</v>
      </c>
      <c r="B21" s="130">
        <v>3083.58992373</v>
      </c>
      <c r="C21" s="130"/>
      <c r="D21" s="21"/>
      <c r="E21" s="21"/>
      <c r="F21" s="21"/>
      <c r="G21" s="21"/>
      <c r="H21" s="21"/>
      <c r="I21" s="21"/>
      <c r="J21" s="21"/>
      <c r="K21" s="21"/>
      <c r="L21" s="130"/>
      <c r="M21" s="130"/>
      <c r="N21" s="130"/>
      <c r="O21" s="130"/>
      <c r="P21" s="130"/>
      <c r="Q21" s="130"/>
      <c r="R21" s="130"/>
      <c r="S21" s="130"/>
      <c r="T21" s="130"/>
    </row>
    <row r="22" spans="1:20" hidden="1" outlineLevel="1">
      <c r="A22" s="9">
        <v>40878</v>
      </c>
      <c r="B22" s="130">
        <v>2814.3215963100001</v>
      </c>
      <c r="C22" s="130"/>
      <c r="D22" s="21"/>
      <c r="E22" s="21"/>
      <c r="F22" s="21"/>
      <c r="G22" s="21"/>
      <c r="H22" s="21"/>
      <c r="I22" s="21"/>
      <c r="J22" s="21"/>
      <c r="K22" s="21"/>
      <c r="L22" s="130"/>
      <c r="M22" s="130"/>
      <c r="N22" s="130"/>
      <c r="O22" s="130"/>
      <c r="P22" s="130"/>
      <c r="Q22" s="130"/>
      <c r="R22" s="130"/>
      <c r="S22" s="130"/>
      <c r="T22" s="130"/>
    </row>
    <row r="23" spans="1:20" hidden="1" outlineLevel="1">
      <c r="A23" s="9">
        <v>40909</v>
      </c>
      <c r="B23" s="130">
        <v>2873.6245664899998</v>
      </c>
      <c r="C23" s="130"/>
      <c r="D23" s="21"/>
      <c r="E23" s="21"/>
      <c r="F23" s="21"/>
      <c r="G23" s="21"/>
      <c r="H23" s="21"/>
      <c r="I23" s="21"/>
      <c r="J23" s="21"/>
      <c r="K23" s="21"/>
      <c r="L23" s="130"/>
      <c r="M23" s="130"/>
      <c r="N23" s="130"/>
      <c r="O23" s="130"/>
      <c r="P23" s="130"/>
      <c r="Q23" s="130"/>
      <c r="R23" s="130"/>
      <c r="S23" s="130"/>
      <c r="T23" s="130"/>
    </row>
    <row r="24" spans="1:20" hidden="1" outlineLevel="1">
      <c r="A24" s="9">
        <v>40940</v>
      </c>
      <c r="B24" s="130">
        <v>2927.2669220500002</v>
      </c>
      <c r="C24" s="130"/>
      <c r="D24" s="21"/>
      <c r="E24" s="21"/>
      <c r="F24" s="21"/>
      <c r="G24" s="21"/>
      <c r="H24" s="21"/>
      <c r="I24" s="21"/>
      <c r="J24" s="21"/>
      <c r="K24" s="21"/>
      <c r="L24" s="130"/>
      <c r="M24" s="130"/>
      <c r="N24" s="130"/>
      <c r="O24" s="130"/>
      <c r="P24" s="130"/>
      <c r="Q24" s="130"/>
      <c r="R24" s="130"/>
      <c r="S24" s="130"/>
      <c r="T24" s="130"/>
    </row>
    <row r="25" spans="1:20" hidden="1" outlineLevel="1">
      <c r="A25" s="9">
        <v>40969</v>
      </c>
      <c r="B25" s="130">
        <v>2902.59632801</v>
      </c>
      <c r="C25" s="130"/>
      <c r="D25" s="21"/>
      <c r="E25" s="21"/>
      <c r="F25" s="21"/>
      <c r="G25" s="21"/>
      <c r="H25" s="21"/>
      <c r="I25" s="21"/>
      <c r="J25" s="21"/>
      <c r="K25" s="21"/>
      <c r="L25" s="130"/>
      <c r="M25" s="130"/>
      <c r="N25" s="130"/>
      <c r="O25" s="130"/>
      <c r="P25" s="130"/>
      <c r="Q25" s="130"/>
      <c r="R25" s="130"/>
      <c r="S25" s="130"/>
      <c r="T25" s="130"/>
    </row>
    <row r="26" spans="1:20" hidden="1" outlineLevel="1">
      <c r="A26" s="9">
        <v>41000</v>
      </c>
      <c r="B26" s="130">
        <v>3006.67965159</v>
      </c>
      <c r="C26" s="130"/>
      <c r="D26" s="21"/>
      <c r="E26" s="21"/>
      <c r="F26" s="21"/>
      <c r="G26" s="21"/>
      <c r="H26" s="21"/>
      <c r="I26" s="21"/>
      <c r="J26" s="21"/>
      <c r="K26" s="21"/>
      <c r="L26" s="130"/>
      <c r="M26" s="130"/>
      <c r="N26" s="130"/>
      <c r="O26" s="130"/>
      <c r="P26" s="130"/>
      <c r="Q26" s="130"/>
      <c r="R26" s="130"/>
      <c r="S26" s="130"/>
      <c r="T26" s="130"/>
    </row>
    <row r="27" spans="1:20" hidden="1" outlineLevel="1">
      <c r="A27" s="9">
        <v>41030</v>
      </c>
      <c r="B27" s="130">
        <v>3065.3138153</v>
      </c>
      <c r="C27" s="130"/>
      <c r="D27" s="21"/>
      <c r="E27" s="21"/>
      <c r="F27" s="21"/>
      <c r="G27" s="21"/>
      <c r="H27" s="21"/>
      <c r="I27" s="21"/>
      <c r="J27" s="21"/>
      <c r="K27" s="21"/>
      <c r="L27" s="130"/>
      <c r="M27" s="130"/>
      <c r="N27" s="130"/>
      <c r="O27" s="130"/>
      <c r="P27" s="130"/>
      <c r="Q27" s="130"/>
      <c r="R27" s="130"/>
      <c r="S27" s="130"/>
      <c r="T27" s="130"/>
    </row>
    <row r="28" spans="1:20" hidden="1" outlineLevel="1">
      <c r="A28" s="9">
        <v>41061</v>
      </c>
      <c r="B28" s="130">
        <v>3118.27377643</v>
      </c>
      <c r="C28" s="130"/>
      <c r="D28" s="21"/>
      <c r="E28" s="21"/>
      <c r="F28" s="21"/>
      <c r="G28" s="21"/>
      <c r="H28" s="21"/>
      <c r="I28" s="21"/>
      <c r="J28" s="21"/>
      <c r="K28" s="21"/>
      <c r="L28" s="130"/>
      <c r="M28" s="130"/>
      <c r="N28" s="130"/>
      <c r="O28" s="130"/>
      <c r="P28" s="130"/>
      <c r="Q28" s="130"/>
      <c r="R28" s="130"/>
      <c r="S28" s="130"/>
      <c r="T28" s="130"/>
    </row>
    <row r="29" spans="1:20" hidden="1" outlineLevel="1">
      <c r="A29" s="9">
        <v>41091</v>
      </c>
      <c r="B29" s="130">
        <v>3107.6345099199998</v>
      </c>
      <c r="C29" s="130"/>
      <c r="D29" s="21"/>
      <c r="E29" s="21"/>
      <c r="F29" s="21"/>
      <c r="G29" s="21"/>
      <c r="H29" s="21"/>
      <c r="I29" s="21"/>
      <c r="J29" s="21"/>
      <c r="K29" s="21"/>
      <c r="L29" s="130"/>
      <c r="M29" s="130"/>
      <c r="N29" s="130"/>
      <c r="O29" s="130"/>
      <c r="P29" s="130"/>
      <c r="Q29" s="130"/>
      <c r="R29" s="130"/>
      <c r="S29" s="130"/>
      <c r="T29" s="130"/>
    </row>
    <row r="30" spans="1:20" hidden="1" outlineLevel="1">
      <c r="A30" s="9">
        <v>41122</v>
      </c>
      <c r="B30" s="130">
        <v>2881.91914933</v>
      </c>
      <c r="C30" s="130"/>
      <c r="D30" s="21"/>
      <c r="E30" s="21"/>
      <c r="F30" s="21"/>
      <c r="G30" s="21"/>
      <c r="H30" s="21"/>
      <c r="I30" s="21"/>
      <c r="J30" s="21"/>
      <c r="K30" s="21"/>
      <c r="L30" s="130"/>
      <c r="M30" s="130"/>
      <c r="N30" s="130"/>
      <c r="O30" s="130"/>
      <c r="P30" s="130"/>
      <c r="Q30" s="130"/>
      <c r="R30" s="130"/>
      <c r="S30" s="130"/>
      <c r="T30" s="130"/>
    </row>
    <row r="31" spans="1:20" hidden="1" outlineLevel="1">
      <c r="A31" s="9">
        <v>41153</v>
      </c>
      <c r="B31" s="130">
        <v>2770.9791932399999</v>
      </c>
      <c r="C31" s="130"/>
      <c r="D31" s="21"/>
      <c r="E31" s="21"/>
      <c r="F31" s="21"/>
      <c r="G31" s="21"/>
      <c r="H31" s="21"/>
      <c r="I31" s="21"/>
      <c r="J31" s="21"/>
      <c r="K31" s="21"/>
      <c r="L31" s="130"/>
      <c r="M31" s="130"/>
      <c r="N31" s="130"/>
      <c r="O31" s="130"/>
      <c r="P31" s="130"/>
      <c r="Q31" s="130"/>
      <c r="R31" s="130"/>
      <c r="S31" s="130"/>
      <c r="T31" s="130"/>
    </row>
    <row r="32" spans="1:20" hidden="1" outlineLevel="1">
      <c r="A32" s="9">
        <v>41183</v>
      </c>
      <c r="B32" s="130">
        <v>2733.3055577300001</v>
      </c>
      <c r="C32" s="130"/>
      <c r="D32" s="21"/>
      <c r="E32" s="21"/>
      <c r="F32" s="21"/>
      <c r="G32" s="21"/>
      <c r="H32" s="21"/>
      <c r="I32" s="21"/>
      <c r="J32" s="21"/>
      <c r="K32" s="21"/>
      <c r="L32" s="130"/>
      <c r="M32" s="130"/>
      <c r="N32" s="130"/>
      <c r="O32" s="130"/>
      <c r="P32" s="130"/>
      <c r="Q32" s="130"/>
      <c r="R32" s="130"/>
      <c r="S32" s="130"/>
      <c r="T32" s="130"/>
    </row>
    <row r="33" spans="1:20" hidden="1" outlineLevel="1">
      <c r="A33" s="9">
        <v>41214</v>
      </c>
      <c r="B33" s="130">
        <v>2787.66774184</v>
      </c>
      <c r="C33" s="130"/>
      <c r="D33" s="21"/>
      <c r="E33" s="21"/>
      <c r="F33" s="21"/>
      <c r="G33" s="21"/>
      <c r="H33" s="21"/>
      <c r="I33" s="21"/>
      <c r="J33" s="21"/>
      <c r="K33" s="21"/>
      <c r="L33" s="130"/>
      <c r="M33" s="130"/>
      <c r="N33" s="130"/>
      <c r="O33" s="130"/>
      <c r="P33" s="130"/>
      <c r="Q33" s="130"/>
      <c r="R33" s="130"/>
      <c r="S33" s="130"/>
      <c r="T33" s="130"/>
    </row>
    <row r="34" spans="1:20" hidden="1" outlineLevel="1">
      <c r="A34" s="9">
        <v>41244</v>
      </c>
      <c r="B34" s="130">
        <v>2767.0907844799999</v>
      </c>
      <c r="C34" s="130"/>
      <c r="D34" s="21"/>
      <c r="E34" s="21"/>
      <c r="F34" s="21"/>
      <c r="G34" s="21"/>
      <c r="H34" s="21"/>
      <c r="I34" s="21"/>
      <c r="J34" s="21"/>
      <c r="K34" s="21"/>
      <c r="L34" s="130"/>
      <c r="M34" s="130"/>
      <c r="N34" s="130"/>
      <c r="O34" s="130"/>
      <c r="P34" s="130"/>
      <c r="Q34" s="130"/>
      <c r="R34" s="130"/>
      <c r="S34" s="130"/>
      <c r="T34" s="130"/>
    </row>
    <row r="35" spans="1:20" hidden="1" outlineLevel="1">
      <c r="A35" s="9">
        <v>41275</v>
      </c>
      <c r="B35" s="130">
        <v>2811.4715281700001</v>
      </c>
      <c r="C35" s="130"/>
      <c r="D35" s="21"/>
      <c r="E35" s="21"/>
      <c r="F35" s="21"/>
      <c r="G35" s="21"/>
      <c r="H35" s="21"/>
      <c r="I35" s="21"/>
      <c r="J35" s="21"/>
      <c r="K35" s="21"/>
      <c r="L35" s="130"/>
      <c r="M35" s="130"/>
      <c r="N35" s="130"/>
      <c r="O35" s="130"/>
      <c r="P35" s="130"/>
      <c r="Q35" s="130"/>
      <c r="R35" s="130"/>
      <c r="S35" s="130"/>
      <c r="T35" s="130"/>
    </row>
    <row r="36" spans="1:20" hidden="1" outlineLevel="1">
      <c r="A36" s="9">
        <v>41306</v>
      </c>
      <c r="B36" s="130">
        <v>2817.4995003399999</v>
      </c>
      <c r="C36" s="130">
        <v>27.0514115</v>
      </c>
      <c r="D36" s="130">
        <v>21.532526910000001</v>
      </c>
      <c r="E36" s="130">
        <v>3.19289304</v>
      </c>
      <c r="F36" s="130">
        <v>11.11226873</v>
      </c>
      <c r="G36" s="130">
        <v>7.2273651399999999</v>
      </c>
      <c r="H36" s="130">
        <v>5.5188845899999999</v>
      </c>
      <c r="I36" s="130">
        <v>0</v>
      </c>
      <c r="J36" s="130">
        <v>3.98553552</v>
      </c>
      <c r="K36" s="130">
        <v>1.5333490700000001</v>
      </c>
      <c r="L36" s="130">
        <v>2790.4480888399999</v>
      </c>
      <c r="M36" s="130">
        <v>270.27895504000003</v>
      </c>
      <c r="N36" s="130"/>
      <c r="O36" s="130"/>
      <c r="P36" s="130"/>
      <c r="Q36" s="130"/>
      <c r="R36" s="130"/>
      <c r="S36" s="130"/>
      <c r="T36" s="130"/>
    </row>
    <row r="37" spans="1:20" hidden="1" outlineLevel="1">
      <c r="A37" s="9">
        <v>41334</v>
      </c>
      <c r="B37" s="130">
        <v>2883.5375706099999</v>
      </c>
      <c r="C37" s="130">
        <v>26.635071270000001</v>
      </c>
      <c r="D37" s="130">
        <v>21.130820660000001</v>
      </c>
      <c r="E37" s="130">
        <v>3.19289304</v>
      </c>
      <c r="F37" s="130">
        <v>10.97300862</v>
      </c>
      <c r="G37" s="130">
        <v>6.9649190000000001</v>
      </c>
      <c r="H37" s="130">
        <v>5.5042506099999997</v>
      </c>
      <c r="I37" s="130">
        <v>0</v>
      </c>
      <c r="J37" s="130">
        <v>3.98553552</v>
      </c>
      <c r="K37" s="130">
        <v>1.5187150899999999</v>
      </c>
      <c r="L37" s="130">
        <v>2856.9024993400003</v>
      </c>
      <c r="M37" s="130">
        <v>573.80309903</v>
      </c>
      <c r="N37" s="130"/>
      <c r="O37" s="130"/>
      <c r="P37" s="130"/>
      <c r="Q37" s="130"/>
      <c r="R37" s="130"/>
      <c r="S37" s="130"/>
      <c r="T37" s="130"/>
    </row>
    <row r="38" spans="1:20" hidden="1" outlineLevel="1">
      <c r="A38" s="9">
        <v>41365</v>
      </c>
      <c r="B38" s="130">
        <v>3019.8864217599998</v>
      </c>
      <c r="C38" s="130">
        <v>26.200629469999999</v>
      </c>
      <c r="D38" s="130">
        <v>20.705918189999998</v>
      </c>
      <c r="E38" s="130">
        <v>3.1871668400000002</v>
      </c>
      <c r="F38" s="130">
        <v>10.83474099</v>
      </c>
      <c r="G38" s="130">
        <v>6.6840103600000003</v>
      </c>
      <c r="H38" s="130">
        <v>5.4947112799999998</v>
      </c>
      <c r="I38" s="130">
        <v>0</v>
      </c>
      <c r="J38" s="130">
        <v>3.98553552</v>
      </c>
      <c r="K38" s="130">
        <v>1.50917576</v>
      </c>
      <c r="L38" s="130">
        <v>2993.6857922899999</v>
      </c>
      <c r="M38" s="130">
        <v>379.81946483000002</v>
      </c>
      <c r="N38" s="130"/>
      <c r="O38" s="130"/>
      <c r="P38" s="130"/>
      <c r="Q38" s="130"/>
      <c r="R38" s="130"/>
      <c r="S38" s="130"/>
      <c r="T38" s="130"/>
    </row>
    <row r="39" spans="1:20" hidden="1" outlineLevel="1">
      <c r="A39" s="9">
        <v>41395</v>
      </c>
      <c r="B39" s="130">
        <v>3014.2095856999999</v>
      </c>
      <c r="C39" s="130">
        <v>25.860038580000001</v>
      </c>
      <c r="D39" s="130">
        <v>20.360489470000001</v>
      </c>
      <c r="E39" s="130">
        <v>3.1871668400000002</v>
      </c>
      <c r="F39" s="130">
        <v>10.706245340000001</v>
      </c>
      <c r="G39" s="130">
        <v>6.4670772899999998</v>
      </c>
      <c r="H39" s="130">
        <v>5.4995491100000002</v>
      </c>
      <c r="I39" s="130">
        <v>0</v>
      </c>
      <c r="J39" s="130">
        <v>3.98553552</v>
      </c>
      <c r="K39" s="130">
        <v>1.51401359</v>
      </c>
      <c r="L39" s="130">
        <v>2988.3495471199999</v>
      </c>
      <c r="M39" s="130">
        <v>325.62678761000001</v>
      </c>
      <c r="N39" s="130"/>
      <c r="O39" s="130"/>
      <c r="P39" s="130"/>
      <c r="Q39" s="130"/>
      <c r="R39" s="130"/>
      <c r="S39" s="130"/>
      <c r="T39" s="130"/>
    </row>
    <row r="40" spans="1:20" hidden="1" outlineLevel="1">
      <c r="A40" s="9">
        <v>41426</v>
      </c>
      <c r="B40" s="130">
        <v>3065.9325192699998</v>
      </c>
      <c r="C40" s="130">
        <v>25.585111130000001</v>
      </c>
      <c r="D40" s="130">
        <v>20.071814289999999</v>
      </c>
      <c r="E40" s="130">
        <v>3.1871668400000002</v>
      </c>
      <c r="F40" s="130">
        <v>10.822654030000001</v>
      </c>
      <c r="G40" s="130">
        <v>6.0619934200000003</v>
      </c>
      <c r="H40" s="130">
        <v>5.5132968399999998</v>
      </c>
      <c r="I40" s="130">
        <v>0</v>
      </c>
      <c r="J40" s="130">
        <v>3.98553552</v>
      </c>
      <c r="K40" s="130">
        <v>1.52776132</v>
      </c>
      <c r="L40" s="130">
        <v>3040.34740814</v>
      </c>
      <c r="M40" s="130">
        <v>267.06113654000001</v>
      </c>
      <c r="N40" s="130"/>
      <c r="O40" s="130"/>
      <c r="P40" s="130"/>
      <c r="Q40" s="130"/>
      <c r="R40" s="130"/>
      <c r="S40" s="130"/>
      <c r="T40" s="130"/>
    </row>
    <row r="41" spans="1:20" hidden="1" outlineLevel="1">
      <c r="A41" s="9">
        <v>41456</v>
      </c>
      <c r="B41" s="130">
        <v>3099.8555348700002</v>
      </c>
      <c r="C41" s="130">
        <v>25.523470849999999</v>
      </c>
      <c r="D41" s="130">
        <v>20.034158860000002</v>
      </c>
      <c r="E41" s="130">
        <v>3.1871668400000002</v>
      </c>
      <c r="F41" s="130">
        <v>11.2104634</v>
      </c>
      <c r="G41" s="130">
        <v>5.63652862</v>
      </c>
      <c r="H41" s="130">
        <v>5.48931199</v>
      </c>
      <c r="I41" s="130">
        <v>0</v>
      </c>
      <c r="J41" s="130">
        <v>3.98553552</v>
      </c>
      <c r="K41" s="130">
        <v>1.50377647</v>
      </c>
      <c r="L41" s="130">
        <v>3074.3320640200004</v>
      </c>
      <c r="M41" s="130">
        <v>289.78301433000001</v>
      </c>
      <c r="N41" s="130"/>
      <c r="O41" s="130"/>
      <c r="P41" s="130"/>
      <c r="Q41" s="130"/>
      <c r="R41" s="130"/>
      <c r="S41" s="130"/>
      <c r="T41" s="130"/>
    </row>
    <row r="42" spans="1:20" hidden="1" outlineLevel="1">
      <c r="A42" s="9">
        <v>41487</v>
      </c>
      <c r="B42" s="130">
        <v>3048.6436687</v>
      </c>
      <c r="C42" s="130">
        <v>25.827709649999999</v>
      </c>
      <c r="D42" s="130">
        <v>20.353230190000001</v>
      </c>
      <c r="E42" s="130">
        <v>3.1871668400000002</v>
      </c>
      <c r="F42" s="130">
        <v>11.55710071</v>
      </c>
      <c r="G42" s="130">
        <v>5.6089626399999997</v>
      </c>
      <c r="H42" s="130">
        <v>5.4744794600000004</v>
      </c>
      <c r="I42" s="130">
        <v>0</v>
      </c>
      <c r="J42" s="130">
        <v>3.98553552</v>
      </c>
      <c r="K42" s="130">
        <v>1.48894394</v>
      </c>
      <c r="L42" s="130">
        <v>3022.8159590499999</v>
      </c>
      <c r="M42" s="130">
        <v>292.97990987999998</v>
      </c>
      <c r="N42" s="130"/>
      <c r="O42" s="130"/>
      <c r="P42" s="130"/>
      <c r="Q42" s="130"/>
      <c r="R42" s="130"/>
      <c r="S42" s="130"/>
      <c r="T42" s="130"/>
    </row>
    <row r="43" spans="1:20" hidden="1" outlineLevel="1">
      <c r="A43" s="9">
        <v>41518</v>
      </c>
      <c r="B43" s="130">
        <v>3076.73718646</v>
      </c>
      <c r="C43" s="130">
        <v>25.31880614</v>
      </c>
      <c r="D43" s="130">
        <v>19.845256890000002</v>
      </c>
      <c r="E43" s="130">
        <v>3.1871668400000002</v>
      </c>
      <c r="F43" s="130">
        <v>11.88129606</v>
      </c>
      <c r="G43" s="130">
        <v>4.7767939899999998</v>
      </c>
      <c r="H43" s="130">
        <v>5.4735492499999996</v>
      </c>
      <c r="I43" s="130">
        <v>0</v>
      </c>
      <c r="J43" s="130">
        <v>3.98553552</v>
      </c>
      <c r="K43" s="130">
        <v>1.48801373</v>
      </c>
      <c r="L43" s="130">
        <v>3051.4183803199999</v>
      </c>
      <c r="M43" s="130">
        <v>393.79432277000001</v>
      </c>
      <c r="N43" s="130"/>
      <c r="O43" s="130"/>
      <c r="P43" s="130"/>
      <c r="Q43" s="130"/>
      <c r="R43" s="130"/>
      <c r="S43" s="130"/>
      <c r="T43" s="130"/>
    </row>
    <row r="44" spans="1:20" hidden="1" outlineLevel="1">
      <c r="A44" s="9">
        <v>41548</v>
      </c>
      <c r="B44" s="130">
        <v>2338.58789093</v>
      </c>
      <c r="C44" s="130">
        <v>24.642815769999999</v>
      </c>
      <c r="D44" s="130">
        <v>19.237108460000002</v>
      </c>
      <c r="E44" s="130">
        <v>3.1871668400000002</v>
      </c>
      <c r="F44" s="130">
        <v>12.168273790000001</v>
      </c>
      <c r="G44" s="130">
        <v>3.88166783</v>
      </c>
      <c r="H44" s="130">
        <v>5.4057073100000004</v>
      </c>
      <c r="I44" s="130">
        <v>0</v>
      </c>
      <c r="J44" s="130">
        <v>3.98553552</v>
      </c>
      <c r="K44" s="130">
        <v>1.4201717899999999</v>
      </c>
      <c r="L44" s="130">
        <v>2313.9450751600002</v>
      </c>
      <c r="M44" s="130">
        <v>383.69906357999997</v>
      </c>
      <c r="N44" s="130"/>
      <c r="O44" s="130"/>
      <c r="P44" s="130"/>
      <c r="Q44" s="130"/>
      <c r="R44" s="130"/>
      <c r="S44" s="130"/>
      <c r="T44" s="130"/>
    </row>
    <row r="45" spans="1:20" hidden="1" outlineLevel="1">
      <c r="A45" s="9">
        <v>41579</v>
      </c>
      <c r="B45" s="130">
        <v>2385.21682667</v>
      </c>
      <c r="C45" s="130">
        <v>25.395018780000001</v>
      </c>
      <c r="D45" s="130">
        <v>20.04226431</v>
      </c>
      <c r="E45" s="130">
        <v>3.1871668400000002</v>
      </c>
      <c r="F45" s="130">
        <v>13.172187490000001</v>
      </c>
      <c r="G45" s="130">
        <v>3.6829099799999998</v>
      </c>
      <c r="H45" s="130">
        <v>5.3527544699999998</v>
      </c>
      <c r="I45" s="130">
        <v>0</v>
      </c>
      <c r="J45" s="130">
        <v>3.98553552</v>
      </c>
      <c r="K45" s="130">
        <v>1.36721895</v>
      </c>
      <c r="L45" s="130">
        <v>2359.8218078899999</v>
      </c>
      <c r="M45" s="130">
        <v>382.82466681</v>
      </c>
      <c r="N45" s="130"/>
      <c r="O45" s="130"/>
      <c r="P45" s="130"/>
      <c r="Q45" s="130"/>
      <c r="R45" s="130"/>
      <c r="S45" s="130"/>
      <c r="T45" s="130"/>
    </row>
    <row r="46" spans="1:20" hidden="1" outlineLevel="1">
      <c r="A46" s="9">
        <v>41609</v>
      </c>
      <c r="B46" s="130">
        <v>2413.2233534299999</v>
      </c>
      <c r="C46" s="130">
        <v>25.199468029999998</v>
      </c>
      <c r="D46" s="130">
        <v>19.84663226</v>
      </c>
      <c r="E46" s="130">
        <v>3.1871668400000002</v>
      </c>
      <c r="F46" s="130">
        <v>12.997128</v>
      </c>
      <c r="G46" s="130">
        <v>3.6623374200000001</v>
      </c>
      <c r="H46" s="130">
        <v>5.3528357700000004</v>
      </c>
      <c r="I46" s="130">
        <v>0</v>
      </c>
      <c r="J46" s="130">
        <v>3.98553552</v>
      </c>
      <c r="K46" s="130">
        <v>1.36730025</v>
      </c>
      <c r="L46" s="130">
        <v>2388.0238853999999</v>
      </c>
      <c r="M46" s="130">
        <v>378.58591865</v>
      </c>
      <c r="N46" s="130"/>
      <c r="O46" s="130"/>
      <c r="P46" s="130"/>
      <c r="Q46" s="130"/>
      <c r="R46" s="130"/>
      <c r="S46" s="130"/>
      <c r="T46" s="130"/>
    </row>
    <row r="47" spans="1:20" hidden="1" outlineLevel="1">
      <c r="A47" s="9">
        <v>41640</v>
      </c>
      <c r="B47" s="130">
        <v>2427.3291605099998</v>
      </c>
      <c r="C47" s="130">
        <v>24.611864300000001</v>
      </c>
      <c r="D47" s="130">
        <v>19.277128449999999</v>
      </c>
      <c r="E47" s="130">
        <v>3.1871668400000002</v>
      </c>
      <c r="F47" s="130">
        <v>12.816073619999999</v>
      </c>
      <c r="G47" s="130">
        <v>3.27388799</v>
      </c>
      <c r="H47" s="130">
        <v>5.3347358500000004</v>
      </c>
      <c r="I47" s="130">
        <v>0</v>
      </c>
      <c r="J47" s="130">
        <v>3.98553552</v>
      </c>
      <c r="K47" s="130">
        <v>1.3492003299999999</v>
      </c>
      <c r="L47" s="130">
        <v>2402.7172962099999</v>
      </c>
      <c r="M47" s="130">
        <v>363.93872805000001</v>
      </c>
      <c r="N47" s="130"/>
      <c r="O47" s="130"/>
      <c r="P47" s="130"/>
      <c r="Q47" s="130"/>
      <c r="R47" s="130"/>
      <c r="S47" s="130"/>
      <c r="T47" s="130"/>
    </row>
    <row r="48" spans="1:20" hidden="1" outlineLevel="1">
      <c r="A48" s="9">
        <v>41671</v>
      </c>
      <c r="B48" s="130">
        <v>2215.5150736999999</v>
      </c>
      <c r="C48" s="130">
        <v>25.74491909</v>
      </c>
      <c r="D48" s="130">
        <v>19.086420239999999</v>
      </c>
      <c r="E48" s="130">
        <v>3.1871668400000002</v>
      </c>
      <c r="F48" s="130">
        <v>12.61742845</v>
      </c>
      <c r="G48" s="130">
        <v>3.2818249499999999</v>
      </c>
      <c r="H48" s="130">
        <v>6.65849885</v>
      </c>
      <c r="I48" s="130">
        <v>0</v>
      </c>
      <c r="J48" s="130">
        <v>4.9794511899999998</v>
      </c>
      <c r="K48" s="130">
        <v>1.6790476599999999</v>
      </c>
      <c r="L48" s="130">
        <v>2189.7701546099997</v>
      </c>
      <c r="M48" s="130">
        <v>289.21932408999999</v>
      </c>
      <c r="N48" s="130"/>
      <c r="O48" s="130"/>
      <c r="P48" s="130"/>
      <c r="Q48" s="130"/>
      <c r="R48" s="130"/>
      <c r="S48" s="130"/>
      <c r="T48" s="130"/>
    </row>
    <row r="49" spans="1:20" hidden="1" outlineLevel="1">
      <c r="A49" s="9">
        <v>41699</v>
      </c>
      <c r="B49" s="130">
        <v>2415.76692456</v>
      </c>
      <c r="C49" s="130">
        <v>24.716483419999999</v>
      </c>
      <c r="D49" s="130">
        <v>17.400450960000001</v>
      </c>
      <c r="E49" s="130">
        <v>3.1871668400000002</v>
      </c>
      <c r="F49" s="130">
        <v>12.445354910000001</v>
      </c>
      <c r="G49" s="130">
        <v>1.7679292099999999</v>
      </c>
      <c r="H49" s="130">
        <v>7.3160324599999997</v>
      </c>
      <c r="I49" s="130">
        <v>0</v>
      </c>
      <c r="J49" s="130">
        <v>5.4622729200000002</v>
      </c>
      <c r="K49" s="130">
        <v>1.85375954</v>
      </c>
      <c r="L49" s="130">
        <v>2391.0504411400002</v>
      </c>
      <c r="M49" s="130">
        <v>287.50387856999998</v>
      </c>
      <c r="N49" s="130"/>
      <c r="O49" s="130"/>
      <c r="P49" s="130"/>
      <c r="Q49" s="130"/>
      <c r="R49" s="130"/>
      <c r="S49" s="130"/>
      <c r="T49" s="130"/>
    </row>
    <row r="50" spans="1:20" hidden="1" outlineLevel="1">
      <c r="A50" s="9">
        <v>41730</v>
      </c>
      <c r="B50" s="130">
        <v>2587.9999415799998</v>
      </c>
      <c r="C50" s="130">
        <v>24.538966649999999</v>
      </c>
      <c r="D50" s="130">
        <v>17.01347956</v>
      </c>
      <c r="E50" s="130">
        <v>3.1871668400000002</v>
      </c>
      <c r="F50" s="130">
        <v>12.202433920000001</v>
      </c>
      <c r="G50" s="130">
        <v>1.6238788</v>
      </c>
      <c r="H50" s="130">
        <v>7.5254870900000004</v>
      </c>
      <c r="I50" s="130">
        <v>0</v>
      </c>
      <c r="J50" s="130">
        <v>5.6851502700000003</v>
      </c>
      <c r="K50" s="130">
        <v>1.8403368200000001</v>
      </c>
      <c r="L50" s="130">
        <v>2563.4609749300002</v>
      </c>
      <c r="M50" s="130">
        <v>306.24963080999999</v>
      </c>
      <c r="N50" s="130"/>
      <c r="O50" s="130"/>
      <c r="P50" s="130"/>
      <c r="Q50" s="130"/>
      <c r="R50" s="130"/>
      <c r="S50" s="130"/>
      <c r="T50" s="130"/>
    </row>
    <row r="51" spans="1:20" hidden="1" outlineLevel="1">
      <c r="A51" s="9">
        <v>41760</v>
      </c>
      <c r="B51" s="130">
        <v>2619.1641659500001</v>
      </c>
      <c r="C51" s="130">
        <v>24.36985147</v>
      </c>
      <c r="D51" s="130">
        <v>16.64519086</v>
      </c>
      <c r="E51" s="130">
        <v>3.1871668400000002</v>
      </c>
      <c r="F51" s="130">
        <v>11.827234689999999</v>
      </c>
      <c r="G51" s="130">
        <v>1.63078933</v>
      </c>
      <c r="H51" s="130">
        <v>7.7246606099999999</v>
      </c>
      <c r="I51" s="130">
        <v>0</v>
      </c>
      <c r="J51" s="130">
        <v>5.8713460299999998</v>
      </c>
      <c r="K51" s="130">
        <v>1.8533145799999999</v>
      </c>
      <c r="L51" s="130">
        <v>2594.7943144800001</v>
      </c>
      <c r="M51" s="130">
        <v>319.18991039999997</v>
      </c>
      <c r="N51" s="130"/>
      <c r="O51" s="130"/>
      <c r="P51" s="130"/>
      <c r="Q51" s="130"/>
      <c r="R51" s="130"/>
      <c r="S51" s="130"/>
      <c r="T51" s="130"/>
    </row>
    <row r="52" spans="1:20" hidden="1" outlineLevel="1">
      <c r="A52" s="9">
        <v>41791</v>
      </c>
      <c r="B52" s="130">
        <v>2357.9309776599998</v>
      </c>
      <c r="C52" s="130">
        <v>15.06994534</v>
      </c>
      <c r="D52" s="130">
        <v>13.22197575</v>
      </c>
      <c r="E52" s="130">
        <v>0</v>
      </c>
      <c r="F52" s="130">
        <v>11.58282292</v>
      </c>
      <c r="G52" s="130">
        <v>1.63915283</v>
      </c>
      <c r="H52" s="130">
        <v>1.8479695899999999</v>
      </c>
      <c r="I52" s="130">
        <v>0</v>
      </c>
      <c r="J52" s="130">
        <v>0</v>
      </c>
      <c r="K52" s="130">
        <v>1.8479695899999999</v>
      </c>
      <c r="L52" s="130">
        <v>2342.86103232</v>
      </c>
      <c r="M52" s="130">
        <v>251.38435716000001</v>
      </c>
      <c r="N52" s="130"/>
      <c r="O52" s="130"/>
      <c r="P52" s="130"/>
      <c r="Q52" s="130"/>
      <c r="R52" s="130"/>
      <c r="S52" s="130"/>
      <c r="T52" s="130"/>
    </row>
    <row r="53" spans="1:20" hidden="1" outlineLevel="1">
      <c r="A53" s="9">
        <v>41821</v>
      </c>
      <c r="B53" s="130">
        <v>2379.4530990200001</v>
      </c>
      <c r="C53" s="130">
        <v>16.059576100000001</v>
      </c>
      <c r="D53" s="130">
        <v>14.212782880000001</v>
      </c>
      <c r="E53" s="130">
        <v>0</v>
      </c>
      <c r="F53" s="130">
        <v>12.56943326</v>
      </c>
      <c r="G53" s="130">
        <v>1.64334962</v>
      </c>
      <c r="H53" s="130">
        <v>1.8467932199999999</v>
      </c>
      <c r="I53" s="130">
        <v>0</v>
      </c>
      <c r="J53" s="130">
        <v>0</v>
      </c>
      <c r="K53" s="130">
        <v>1.8467932199999999</v>
      </c>
      <c r="L53" s="130">
        <v>2363.3935229200001</v>
      </c>
      <c r="M53" s="130">
        <v>216.11318917</v>
      </c>
      <c r="N53" s="130"/>
      <c r="O53" s="130"/>
      <c r="P53" s="130"/>
      <c r="Q53" s="130"/>
      <c r="R53" s="130"/>
      <c r="S53" s="130"/>
      <c r="T53" s="130"/>
    </row>
    <row r="54" spans="1:20" hidden="1" outlineLevel="1">
      <c r="A54" s="9">
        <v>41852</v>
      </c>
      <c r="B54" s="130">
        <v>2375.3050933300001</v>
      </c>
      <c r="C54" s="130">
        <v>17.293090729999999</v>
      </c>
      <c r="D54" s="130">
        <v>15.329091910000001</v>
      </c>
      <c r="E54" s="130">
        <v>0</v>
      </c>
      <c r="F54" s="130">
        <v>13.676111649999999</v>
      </c>
      <c r="G54" s="130">
        <v>1.6529802600000001</v>
      </c>
      <c r="H54" s="130">
        <v>1.96399882</v>
      </c>
      <c r="I54" s="130">
        <v>0</v>
      </c>
      <c r="J54" s="130">
        <v>0</v>
      </c>
      <c r="K54" s="130">
        <v>1.96399882</v>
      </c>
      <c r="L54" s="130">
        <v>2358.0120026</v>
      </c>
      <c r="M54" s="130">
        <v>228.17701025</v>
      </c>
      <c r="N54" s="130"/>
      <c r="O54" s="130"/>
      <c r="P54" s="130"/>
      <c r="Q54" s="130"/>
      <c r="R54" s="130"/>
      <c r="S54" s="130"/>
      <c r="T54" s="130"/>
    </row>
    <row r="55" spans="1:20" hidden="1" outlineLevel="1">
      <c r="A55" s="9">
        <v>41883</v>
      </c>
      <c r="B55" s="130">
        <v>2217.09024572</v>
      </c>
      <c r="C55" s="130">
        <v>17.180191610000001</v>
      </c>
      <c r="D55" s="130">
        <v>15.34640495</v>
      </c>
      <c r="E55" s="130">
        <v>0</v>
      </c>
      <c r="F55" s="130">
        <v>13.996977319999999</v>
      </c>
      <c r="G55" s="130">
        <v>1.3494276300000001</v>
      </c>
      <c r="H55" s="130">
        <v>1.8337866599999999</v>
      </c>
      <c r="I55" s="130">
        <v>0</v>
      </c>
      <c r="J55" s="130">
        <v>0</v>
      </c>
      <c r="K55" s="130">
        <v>1.8337866599999999</v>
      </c>
      <c r="L55" s="130">
        <v>2199.9100541099997</v>
      </c>
      <c r="M55" s="130">
        <v>252.72250901000001</v>
      </c>
      <c r="N55" s="130"/>
      <c r="O55" s="130"/>
      <c r="P55" s="130"/>
      <c r="Q55" s="130"/>
      <c r="R55" s="130"/>
      <c r="S55" s="130"/>
      <c r="T55" s="130"/>
    </row>
    <row r="56" spans="1:20" hidden="1" outlineLevel="1">
      <c r="A56" s="9">
        <v>41913</v>
      </c>
      <c r="B56" s="130">
        <v>2187.0719040899999</v>
      </c>
      <c r="C56" s="130">
        <v>18.006278269999999</v>
      </c>
      <c r="D56" s="130">
        <v>16.207334750000001</v>
      </c>
      <c r="E56" s="130">
        <v>0</v>
      </c>
      <c r="F56" s="130">
        <v>14.858717710000001</v>
      </c>
      <c r="G56" s="130">
        <v>1.3486170399999999</v>
      </c>
      <c r="H56" s="130">
        <v>1.7989435199999999</v>
      </c>
      <c r="I56" s="130">
        <v>0</v>
      </c>
      <c r="J56" s="130">
        <v>0</v>
      </c>
      <c r="K56" s="130">
        <v>1.7989435199999999</v>
      </c>
      <c r="L56" s="130">
        <v>2169.0656258200002</v>
      </c>
      <c r="M56" s="130">
        <v>228.13077658</v>
      </c>
      <c r="N56" s="130"/>
      <c r="O56" s="130"/>
      <c r="P56" s="130"/>
      <c r="Q56" s="130"/>
      <c r="R56" s="130"/>
      <c r="S56" s="130"/>
      <c r="T56" s="130"/>
    </row>
    <row r="57" spans="1:20" hidden="1" outlineLevel="1">
      <c r="A57" s="9">
        <v>41944</v>
      </c>
      <c r="B57" s="130">
        <v>2359.62850127</v>
      </c>
      <c r="C57" s="130">
        <v>18.25392497</v>
      </c>
      <c r="D57" s="130">
        <v>16.216534110000001</v>
      </c>
      <c r="E57" s="130">
        <v>0</v>
      </c>
      <c r="F57" s="130">
        <v>15.01176914</v>
      </c>
      <c r="G57" s="130">
        <v>1.20476497</v>
      </c>
      <c r="H57" s="130">
        <v>2.0373908599999999</v>
      </c>
      <c r="I57" s="130">
        <v>0</v>
      </c>
      <c r="J57" s="130">
        <v>0</v>
      </c>
      <c r="K57" s="130">
        <v>2.0373908599999999</v>
      </c>
      <c r="L57" s="130">
        <v>2341.3745763000002</v>
      </c>
      <c r="M57" s="130">
        <v>236.18792682</v>
      </c>
      <c r="N57" s="130"/>
      <c r="O57" s="130"/>
      <c r="P57" s="130"/>
      <c r="Q57" s="130"/>
      <c r="R57" s="130"/>
      <c r="S57" s="130"/>
      <c r="T57" s="130"/>
    </row>
    <row r="58" spans="1:20" hidden="1" outlineLevel="1">
      <c r="A58" s="9">
        <v>41974</v>
      </c>
      <c r="B58" s="130">
        <v>2449.6355497499999</v>
      </c>
      <c r="C58" s="130">
        <v>18.868164320000002</v>
      </c>
      <c r="D58" s="130">
        <v>16.765519309999998</v>
      </c>
      <c r="E58" s="130">
        <v>0</v>
      </c>
      <c r="F58" s="130">
        <v>15.555068410000001</v>
      </c>
      <c r="G58" s="130">
        <v>1.2104509000000001</v>
      </c>
      <c r="H58" s="130">
        <v>2.1026450099999998</v>
      </c>
      <c r="I58" s="130">
        <v>0</v>
      </c>
      <c r="J58" s="130">
        <v>0</v>
      </c>
      <c r="K58" s="130">
        <v>2.1026450099999998</v>
      </c>
      <c r="L58" s="130">
        <v>2430.7673854299996</v>
      </c>
      <c r="M58" s="130">
        <v>256.30811623</v>
      </c>
      <c r="N58" s="130"/>
      <c r="O58" s="130"/>
      <c r="P58" s="130"/>
      <c r="Q58" s="130"/>
      <c r="R58" s="130"/>
      <c r="S58" s="130"/>
      <c r="T58" s="130"/>
    </row>
    <row r="59" spans="1:20" hidden="1" outlineLevel="1">
      <c r="A59" s="9">
        <v>42005</v>
      </c>
      <c r="B59" s="130">
        <v>2436.9037282700001</v>
      </c>
      <c r="C59" s="130">
        <v>18.560639850000001</v>
      </c>
      <c r="D59" s="130">
        <v>16.451371590000001</v>
      </c>
      <c r="E59" s="130">
        <v>0</v>
      </c>
      <c r="F59" s="130">
        <v>15.233952970000001</v>
      </c>
      <c r="G59" s="130">
        <v>1.2174186199999999</v>
      </c>
      <c r="H59" s="130">
        <v>2.1092682599999999</v>
      </c>
      <c r="I59" s="130">
        <v>0</v>
      </c>
      <c r="J59" s="130">
        <v>0</v>
      </c>
      <c r="K59" s="130">
        <v>2.1092682599999999</v>
      </c>
      <c r="L59" s="130">
        <v>2418.3430884199997</v>
      </c>
      <c r="M59" s="130">
        <v>241.79073142999999</v>
      </c>
      <c r="N59" s="130"/>
      <c r="O59" s="130"/>
      <c r="P59" s="130"/>
      <c r="Q59" s="130"/>
      <c r="R59" s="130"/>
      <c r="S59" s="130"/>
      <c r="T59" s="130"/>
    </row>
    <row r="60" spans="1:20" hidden="1" outlineLevel="1">
      <c r="A60" s="9">
        <v>42036</v>
      </c>
      <c r="B60" s="130">
        <v>3083.94042967</v>
      </c>
      <c r="C60" s="130">
        <v>22.687039380000002</v>
      </c>
      <c r="D60" s="130">
        <v>19.14600278</v>
      </c>
      <c r="E60" s="130">
        <v>0</v>
      </c>
      <c r="F60" s="130">
        <v>17.924270199999999</v>
      </c>
      <c r="G60" s="130">
        <v>1.2217325800000001</v>
      </c>
      <c r="H60" s="130">
        <v>3.5410366</v>
      </c>
      <c r="I60" s="130">
        <v>0</v>
      </c>
      <c r="J60" s="130">
        <v>0</v>
      </c>
      <c r="K60" s="130">
        <v>3.5410366</v>
      </c>
      <c r="L60" s="130">
        <v>3061.25339029</v>
      </c>
      <c r="M60" s="130">
        <v>264.59589306999999</v>
      </c>
      <c r="N60" s="130"/>
      <c r="O60" s="130"/>
      <c r="P60" s="130"/>
      <c r="Q60" s="130"/>
      <c r="R60" s="130"/>
      <c r="S60" s="130"/>
      <c r="T60" s="130"/>
    </row>
    <row r="61" spans="1:20" hidden="1" outlineLevel="1">
      <c r="A61" s="9">
        <v>42064</v>
      </c>
      <c r="B61" s="130">
        <v>2766.7150307500001</v>
      </c>
      <c r="C61" s="130">
        <v>24.852729740000001</v>
      </c>
      <c r="D61" s="130">
        <v>21.83503846</v>
      </c>
      <c r="E61" s="130">
        <v>0</v>
      </c>
      <c r="F61" s="130">
        <v>21.414006759999999</v>
      </c>
      <c r="G61" s="130">
        <v>0.42103170000000001</v>
      </c>
      <c r="H61" s="130">
        <v>3.0176912800000002</v>
      </c>
      <c r="I61" s="130">
        <v>0</v>
      </c>
      <c r="J61" s="130">
        <v>0</v>
      </c>
      <c r="K61" s="130">
        <v>3.0176912800000002</v>
      </c>
      <c r="L61" s="130">
        <v>2741.86230101</v>
      </c>
      <c r="M61" s="130">
        <v>256.55584228999999</v>
      </c>
      <c r="N61" s="130"/>
      <c r="O61" s="130"/>
      <c r="P61" s="130"/>
      <c r="Q61" s="130"/>
      <c r="R61" s="130"/>
      <c r="S61" s="130"/>
      <c r="T61" s="130"/>
    </row>
    <row r="62" spans="1:20" hidden="1" outlineLevel="1">
      <c r="A62" s="9">
        <v>42095</v>
      </c>
      <c r="B62" s="130">
        <v>2493.8720806599999</v>
      </c>
      <c r="C62" s="130">
        <v>26.68162594</v>
      </c>
      <c r="D62" s="130">
        <v>23.995088540000001</v>
      </c>
      <c r="E62" s="130">
        <v>0</v>
      </c>
      <c r="F62" s="130">
        <v>23.585236470000002</v>
      </c>
      <c r="G62" s="130">
        <v>0.40985207000000001</v>
      </c>
      <c r="H62" s="130">
        <v>2.6865374000000002</v>
      </c>
      <c r="I62" s="130">
        <v>0</v>
      </c>
      <c r="J62" s="130">
        <v>0</v>
      </c>
      <c r="K62" s="130">
        <v>2.6865374000000002</v>
      </c>
      <c r="L62" s="130">
        <v>2467.1904547200002</v>
      </c>
      <c r="M62" s="130">
        <v>260.69943090999999</v>
      </c>
      <c r="N62" s="130"/>
      <c r="O62" s="130"/>
      <c r="P62" s="130"/>
      <c r="Q62" s="130"/>
      <c r="R62" s="130"/>
      <c r="S62" s="130"/>
      <c r="T62" s="130"/>
    </row>
    <row r="63" spans="1:20" hidden="1" outlineLevel="1">
      <c r="A63" s="9">
        <v>42125</v>
      </c>
      <c r="B63" s="130">
        <v>2380.4489728600001</v>
      </c>
      <c r="C63" s="130">
        <v>35.77894225</v>
      </c>
      <c r="D63" s="130">
        <v>33.067707069999997</v>
      </c>
      <c r="E63" s="130">
        <v>0</v>
      </c>
      <c r="F63" s="130">
        <v>32.667286699999998</v>
      </c>
      <c r="G63" s="130">
        <v>0.40042037000000003</v>
      </c>
      <c r="H63" s="130">
        <v>2.7112351800000001</v>
      </c>
      <c r="I63" s="130">
        <v>0</v>
      </c>
      <c r="J63" s="130">
        <v>0</v>
      </c>
      <c r="K63" s="130">
        <v>2.7112351800000001</v>
      </c>
      <c r="L63" s="130">
        <v>2344.6700306099997</v>
      </c>
      <c r="M63" s="130">
        <v>240.05081948</v>
      </c>
      <c r="N63" s="130"/>
      <c r="O63" s="130"/>
      <c r="P63" s="130"/>
      <c r="Q63" s="130"/>
      <c r="R63" s="130"/>
      <c r="S63" s="130"/>
      <c r="T63" s="130"/>
    </row>
    <row r="64" spans="1:20" hidden="1" outlineLevel="1">
      <c r="A64" s="9">
        <v>42156</v>
      </c>
      <c r="B64" s="130">
        <v>2372.0612503799998</v>
      </c>
      <c r="C64" s="130">
        <v>41.649006110000002</v>
      </c>
      <c r="D64" s="130">
        <v>38.992685229999999</v>
      </c>
      <c r="E64" s="130">
        <v>0</v>
      </c>
      <c r="F64" s="130">
        <v>38.684955309999999</v>
      </c>
      <c r="G64" s="130">
        <v>0.30772991999999999</v>
      </c>
      <c r="H64" s="130">
        <v>2.65632088</v>
      </c>
      <c r="I64" s="130">
        <v>0</v>
      </c>
      <c r="J64" s="130">
        <v>0</v>
      </c>
      <c r="K64" s="130">
        <v>2.65632088</v>
      </c>
      <c r="L64" s="130">
        <v>2330.41224427</v>
      </c>
      <c r="M64" s="130">
        <v>247.1972988</v>
      </c>
      <c r="N64" s="130"/>
      <c r="O64" s="130"/>
      <c r="P64" s="130"/>
      <c r="Q64" s="130"/>
      <c r="R64" s="130"/>
      <c r="S64" s="130"/>
      <c r="T64" s="130"/>
    </row>
    <row r="65" spans="1:20" hidden="1" outlineLevel="1">
      <c r="A65" s="9">
        <v>42186</v>
      </c>
      <c r="B65" s="130">
        <v>2409.8711899099999</v>
      </c>
      <c r="C65" s="130">
        <v>42.990374789999997</v>
      </c>
      <c r="D65" s="130">
        <v>40.36992523</v>
      </c>
      <c r="E65" s="130">
        <v>0</v>
      </c>
      <c r="F65" s="130">
        <v>40.149352180000001</v>
      </c>
      <c r="G65" s="130">
        <v>0.22057304999999999</v>
      </c>
      <c r="H65" s="130">
        <v>2.62044956</v>
      </c>
      <c r="I65" s="130">
        <v>0</v>
      </c>
      <c r="J65" s="130">
        <v>0</v>
      </c>
      <c r="K65" s="130">
        <v>2.62044956</v>
      </c>
      <c r="L65" s="130">
        <v>2366.8808151200001</v>
      </c>
      <c r="M65" s="130">
        <v>225.43609427000001</v>
      </c>
      <c r="N65" s="130"/>
      <c r="O65" s="130"/>
      <c r="P65" s="130"/>
      <c r="Q65" s="130"/>
      <c r="R65" s="130"/>
      <c r="S65" s="130"/>
      <c r="T65" s="130"/>
    </row>
    <row r="66" spans="1:20" hidden="1" outlineLevel="1">
      <c r="A66" s="9">
        <v>42217</v>
      </c>
      <c r="B66" s="130">
        <v>2434.4223367599998</v>
      </c>
      <c r="C66" s="130">
        <v>46.443842940000003</v>
      </c>
      <c r="D66" s="130">
        <v>43.907159470000003</v>
      </c>
      <c r="E66" s="130">
        <v>0</v>
      </c>
      <c r="F66" s="130">
        <v>43.689007250000003</v>
      </c>
      <c r="G66" s="130">
        <v>0.21815222000000001</v>
      </c>
      <c r="H66" s="130">
        <v>2.5366834699999998</v>
      </c>
      <c r="I66" s="130">
        <v>0</v>
      </c>
      <c r="J66" s="130">
        <v>0</v>
      </c>
      <c r="K66" s="130">
        <v>2.5366834699999998</v>
      </c>
      <c r="L66" s="130">
        <v>2387.97849382</v>
      </c>
      <c r="M66" s="130">
        <v>212.45808851000001</v>
      </c>
      <c r="N66" s="130"/>
      <c r="O66" s="130"/>
      <c r="P66" s="130"/>
      <c r="Q66" s="130"/>
      <c r="R66" s="130"/>
      <c r="S66" s="130"/>
      <c r="T66" s="130"/>
    </row>
    <row r="67" spans="1:20" hidden="1" outlineLevel="1">
      <c r="A67" s="9">
        <v>42248</v>
      </c>
      <c r="B67" s="130">
        <v>2328.10126958</v>
      </c>
      <c r="C67" s="130">
        <v>48.887774389999997</v>
      </c>
      <c r="D67" s="130">
        <v>46.341748160000002</v>
      </c>
      <c r="E67" s="130">
        <v>0</v>
      </c>
      <c r="F67" s="130">
        <v>44.126564260000002</v>
      </c>
      <c r="G67" s="130">
        <v>2.2151839</v>
      </c>
      <c r="H67" s="130">
        <v>2.5460262299999998</v>
      </c>
      <c r="I67" s="130">
        <v>0</v>
      </c>
      <c r="J67" s="130">
        <v>0</v>
      </c>
      <c r="K67" s="130">
        <v>2.5460262299999998</v>
      </c>
      <c r="L67" s="130">
        <v>2279.2134951899998</v>
      </c>
      <c r="M67" s="130">
        <v>211.97754853000001</v>
      </c>
      <c r="N67" s="130"/>
      <c r="O67" s="130"/>
      <c r="P67" s="130"/>
      <c r="Q67" s="130"/>
      <c r="R67" s="130"/>
      <c r="S67" s="130"/>
      <c r="T67" s="130"/>
    </row>
    <row r="68" spans="1:20" hidden="1" outlineLevel="1">
      <c r="A68" s="9">
        <v>42278</v>
      </c>
      <c r="B68" s="130">
        <v>2318.3821093699999</v>
      </c>
      <c r="C68" s="130">
        <v>48.891927950000003</v>
      </c>
      <c r="D68" s="130">
        <v>46.205296920000002</v>
      </c>
      <c r="E68" s="130">
        <v>0</v>
      </c>
      <c r="F68" s="130">
        <v>44.04274332</v>
      </c>
      <c r="G68" s="130">
        <v>2.1625535999999999</v>
      </c>
      <c r="H68" s="130">
        <v>2.68663103</v>
      </c>
      <c r="I68" s="130">
        <v>0</v>
      </c>
      <c r="J68" s="130">
        <v>0</v>
      </c>
      <c r="K68" s="130">
        <v>2.68663103</v>
      </c>
      <c r="L68" s="130">
        <v>2269.4901814199998</v>
      </c>
      <c r="M68" s="130">
        <v>212.17813586</v>
      </c>
      <c r="N68" s="130"/>
      <c r="O68" s="130"/>
      <c r="P68" s="130"/>
      <c r="Q68" s="130"/>
      <c r="R68" s="130"/>
      <c r="S68" s="130"/>
      <c r="T68" s="130"/>
    </row>
    <row r="69" spans="1:20" hidden="1" outlineLevel="1">
      <c r="A69" s="9">
        <v>42309</v>
      </c>
      <c r="B69" s="130">
        <v>2403.3935812300001</v>
      </c>
      <c r="C69" s="130">
        <v>48.330583150000002</v>
      </c>
      <c r="D69" s="130">
        <v>45.50569831</v>
      </c>
      <c r="E69" s="130">
        <v>0</v>
      </c>
      <c r="F69" s="130">
        <v>43.396685300000001</v>
      </c>
      <c r="G69" s="130">
        <v>2.10901301</v>
      </c>
      <c r="H69" s="130">
        <v>2.8248848400000002</v>
      </c>
      <c r="I69" s="130">
        <v>0</v>
      </c>
      <c r="J69" s="130">
        <v>0</v>
      </c>
      <c r="K69" s="130">
        <v>2.8248848400000002</v>
      </c>
      <c r="L69" s="130">
        <v>2355.0629980799999</v>
      </c>
      <c r="M69" s="130">
        <v>225.13158200999999</v>
      </c>
      <c r="N69" s="130"/>
      <c r="O69" s="130"/>
      <c r="P69" s="130"/>
      <c r="Q69" s="130"/>
      <c r="R69" s="130"/>
      <c r="S69" s="130"/>
      <c r="T69" s="130"/>
    </row>
    <row r="70" spans="1:20" hidden="1" outlineLevel="1">
      <c r="A70" s="9">
        <v>42339</v>
      </c>
      <c r="B70" s="130">
        <v>2366.6874648399998</v>
      </c>
      <c r="C70" s="130">
        <v>47.173341399999998</v>
      </c>
      <c r="D70" s="130">
        <v>44.358380689999997</v>
      </c>
      <c r="E70" s="130">
        <v>0</v>
      </c>
      <c r="F70" s="130">
        <v>42.190073699999999</v>
      </c>
      <c r="G70" s="130">
        <v>2.16830699</v>
      </c>
      <c r="H70" s="130">
        <v>2.8149607099999998</v>
      </c>
      <c r="I70" s="130">
        <v>0</v>
      </c>
      <c r="J70" s="130">
        <v>0</v>
      </c>
      <c r="K70" s="130">
        <v>2.8149607099999998</v>
      </c>
      <c r="L70" s="130">
        <v>2319.5141234399998</v>
      </c>
      <c r="M70" s="130">
        <v>248.68380690999999</v>
      </c>
      <c r="N70" s="130"/>
      <c r="O70" s="130"/>
      <c r="P70" s="130"/>
      <c r="Q70" s="130"/>
      <c r="R70" s="130"/>
      <c r="S70" s="130"/>
      <c r="T70" s="130"/>
    </row>
    <row r="71" spans="1:20" hidden="1" outlineLevel="1">
      <c r="A71" s="9">
        <v>42370</v>
      </c>
      <c r="B71" s="130">
        <v>2366.5472574599999</v>
      </c>
      <c r="C71" s="130">
        <v>46.21278427</v>
      </c>
      <c r="D71" s="130">
        <v>43.262674699999998</v>
      </c>
      <c r="E71" s="130">
        <v>0</v>
      </c>
      <c r="F71" s="130">
        <v>41.154591959999998</v>
      </c>
      <c r="G71" s="130">
        <v>2.10808274</v>
      </c>
      <c r="H71" s="130">
        <v>2.95010957</v>
      </c>
      <c r="I71" s="130">
        <v>0</v>
      </c>
      <c r="J71" s="130">
        <v>0</v>
      </c>
      <c r="K71" s="130">
        <v>2.95010957</v>
      </c>
      <c r="L71" s="130">
        <v>2320.3344731900002</v>
      </c>
      <c r="M71" s="130">
        <v>214.75939527</v>
      </c>
      <c r="N71" s="130"/>
      <c r="O71" s="130"/>
      <c r="P71" s="130"/>
      <c r="Q71" s="130"/>
      <c r="R71" s="130"/>
      <c r="S71" s="130"/>
      <c r="T71" s="130"/>
    </row>
    <row r="72" spans="1:20" hidden="1" outlineLevel="1">
      <c r="A72" s="9">
        <v>42401</v>
      </c>
      <c r="B72" s="130">
        <v>2473.9156251300001</v>
      </c>
      <c r="C72" s="130">
        <v>43.701870589999999</v>
      </c>
      <c r="D72" s="130">
        <v>40.558107829999997</v>
      </c>
      <c r="E72" s="130">
        <v>0</v>
      </c>
      <c r="F72" s="130">
        <v>38.511213429999998</v>
      </c>
      <c r="G72" s="130">
        <v>2.0468943999999998</v>
      </c>
      <c r="H72" s="130">
        <v>3.14376276</v>
      </c>
      <c r="I72" s="130">
        <v>0</v>
      </c>
      <c r="J72" s="130">
        <v>0</v>
      </c>
      <c r="K72" s="130">
        <v>3.14376276</v>
      </c>
      <c r="L72" s="130">
        <v>2430.2137545399996</v>
      </c>
      <c r="M72" s="130">
        <v>220.02118010000001</v>
      </c>
      <c r="N72" s="130"/>
      <c r="O72" s="130"/>
      <c r="P72" s="130"/>
      <c r="Q72" s="130"/>
      <c r="R72" s="130"/>
      <c r="S72" s="130"/>
      <c r="T72" s="130"/>
    </row>
    <row r="73" spans="1:20" hidden="1" outlineLevel="1">
      <c r="A73" s="9">
        <v>42430</v>
      </c>
      <c r="B73" s="130">
        <v>2433.5191181499999</v>
      </c>
      <c r="C73" s="130">
        <v>43.119913830000002</v>
      </c>
      <c r="D73" s="130">
        <v>40.046790350000002</v>
      </c>
      <c r="E73" s="130">
        <v>0</v>
      </c>
      <c r="F73" s="130">
        <v>38.059189150000002</v>
      </c>
      <c r="G73" s="130">
        <v>1.9876012000000001</v>
      </c>
      <c r="H73" s="130">
        <v>3.07312348</v>
      </c>
      <c r="I73" s="130">
        <v>0</v>
      </c>
      <c r="J73" s="130">
        <v>0</v>
      </c>
      <c r="K73" s="130">
        <v>3.07312348</v>
      </c>
      <c r="L73" s="130">
        <v>2390.3992043200001</v>
      </c>
      <c r="M73" s="130">
        <v>212.81938715000001</v>
      </c>
      <c r="N73" s="130"/>
      <c r="O73" s="130"/>
      <c r="P73" s="130"/>
      <c r="Q73" s="130"/>
      <c r="R73" s="130"/>
      <c r="S73" s="130"/>
      <c r="T73" s="130"/>
    </row>
    <row r="74" spans="1:20" hidden="1" outlineLevel="1">
      <c r="A74" s="9">
        <v>42461</v>
      </c>
      <c r="B74" s="130">
        <v>2378.98571154</v>
      </c>
      <c r="C74" s="130">
        <v>42.047718920000001</v>
      </c>
      <c r="D74" s="130">
        <v>39.071430190000001</v>
      </c>
      <c r="E74" s="130">
        <v>0</v>
      </c>
      <c r="F74" s="130">
        <v>37.144740859999999</v>
      </c>
      <c r="G74" s="130">
        <v>1.9266893300000001</v>
      </c>
      <c r="H74" s="130">
        <v>2.9762887299999998</v>
      </c>
      <c r="I74" s="130">
        <v>0</v>
      </c>
      <c r="J74" s="130">
        <v>0</v>
      </c>
      <c r="K74" s="130">
        <v>2.9762887299999998</v>
      </c>
      <c r="L74" s="130">
        <v>2336.9379926199999</v>
      </c>
      <c r="M74" s="130">
        <v>234.25866553</v>
      </c>
      <c r="N74" s="130"/>
      <c r="O74" s="130"/>
      <c r="P74" s="130"/>
      <c r="Q74" s="130"/>
      <c r="R74" s="130"/>
      <c r="S74" s="130"/>
      <c r="T74" s="130"/>
    </row>
    <row r="75" spans="1:20" hidden="1" outlineLevel="1">
      <c r="A75" s="9">
        <v>42491</v>
      </c>
      <c r="B75" s="130">
        <v>2467.5489253300002</v>
      </c>
      <c r="C75" s="130">
        <v>16.627583170000001</v>
      </c>
      <c r="D75" s="130">
        <v>13.628569329999999</v>
      </c>
      <c r="E75" s="130">
        <v>0</v>
      </c>
      <c r="F75" s="130">
        <v>11.76186643</v>
      </c>
      <c r="G75" s="130">
        <v>1.8667028999999999</v>
      </c>
      <c r="H75" s="130">
        <v>2.9990138399999999</v>
      </c>
      <c r="I75" s="130">
        <v>0</v>
      </c>
      <c r="J75" s="130">
        <v>0</v>
      </c>
      <c r="K75" s="130">
        <v>2.9990138399999999</v>
      </c>
      <c r="L75" s="130">
        <v>2450.9213421599998</v>
      </c>
      <c r="M75" s="130">
        <v>231.90749106000001</v>
      </c>
      <c r="N75" s="130"/>
      <c r="O75" s="130"/>
      <c r="P75" s="130"/>
      <c r="Q75" s="130"/>
      <c r="R75" s="130"/>
      <c r="S75" s="130"/>
      <c r="T75" s="130"/>
    </row>
    <row r="76" spans="1:20" hidden="1" outlineLevel="1">
      <c r="A76" s="9">
        <v>42522</v>
      </c>
      <c r="B76" s="130">
        <v>2446.2001293100002</v>
      </c>
      <c r="C76" s="130">
        <v>16.152031640000001</v>
      </c>
      <c r="D76" s="130">
        <v>13.166376380000001</v>
      </c>
      <c r="E76" s="130">
        <v>0</v>
      </c>
      <c r="F76" s="130">
        <v>11.48645986</v>
      </c>
      <c r="G76" s="130">
        <v>1.6799165199999999</v>
      </c>
      <c r="H76" s="130">
        <v>2.9856552600000001</v>
      </c>
      <c r="I76" s="130">
        <v>0</v>
      </c>
      <c r="J76" s="130">
        <v>0</v>
      </c>
      <c r="K76" s="130">
        <v>2.9856552600000001</v>
      </c>
      <c r="L76" s="130">
        <v>2430.0480976699987</v>
      </c>
      <c r="M76" s="130">
        <v>247.41265897</v>
      </c>
      <c r="N76" s="130"/>
      <c r="O76" s="130"/>
      <c r="P76" s="130"/>
      <c r="Q76" s="130"/>
      <c r="R76" s="130"/>
      <c r="S76" s="130"/>
      <c r="T76" s="130"/>
    </row>
    <row r="77" spans="1:20" hidden="1" outlineLevel="1">
      <c r="A77" s="9">
        <v>42552</v>
      </c>
      <c r="B77" s="130">
        <v>2366.6536224699998</v>
      </c>
      <c r="C77" s="130">
        <v>15.459972430000001</v>
      </c>
      <c r="D77" s="130">
        <v>12.704490229999999</v>
      </c>
      <c r="E77" s="130">
        <v>0</v>
      </c>
      <c r="F77" s="130">
        <v>11.08436994</v>
      </c>
      <c r="G77" s="130">
        <v>1.62012029</v>
      </c>
      <c r="H77" s="130">
        <v>2.7554821999999999</v>
      </c>
      <c r="I77" s="130">
        <v>0</v>
      </c>
      <c r="J77" s="130">
        <v>0</v>
      </c>
      <c r="K77" s="130">
        <v>2.7554821999999999</v>
      </c>
      <c r="L77" s="130">
        <v>2351.1936500400011</v>
      </c>
      <c r="M77" s="130">
        <v>355.43858821999987</v>
      </c>
      <c r="N77" s="130"/>
      <c r="O77" s="130"/>
      <c r="P77" s="130"/>
      <c r="Q77" s="130"/>
      <c r="R77" s="130"/>
      <c r="S77" s="130"/>
      <c r="T77" s="130"/>
    </row>
    <row r="78" spans="1:20" hidden="1" outlineLevel="1">
      <c r="A78" s="9">
        <v>42583</v>
      </c>
      <c r="B78" s="130">
        <v>2456.3341550700002</v>
      </c>
      <c r="C78" s="130">
        <v>9.5640619100000013</v>
      </c>
      <c r="D78" s="130">
        <v>6.7082869399999998</v>
      </c>
      <c r="E78" s="130">
        <v>0</v>
      </c>
      <c r="F78" s="130">
        <v>5.14854681</v>
      </c>
      <c r="G78" s="130">
        <v>1.55974013</v>
      </c>
      <c r="H78" s="130">
        <v>2.8557749700000001</v>
      </c>
      <c r="I78" s="130">
        <v>0</v>
      </c>
      <c r="J78" s="130">
        <v>0</v>
      </c>
      <c r="K78" s="130">
        <v>2.8557749700000001</v>
      </c>
      <c r="L78" s="130">
        <v>2446.7700931599998</v>
      </c>
      <c r="M78" s="130">
        <v>387.86013322999997</v>
      </c>
      <c r="N78" s="130"/>
      <c r="O78" s="130"/>
      <c r="P78" s="130"/>
      <c r="Q78" s="130"/>
      <c r="R78" s="130"/>
      <c r="S78" s="130"/>
      <c r="T78" s="130"/>
    </row>
    <row r="79" spans="1:20" hidden="1" outlineLevel="1">
      <c r="A79" s="9">
        <v>42614</v>
      </c>
      <c r="B79" s="130">
        <v>2078.4304216199998</v>
      </c>
      <c r="C79" s="130">
        <v>9.2781004100000004</v>
      </c>
      <c r="D79" s="130">
        <v>6.3801878899999993</v>
      </c>
      <c r="E79" s="130">
        <v>0</v>
      </c>
      <c r="F79" s="130">
        <v>4.8808131899999996</v>
      </c>
      <c r="G79" s="130">
        <v>1.4993746999999999</v>
      </c>
      <c r="H79" s="130">
        <v>2.8979125200000002</v>
      </c>
      <c r="I79" s="130">
        <v>0</v>
      </c>
      <c r="J79" s="130">
        <v>0</v>
      </c>
      <c r="K79" s="130">
        <v>2.8979125200000002</v>
      </c>
      <c r="L79" s="130">
        <v>2069.1523212099978</v>
      </c>
      <c r="M79" s="130">
        <v>391.00292780000012</v>
      </c>
      <c r="N79" s="130"/>
      <c r="O79" s="130"/>
      <c r="P79" s="130"/>
      <c r="Q79" s="130"/>
      <c r="R79" s="130"/>
      <c r="S79" s="130"/>
      <c r="T79" s="130"/>
    </row>
    <row r="80" spans="1:20" hidden="1" outlineLevel="1">
      <c r="A80" s="9">
        <v>42644</v>
      </c>
      <c r="B80" s="130">
        <v>1977.24946922</v>
      </c>
      <c r="C80" s="130">
        <v>8.9205673500000007</v>
      </c>
      <c r="D80" s="130">
        <v>6.0572200900000004</v>
      </c>
      <c r="E80" s="130">
        <v>0</v>
      </c>
      <c r="F80" s="130">
        <v>4.61774766</v>
      </c>
      <c r="G80" s="130">
        <v>1.4394724299999999</v>
      </c>
      <c r="H80" s="130">
        <v>2.8633472599999998</v>
      </c>
      <c r="I80" s="130">
        <v>0</v>
      </c>
      <c r="J80" s="130">
        <v>0</v>
      </c>
      <c r="K80" s="130">
        <v>2.8633472599999998</v>
      </c>
      <c r="L80" s="130">
        <v>1968.32890187</v>
      </c>
      <c r="M80" s="130">
        <v>333.88082949</v>
      </c>
      <c r="N80" s="130"/>
      <c r="O80" s="130"/>
      <c r="P80" s="130"/>
      <c r="Q80" s="130"/>
      <c r="R80" s="130"/>
      <c r="S80" s="130"/>
      <c r="T80" s="130"/>
    </row>
    <row r="81" spans="1:20" hidden="1" outlineLevel="1">
      <c r="A81" s="9">
        <v>42675</v>
      </c>
      <c r="B81" s="130">
        <v>2157.3861444700001</v>
      </c>
      <c r="C81" s="130">
        <v>8.6152801399999994</v>
      </c>
      <c r="D81" s="130">
        <v>5.7269168500000003</v>
      </c>
      <c r="E81" s="130">
        <v>0</v>
      </c>
      <c r="F81" s="130">
        <v>4.3481185800000004</v>
      </c>
      <c r="G81" s="130">
        <v>1.3787982700000001</v>
      </c>
      <c r="H81" s="130">
        <v>2.88836329</v>
      </c>
      <c r="I81" s="130">
        <v>0</v>
      </c>
      <c r="J81" s="130">
        <v>0</v>
      </c>
      <c r="K81" s="130">
        <v>2.88836329</v>
      </c>
      <c r="L81" s="130">
        <v>2148.7708643300002</v>
      </c>
      <c r="M81" s="130">
        <v>318.23288334</v>
      </c>
      <c r="N81" s="130"/>
      <c r="O81" s="130"/>
      <c r="P81" s="130"/>
      <c r="Q81" s="130"/>
      <c r="R81" s="130"/>
      <c r="S81" s="130"/>
      <c r="T81" s="130"/>
    </row>
    <row r="82" spans="1:20" hidden="1" outlineLevel="1">
      <c r="A82" s="9">
        <v>42705</v>
      </c>
      <c r="B82" s="130">
        <v>2534.5174851299998</v>
      </c>
      <c r="C82" s="130">
        <v>8.4706543799999992</v>
      </c>
      <c r="D82" s="130">
        <v>5.3851894400000004</v>
      </c>
      <c r="E82" s="130">
        <v>0</v>
      </c>
      <c r="F82" s="130">
        <v>4.0636357299999997</v>
      </c>
      <c r="G82" s="130">
        <v>1.3215537100000001</v>
      </c>
      <c r="H82" s="130">
        <v>3.08546494</v>
      </c>
      <c r="I82" s="130">
        <v>0</v>
      </c>
      <c r="J82" s="130">
        <v>0</v>
      </c>
      <c r="K82" s="130">
        <v>3.08546494</v>
      </c>
      <c r="L82" s="130">
        <v>2526.04683075</v>
      </c>
      <c r="M82" s="130">
        <v>315.10375766999999</v>
      </c>
      <c r="N82" s="130"/>
      <c r="O82" s="130"/>
      <c r="P82" s="130"/>
      <c r="Q82" s="130"/>
      <c r="R82" s="130"/>
      <c r="S82" s="130"/>
      <c r="T82" s="130"/>
    </row>
    <row r="83" spans="1:20" hidden="1" outlineLevel="1">
      <c r="A83" s="9">
        <v>42736</v>
      </c>
      <c r="B83" s="130">
        <v>2508.8770774899999</v>
      </c>
      <c r="C83" s="130">
        <v>8.1792817699999993</v>
      </c>
      <c r="D83" s="130">
        <v>5.0908588300000002</v>
      </c>
      <c r="E83" s="130">
        <v>0</v>
      </c>
      <c r="F83" s="130">
        <v>3.8267461800000002</v>
      </c>
      <c r="G83" s="130">
        <v>1.2641126499999999</v>
      </c>
      <c r="H83" s="130">
        <v>3.0884229400000001</v>
      </c>
      <c r="I83" s="130">
        <v>0</v>
      </c>
      <c r="J83" s="130">
        <v>0</v>
      </c>
      <c r="K83" s="130">
        <v>3.0884229400000001</v>
      </c>
      <c r="L83" s="130">
        <v>2500.6977957199997</v>
      </c>
      <c r="M83" s="130">
        <v>291.43456947999999</v>
      </c>
      <c r="N83" s="130"/>
      <c r="O83" s="130"/>
      <c r="P83" s="130"/>
      <c r="Q83" s="130"/>
      <c r="R83" s="130"/>
      <c r="S83" s="130"/>
      <c r="T83" s="130"/>
    </row>
    <row r="84" spans="1:20" hidden="1" outlineLevel="1">
      <c r="A84" s="9">
        <v>42767</v>
      </c>
      <c r="B84" s="130">
        <v>2769.3243165899999</v>
      </c>
      <c r="C84" s="130">
        <v>7.7590626800000004</v>
      </c>
      <c r="D84" s="130">
        <v>4.7877462499999996</v>
      </c>
      <c r="E84" s="130">
        <v>0</v>
      </c>
      <c r="F84" s="130">
        <v>3.5820981700000001</v>
      </c>
      <c r="G84" s="130">
        <v>1.20564808</v>
      </c>
      <c r="H84" s="130">
        <v>2.9713164299999999</v>
      </c>
      <c r="I84" s="130">
        <v>0</v>
      </c>
      <c r="J84" s="130">
        <v>0</v>
      </c>
      <c r="K84" s="130">
        <v>2.9713164299999999</v>
      </c>
      <c r="L84" s="130">
        <v>2761.5652539100001</v>
      </c>
      <c r="M84" s="130">
        <v>338.49071624999999</v>
      </c>
      <c r="N84" s="130"/>
      <c r="O84" s="130"/>
      <c r="P84" s="130"/>
      <c r="Q84" s="130"/>
      <c r="R84" s="130"/>
      <c r="S84" s="130"/>
      <c r="T84" s="130"/>
    </row>
    <row r="85" spans="1:20" hidden="1" outlineLevel="1">
      <c r="A85" s="9">
        <v>42795</v>
      </c>
      <c r="B85" s="130">
        <v>2852.7799628600001</v>
      </c>
      <c r="C85" s="130">
        <v>6.8227964800000001</v>
      </c>
      <c r="D85" s="130">
        <v>4.4965047900000004</v>
      </c>
      <c r="E85" s="130">
        <v>0</v>
      </c>
      <c r="F85" s="130">
        <v>3.3477873900000001</v>
      </c>
      <c r="G85" s="130">
        <v>1.1487174</v>
      </c>
      <c r="H85" s="130">
        <v>2.3262916900000001</v>
      </c>
      <c r="I85" s="130">
        <v>0</v>
      </c>
      <c r="J85" s="130">
        <v>0</v>
      </c>
      <c r="K85" s="130">
        <v>2.3262916900000001</v>
      </c>
      <c r="L85" s="130">
        <v>2845.9571663800002</v>
      </c>
      <c r="M85" s="130">
        <v>344.17489517000001</v>
      </c>
      <c r="N85" s="130"/>
      <c r="O85" s="130"/>
      <c r="P85" s="130"/>
      <c r="Q85" s="130"/>
      <c r="R85" s="130"/>
      <c r="S85" s="130"/>
      <c r="T85" s="130"/>
    </row>
    <row r="86" spans="1:20" hidden="1" outlineLevel="1">
      <c r="A86" s="9">
        <v>42826</v>
      </c>
      <c r="B86" s="130">
        <v>2249.6854905999999</v>
      </c>
      <c r="C86" s="130">
        <v>6.4893332499999996</v>
      </c>
      <c r="D86" s="130">
        <v>4.1860494099999999</v>
      </c>
      <c r="E86" s="130">
        <v>0</v>
      </c>
      <c r="F86" s="130">
        <v>3.0952970099999999</v>
      </c>
      <c r="G86" s="130">
        <v>1.0907524</v>
      </c>
      <c r="H86" s="130">
        <v>2.3032838400000002</v>
      </c>
      <c r="I86" s="130">
        <v>0</v>
      </c>
      <c r="J86" s="130">
        <v>0</v>
      </c>
      <c r="K86" s="130">
        <v>2.3032838400000002</v>
      </c>
      <c r="L86" s="130">
        <v>2243.1961573500002</v>
      </c>
      <c r="M86" s="130">
        <v>349.24276093999998</v>
      </c>
      <c r="N86" s="130"/>
      <c r="O86" s="130"/>
      <c r="P86" s="130"/>
      <c r="Q86" s="130"/>
      <c r="R86" s="130"/>
      <c r="S86" s="130"/>
      <c r="T86" s="130"/>
    </row>
    <row r="87" spans="1:20" hidden="1" outlineLevel="1">
      <c r="A87" s="9">
        <v>42856</v>
      </c>
      <c r="B87" s="130">
        <v>2332.6775037299999</v>
      </c>
      <c r="C87" s="130">
        <v>3.3255564400000002</v>
      </c>
      <c r="D87" s="130">
        <v>1.1517903599999999</v>
      </c>
      <c r="E87" s="130">
        <v>0</v>
      </c>
      <c r="F87" s="130">
        <v>0.11857685</v>
      </c>
      <c r="G87" s="130">
        <v>1.0332135099999999</v>
      </c>
      <c r="H87" s="130">
        <v>2.17376608</v>
      </c>
      <c r="I87" s="130">
        <v>0</v>
      </c>
      <c r="J87" s="130">
        <v>2.17376608</v>
      </c>
      <c r="K87" s="130">
        <v>0</v>
      </c>
      <c r="L87" s="130">
        <v>2329.3519472899998</v>
      </c>
      <c r="M87" s="130">
        <v>216.50011155000001</v>
      </c>
      <c r="N87" s="130"/>
      <c r="O87" s="130"/>
      <c r="P87" s="130"/>
      <c r="Q87" s="130"/>
      <c r="R87" s="130"/>
      <c r="S87" s="130"/>
      <c r="T87" s="130"/>
    </row>
    <row r="88" spans="1:20" hidden="1" outlineLevel="1">
      <c r="A88" s="9">
        <v>42887</v>
      </c>
      <c r="B88" s="130">
        <v>2371.8651249899999</v>
      </c>
      <c r="C88" s="130">
        <v>3.6313847699999999</v>
      </c>
      <c r="D88" s="130">
        <v>1.0888896800000001</v>
      </c>
      <c r="E88" s="130">
        <v>0</v>
      </c>
      <c r="F88" s="130">
        <v>0.11356152999999999</v>
      </c>
      <c r="G88" s="130">
        <v>0.97532814999999995</v>
      </c>
      <c r="H88" s="130">
        <v>2.5424950900000001</v>
      </c>
      <c r="I88" s="130">
        <v>0</v>
      </c>
      <c r="J88" s="130">
        <v>2.5424950900000001</v>
      </c>
      <c r="K88" s="130">
        <v>0</v>
      </c>
      <c r="L88" s="130">
        <v>2368.2337402199996</v>
      </c>
      <c r="M88" s="130">
        <v>363.78250058999998</v>
      </c>
      <c r="N88" s="130"/>
      <c r="O88" s="130"/>
      <c r="P88" s="130"/>
      <c r="Q88" s="130"/>
      <c r="R88" s="130"/>
      <c r="S88" s="130"/>
      <c r="T88" s="130"/>
    </row>
    <row r="89" spans="1:20" hidden="1" outlineLevel="1">
      <c r="A89" s="9">
        <v>42917</v>
      </c>
      <c r="B89" s="130">
        <v>2415.8627295000001</v>
      </c>
      <c r="C89" s="130">
        <v>3.56713484</v>
      </c>
      <c r="D89" s="130">
        <v>1.0266154000000001</v>
      </c>
      <c r="E89" s="130">
        <v>0</v>
      </c>
      <c r="F89" s="130">
        <v>0.10867930000000001</v>
      </c>
      <c r="G89" s="130">
        <v>0.91793610000000003</v>
      </c>
      <c r="H89" s="130">
        <v>2.5405194400000002</v>
      </c>
      <c r="I89" s="130">
        <v>0</v>
      </c>
      <c r="J89" s="130">
        <v>2.5405194400000002</v>
      </c>
      <c r="K89" s="130">
        <v>0</v>
      </c>
      <c r="L89" s="130">
        <v>2412.29559466</v>
      </c>
      <c r="M89" s="130">
        <v>287.03354538999997</v>
      </c>
      <c r="N89" s="130"/>
      <c r="O89" s="130"/>
      <c r="P89" s="130"/>
      <c r="Q89" s="130"/>
      <c r="R89" s="130"/>
      <c r="S89" s="130"/>
      <c r="T89" s="130"/>
    </row>
    <row r="90" spans="1:20" hidden="1" outlineLevel="1">
      <c r="A90" s="9">
        <v>42948</v>
      </c>
      <c r="B90" s="130">
        <v>2630.7193435499998</v>
      </c>
      <c r="C90" s="130">
        <v>3.48739043</v>
      </c>
      <c r="D90" s="130">
        <v>0.96394416000000005</v>
      </c>
      <c r="E90" s="130">
        <v>0</v>
      </c>
      <c r="F90" s="130">
        <v>0.103738</v>
      </c>
      <c r="G90" s="130">
        <v>0.86020616000000005</v>
      </c>
      <c r="H90" s="130">
        <v>2.52344627</v>
      </c>
      <c r="I90" s="130">
        <v>0</v>
      </c>
      <c r="J90" s="130">
        <v>2.52344627</v>
      </c>
      <c r="K90" s="130">
        <v>0</v>
      </c>
      <c r="L90" s="130">
        <v>2627.2319531200001</v>
      </c>
      <c r="M90" s="130">
        <v>561.43749063999996</v>
      </c>
      <c r="N90" s="130"/>
      <c r="O90" s="130"/>
      <c r="P90" s="130"/>
      <c r="Q90" s="130"/>
      <c r="R90" s="130"/>
      <c r="S90" s="130"/>
      <c r="T90" s="130"/>
    </row>
    <row r="91" spans="1:20" hidden="1" outlineLevel="1">
      <c r="A91" s="9">
        <v>42979</v>
      </c>
      <c r="B91" s="130">
        <v>2727.97657119</v>
      </c>
      <c r="C91" s="130">
        <v>3.53314314</v>
      </c>
      <c r="D91" s="130">
        <v>0.90114229999999995</v>
      </c>
      <c r="E91" s="130">
        <v>0</v>
      </c>
      <c r="F91" s="130">
        <v>9.8740110000000006E-2</v>
      </c>
      <c r="G91" s="130">
        <v>0.80240219000000002</v>
      </c>
      <c r="H91" s="130">
        <v>2.6320008399999999</v>
      </c>
      <c r="I91" s="130">
        <v>0</v>
      </c>
      <c r="J91" s="130">
        <v>2.6320008399999999</v>
      </c>
      <c r="K91" s="130">
        <v>0</v>
      </c>
      <c r="L91" s="130">
        <v>2724.44342805</v>
      </c>
      <c r="M91" s="130">
        <v>244.20640949</v>
      </c>
      <c r="N91" s="130"/>
      <c r="O91" s="130"/>
      <c r="P91" s="130"/>
      <c r="Q91" s="130"/>
      <c r="R91" s="130"/>
      <c r="S91" s="130"/>
      <c r="T91" s="130"/>
    </row>
    <row r="92" spans="1:20" hidden="1" outlineLevel="1">
      <c r="A92" s="9">
        <v>43009</v>
      </c>
      <c r="B92" s="130">
        <v>3028.9829077200002</v>
      </c>
      <c r="C92" s="130">
        <v>7.0369710699999999</v>
      </c>
      <c r="D92" s="130">
        <v>4.3593611900000004</v>
      </c>
      <c r="E92" s="130">
        <v>0</v>
      </c>
      <c r="F92" s="130">
        <v>3.61440999</v>
      </c>
      <c r="G92" s="130">
        <v>0.74495120000000004</v>
      </c>
      <c r="H92" s="130">
        <v>2.6776098799999999</v>
      </c>
      <c r="I92" s="130">
        <v>0</v>
      </c>
      <c r="J92" s="130">
        <v>2.6776098799999999</v>
      </c>
      <c r="K92" s="130">
        <v>0</v>
      </c>
      <c r="L92" s="130">
        <v>3021.9459366499996</v>
      </c>
      <c r="M92" s="130">
        <v>251.67060189</v>
      </c>
      <c r="N92" s="130"/>
      <c r="O92" s="130"/>
      <c r="P92" s="130"/>
      <c r="Q92" s="130"/>
      <c r="R92" s="130"/>
      <c r="S92" s="130"/>
      <c r="T92" s="130"/>
    </row>
    <row r="93" spans="1:20" hidden="1" outlineLevel="1">
      <c r="A93" s="9">
        <v>43040</v>
      </c>
      <c r="B93" s="130">
        <v>3239.3033715199999</v>
      </c>
      <c r="C93" s="130">
        <v>6.6249226300000004</v>
      </c>
      <c r="D93" s="130">
        <v>4.29734164</v>
      </c>
      <c r="E93" s="130">
        <v>0</v>
      </c>
      <c r="F93" s="130">
        <v>3.6102360899999999</v>
      </c>
      <c r="G93" s="130">
        <v>0.68710554999999995</v>
      </c>
      <c r="H93" s="130">
        <v>2.32758099</v>
      </c>
      <c r="I93" s="130">
        <v>0</v>
      </c>
      <c r="J93" s="130">
        <v>2.32758099</v>
      </c>
      <c r="K93" s="130">
        <v>0</v>
      </c>
      <c r="L93" s="130">
        <v>3232.6784488899998</v>
      </c>
      <c r="M93" s="130">
        <v>688.27296249000005</v>
      </c>
      <c r="N93" s="130"/>
      <c r="O93" s="130"/>
      <c r="P93" s="130"/>
      <c r="Q93" s="130"/>
      <c r="R93" s="130"/>
      <c r="S93" s="130"/>
      <c r="T93" s="130"/>
    </row>
    <row r="94" spans="1:20" hidden="1" outlineLevel="1">
      <c r="A94" s="9">
        <v>43070</v>
      </c>
      <c r="B94" s="130">
        <v>3087.6942408899999</v>
      </c>
      <c r="C94" s="130">
        <v>6.4113175599999996</v>
      </c>
      <c r="D94" s="130">
        <v>4.2341256700000001</v>
      </c>
      <c r="E94" s="130">
        <v>0</v>
      </c>
      <c r="F94" s="130">
        <v>3.6045306500000001</v>
      </c>
      <c r="G94" s="130">
        <v>0.62959502000000001</v>
      </c>
      <c r="H94" s="130">
        <v>2.17719189</v>
      </c>
      <c r="I94" s="130">
        <v>0</v>
      </c>
      <c r="J94" s="130">
        <v>2.17719189</v>
      </c>
      <c r="K94" s="130">
        <v>0</v>
      </c>
      <c r="L94" s="130">
        <v>3081.2829233299999</v>
      </c>
      <c r="M94" s="130">
        <v>484.63469112000001</v>
      </c>
      <c r="N94" s="130"/>
      <c r="O94" s="130"/>
      <c r="P94" s="130"/>
      <c r="Q94" s="130"/>
      <c r="R94" s="130"/>
      <c r="S94" s="130"/>
      <c r="T94" s="130"/>
    </row>
    <row r="95" spans="1:20" hidden="1" outlineLevel="1">
      <c r="A95" s="9">
        <v>43101</v>
      </c>
      <c r="B95" s="130">
        <v>3161.4646013699999</v>
      </c>
      <c r="C95" s="130">
        <v>6.8743445000000012</v>
      </c>
      <c r="D95" s="130">
        <v>4.9439489300000012</v>
      </c>
      <c r="E95" s="130">
        <v>0</v>
      </c>
      <c r="F95" s="130">
        <v>4.246173240000001</v>
      </c>
      <c r="G95" s="130">
        <v>0.69777569000000006</v>
      </c>
      <c r="H95" s="130">
        <v>1.9303955699999999</v>
      </c>
      <c r="I95" s="130">
        <v>0</v>
      </c>
      <c r="J95" s="130">
        <v>1.9303955699999999</v>
      </c>
      <c r="K95" s="130">
        <v>0</v>
      </c>
      <c r="L95" s="130">
        <v>3154.5902568699998</v>
      </c>
      <c r="M95" s="130">
        <v>853.01212509000004</v>
      </c>
      <c r="N95" s="130"/>
      <c r="O95" s="130"/>
      <c r="P95" s="130"/>
      <c r="Q95" s="130"/>
      <c r="R95" s="130"/>
      <c r="S95" s="130"/>
      <c r="T95" s="130"/>
    </row>
    <row r="96" spans="1:20" hidden="1" outlineLevel="1">
      <c r="A96" s="9">
        <v>43132</v>
      </c>
      <c r="B96" s="130">
        <v>3164.47238969</v>
      </c>
      <c r="C96" s="130">
        <v>5.7331388600000004</v>
      </c>
      <c r="D96" s="130">
        <v>4.1083433100000004</v>
      </c>
      <c r="E96" s="130">
        <v>0</v>
      </c>
      <c r="F96" s="130">
        <v>3.59452265</v>
      </c>
      <c r="G96" s="130">
        <v>0.51382065999999993</v>
      </c>
      <c r="H96" s="130">
        <v>1.62479555</v>
      </c>
      <c r="I96" s="130">
        <v>0</v>
      </c>
      <c r="J96" s="130">
        <v>1.62479555</v>
      </c>
      <c r="K96" s="130">
        <v>0</v>
      </c>
      <c r="L96" s="130">
        <v>3158.7392508299999</v>
      </c>
      <c r="M96" s="130">
        <v>849.81610383999998</v>
      </c>
      <c r="N96" s="130"/>
      <c r="O96" s="130"/>
      <c r="P96" s="130"/>
      <c r="Q96" s="130"/>
      <c r="R96" s="130"/>
      <c r="S96" s="130"/>
      <c r="T96" s="130"/>
    </row>
    <row r="97" spans="1:20" hidden="1" outlineLevel="1">
      <c r="A97" s="9">
        <v>43160</v>
      </c>
      <c r="B97" s="130">
        <v>3311.9943605799999</v>
      </c>
      <c r="C97" s="130">
        <v>5.5961466099999999</v>
      </c>
      <c r="D97" s="130">
        <v>4.2228218399999999</v>
      </c>
      <c r="E97" s="130">
        <v>0</v>
      </c>
      <c r="F97" s="130">
        <v>3.7663387699999999</v>
      </c>
      <c r="G97" s="130">
        <v>0.45648306999999999</v>
      </c>
      <c r="H97" s="130">
        <v>1.37332477</v>
      </c>
      <c r="I97" s="130">
        <v>0</v>
      </c>
      <c r="J97" s="130">
        <v>1.37332477</v>
      </c>
      <c r="K97" s="130">
        <v>0</v>
      </c>
      <c r="L97" s="130">
        <v>3306.3982139699997</v>
      </c>
      <c r="M97" s="130">
        <v>860.74032417000001</v>
      </c>
      <c r="N97" s="130"/>
      <c r="O97" s="130"/>
      <c r="P97" s="130"/>
      <c r="Q97" s="130"/>
      <c r="R97" s="130"/>
      <c r="S97" s="130"/>
      <c r="T97" s="130"/>
    </row>
    <row r="98" spans="1:20" hidden="1" outlineLevel="1">
      <c r="A98" s="9">
        <v>43191</v>
      </c>
      <c r="B98" s="130">
        <v>3421.4373627700002</v>
      </c>
      <c r="C98" s="130">
        <v>5.3440810999999995</v>
      </c>
      <c r="D98" s="130">
        <v>4.2132972099999995</v>
      </c>
      <c r="E98" s="130">
        <v>0</v>
      </c>
      <c r="F98" s="130">
        <v>3.8146033899999998</v>
      </c>
      <c r="G98" s="130">
        <v>0.39869381999999998</v>
      </c>
      <c r="H98" s="130">
        <v>1.13078389</v>
      </c>
      <c r="I98" s="130">
        <v>0</v>
      </c>
      <c r="J98" s="130">
        <v>1.13078389</v>
      </c>
      <c r="K98" s="130">
        <v>0</v>
      </c>
      <c r="L98" s="130">
        <v>3416.0932816699997</v>
      </c>
      <c r="M98" s="130">
        <v>832.99124372999995</v>
      </c>
      <c r="N98" s="130"/>
      <c r="O98" s="130"/>
      <c r="P98" s="130"/>
      <c r="Q98" s="130"/>
      <c r="R98" s="130"/>
      <c r="S98" s="130"/>
      <c r="T98" s="130"/>
    </row>
    <row r="99" spans="1:20" hidden="1" outlineLevel="1">
      <c r="A99" s="9">
        <v>43221</v>
      </c>
      <c r="B99" s="130">
        <v>3467.2030248699998</v>
      </c>
      <c r="C99" s="130">
        <v>5.1108056099999999</v>
      </c>
      <c r="D99" s="130">
        <v>4.2091852599999999</v>
      </c>
      <c r="E99" s="130">
        <v>0</v>
      </c>
      <c r="F99" s="130">
        <v>3.8680889399999998</v>
      </c>
      <c r="G99" s="130">
        <v>0.34109632000000001</v>
      </c>
      <c r="H99" s="130">
        <v>0.90162034999999996</v>
      </c>
      <c r="I99" s="130">
        <v>0</v>
      </c>
      <c r="J99" s="130">
        <v>0.90162034999999996</v>
      </c>
      <c r="K99" s="130">
        <v>0</v>
      </c>
      <c r="L99" s="130">
        <v>3462.0922192600001</v>
      </c>
      <c r="M99" s="130">
        <v>857.54511054</v>
      </c>
      <c r="N99" s="130"/>
      <c r="O99" s="130"/>
      <c r="P99" s="130"/>
      <c r="Q99" s="130"/>
      <c r="R99" s="130"/>
      <c r="S99" s="130"/>
      <c r="T99" s="130"/>
    </row>
    <row r="100" spans="1:20" hidden="1" outlineLevel="1">
      <c r="A100" s="9">
        <v>43252</v>
      </c>
      <c r="B100" s="130">
        <v>3705.4868015100001</v>
      </c>
      <c r="C100" s="130">
        <v>4.8857176100000004</v>
      </c>
      <c r="D100" s="130">
        <v>4.2079159600000002</v>
      </c>
      <c r="E100" s="130">
        <v>0</v>
      </c>
      <c r="F100" s="130">
        <v>3.9252067300000002</v>
      </c>
      <c r="G100" s="130">
        <v>0.28270923000000003</v>
      </c>
      <c r="H100" s="130">
        <v>0.67780165000000003</v>
      </c>
      <c r="I100" s="130">
        <v>0</v>
      </c>
      <c r="J100" s="130">
        <v>0.67780165000000003</v>
      </c>
      <c r="K100" s="130">
        <v>0</v>
      </c>
      <c r="L100" s="130">
        <v>3700.6010838999996</v>
      </c>
      <c r="M100" s="130">
        <v>885.43054529999995</v>
      </c>
      <c r="N100" s="130"/>
      <c r="O100" s="130"/>
      <c r="P100" s="130"/>
      <c r="Q100" s="130"/>
      <c r="R100" s="130"/>
      <c r="S100" s="130"/>
      <c r="T100" s="130"/>
    </row>
    <row r="101" spans="1:20" hidden="1" outlineLevel="1">
      <c r="A101" s="9">
        <v>43282</v>
      </c>
      <c r="B101" s="130">
        <v>3809.5339054199999</v>
      </c>
      <c r="C101" s="130">
        <v>4.6624163599999999</v>
      </c>
      <c r="D101" s="130">
        <v>4.2003805700000001</v>
      </c>
      <c r="E101" s="130">
        <v>0</v>
      </c>
      <c r="F101" s="130">
        <v>3.9746707700000004</v>
      </c>
      <c r="G101" s="130">
        <v>0.22570979999999999</v>
      </c>
      <c r="H101" s="130">
        <v>0.46203579</v>
      </c>
      <c r="I101" s="130">
        <v>0</v>
      </c>
      <c r="J101" s="130">
        <v>0.46203579</v>
      </c>
      <c r="K101" s="130">
        <v>0</v>
      </c>
      <c r="L101" s="130">
        <v>3804.8714890600004</v>
      </c>
      <c r="M101" s="130">
        <v>879.38602304999995</v>
      </c>
      <c r="N101" s="130"/>
      <c r="O101" s="130"/>
      <c r="P101" s="130"/>
      <c r="Q101" s="130"/>
      <c r="R101" s="130"/>
      <c r="S101" s="130"/>
      <c r="T101" s="130"/>
    </row>
    <row r="102" spans="1:20" hidden="1" outlineLevel="1">
      <c r="A102" s="9">
        <v>43313</v>
      </c>
      <c r="B102" s="130">
        <v>3898.50620243</v>
      </c>
      <c r="C102" s="130">
        <v>4.4952604800000007</v>
      </c>
      <c r="D102" s="130">
        <v>4.2509264200000008</v>
      </c>
      <c r="E102" s="130">
        <v>0</v>
      </c>
      <c r="F102" s="130">
        <v>4.0289177600000006</v>
      </c>
      <c r="G102" s="130">
        <v>0.22200866</v>
      </c>
      <c r="H102" s="130">
        <v>0.24433406000000002</v>
      </c>
      <c r="I102" s="130">
        <v>0</v>
      </c>
      <c r="J102" s="130">
        <v>0.24433406000000002</v>
      </c>
      <c r="K102" s="130">
        <v>0</v>
      </c>
      <c r="L102" s="130">
        <v>3894.0109419500004</v>
      </c>
      <c r="M102" s="130">
        <v>954.54795483999999</v>
      </c>
      <c r="N102" s="130"/>
      <c r="O102" s="130"/>
      <c r="P102" s="130"/>
      <c r="Q102" s="130"/>
      <c r="R102" s="130"/>
      <c r="S102" s="130"/>
      <c r="T102" s="130"/>
    </row>
    <row r="103" spans="1:20" hidden="1" outlineLevel="1">
      <c r="A103" s="9">
        <v>43344</v>
      </c>
      <c r="B103" s="130">
        <v>4001.7905104299998</v>
      </c>
      <c r="C103" s="130">
        <v>4.2994717500000004</v>
      </c>
      <c r="D103" s="130">
        <v>4.2994717500000004</v>
      </c>
      <c r="E103" s="130">
        <v>0</v>
      </c>
      <c r="F103" s="130">
        <v>4.0812258100000003</v>
      </c>
      <c r="G103" s="130">
        <v>0.21824594</v>
      </c>
      <c r="H103" s="130">
        <v>0</v>
      </c>
      <c r="I103" s="130">
        <v>0</v>
      </c>
      <c r="J103" s="130">
        <v>0</v>
      </c>
      <c r="K103" s="130">
        <v>0</v>
      </c>
      <c r="L103" s="130">
        <v>3997.4910386800002</v>
      </c>
      <c r="M103" s="130">
        <v>1008.8700904</v>
      </c>
      <c r="N103" s="130"/>
      <c r="O103" s="130"/>
      <c r="P103" s="130"/>
      <c r="Q103" s="130"/>
      <c r="R103" s="130"/>
      <c r="S103" s="130"/>
      <c r="T103" s="130"/>
    </row>
    <row r="104" spans="1:20" hidden="1" outlineLevel="1">
      <c r="A104" s="9">
        <v>43374</v>
      </c>
      <c r="B104" s="130">
        <v>4035.03939502</v>
      </c>
      <c r="C104" s="130">
        <v>4.350109680000001</v>
      </c>
      <c r="D104" s="130">
        <v>4.350109680000001</v>
      </c>
      <c r="E104" s="130">
        <v>0</v>
      </c>
      <c r="F104" s="130">
        <v>4.1355062500000006</v>
      </c>
      <c r="G104" s="130">
        <v>0.21460343000000001</v>
      </c>
      <c r="H104" s="130">
        <v>0</v>
      </c>
      <c r="I104" s="130">
        <v>0</v>
      </c>
      <c r="J104" s="130">
        <v>0</v>
      </c>
      <c r="K104" s="130">
        <v>0</v>
      </c>
      <c r="L104" s="130">
        <v>4030.6892853399995</v>
      </c>
      <c r="M104" s="130">
        <v>881.64081066000006</v>
      </c>
      <c r="N104" s="130"/>
      <c r="O104" s="130"/>
      <c r="P104" s="130"/>
      <c r="Q104" s="130"/>
      <c r="R104" s="130"/>
      <c r="S104" s="130"/>
      <c r="T104" s="130"/>
    </row>
    <row r="105" spans="1:20" hidden="1" outlineLevel="1">
      <c r="A105" s="9">
        <v>43405</v>
      </c>
      <c r="B105" s="130">
        <v>4173.0880920500003</v>
      </c>
      <c r="C105" s="130">
        <v>5.2435564099999992</v>
      </c>
      <c r="D105" s="130">
        <v>5.2435564099999992</v>
      </c>
      <c r="E105" s="130">
        <v>0</v>
      </c>
      <c r="F105" s="130">
        <v>5.0327125199999996</v>
      </c>
      <c r="G105" s="130">
        <v>0.21084388999999998</v>
      </c>
      <c r="H105" s="130">
        <v>0</v>
      </c>
      <c r="I105" s="130">
        <v>0</v>
      </c>
      <c r="J105" s="130">
        <v>0</v>
      </c>
      <c r="K105" s="130">
        <v>0</v>
      </c>
      <c r="L105" s="130">
        <v>4167.8445356399998</v>
      </c>
      <c r="M105" s="130">
        <v>858.38707211999997</v>
      </c>
      <c r="N105" s="130"/>
      <c r="O105" s="130"/>
      <c r="P105" s="130"/>
      <c r="Q105" s="130"/>
      <c r="R105" s="130"/>
      <c r="S105" s="130"/>
      <c r="T105" s="130"/>
    </row>
    <row r="106" spans="1:20" hidden="1" outlineLevel="1">
      <c r="A106" s="9">
        <v>43435</v>
      </c>
      <c r="B106" s="130">
        <v>4114.5225636699997</v>
      </c>
      <c r="C106" s="130">
        <v>6.1521835899999999</v>
      </c>
      <c r="D106" s="130">
        <v>6.1521835899999999</v>
      </c>
      <c r="E106" s="130">
        <v>0</v>
      </c>
      <c r="F106" s="130">
        <v>5.9449841999999995</v>
      </c>
      <c r="G106" s="130">
        <v>0.20719939000000001</v>
      </c>
      <c r="H106" s="130">
        <v>0</v>
      </c>
      <c r="I106" s="130">
        <v>0</v>
      </c>
      <c r="J106" s="130">
        <v>0</v>
      </c>
      <c r="K106" s="130">
        <v>0</v>
      </c>
      <c r="L106" s="130">
        <v>4108.3703800799994</v>
      </c>
      <c r="M106" s="130">
        <v>770.91876976000003</v>
      </c>
      <c r="N106" s="130"/>
      <c r="O106" s="130"/>
      <c r="P106" s="130"/>
      <c r="Q106" s="130"/>
      <c r="R106" s="130"/>
      <c r="S106" s="130"/>
      <c r="T106" s="130"/>
    </row>
    <row r="107" spans="1:20" hidden="1" outlineLevel="1">
      <c r="A107" s="9">
        <v>43466</v>
      </c>
      <c r="B107" s="130">
        <v>4056.7839073</v>
      </c>
      <c r="C107" s="130">
        <v>6.4280115599999998</v>
      </c>
      <c r="D107" s="130">
        <v>6.4280115599999998</v>
      </c>
      <c r="E107" s="130">
        <v>0</v>
      </c>
      <c r="F107" s="130">
        <v>6.22451095</v>
      </c>
      <c r="G107" s="130">
        <v>0.20350061</v>
      </c>
      <c r="H107" s="130">
        <v>0</v>
      </c>
      <c r="I107" s="130">
        <v>0</v>
      </c>
      <c r="J107" s="130">
        <v>0</v>
      </c>
      <c r="K107" s="130">
        <v>0</v>
      </c>
      <c r="L107" s="130">
        <v>4050.3558957400001</v>
      </c>
      <c r="M107" s="130">
        <v>909.54438482</v>
      </c>
      <c r="N107" s="130"/>
      <c r="O107" s="130"/>
      <c r="P107" s="130"/>
      <c r="Q107" s="130"/>
      <c r="R107" s="130"/>
      <c r="S107" s="130"/>
      <c r="T107" s="130"/>
    </row>
    <row r="108" spans="1:20" hidden="1" outlineLevel="1">
      <c r="A108" s="9">
        <v>43497</v>
      </c>
      <c r="B108" s="130">
        <v>4018.5820789700001</v>
      </c>
      <c r="C108" s="130">
        <v>6.4774634799999999</v>
      </c>
      <c r="D108" s="130">
        <v>6.4774634799999999</v>
      </c>
      <c r="E108" s="130">
        <v>0</v>
      </c>
      <c r="F108" s="130">
        <v>6.2778312700000001</v>
      </c>
      <c r="G108" s="130">
        <v>0.19963221</v>
      </c>
      <c r="H108" s="130">
        <v>0</v>
      </c>
      <c r="I108" s="130">
        <v>0</v>
      </c>
      <c r="J108" s="130">
        <v>0</v>
      </c>
      <c r="K108" s="130">
        <v>0</v>
      </c>
      <c r="L108" s="130">
        <v>4012.10461549</v>
      </c>
      <c r="M108" s="130">
        <v>819.51711125999998</v>
      </c>
      <c r="N108" s="130"/>
      <c r="O108" s="130"/>
      <c r="P108" s="130"/>
      <c r="Q108" s="130"/>
      <c r="R108" s="130"/>
      <c r="S108" s="130"/>
      <c r="T108" s="130"/>
    </row>
    <row r="109" spans="1:20" hidden="1" outlineLevel="1">
      <c r="A109" s="9">
        <v>43525</v>
      </c>
      <c r="B109" s="130">
        <v>4116.1367049199998</v>
      </c>
      <c r="C109" s="130">
        <v>7.55121311</v>
      </c>
      <c r="D109" s="130">
        <v>7.55121311</v>
      </c>
      <c r="E109" s="130">
        <v>0</v>
      </c>
      <c r="F109" s="130">
        <v>7.3551193399999999</v>
      </c>
      <c r="G109" s="130">
        <v>0.19609377</v>
      </c>
      <c r="H109" s="130">
        <v>0</v>
      </c>
      <c r="I109" s="130">
        <v>0</v>
      </c>
      <c r="J109" s="130">
        <v>0</v>
      </c>
      <c r="K109" s="130">
        <v>0</v>
      </c>
      <c r="L109" s="130">
        <v>4108.5854918100003</v>
      </c>
      <c r="M109" s="130">
        <v>867.94847952999999</v>
      </c>
      <c r="N109" s="130"/>
      <c r="O109" s="130"/>
      <c r="P109" s="130"/>
      <c r="Q109" s="130"/>
      <c r="R109" s="130"/>
      <c r="S109" s="130"/>
      <c r="T109" s="130"/>
    </row>
    <row r="110" spans="1:20" hidden="1" outlineLevel="1">
      <c r="A110" s="9">
        <v>43556</v>
      </c>
      <c r="B110" s="130">
        <v>4113.9208569399998</v>
      </c>
      <c r="C110" s="130">
        <v>8.8553571299999998</v>
      </c>
      <c r="D110" s="130">
        <v>8.8553571299999998</v>
      </c>
      <c r="E110" s="130">
        <v>0</v>
      </c>
      <c r="F110" s="130">
        <v>8.6630174899999997</v>
      </c>
      <c r="G110" s="130">
        <v>0.19233964000000001</v>
      </c>
      <c r="H110" s="130">
        <v>0</v>
      </c>
      <c r="I110" s="130">
        <v>0</v>
      </c>
      <c r="J110" s="130">
        <v>0</v>
      </c>
      <c r="K110" s="130">
        <v>0</v>
      </c>
      <c r="L110" s="130">
        <v>4105.0654998099999</v>
      </c>
      <c r="M110" s="130">
        <v>901.16265017000001</v>
      </c>
      <c r="N110" s="130"/>
      <c r="O110" s="130"/>
      <c r="P110" s="130"/>
      <c r="Q110" s="130"/>
      <c r="R110" s="130"/>
      <c r="S110" s="130"/>
      <c r="T110" s="130"/>
    </row>
    <row r="111" spans="1:20" hidden="1" outlineLevel="1">
      <c r="A111" s="9">
        <v>43586</v>
      </c>
      <c r="B111" s="130">
        <v>4043.3283980000001</v>
      </c>
      <c r="C111" s="130">
        <v>9.6977842699999997</v>
      </c>
      <c r="D111" s="130">
        <v>9.6977842699999997</v>
      </c>
      <c r="E111" s="130">
        <v>0</v>
      </c>
      <c r="F111" s="130">
        <v>9.5090928399999992</v>
      </c>
      <c r="G111" s="130">
        <v>0.18869142999999999</v>
      </c>
      <c r="H111" s="130">
        <v>0</v>
      </c>
      <c r="I111" s="130">
        <v>0</v>
      </c>
      <c r="J111" s="130">
        <v>0</v>
      </c>
      <c r="K111" s="130">
        <v>0</v>
      </c>
      <c r="L111" s="130">
        <v>4033.6306137299998</v>
      </c>
      <c r="M111" s="130">
        <v>818.80840823000005</v>
      </c>
      <c r="N111" s="130"/>
      <c r="O111" s="130"/>
      <c r="P111" s="130"/>
      <c r="Q111" s="130"/>
      <c r="R111" s="130"/>
      <c r="S111" s="130"/>
      <c r="T111" s="130"/>
    </row>
    <row r="112" spans="1:20" hidden="1" outlineLevel="1">
      <c r="A112" s="9">
        <v>43617</v>
      </c>
      <c r="B112" s="130">
        <v>4157.09489682</v>
      </c>
      <c r="C112" s="130">
        <v>5.0124748400000003</v>
      </c>
      <c r="D112" s="130">
        <v>5.0124748400000003</v>
      </c>
      <c r="E112" s="130">
        <v>0</v>
      </c>
      <c r="F112" s="130">
        <v>5.0124748400000003</v>
      </c>
      <c r="G112" s="130">
        <v>0</v>
      </c>
      <c r="H112" s="130">
        <v>0</v>
      </c>
      <c r="I112" s="130">
        <v>0</v>
      </c>
      <c r="J112" s="130">
        <v>0</v>
      </c>
      <c r="K112" s="130">
        <v>0</v>
      </c>
      <c r="L112" s="130">
        <v>4152.0824219799997</v>
      </c>
      <c r="M112" s="130">
        <v>503.58524238000001</v>
      </c>
      <c r="N112" s="130"/>
      <c r="O112" s="130"/>
      <c r="P112" s="130"/>
      <c r="Q112" s="130"/>
      <c r="R112" s="130"/>
      <c r="S112" s="130"/>
      <c r="T112" s="130"/>
    </row>
    <row r="113" spans="1:20" hidden="1" outlineLevel="1">
      <c r="A113" s="9">
        <v>43647</v>
      </c>
      <c r="B113" s="130">
        <v>4117.3796141399998</v>
      </c>
      <c r="C113" s="130">
        <v>5.3281861599999996</v>
      </c>
      <c r="D113" s="130">
        <v>5.3281861599999996</v>
      </c>
      <c r="E113" s="130">
        <v>0</v>
      </c>
      <c r="F113" s="130">
        <v>5.0035127399999997</v>
      </c>
      <c r="G113" s="130">
        <v>0.32467341999999999</v>
      </c>
      <c r="H113" s="130">
        <v>0</v>
      </c>
      <c r="I113" s="130">
        <v>0</v>
      </c>
      <c r="J113" s="130">
        <v>0</v>
      </c>
      <c r="K113" s="130">
        <v>0</v>
      </c>
      <c r="L113" s="130">
        <v>4112.05142798</v>
      </c>
      <c r="M113" s="130">
        <v>582.20511537000004</v>
      </c>
      <c r="N113" s="130"/>
      <c r="O113" s="130"/>
      <c r="P113" s="130"/>
      <c r="Q113" s="130"/>
      <c r="R113" s="130"/>
      <c r="S113" s="130"/>
      <c r="T113" s="130"/>
    </row>
    <row r="114" spans="1:20" hidden="1" outlineLevel="1">
      <c r="A114" s="9">
        <v>43678</v>
      </c>
      <c r="B114" s="130">
        <v>4243.8303761899997</v>
      </c>
      <c r="C114" s="130">
        <v>7.2307229</v>
      </c>
      <c r="D114" s="130">
        <v>7.2307229</v>
      </c>
      <c r="E114" s="130">
        <v>0</v>
      </c>
      <c r="F114" s="130">
        <v>5.0064155399999999</v>
      </c>
      <c r="G114" s="130">
        <v>2.2243073600000001</v>
      </c>
      <c r="H114" s="130">
        <v>0</v>
      </c>
      <c r="I114" s="130">
        <v>0</v>
      </c>
      <c r="J114" s="130">
        <v>0</v>
      </c>
      <c r="K114" s="130">
        <v>0</v>
      </c>
      <c r="L114" s="130">
        <v>4236.5996532899999</v>
      </c>
      <c r="M114" s="130">
        <v>707.13400380999997</v>
      </c>
      <c r="N114" s="130"/>
      <c r="O114" s="130"/>
      <c r="P114" s="130"/>
      <c r="Q114" s="130"/>
      <c r="R114" s="130"/>
      <c r="S114" s="130"/>
      <c r="T114" s="130"/>
    </row>
    <row r="115" spans="1:20" hidden="1" outlineLevel="1">
      <c r="A115" s="9">
        <v>43709</v>
      </c>
      <c r="B115" s="130">
        <v>4236.9261494700004</v>
      </c>
      <c r="C115" s="130">
        <v>9.7213481599999998</v>
      </c>
      <c r="D115" s="130">
        <v>9.7213481599999998</v>
      </c>
      <c r="E115" s="130">
        <v>0</v>
      </c>
      <c r="F115" s="130">
        <v>5.0094000100000002</v>
      </c>
      <c r="G115" s="130">
        <v>4.7119481499999996</v>
      </c>
      <c r="H115" s="130">
        <v>0</v>
      </c>
      <c r="I115" s="130">
        <v>0</v>
      </c>
      <c r="J115" s="130">
        <v>0</v>
      </c>
      <c r="K115" s="130">
        <v>0</v>
      </c>
      <c r="L115" s="130">
        <v>4227.2048013100002</v>
      </c>
      <c r="M115" s="130">
        <v>691.19140985000001</v>
      </c>
      <c r="N115" s="130"/>
      <c r="O115" s="130"/>
      <c r="P115" s="130"/>
      <c r="Q115" s="130"/>
      <c r="R115" s="130"/>
      <c r="S115" s="130"/>
      <c r="T115" s="130"/>
    </row>
    <row r="116" spans="1:20" hidden="1" outlineLevel="1">
      <c r="A116" s="9">
        <v>43739</v>
      </c>
      <c r="B116" s="130">
        <v>4291.8200452399997</v>
      </c>
      <c r="C116" s="130">
        <v>9.6428012899999995</v>
      </c>
      <c r="D116" s="130">
        <v>9.6428012899999995</v>
      </c>
      <c r="E116" s="130">
        <v>0</v>
      </c>
      <c r="F116" s="130">
        <v>4.90328287</v>
      </c>
      <c r="G116" s="130">
        <v>4.7395184199999996</v>
      </c>
      <c r="H116" s="130">
        <v>0</v>
      </c>
      <c r="I116" s="130">
        <v>0</v>
      </c>
      <c r="J116" s="130">
        <v>0</v>
      </c>
      <c r="K116" s="130">
        <v>0</v>
      </c>
      <c r="L116" s="130">
        <v>4282.17724395</v>
      </c>
      <c r="M116" s="130">
        <v>698.00931418000005</v>
      </c>
      <c r="N116" s="130"/>
      <c r="O116" s="130"/>
      <c r="P116" s="130"/>
      <c r="Q116" s="130"/>
      <c r="R116" s="130"/>
      <c r="S116" s="130"/>
      <c r="T116" s="130"/>
    </row>
    <row r="117" spans="1:20" hidden="1" outlineLevel="1">
      <c r="A117" s="9">
        <v>43770</v>
      </c>
      <c r="B117" s="130">
        <v>4282.8240567000003</v>
      </c>
      <c r="C117" s="130">
        <v>12.614624170000001</v>
      </c>
      <c r="D117" s="130">
        <v>12.614624170000001</v>
      </c>
      <c r="E117" s="130">
        <v>0</v>
      </c>
      <c r="F117" s="130">
        <v>4.8059242900000001</v>
      </c>
      <c r="G117" s="130">
        <v>7.8086998799999998</v>
      </c>
      <c r="H117" s="130">
        <v>0</v>
      </c>
      <c r="I117" s="130">
        <v>0</v>
      </c>
      <c r="J117" s="130">
        <v>0</v>
      </c>
      <c r="K117" s="130">
        <v>0</v>
      </c>
      <c r="L117" s="130">
        <v>4270.2094325300004</v>
      </c>
      <c r="M117" s="130">
        <v>699.88862294</v>
      </c>
      <c r="N117" s="130"/>
      <c r="O117" s="130"/>
      <c r="P117" s="130"/>
      <c r="Q117" s="130"/>
      <c r="R117" s="130"/>
      <c r="S117" s="130"/>
      <c r="T117" s="130"/>
    </row>
    <row r="118" spans="1:20" hidden="1" outlineLevel="1">
      <c r="A118" s="9">
        <v>43800</v>
      </c>
      <c r="B118" s="130">
        <v>4053.2607136000001</v>
      </c>
      <c r="C118" s="130">
        <v>13.291492829999999</v>
      </c>
      <c r="D118" s="130">
        <v>13.291492829999999</v>
      </c>
      <c r="E118" s="130">
        <v>0</v>
      </c>
      <c r="F118" s="130">
        <v>4.7111628300000001</v>
      </c>
      <c r="G118" s="130">
        <v>8.58033</v>
      </c>
      <c r="H118" s="130">
        <v>0</v>
      </c>
      <c r="I118" s="130">
        <v>0</v>
      </c>
      <c r="J118" s="130">
        <v>0</v>
      </c>
      <c r="K118" s="130">
        <v>0</v>
      </c>
      <c r="L118" s="130">
        <v>4039.96922077</v>
      </c>
      <c r="M118" s="130">
        <v>714.03605718999995</v>
      </c>
      <c r="N118" s="130"/>
      <c r="O118" s="130"/>
      <c r="P118" s="130"/>
      <c r="Q118" s="130"/>
      <c r="R118" s="130"/>
      <c r="S118" s="130"/>
      <c r="T118" s="130"/>
    </row>
    <row r="119" spans="1:20" hidden="1" outlineLevel="1">
      <c r="A119" s="9">
        <v>43831</v>
      </c>
      <c r="B119" s="130">
        <v>4111.9552854499998</v>
      </c>
      <c r="C119" s="130">
        <v>13.446663729999999</v>
      </c>
      <c r="D119" s="130">
        <v>13.446663729999999</v>
      </c>
      <c r="E119" s="130">
        <v>0</v>
      </c>
      <c r="F119" s="130">
        <v>4.6029169599999999</v>
      </c>
      <c r="G119" s="130">
        <v>8.8437467699999992</v>
      </c>
      <c r="H119" s="130">
        <v>0</v>
      </c>
      <c r="I119" s="130">
        <v>0</v>
      </c>
      <c r="J119" s="130">
        <v>0</v>
      </c>
      <c r="K119" s="130">
        <v>0</v>
      </c>
      <c r="L119" s="130">
        <v>4098.5086217199996</v>
      </c>
      <c r="M119" s="130">
        <v>590.64461298000003</v>
      </c>
      <c r="N119" s="130"/>
      <c r="O119" s="130"/>
      <c r="P119" s="130"/>
      <c r="Q119" s="130"/>
      <c r="R119" s="130"/>
      <c r="S119" s="130"/>
      <c r="T119" s="130"/>
    </row>
    <row r="120" spans="1:20" hidden="1" outlineLevel="1">
      <c r="A120" s="9">
        <v>43862</v>
      </c>
      <c r="B120" s="130">
        <v>4068.73904408</v>
      </c>
      <c r="C120" s="130">
        <v>14.68530636</v>
      </c>
      <c r="D120" s="130">
        <v>14.68530636</v>
      </c>
      <c r="E120" s="130">
        <v>0</v>
      </c>
      <c r="F120" s="130">
        <v>4.5055973399999996</v>
      </c>
      <c r="G120" s="130">
        <v>10.179709020000001</v>
      </c>
      <c r="H120" s="130">
        <v>0</v>
      </c>
      <c r="I120" s="130">
        <v>0</v>
      </c>
      <c r="J120" s="130">
        <v>0</v>
      </c>
      <c r="K120" s="130">
        <v>0</v>
      </c>
      <c r="L120" s="130">
        <v>4054.0537377199998</v>
      </c>
      <c r="M120" s="130">
        <v>245.25087285000001</v>
      </c>
      <c r="N120" s="130"/>
      <c r="O120" s="130"/>
      <c r="P120" s="130"/>
      <c r="Q120" s="130"/>
      <c r="R120" s="130"/>
      <c r="S120" s="130"/>
      <c r="T120" s="130"/>
    </row>
    <row r="121" spans="1:20" hidden="1" outlineLevel="1">
      <c r="A121" s="9">
        <v>43891</v>
      </c>
      <c r="B121" s="130">
        <v>4418.0710970700002</v>
      </c>
      <c r="C121" s="130">
        <v>4.4030065499999997</v>
      </c>
      <c r="D121" s="130">
        <v>4.4030065499999997</v>
      </c>
      <c r="E121" s="130">
        <v>0</v>
      </c>
      <c r="F121" s="130">
        <v>4.4030065499999997</v>
      </c>
      <c r="G121" s="130">
        <v>0</v>
      </c>
      <c r="H121" s="130">
        <v>0</v>
      </c>
      <c r="I121" s="130">
        <v>0</v>
      </c>
      <c r="J121" s="130">
        <v>0</v>
      </c>
      <c r="K121" s="130">
        <v>0</v>
      </c>
      <c r="L121" s="130">
        <v>4413.6680905200001</v>
      </c>
      <c r="M121" s="130">
        <v>314.39778691999999</v>
      </c>
      <c r="N121" s="130"/>
      <c r="O121" s="130"/>
      <c r="P121" s="130"/>
      <c r="Q121" s="130"/>
      <c r="R121" s="130"/>
      <c r="S121" s="130"/>
      <c r="T121" s="130"/>
    </row>
    <row r="122" spans="1:20" hidden="1" outlineLevel="1">
      <c r="A122" s="9">
        <v>43922</v>
      </c>
      <c r="B122" s="130">
        <v>4612.3266491100003</v>
      </c>
      <c r="C122" s="130">
        <v>4.3030475499999996</v>
      </c>
      <c r="D122" s="130">
        <v>4.3030475499999996</v>
      </c>
      <c r="E122" s="130">
        <v>0</v>
      </c>
      <c r="F122" s="130">
        <v>4.3030475499999996</v>
      </c>
      <c r="G122" s="130">
        <v>0</v>
      </c>
      <c r="H122" s="130">
        <v>0</v>
      </c>
      <c r="I122" s="130">
        <v>0</v>
      </c>
      <c r="J122" s="130">
        <v>0</v>
      </c>
      <c r="K122" s="130">
        <v>0</v>
      </c>
      <c r="L122" s="130">
        <v>4608.0236015600003</v>
      </c>
      <c r="M122" s="130">
        <v>367.50207691000003</v>
      </c>
      <c r="N122" s="130"/>
      <c r="O122" s="130"/>
      <c r="P122" s="130"/>
      <c r="Q122" s="130"/>
      <c r="R122" s="130"/>
      <c r="S122" s="130"/>
      <c r="T122" s="130"/>
    </row>
    <row r="123" spans="1:20" hidden="1" outlineLevel="1">
      <c r="A123" s="9">
        <v>43952</v>
      </c>
      <c r="B123" s="130">
        <v>4536.4412702600002</v>
      </c>
      <c r="C123" s="130">
        <v>3.8922814899999998</v>
      </c>
      <c r="D123" s="130">
        <v>3.8922814899999998</v>
      </c>
      <c r="E123" s="130">
        <v>0</v>
      </c>
      <c r="F123" s="130">
        <v>3.8922814899999998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4532.5489887699996</v>
      </c>
      <c r="M123" s="130">
        <v>352.12378767000001</v>
      </c>
      <c r="N123" s="130"/>
      <c r="O123" s="130"/>
      <c r="P123" s="130"/>
      <c r="Q123" s="130"/>
      <c r="R123" s="130"/>
      <c r="S123" s="130"/>
      <c r="T123" s="130"/>
    </row>
    <row r="124" spans="1:20" hidden="1" outlineLevel="1">
      <c r="A124" s="9">
        <v>43983</v>
      </c>
      <c r="B124" s="130">
        <v>4580.3697371099997</v>
      </c>
      <c r="C124" s="130">
        <v>3.7102923699999999</v>
      </c>
      <c r="D124" s="130">
        <v>3.7102923699999999</v>
      </c>
      <c r="E124" s="130">
        <v>0</v>
      </c>
      <c r="F124" s="130">
        <v>3.7102923699999999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4576.6594447400003</v>
      </c>
      <c r="M124" s="130">
        <v>372.94294237999998</v>
      </c>
      <c r="N124" s="130"/>
      <c r="O124" s="130"/>
      <c r="P124" s="130"/>
      <c r="Q124" s="130"/>
      <c r="R124" s="130"/>
      <c r="S124" s="130"/>
      <c r="T124" s="130"/>
    </row>
    <row r="125" spans="1:20" hidden="1" outlineLevel="1">
      <c r="A125" s="9">
        <v>44013</v>
      </c>
      <c r="B125" s="130">
        <v>4578.0545613599998</v>
      </c>
      <c r="C125" s="130">
        <v>4.8276562199999997</v>
      </c>
      <c r="D125" s="130">
        <v>4.8276562199999997</v>
      </c>
      <c r="E125" s="130">
        <v>0</v>
      </c>
      <c r="F125" s="130">
        <v>4.8276562199999997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4573.2269051399999</v>
      </c>
      <c r="M125" s="130">
        <v>341.19477201000001</v>
      </c>
      <c r="N125" s="130"/>
      <c r="O125" s="130"/>
      <c r="P125" s="130"/>
      <c r="Q125" s="130"/>
      <c r="R125" s="130"/>
      <c r="S125" s="130"/>
      <c r="T125" s="130"/>
    </row>
    <row r="126" spans="1:20" hidden="1" outlineLevel="1">
      <c r="A126" s="9">
        <v>44044</v>
      </c>
      <c r="B126" s="130">
        <v>4609.8629889000003</v>
      </c>
      <c r="C126" s="130">
        <v>5.1811865600000004</v>
      </c>
      <c r="D126" s="130">
        <v>5.1811865600000004</v>
      </c>
      <c r="E126" s="130">
        <v>0</v>
      </c>
      <c r="F126" s="130">
        <v>5.1811865600000004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4604.6818023400001</v>
      </c>
      <c r="M126" s="130">
        <v>377.32852928</v>
      </c>
      <c r="N126" s="130"/>
      <c r="O126" s="130"/>
      <c r="P126" s="130"/>
      <c r="Q126" s="130"/>
      <c r="R126" s="130"/>
      <c r="S126" s="130"/>
      <c r="T126" s="130"/>
    </row>
    <row r="127" spans="1:20" hidden="1" outlineLevel="1">
      <c r="A127" s="9">
        <v>44075</v>
      </c>
      <c r="B127" s="130">
        <v>4761.0829335899998</v>
      </c>
      <c r="C127" s="130">
        <v>6.93256519</v>
      </c>
      <c r="D127" s="130">
        <v>6.93256519</v>
      </c>
      <c r="E127" s="130">
        <v>0</v>
      </c>
      <c r="F127" s="130">
        <v>6.93256519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4754.1503683999999</v>
      </c>
      <c r="M127" s="130">
        <v>371.82364568000003</v>
      </c>
      <c r="N127" s="130"/>
      <c r="O127" s="130"/>
      <c r="P127" s="130"/>
      <c r="Q127" s="130"/>
      <c r="R127" s="130"/>
      <c r="S127" s="130"/>
      <c r="T127" s="130"/>
    </row>
    <row r="128" spans="1:20" hidden="1" outlineLevel="1">
      <c r="A128" s="9">
        <v>44105</v>
      </c>
      <c r="B128" s="130">
        <v>4823.01224146</v>
      </c>
      <c r="C128" s="130">
        <v>6.8411348800000003</v>
      </c>
      <c r="D128" s="130">
        <v>6.8411348800000003</v>
      </c>
      <c r="E128" s="130">
        <v>0</v>
      </c>
      <c r="F128" s="130">
        <v>6.8411348800000003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4816.17110658</v>
      </c>
      <c r="M128" s="130">
        <v>478.27520903999999</v>
      </c>
      <c r="N128" s="130"/>
      <c r="O128" s="130"/>
      <c r="P128" s="130"/>
      <c r="Q128" s="130"/>
      <c r="R128" s="130"/>
      <c r="S128" s="130"/>
      <c r="T128" s="130"/>
    </row>
    <row r="129" spans="1:20" hidden="1" outlineLevel="1">
      <c r="A129" s="9">
        <v>44136</v>
      </c>
      <c r="B129" s="130">
        <v>4998.2907087200001</v>
      </c>
      <c r="C129" s="130">
        <v>11.91573097</v>
      </c>
      <c r="D129" s="130">
        <v>11.91573097</v>
      </c>
      <c r="E129" s="130">
        <v>0</v>
      </c>
      <c r="F129" s="130">
        <v>11.91573097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4986.3749777499997</v>
      </c>
      <c r="M129" s="130">
        <v>321.46443350999999</v>
      </c>
      <c r="N129" s="130"/>
      <c r="O129" s="130"/>
      <c r="P129" s="130"/>
      <c r="Q129" s="130"/>
      <c r="R129" s="130"/>
      <c r="S129" s="130"/>
      <c r="T129" s="130"/>
    </row>
    <row r="130" spans="1:20" hidden="1" outlineLevel="1">
      <c r="A130" s="9">
        <v>44166</v>
      </c>
      <c r="B130" s="130">
        <v>4899.2501631599998</v>
      </c>
      <c r="C130" s="130">
        <v>11.874918579999999</v>
      </c>
      <c r="D130" s="130">
        <v>11.874918579999999</v>
      </c>
      <c r="E130" s="130">
        <v>0</v>
      </c>
      <c r="F130" s="130">
        <v>11.874918579999999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4887.3752445800001</v>
      </c>
      <c r="M130" s="130">
        <v>284.72531206999997</v>
      </c>
      <c r="N130" s="130"/>
      <c r="O130" s="130"/>
      <c r="P130" s="130"/>
      <c r="Q130" s="130"/>
      <c r="R130" s="130"/>
      <c r="S130" s="130"/>
      <c r="T130" s="130"/>
    </row>
    <row r="131" spans="1:20" hidden="1" outlineLevel="1">
      <c r="A131" s="9">
        <v>44197</v>
      </c>
      <c r="B131" s="130">
        <v>5533.0496350399999</v>
      </c>
      <c r="C131" s="130">
        <v>11.738342149999999</v>
      </c>
      <c r="D131" s="130">
        <v>11.738342149999999</v>
      </c>
      <c r="E131" s="130">
        <v>0</v>
      </c>
      <c r="F131" s="130">
        <v>11.738342149999999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5521.31129289</v>
      </c>
      <c r="M131" s="130">
        <v>282.11023739000001</v>
      </c>
      <c r="N131" s="130"/>
      <c r="O131" s="130"/>
      <c r="P131" s="130"/>
      <c r="Q131" s="130"/>
      <c r="R131" s="130"/>
      <c r="S131" s="130"/>
      <c r="T131" s="130"/>
    </row>
    <row r="132" spans="1:20" hidden="1" outlineLevel="1">
      <c r="A132" s="9">
        <v>44228</v>
      </c>
      <c r="B132" s="130">
        <v>5515.96712235</v>
      </c>
      <c r="C132" s="130">
        <v>8.2413250799999993</v>
      </c>
      <c r="D132" s="130">
        <v>8.2413250799999993</v>
      </c>
      <c r="E132" s="130">
        <v>0</v>
      </c>
      <c r="F132" s="130">
        <v>8.2413250799999993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5507.7257972699999</v>
      </c>
      <c r="M132" s="130">
        <v>240.46886136000001</v>
      </c>
      <c r="N132" s="130"/>
      <c r="O132" s="130"/>
      <c r="P132" s="130"/>
      <c r="Q132" s="130"/>
      <c r="R132" s="130"/>
      <c r="S132" s="130"/>
      <c r="T132" s="130"/>
    </row>
    <row r="133" spans="1:20" hidden="1" outlineLevel="1">
      <c r="A133" s="9">
        <v>44256</v>
      </c>
      <c r="B133" s="130">
        <v>5669.1630185000004</v>
      </c>
      <c r="C133" s="130">
        <v>8.1416339299999994</v>
      </c>
      <c r="D133" s="130">
        <v>8.1416339299999994</v>
      </c>
      <c r="E133" s="130">
        <v>0</v>
      </c>
      <c r="F133" s="130">
        <v>8.1416339299999994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5661.02138457</v>
      </c>
      <c r="M133" s="130">
        <v>264.56451322999999</v>
      </c>
      <c r="N133" s="130"/>
      <c r="O133" s="130"/>
      <c r="P133" s="130"/>
      <c r="Q133" s="130"/>
      <c r="R133" s="130"/>
      <c r="S133" s="130"/>
      <c r="T133" s="130"/>
    </row>
    <row r="134" spans="1:20" hidden="1" outlineLevel="1">
      <c r="A134" s="9">
        <v>44287</v>
      </c>
      <c r="B134" s="130">
        <v>5686.7040726499999</v>
      </c>
      <c r="C134" s="130">
        <v>18.662180630000002</v>
      </c>
      <c r="D134" s="130">
        <v>18.662180630000002</v>
      </c>
      <c r="E134" s="130">
        <v>0</v>
      </c>
      <c r="F134" s="130">
        <v>18.662180630000002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5668.04189202</v>
      </c>
      <c r="M134" s="130">
        <v>243.57132684000001</v>
      </c>
      <c r="N134" s="130"/>
      <c r="O134" s="130"/>
      <c r="P134" s="130"/>
      <c r="Q134" s="130"/>
      <c r="R134" s="130"/>
      <c r="S134" s="130"/>
      <c r="T134" s="130"/>
    </row>
    <row r="135" spans="1:20" hidden="1" outlineLevel="1">
      <c r="A135" s="9">
        <v>44317</v>
      </c>
      <c r="B135" s="130">
        <v>5683.46711074</v>
      </c>
      <c r="C135" s="130">
        <v>22.371093219999999</v>
      </c>
      <c r="D135" s="130">
        <v>22.371093219999999</v>
      </c>
      <c r="E135" s="130">
        <v>0</v>
      </c>
      <c r="F135" s="130">
        <v>22.371093219999999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5661.0960175199998</v>
      </c>
      <c r="M135" s="130">
        <v>265.79501718</v>
      </c>
      <c r="N135" s="130"/>
      <c r="O135" s="130"/>
      <c r="P135" s="130"/>
      <c r="Q135" s="130"/>
      <c r="R135" s="130"/>
      <c r="S135" s="130"/>
      <c r="T135" s="130"/>
    </row>
    <row r="136" spans="1:20" hidden="1" outlineLevel="1">
      <c r="A136" s="9">
        <v>44348</v>
      </c>
      <c r="B136" s="130">
        <v>5846.66692736</v>
      </c>
      <c r="C136" s="130">
        <v>25.966472970000002</v>
      </c>
      <c r="D136" s="130">
        <v>25.966472970000002</v>
      </c>
      <c r="E136" s="130">
        <v>0</v>
      </c>
      <c r="F136" s="130">
        <v>25.966472970000002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5820.7004543900002</v>
      </c>
      <c r="M136" s="130">
        <v>325.61772207000001</v>
      </c>
      <c r="N136" s="130"/>
      <c r="O136" s="130"/>
      <c r="P136" s="130"/>
      <c r="Q136" s="130"/>
      <c r="R136" s="130"/>
      <c r="S136" s="130"/>
      <c r="T136" s="130"/>
    </row>
    <row r="137" spans="1:20" hidden="1" outlineLevel="1">
      <c r="A137" s="9">
        <v>44378</v>
      </c>
      <c r="B137" s="130">
        <v>6068.5228343400004</v>
      </c>
      <c r="C137" s="130">
        <v>27.820051599999999</v>
      </c>
      <c r="D137" s="130">
        <v>27.820051599999999</v>
      </c>
      <c r="E137" s="130">
        <v>0</v>
      </c>
      <c r="F137" s="130">
        <v>27.820051599999999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6040.7027827399997</v>
      </c>
      <c r="M137" s="130">
        <v>330.43033929000001</v>
      </c>
      <c r="N137" s="130"/>
      <c r="O137" s="130"/>
      <c r="P137" s="130"/>
      <c r="Q137" s="130"/>
      <c r="R137" s="130"/>
      <c r="S137" s="130"/>
      <c r="T137" s="130"/>
    </row>
    <row r="138" spans="1:20" hidden="1" outlineLevel="1">
      <c r="A138" s="9">
        <v>44409</v>
      </c>
      <c r="B138" s="130">
        <v>5971.0283141999998</v>
      </c>
      <c r="C138" s="130">
        <v>27.457690939999999</v>
      </c>
      <c r="D138" s="130">
        <v>27.457690939999999</v>
      </c>
      <c r="E138" s="130">
        <v>0</v>
      </c>
      <c r="F138" s="130">
        <v>27.457690939999999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5943.5706232599996</v>
      </c>
      <c r="M138" s="130">
        <v>336.18938638999998</v>
      </c>
      <c r="N138" s="130"/>
      <c r="O138" s="130"/>
      <c r="P138" s="130"/>
      <c r="Q138" s="130"/>
      <c r="R138" s="130"/>
      <c r="S138" s="130"/>
      <c r="T138" s="130"/>
    </row>
    <row r="139" spans="1:20" hidden="1" outlineLevel="1">
      <c r="A139" s="9">
        <v>44440</v>
      </c>
      <c r="B139" s="130">
        <v>6273.4394140200002</v>
      </c>
      <c r="C139" s="130">
        <v>26.661307770000001</v>
      </c>
      <c r="D139" s="130">
        <v>26.661307770000001</v>
      </c>
      <c r="E139" s="130">
        <v>0</v>
      </c>
      <c r="F139" s="130">
        <v>26.661307770000001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6246.7781062499998</v>
      </c>
      <c r="M139" s="130">
        <v>401.91438713000002</v>
      </c>
      <c r="N139" s="130"/>
      <c r="O139" s="130"/>
      <c r="P139" s="130"/>
      <c r="Q139" s="130"/>
      <c r="R139" s="130"/>
      <c r="S139" s="130"/>
      <c r="T139" s="130"/>
    </row>
    <row r="140" spans="1:20" hidden="1" outlineLevel="1">
      <c r="A140" s="9">
        <v>44470</v>
      </c>
      <c r="B140" s="130">
        <v>6570.7240099999999</v>
      </c>
      <c r="C140" s="130">
        <v>25.55282119</v>
      </c>
      <c r="D140" s="130">
        <v>25.55282119</v>
      </c>
      <c r="E140" s="130">
        <v>0</v>
      </c>
      <c r="F140" s="130">
        <v>25.55282119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6545.1711888099999</v>
      </c>
      <c r="M140" s="130">
        <v>298.91004928000001</v>
      </c>
      <c r="N140" s="130"/>
      <c r="O140" s="130"/>
      <c r="P140" s="130"/>
      <c r="Q140" s="130"/>
      <c r="R140" s="130"/>
      <c r="S140" s="130"/>
      <c r="T140" s="130"/>
    </row>
    <row r="141" spans="1:20" hidden="1" outlineLevel="1">
      <c r="A141" s="9">
        <v>44501</v>
      </c>
      <c r="B141" s="130">
        <v>6704.30458241</v>
      </c>
      <c r="C141" s="130">
        <v>23.298049339999999</v>
      </c>
      <c r="D141" s="130">
        <v>23.298049339999999</v>
      </c>
      <c r="E141" s="130">
        <v>0</v>
      </c>
      <c r="F141" s="130">
        <v>23.298049339999999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6681.0065330699999</v>
      </c>
      <c r="M141" s="130">
        <v>437.37358114</v>
      </c>
      <c r="N141" s="130"/>
      <c r="O141" s="130"/>
      <c r="P141" s="130"/>
      <c r="Q141" s="130"/>
      <c r="R141" s="130"/>
      <c r="S141" s="130"/>
      <c r="T141" s="130"/>
    </row>
    <row r="142" spans="1:20" hidden="1" outlineLevel="1">
      <c r="A142" s="9">
        <v>44531</v>
      </c>
      <c r="B142" s="130">
        <v>6797.8835976399996</v>
      </c>
      <c r="C142" s="130">
        <v>21.054917719999999</v>
      </c>
      <c r="D142" s="130">
        <v>21.054917719999999</v>
      </c>
      <c r="E142" s="130">
        <v>0</v>
      </c>
      <c r="F142" s="130">
        <v>21.054917719999999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6776.8286799199996</v>
      </c>
      <c r="M142" s="130">
        <v>469.79069148000002</v>
      </c>
      <c r="N142" s="130"/>
      <c r="O142" s="130"/>
      <c r="P142" s="130"/>
      <c r="Q142" s="130"/>
      <c r="R142" s="130"/>
      <c r="S142" s="130"/>
      <c r="T142" s="130"/>
    </row>
    <row r="143" spans="1:20" hidden="1" outlineLevel="1">
      <c r="A143" s="9">
        <v>44562</v>
      </c>
      <c r="B143" s="130">
        <v>6841.4544534500001</v>
      </c>
      <c r="C143" s="130">
        <v>20.500399980000001</v>
      </c>
      <c r="D143" s="130">
        <v>20.500399980000001</v>
      </c>
      <c r="E143" s="130">
        <v>0</v>
      </c>
      <c r="F143" s="130">
        <v>20.500399980000001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6820.95405347</v>
      </c>
      <c r="M143" s="130">
        <v>424.36156126999998</v>
      </c>
      <c r="N143" s="130"/>
      <c r="O143" s="130"/>
      <c r="P143" s="130"/>
      <c r="Q143" s="130"/>
      <c r="R143" s="130"/>
      <c r="S143" s="130"/>
      <c r="T143" s="130"/>
    </row>
    <row r="144" spans="1:20" hidden="1" outlineLevel="1">
      <c r="A144" s="9">
        <v>44593</v>
      </c>
      <c r="B144" s="130">
        <v>7061.19263804</v>
      </c>
      <c r="C144" s="130">
        <v>20.3186696</v>
      </c>
      <c r="D144" s="130">
        <v>20.3186696</v>
      </c>
      <c r="E144" s="130">
        <v>0</v>
      </c>
      <c r="F144" s="130">
        <v>20.3186696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7040.8739684399998</v>
      </c>
      <c r="M144" s="130">
        <v>458.59955067999999</v>
      </c>
      <c r="N144" s="130"/>
      <c r="O144" s="130"/>
      <c r="P144" s="130"/>
      <c r="Q144" s="130"/>
      <c r="R144" s="130"/>
      <c r="S144" s="130"/>
      <c r="T144" s="130"/>
    </row>
    <row r="145" spans="1:20" hidden="1" outlineLevel="1">
      <c r="A145" s="9">
        <v>44621</v>
      </c>
      <c r="B145" s="130">
        <v>6994.1722195299999</v>
      </c>
      <c r="C145" s="130">
        <v>20.21330545</v>
      </c>
      <c r="D145" s="130">
        <v>20.21330545</v>
      </c>
      <c r="E145" s="130">
        <v>0</v>
      </c>
      <c r="F145" s="130">
        <v>20.21330545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6973.9589140799999</v>
      </c>
      <c r="M145" s="130">
        <v>446.15911864999998</v>
      </c>
      <c r="N145" s="130"/>
      <c r="O145" s="130"/>
      <c r="P145" s="130"/>
      <c r="Q145" s="130"/>
      <c r="R145" s="130"/>
      <c r="S145" s="130"/>
      <c r="T145" s="130"/>
    </row>
    <row r="146" spans="1:20" hidden="1" outlineLevel="1">
      <c r="A146" s="9">
        <v>44652</v>
      </c>
      <c r="B146" s="130">
        <v>7470.2041819100004</v>
      </c>
      <c r="C146" s="130">
        <v>19.899558370000001</v>
      </c>
      <c r="D146" s="130">
        <v>19.899558370000001</v>
      </c>
      <c r="E146" s="130">
        <v>0</v>
      </c>
      <c r="F146" s="130">
        <v>19.899558370000001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7450.3046235399997</v>
      </c>
      <c r="M146" s="130">
        <v>393.56436375999999</v>
      </c>
      <c r="N146" s="130"/>
      <c r="O146" s="130"/>
      <c r="P146" s="130"/>
      <c r="Q146" s="130"/>
      <c r="R146" s="130"/>
      <c r="S146" s="130"/>
      <c r="T146" s="130"/>
    </row>
    <row r="147" spans="1:20" hidden="1" outlineLevel="1">
      <c r="A147" s="9">
        <v>44682</v>
      </c>
      <c r="B147" s="130">
        <v>7903.8767820700004</v>
      </c>
      <c r="C147" s="130">
        <v>19.068538350000001</v>
      </c>
      <c r="D147" s="130">
        <v>19.068538350000001</v>
      </c>
      <c r="E147" s="130">
        <v>0</v>
      </c>
      <c r="F147" s="130">
        <v>19.068538350000001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7884.8082437200001</v>
      </c>
      <c r="M147" s="130">
        <v>308.37077966999999</v>
      </c>
      <c r="N147" s="130"/>
      <c r="O147" s="130"/>
      <c r="P147" s="130"/>
      <c r="Q147" s="130"/>
      <c r="R147" s="130"/>
      <c r="S147" s="130"/>
      <c r="T147" s="130"/>
    </row>
    <row r="148" spans="1:20" hidden="1" outlineLevel="1">
      <c r="A148" s="9">
        <v>44713</v>
      </c>
      <c r="B148" s="130">
        <v>8225.1956508200001</v>
      </c>
      <c r="C148" s="130">
        <v>18.750445259999999</v>
      </c>
      <c r="D148" s="130">
        <v>18.750445259999999</v>
      </c>
      <c r="E148" s="130">
        <v>0</v>
      </c>
      <c r="F148" s="130">
        <v>18.750445259999999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8206.4452055599995</v>
      </c>
      <c r="M148" s="130">
        <v>199.88465352</v>
      </c>
      <c r="N148" s="130"/>
      <c r="O148" s="130"/>
      <c r="P148" s="130"/>
      <c r="Q148" s="130"/>
      <c r="R148" s="130"/>
      <c r="S148" s="130"/>
      <c r="T148" s="130"/>
    </row>
    <row r="149" spans="1:20" hidden="1" outlineLevel="1">
      <c r="A149" s="9">
        <v>44743</v>
      </c>
      <c r="B149" s="130">
        <v>9096.1683229699993</v>
      </c>
      <c r="C149" s="130">
        <v>17.300927909999999</v>
      </c>
      <c r="D149" s="130">
        <v>17.300927909999999</v>
      </c>
      <c r="E149" s="130">
        <v>0</v>
      </c>
      <c r="F149" s="130">
        <v>17.300927909999999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9078.8673950600005</v>
      </c>
      <c r="M149" s="130">
        <v>861.02816816999996</v>
      </c>
      <c r="N149" s="130"/>
      <c r="O149" s="130"/>
      <c r="P149" s="130"/>
      <c r="Q149" s="130"/>
      <c r="R149" s="130"/>
      <c r="S149" s="130"/>
      <c r="T149" s="130"/>
    </row>
    <row r="150" spans="1:20" hidden="1" outlineLevel="1">
      <c r="A150" s="9">
        <v>44774</v>
      </c>
      <c r="B150" s="130">
        <v>9113.4585547799998</v>
      </c>
      <c r="C150" s="130">
        <v>17.065664680000001</v>
      </c>
      <c r="D150" s="130">
        <v>17.065664680000001</v>
      </c>
      <c r="E150" s="130">
        <v>0</v>
      </c>
      <c r="F150" s="130">
        <v>17.065664680000001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9096.3928900999999</v>
      </c>
      <c r="M150" s="130">
        <v>942.02539364999996</v>
      </c>
      <c r="N150" s="130"/>
      <c r="O150" s="130"/>
      <c r="P150" s="130"/>
      <c r="Q150" s="130"/>
      <c r="R150" s="130"/>
      <c r="S150" s="130"/>
      <c r="T150" s="130"/>
    </row>
    <row r="151" spans="1:20" hidden="1" outlineLevel="1">
      <c r="A151" s="9">
        <v>44805</v>
      </c>
      <c r="B151" s="130">
        <v>9071.7188302100003</v>
      </c>
      <c r="C151" s="130">
        <v>16.837218140000001</v>
      </c>
      <c r="D151" s="130">
        <v>16.837218140000001</v>
      </c>
      <c r="E151" s="130">
        <v>0</v>
      </c>
      <c r="F151" s="130">
        <v>16.837218140000001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9054.8816120699994</v>
      </c>
      <c r="M151" s="130">
        <v>942.24437215</v>
      </c>
      <c r="N151" s="130"/>
      <c r="O151" s="130"/>
      <c r="P151" s="130"/>
      <c r="Q151" s="130"/>
      <c r="R151" s="130"/>
      <c r="S151" s="130"/>
      <c r="T151" s="130"/>
    </row>
    <row r="152" spans="1:20" hidden="1" outlineLevel="1">
      <c r="A152" s="9">
        <v>44835</v>
      </c>
      <c r="B152" s="130">
        <v>8888.0477801500001</v>
      </c>
      <c r="C152" s="130">
        <v>16.61619503</v>
      </c>
      <c r="D152" s="130">
        <v>16.61619503</v>
      </c>
      <c r="E152" s="130">
        <v>0</v>
      </c>
      <c r="F152" s="130">
        <v>16.61619503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8871.4315851200008</v>
      </c>
      <c r="M152" s="130">
        <v>1439.5081359999999</v>
      </c>
      <c r="N152" s="130"/>
      <c r="O152" s="130"/>
      <c r="P152" s="130"/>
      <c r="Q152" s="130"/>
      <c r="R152" s="130"/>
      <c r="S152" s="130"/>
      <c r="T152" s="130"/>
    </row>
    <row r="153" spans="1:20" hidden="1" outlineLevel="1">
      <c r="A153" s="9">
        <v>44866</v>
      </c>
      <c r="B153" s="130">
        <v>8873.9757751699999</v>
      </c>
      <c r="C153" s="130">
        <v>16.383704659999999</v>
      </c>
      <c r="D153" s="130">
        <v>16.383704659999999</v>
      </c>
      <c r="E153" s="130">
        <v>0</v>
      </c>
      <c r="F153" s="130">
        <v>16.383704659999999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8857.5920705099998</v>
      </c>
      <c r="M153" s="130">
        <v>888.15981377000003</v>
      </c>
      <c r="N153" s="130"/>
      <c r="O153" s="130"/>
      <c r="P153" s="130"/>
      <c r="Q153" s="130"/>
      <c r="R153" s="130"/>
      <c r="S153" s="130"/>
      <c r="T153" s="130"/>
    </row>
    <row r="154" spans="1:20" hidden="1" outlineLevel="1">
      <c r="A154" s="9">
        <v>44896</v>
      </c>
      <c r="B154" s="130">
        <v>8986.0482215299999</v>
      </c>
      <c r="C154" s="130">
        <v>16.160742240000001</v>
      </c>
      <c r="D154" s="130">
        <v>16.160742240000001</v>
      </c>
      <c r="E154" s="130">
        <v>0</v>
      </c>
      <c r="F154" s="130">
        <v>16.160742240000001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8969.8874792900006</v>
      </c>
      <c r="M154" s="130">
        <v>854.22994944000004</v>
      </c>
      <c r="N154" s="130"/>
      <c r="O154" s="130"/>
      <c r="P154" s="130"/>
      <c r="Q154" s="130"/>
      <c r="R154" s="130"/>
      <c r="S154" s="130"/>
      <c r="T154" s="130"/>
    </row>
    <row r="155" spans="1:20" hidden="1" outlineLevel="1">
      <c r="A155" s="9">
        <v>44927</v>
      </c>
      <c r="B155" s="130">
        <v>9050.9375211700008</v>
      </c>
      <c r="C155" s="130">
        <v>15.92375275</v>
      </c>
      <c r="D155" s="130">
        <v>15.92375275</v>
      </c>
      <c r="E155" s="130">
        <v>0</v>
      </c>
      <c r="F155" s="130">
        <v>15.92375275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9035.0137684199999</v>
      </c>
      <c r="M155" s="130">
        <v>823.30908297999997</v>
      </c>
      <c r="N155" s="130"/>
      <c r="O155" s="130"/>
      <c r="P155" s="130"/>
      <c r="Q155" s="130"/>
      <c r="R155" s="130"/>
      <c r="S155" s="130"/>
      <c r="T155" s="130"/>
    </row>
    <row r="156" spans="1:20" hidden="1" outlineLevel="1">
      <c r="A156" s="9">
        <v>44958</v>
      </c>
      <c r="B156" s="130">
        <v>8867.8475023200008</v>
      </c>
      <c r="C156" s="130">
        <v>15.69342602</v>
      </c>
      <c r="D156" s="130">
        <v>15.69342602</v>
      </c>
      <c r="E156" s="130">
        <v>0</v>
      </c>
      <c r="F156" s="130">
        <v>15.69342602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8852.1540762999994</v>
      </c>
      <c r="M156" s="130">
        <v>798.51394318999996</v>
      </c>
      <c r="N156" s="130"/>
      <c r="O156" s="130"/>
      <c r="P156" s="130"/>
      <c r="Q156" s="130"/>
      <c r="R156" s="130"/>
      <c r="S156" s="130"/>
      <c r="T156" s="130"/>
    </row>
    <row r="157" spans="1:20" hidden="1" outlineLevel="1">
      <c r="A157" s="9">
        <v>44986</v>
      </c>
      <c r="B157" s="130">
        <v>8826.4212540400003</v>
      </c>
      <c r="C157" s="130">
        <v>15.45844728</v>
      </c>
      <c r="D157" s="130">
        <v>15.45844728</v>
      </c>
      <c r="E157" s="130">
        <v>0</v>
      </c>
      <c r="F157" s="130">
        <v>15.45844728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8810.9628067600006</v>
      </c>
      <c r="M157" s="130">
        <v>830.23854997000001</v>
      </c>
      <c r="N157" s="130"/>
      <c r="O157" s="130"/>
      <c r="P157" s="130"/>
      <c r="Q157" s="130"/>
      <c r="R157" s="130"/>
      <c r="S157" s="130"/>
      <c r="T157" s="130"/>
    </row>
    <row r="158" spans="1:20">
      <c r="A158" s="9">
        <v>45017</v>
      </c>
      <c r="B158" s="130">
        <v>8916.5254722600002</v>
      </c>
      <c r="C158" s="130">
        <v>15.23704815</v>
      </c>
      <c r="D158" s="130">
        <v>15.23704815</v>
      </c>
      <c r="E158" s="130">
        <v>0</v>
      </c>
      <c r="F158" s="130">
        <v>15.23704815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8901.2884241100001</v>
      </c>
      <c r="M158" s="130">
        <v>830.28925519999996</v>
      </c>
      <c r="N158" s="130"/>
      <c r="O158" s="130"/>
      <c r="P158" s="130"/>
      <c r="Q158" s="130"/>
      <c r="R158" s="130"/>
      <c r="S158" s="130"/>
      <c r="T158" s="130"/>
    </row>
    <row r="159" spans="1:20">
      <c r="A159" s="9">
        <v>45047</v>
      </c>
      <c r="B159" s="130">
        <v>8754.4586416399998</v>
      </c>
      <c r="C159" s="130">
        <v>14.675472360000001</v>
      </c>
      <c r="D159" s="130">
        <v>14.675472360000001</v>
      </c>
      <c r="E159" s="130">
        <v>0</v>
      </c>
      <c r="F159" s="130">
        <v>14.675472360000001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8739.7831692799991</v>
      </c>
      <c r="M159" s="130">
        <v>782.70287915999995</v>
      </c>
      <c r="N159" s="130"/>
      <c r="O159" s="130"/>
      <c r="P159" s="130"/>
      <c r="Q159" s="130"/>
      <c r="R159" s="130"/>
      <c r="S159" s="130"/>
      <c r="T159" s="130"/>
    </row>
    <row r="160" spans="1:20">
      <c r="A160" s="9">
        <v>45078</v>
      </c>
      <c r="B160" s="130">
        <v>9091.9082119699997</v>
      </c>
      <c r="C160" s="130">
        <v>14.254556989999999</v>
      </c>
      <c r="D160" s="130">
        <v>14.254556989999999</v>
      </c>
      <c r="E160" s="130">
        <v>0</v>
      </c>
      <c r="F160" s="130">
        <v>14.254556989999999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9077.6536549800003</v>
      </c>
      <c r="M160" s="130">
        <v>774.54568687999995</v>
      </c>
      <c r="N160" s="130"/>
      <c r="O160" s="130"/>
      <c r="P160" s="130"/>
      <c r="Q160" s="130"/>
      <c r="R160" s="130"/>
      <c r="S160" s="130"/>
      <c r="T160" s="130"/>
    </row>
    <row r="161" spans="1:20">
      <c r="A161" s="9">
        <v>45108</v>
      </c>
      <c r="B161" s="130">
        <v>9267.4294189200009</v>
      </c>
      <c r="C161" s="130">
        <v>13.83380857</v>
      </c>
      <c r="D161" s="130">
        <v>13.83380857</v>
      </c>
      <c r="E161" s="130">
        <v>0</v>
      </c>
      <c r="F161" s="130">
        <v>13.83380857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9253.5956103499993</v>
      </c>
      <c r="M161" s="130">
        <v>744.65573816999995</v>
      </c>
      <c r="N161" s="130"/>
      <c r="O161" s="130"/>
      <c r="P161" s="130"/>
      <c r="Q161" s="130"/>
      <c r="R161" s="130"/>
      <c r="S161" s="130"/>
      <c r="T161" s="130"/>
    </row>
    <row r="162" spans="1:20">
      <c r="A162" s="9">
        <v>45139</v>
      </c>
      <c r="B162" s="130">
        <v>9334.8330219199997</v>
      </c>
      <c r="C162" s="130">
        <v>13.396058010000001</v>
      </c>
      <c r="D162" s="130">
        <v>13.396058010000001</v>
      </c>
      <c r="E162" s="130">
        <v>0</v>
      </c>
      <c r="F162" s="130">
        <v>13.396058010000001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9321.4369639100005</v>
      </c>
      <c r="M162" s="130">
        <v>762.94261132999998</v>
      </c>
      <c r="N162" s="130"/>
      <c r="O162" s="130"/>
      <c r="P162" s="130"/>
      <c r="Q162" s="130"/>
      <c r="R162" s="130"/>
      <c r="S162" s="130"/>
      <c r="T162" s="130"/>
    </row>
    <row r="163" spans="1:20">
      <c r="A163" s="9">
        <v>45170</v>
      </c>
      <c r="B163" s="130">
        <v>9229.9586685499999</v>
      </c>
      <c r="C163" s="130">
        <v>14.943897460000001</v>
      </c>
      <c r="D163" s="130">
        <v>14.943897460000001</v>
      </c>
      <c r="E163" s="130">
        <v>0</v>
      </c>
      <c r="F163" s="130">
        <v>14.943897460000001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9215.0147710900001</v>
      </c>
      <c r="M163" s="130">
        <v>784.33768643999997</v>
      </c>
      <c r="N163" s="130"/>
      <c r="O163" s="130"/>
      <c r="P163" s="130"/>
      <c r="Q163" s="130"/>
      <c r="R163" s="130"/>
      <c r="S163" s="130"/>
      <c r="T163" s="130"/>
    </row>
    <row r="164" spans="1:20">
      <c r="A164" s="9">
        <v>45200</v>
      </c>
      <c r="B164" s="130">
        <v>9055.8204497000006</v>
      </c>
      <c r="C164" s="130">
        <v>14.46437325</v>
      </c>
      <c r="D164" s="130">
        <v>14.46437325</v>
      </c>
      <c r="E164" s="130">
        <v>0</v>
      </c>
      <c r="F164" s="130">
        <v>14.46437325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9041.3560764499998</v>
      </c>
      <c r="M164" s="130">
        <v>743.01901461</v>
      </c>
      <c r="N164" s="130"/>
      <c r="O164" s="130"/>
      <c r="P164" s="130"/>
      <c r="Q164" s="130"/>
      <c r="R164" s="130"/>
      <c r="S164" s="130"/>
      <c r="T164" s="130"/>
    </row>
    <row r="165" spans="1:20">
      <c r="A165" s="9">
        <v>45231</v>
      </c>
      <c r="B165" s="130">
        <v>9070.7855941800008</v>
      </c>
      <c r="C165" s="130">
        <v>12.85575004</v>
      </c>
      <c r="D165" s="130">
        <v>12.85575004</v>
      </c>
      <c r="E165" s="130">
        <v>0</v>
      </c>
      <c r="F165" s="130">
        <v>12.85575004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9057.9298441400006</v>
      </c>
      <c r="M165" s="130">
        <v>911.14804783</v>
      </c>
      <c r="N165" s="130"/>
      <c r="O165" s="130"/>
      <c r="P165" s="130"/>
      <c r="Q165" s="130"/>
      <c r="R165" s="130"/>
      <c r="S165" s="130"/>
      <c r="T165" s="130"/>
    </row>
    <row r="166" spans="1:20">
      <c r="A166" s="9">
        <v>45261</v>
      </c>
      <c r="B166" s="130">
        <v>8896.0062868500008</v>
      </c>
      <c r="C166" s="130">
        <v>12.8375109</v>
      </c>
      <c r="D166" s="130">
        <v>12.8375109</v>
      </c>
      <c r="E166" s="130">
        <v>0</v>
      </c>
      <c r="F166" s="130">
        <v>12.8375109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8883.1687759500001</v>
      </c>
      <c r="M166" s="130">
        <v>898.70177422999996</v>
      </c>
      <c r="N166" s="130"/>
      <c r="O166" s="130"/>
      <c r="P166" s="130"/>
      <c r="Q166" s="130"/>
      <c r="R166" s="130"/>
      <c r="S166" s="130"/>
      <c r="T166" s="130"/>
    </row>
    <row r="167" spans="1:20">
      <c r="A167" s="9">
        <v>45292</v>
      </c>
      <c r="B167" s="130">
        <v>8797.3713079000008</v>
      </c>
      <c r="C167" s="130">
        <v>12.809285129999999</v>
      </c>
      <c r="D167" s="130">
        <v>12.809285129999999</v>
      </c>
      <c r="E167" s="130">
        <v>0</v>
      </c>
      <c r="F167" s="130">
        <v>12.809285129999999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8784.5620227700001</v>
      </c>
      <c r="M167" s="130">
        <v>889.03343662999998</v>
      </c>
      <c r="N167" s="130"/>
      <c r="O167" s="130"/>
      <c r="P167" s="130"/>
      <c r="Q167" s="130"/>
      <c r="R167" s="130"/>
      <c r="S167" s="130"/>
      <c r="T167" s="130"/>
    </row>
    <row r="168" spans="1:20">
      <c r="A168" s="9">
        <v>45323</v>
      </c>
      <c r="B168" s="130">
        <v>8615.4985527400004</v>
      </c>
      <c r="C168" s="130">
        <v>12.785715209999999</v>
      </c>
      <c r="D168" s="130">
        <v>12.785715209999999</v>
      </c>
      <c r="E168" s="130">
        <v>0</v>
      </c>
      <c r="F168" s="130">
        <v>12.785715209999999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8602.7128375299999</v>
      </c>
      <c r="M168" s="130">
        <v>931.38695222000001</v>
      </c>
      <c r="N168" s="130"/>
      <c r="O168" s="130"/>
      <c r="P168" s="130"/>
      <c r="Q168" s="130"/>
      <c r="R168" s="130"/>
      <c r="S168" s="130"/>
      <c r="T168" s="130"/>
    </row>
    <row r="169" spans="1:20">
      <c r="A169" s="9">
        <v>45352</v>
      </c>
      <c r="B169" s="130">
        <v>9174.0241512600005</v>
      </c>
      <c r="C169" s="130">
        <v>12.38775214</v>
      </c>
      <c r="D169" s="130">
        <v>12.38775214</v>
      </c>
      <c r="E169" s="130">
        <v>0</v>
      </c>
      <c r="F169" s="130">
        <v>12.38775214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9161.6363991199996</v>
      </c>
      <c r="M169" s="130">
        <v>1005.13058575</v>
      </c>
      <c r="N169" s="130"/>
      <c r="O169" s="130"/>
      <c r="P169" s="130"/>
      <c r="Q169" s="130"/>
      <c r="R169" s="130"/>
      <c r="S169" s="130"/>
      <c r="T169" s="130"/>
    </row>
    <row r="170" spans="1:20">
      <c r="A170" s="9">
        <v>45383</v>
      </c>
      <c r="B170" s="130">
        <v>9211.9919327700009</v>
      </c>
      <c r="C170" s="130">
        <v>11.91460565</v>
      </c>
      <c r="D170" s="130">
        <v>11.91460565</v>
      </c>
      <c r="E170" s="130">
        <v>0</v>
      </c>
      <c r="F170" s="130">
        <v>11.91460565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9200.0773271199996</v>
      </c>
      <c r="M170" s="130">
        <v>1016.4021007699999</v>
      </c>
      <c r="N170" s="130"/>
      <c r="O170" s="130"/>
      <c r="P170" s="130"/>
      <c r="Q170" s="130"/>
      <c r="R170" s="130"/>
      <c r="S170" s="130"/>
      <c r="T170" s="13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18" customWidth="1"/>
    <col min="2" max="2" width="7.33203125" style="18" customWidth="1"/>
    <col min="3" max="3" width="8.5546875" style="18" customWidth="1"/>
    <col min="4" max="6" width="6.5546875" style="13" customWidth="1"/>
    <col min="7" max="7" width="10.5546875" style="13" customWidth="1"/>
    <col min="8" max="8" width="6.33203125" style="13" bestFit="1" customWidth="1"/>
    <col min="9" max="11" width="6.5546875" style="13" customWidth="1"/>
    <col min="12" max="12" width="13.109375" style="18" customWidth="1"/>
    <col min="13" max="20" width="6.5546875" style="13" customWidth="1"/>
    <col min="21" max="21" width="8" style="18" customWidth="1"/>
    <col min="22" max="22" width="8.44140625" style="18" customWidth="1"/>
    <col min="23" max="16384" width="9.109375" style="16"/>
  </cols>
  <sheetData>
    <row r="1" spans="1:28" s="27" customFormat="1" ht="14.4">
      <c r="A1" s="4" t="s">
        <v>128</v>
      </c>
    </row>
    <row r="2" spans="1:28" s="27" customFormat="1" ht="5.25" customHeight="1">
      <c r="A2" s="51"/>
    </row>
    <row r="3" spans="1:28" ht="26.25" customHeight="1">
      <c r="A3" s="219" t="s">
        <v>71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</row>
    <row r="4" spans="1:28" ht="12.75" customHeight="1">
      <c r="A4" s="212" t="s">
        <v>127</v>
      </c>
      <c r="B4" s="224"/>
      <c r="C4" s="224"/>
      <c r="L4" s="17"/>
      <c r="U4" s="17"/>
      <c r="V4" s="17"/>
    </row>
    <row r="5" spans="1:28" ht="12.75" customHeight="1">
      <c r="A5" s="17" t="s">
        <v>228</v>
      </c>
      <c r="B5" s="17"/>
      <c r="C5" s="17"/>
      <c r="L5" s="17"/>
      <c r="U5" s="17"/>
      <c r="V5" s="17"/>
    </row>
    <row r="6" spans="1:28" s="34" customFormat="1" ht="18" customHeight="1">
      <c r="A6" s="225" t="s">
        <v>0</v>
      </c>
      <c r="B6" s="210" t="s">
        <v>1</v>
      </c>
      <c r="C6" s="210" t="s">
        <v>56</v>
      </c>
      <c r="D6" s="199" t="s">
        <v>2</v>
      </c>
      <c r="E6" s="199"/>
      <c r="F6" s="199"/>
      <c r="G6" s="199"/>
      <c r="H6" s="199"/>
      <c r="I6" s="199"/>
      <c r="J6" s="199"/>
      <c r="K6" s="199"/>
      <c r="L6" s="210" t="s">
        <v>54</v>
      </c>
      <c r="M6" s="201" t="s">
        <v>2</v>
      </c>
      <c r="N6" s="202"/>
      <c r="O6" s="202"/>
      <c r="P6" s="202"/>
      <c r="Q6" s="202"/>
      <c r="R6" s="202"/>
      <c r="S6" s="202"/>
      <c r="T6" s="202"/>
      <c r="U6" s="210" t="s">
        <v>57</v>
      </c>
      <c r="V6" s="210" t="s">
        <v>52</v>
      </c>
    </row>
    <row r="7" spans="1:28" s="35" customFormat="1" ht="15" customHeight="1">
      <c r="A7" s="225"/>
      <c r="B7" s="210"/>
      <c r="C7" s="210"/>
      <c r="D7" s="199" t="s">
        <v>17</v>
      </c>
      <c r="E7" s="200"/>
      <c r="F7" s="200"/>
      <c r="G7" s="200"/>
      <c r="H7" s="199" t="s">
        <v>9</v>
      </c>
      <c r="I7" s="200"/>
      <c r="J7" s="200"/>
      <c r="K7" s="200"/>
      <c r="L7" s="210"/>
      <c r="M7" s="201" t="s">
        <v>17</v>
      </c>
      <c r="N7" s="202"/>
      <c r="O7" s="202"/>
      <c r="P7" s="202"/>
      <c r="Q7" s="201" t="s">
        <v>9</v>
      </c>
      <c r="R7" s="202"/>
      <c r="S7" s="202"/>
      <c r="T7" s="202"/>
      <c r="U7" s="210"/>
      <c r="V7" s="210"/>
    </row>
    <row r="8" spans="1:28" ht="55.2">
      <c r="A8" s="225"/>
      <c r="B8" s="210"/>
      <c r="C8" s="210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0"/>
      <c r="M8" s="26" t="s">
        <v>13</v>
      </c>
      <c r="N8" s="26" t="s">
        <v>10</v>
      </c>
      <c r="O8" s="26" t="s">
        <v>11</v>
      </c>
      <c r="P8" s="26" t="s">
        <v>12</v>
      </c>
      <c r="Q8" s="26" t="s">
        <v>13</v>
      </c>
      <c r="R8" s="26" t="s">
        <v>10</v>
      </c>
      <c r="S8" s="26" t="s">
        <v>11</v>
      </c>
      <c r="T8" s="26" t="s">
        <v>12</v>
      </c>
      <c r="U8" s="210"/>
      <c r="V8" s="210"/>
    </row>
    <row r="9" spans="1:28" hidden="1">
      <c r="A9" s="121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17"/>
      <c r="N9" s="117"/>
      <c r="O9" s="117"/>
      <c r="P9" s="117"/>
      <c r="Q9" s="117"/>
      <c r="R9" s="117"/>
      <c r="S9" s="117"/>
      <c r="T9" s="117"/>
      <c r="U9" s="118"/>
      <c r="V9" s="118"/>
    </row>
    <row r="10" spans="1:28" collapsed="1">
      <c r="A10" s="47">
        <v>1</v>
      </c>
      <c r="B10" s="46">
        <v>2</v>
      </c>
      <c r="C10" s="47">
        <v>3</v>
      </c>
      <c r="D10" s="46">
        <v>4</v>
      </c>
      <c r="E10" s="47">
        <v>5</v>
      </c>
      <c r="F10" s="46">
        <v>6</v>
      </c>
      <c r="G10" s="47">
        <v>7</v>
      </c>
      <c r="H10" s="46">
        <v>8</v>
      </c>
      <c r="I10" s="47">
        <v>9</v>
      </c>
      <c r="J10" s="46">
        <v>10</v>
      </c>
      <c r="K10" s="47">
        <v>11</v>
      </c>
      <c r="L10" s="46">
        <v>12</v>
      </c>
      <c r="M10" s="47">
        <v>13</v>
      </c>
      <c r="N10" s="46">
        <v>14</v>
      </c>
      <c r="O10" s="47">
        <v>15</v>
      </c>
      <c r="P10" s="46">
        <v>16</v>
      </c>
      <c r="Q10" s="47">
        <v>17</v>
      </c>
      <c r="R10" s="46">
        <v>18</v>
      </c>
      <c r="S10" s="47">
        <v>19</v>
      </c>
      <c r="T10" s="46">
        <v>20</v>
      </c>
      <c r="U10" s="47">
        <v>21</v>
      </c>
      <c r="V10" s="46">
        <v>22</v>
      </c>
    </row>
    <row r="11" spans="1:28" hidden="1" outlineLevel="1">
      <c r="A11" s="9">
        <v>40544</v>
      </c>
      <c r="B11" s="130">
        <v>3815.08802444</v>
      </c>
      <c r="C11" s="130">
        <v>2579.7490251200002</v>
      </c>
      <c r="D11" s="130">
        <v>938.18678118000003</v>
      </c>
      <c r="E11" s="130">
        <v>338.93560578</v>
      </c>
      <c r="F11" s="130">
        <v>261.75415218000001</v>
      </c>
      <c r="G11" s="130">
        <v>337.49702322000002</v>
      </c>
      <c r="H11" s="130">
        <v>1641.5622439399999</v>
      </c>
      <c r="I11" s="130">
        <v>33.843561710000003</v>
      </c>
      <c r="J11" s="130">
        <v>321.71832922999999</v>
      </c>
      <c r="K11" s="130">
        <v>1286.0003529999999</v>
      </c>
      <c r="L11" s="130">
        <v>1121.70379574</v>
      </c>
      <c r="M11" s="130">
        <v>132.29754611999999</v>
      </c>
      <c r="N11" s="130">
        <v>0.47929747</v>
      </c>
      <c r="O11" s="130">
        <v>15.544715719999999</v>
      </c>
      <c r="P11" s="130">
        <v>116.27353293</v>
      </c>
      <c r="Q11" s="130">
        <v>989.40624962000004</v>
      </c>
      <c r="R11" s="130">
        <v>10.233301340000001</v>
      </c>
      <c r="S11" s="130">
        <v>46.950819469999999</v>
      </c>
      <c r="T11" s="130">
        <v>932.22212880999996</v>
      </c>
      <c r="U11" s="130">
        <v>113.63520358</v>
      </c>
      <c r="V11" s="130">
        <v>1727.5055992</v>
      </c>
      <c r="W11" s="130"/>
      <c r="X11" s="130"/>
      <c r="Y11" s="130"/>
      <c r="Z11" s="130"/>
      <c r="AA11" s="130"/>
      <c r="AB11" s="130"/>
    </row>
    <row r="12" spans="1:28" hidden="1" outlineLevel="1">
      <c r="A12" s="9">
        <v>40575</v>
      </c>
      <c r="B12" s="130">
        <v>3799.5757361199999</v>
      </c>
      <c r="C12" s="130">
        <v>2572.7105547400001</v>
      </c>
      <c r="D12" s="130">
        <v>951.44171398000003</v>
      </c>
      <c r="E12" s="130">
        <v>352.17580766999998</v>
      </c>
      <c r="F12" s="130">
        <v>263.01883082000001</v>
      </c>
      <c r="G12" s="130">
        <v>336.24707548999999</v>
      </c>
      <c r="H12" s="130">
        <v>1621.2688407600001</v>
      </c>
      <c r="I12" s="130">
        <v>34.096326609999998</v>
      </c>
      <c r="J12" s="130">
        <v>314.27333418000001</v>
      </c>
      <c r="K12" s="130">
        <v>1272.89917997</v>
      </c>
      <c r="L12" s="130">
        <v>1113.0611061899999</v>
      </c>
      <c r="M12" s="130">
        <v>130.96756748000001</v>
      </c>
      <c r="N12" s="130">
        <v>0.46096872</v>
      </c>
      <c r="O12" s="130">
        <v>13.172765589999999</v>
      </c>
      <c r="P12" s="130">
        <v>117.33383317000001</v>
      </c>
      <c r="Q12" s="130">
        <v>982.09353870999996</v>
      </c>
      <c r="R12" s="130">
        <v>10.339691330000001</v>
      </c>
      <c r="S12" s="130">
        <v>33.274573539999999</v>
      </c>
      <c r="T12" s="130">
        <v>938.47927384000002</v>
      </c>
      <c r="U12" s="130">
        <v>113.80407519000001</v>
      </c>
      <c r="V12" s="130">
        <v>1714.9709793100001</v>
      </c>
      <c r="W12" s="130"/>
      <c r="X12" s="130"/>
      <c r="Y12" s="130"/>
      <c r="Z12" s="130"/>
      <c r="AA12" s="130"/>
      <c r="AB12" s="130"/>
    </row>
    <row r="13" spans="1:28" hidden="1" outlineLevel="1">
      <c r="A13" s="9">
        <v>40603</v>
      </c>
      <c r="B13" s="130">
        <v>3805.9340661299998</v>
      </c>
      <c r="C13" s="130">
        <v>2577.0880095799998</v>
      </c>
      <c r="D13" s="130">
        <v>973.19538159000001</v>
      </c>
      <c r="E13" s="130">
        <v>369.11733261000001</v>
      </c>
      <c r="F13" s="130">
        <v>269.59964203999999</v>
      </c>
      <c r="G13" s="130">
        <v>334.47840694000001</v>
      </c>
      <c r="H13" s="130">
        <v>1603.8926279899999</v>
      </c>
      <c r="I13" s="130">
        <v>34.0679655</v>
      </c>
      <c r="J13" s="130">
        <v>311.97962694</v>
      </c>
      <c r="K13" s="130">
        <v>1257.8450355499999</v>
      </c>
      <c r="L13" s="130">
        <v>1107.47824341</v>
      </c>
      <c r="M13" s="130">
        <v>128.63175802000001</v>
      </c>
      <c r="N13" s="130">
        <v>0.74558203999999995</v>
      </c>
      <c r="O13" s="130">
        <v>12.155935319999999</v>
      </c>
      <c r="P13" s="130">
        <v>115.73024066000001</v>
      </c>
      <c r="Q13" s="130">
        <v>978.84648539</v>
      </c>
      <c r="R13" s="130">
        <v>10.40149733</v>
      </c>
      <c r="S13" s="130">
        <v>35.429935950000001</v>
      </c>
      <c r="T13" s="130">
        <v>933.01505211000006</v>
      </c>
      <c r="U13" s="130">
        <v>121.36781314</v>
      </c>
      <c r="V13" s="130">
        <v>1698.86561815</v>
      </c>
      <c r="W13" s="130"/>
      <c r="X13" s="130"/>
      <c r="Y13" s="130"/>
      <c r="Z13" s="130"/>
      <c r="AA13" s="130"/>
      <c r="AB13" s="130"/>
    </row>
    <row r="14" spans="1:28" hidden="1" outlineLevel="1">
      <c r="A14" s="9">
        <v>40634</v>
      </c>
      <c r="B14" s="130">
        <v>3817.2071910300001</v>
      </c>
      <c r="C14" s="130">
        <v>2589.7036174099999</v>
      </c>
      <c r="D14" s="130">
        <v>1003.50564464</v>
      </c>
      <c r="E14" s="130">
        <v>395.03534989000002</v>
      </c>
      <c r="F14" s="130">
        <v>273.9888919</v>
      </c>
      <c r="G14" s="130">
        <v>334.48140284999999</v>
      </c>
      <c r="H14" s="130">
        <v>1586.19797277</v>
      </c>
      <c r="I14" s="130">
        <v>34.29656979</v>
      </c>
      <c r="J14" s="130">
        <v>304.14978602000002</v>
      </c>
      <c r="K14" s="130">
        <v>1247.7516169600001</v>
      </c>
      <c r="L14" s="130">
        <v>1104.14180139</v>
      </c>
      <c r="M14" s="130">
        <v>130.5127641</v>
      </c>
      <c r="N14" s="130">
        <v>0.73859054000000002</v>
      </c>
      <c r="O14" s="130">
        <v>7.4934974800000003</v>
      </c>
      <c r="P14" s="130">
        <v>122.28067608000001</v>
      </c>
      <c r="Q14" s="130">
        <v>973.62903729000004</v>
      </c>
      <c r="R14" s="130">
        <v>10.43619436</v>
      </c>
      <c r="S14" s="130">
        <v>30.735171050000002</v>
      </c>
      <c r="T14" s="130">
        <v>932.45767188000002</v>
      </c>
      <c r="U14" s="130">
        <v>123.36177223</v>
      </c>
      <c r="V14" s="130">
        <v>1694.2490264400001</v>
      </c>
      <c r="W14" s="130"/>
      <c r="X14" s="130"/>
      <c r="Y14" s="130"/>
      <c r="Z14" s="130"/>
      <c r="AA14" s="130"/>
      <c r="AB14" s="130"/>
    </row>
    <row r="15" spans="1:28" hidden="1" outlineLevel="1">
      <c r="A15" s="9">
        <v>40664</v>
      </c>
      <c r="B15" s="130">
        <v>3817.1945263799998</v>
      </c>
      <c r="C15" s="130">
        <v>2601.0595953100001</v>
      </c>
      <c r="D15" s="130">
        <v>1036.6862594199999</v>
      </c>
      <c r="E15" s="130">
        <v>418.7237586</v>
      </c>
      <c r="F15" s="130">
        <v>281.21964284000001</v>
      </c>
      <c r="G15" s="130">
        <v>336.74285798</v>
      </c>
      <c r="H15" s="130">
        <v>1564.3733358899999</v>
      </c>
      <c r="I15" s="130">
        <v>34.771963530000001</v>
      </c>
      <c r="J15" s="130">
        <v>300.22730052999998</v>
      </c>
      <c r="K15" s="130">
        <v>1229.37407183</v>
      </c>
      <c r="L15" s="130">
        <v>1091.8227590199999</v>
      </c>
      <c r="M15" s="130">
        <v>130.55108755000001</v>
      </c>
      <c r="N15" s="130">
        <v>0.64170817999999996</v>
      </c>
      <c r="O15" s="130">
        <v>7.1200979200000001</v>
      </c>
      <c r="P15" s="130">
        <v>122.78928145</v>
      </c>
      <c r="Q15" s="130">
        <v>961.27167147</v>
      </c>
      <c r="R15" s="130">
        <v>10.611687229999999</v>
      </c>
      <c r="S15" s="130">
        <v>29.61011336</v>
      </c>
      <c r="T15" s="130">
        <v>921.04987087999996</v>
      </c>
      <c r="U15" s="130">
        <v>124.31217205</v>
      </c>
      <c r="V15" s="130">
        <v>1674.0721201700001</v>
      </c>
      <c r="W15" s="130"/>
      <c r="X15" s="130"/>
      <c r="Y15" s="130"/>
      <c r="Z15" s="130"/>
      <c r="AA15" s="130"/>
      <c r="AB15" s="130"/>
    </row>
    <row r="16" spans="1:28" hidden="1" outlineLevel="1">
      <c r="A16" s="9">
        <v>40695</v>
      </c>
      <c r="B16" s="130">
        <v>3814.9516874199999</v>
      </c>
      <c r="C16" s="130">
        <v>2605.2257954500001</v>
      </c>
      <c r="D16" s="130">
        <v>1067.92971248</v>
      </c>
      <c r="E16" s="130">
        <v>437.73051769</v>
      </c>
      <c r="F16" s="130">
        <v>290.08189700999998</v>
      </c>
      <c r="G16" s="130">
        <v>340.11729778</v>
      </c>
      <c r="H16" s="130">
        <v>1537.29608297</v>
      </c>
      <c r="I16" s="130">
        <v>34.414164820000003</v>
      </c>
      <c r="J16" s="130">
        <v>295.05427362</v>
      </c>
      <c r="K16" s="130">
        <v>1207.82764453</v>
      </c>
      <c r="L16" s="130">
        <v>1083.8020005000001</v>
      </c>
      <c r="M16" s="130">
        <v>136.16257891999999</v>
      </c>
      <c r="N16" s="130">
        <v>0.68259265000000002</v>
      </c>
      <c r="O16" s="130">
        <v>11.37608547</v>
      </c>
      <c r="P16" s="130">
        <v>124.10390080000001</v>
      </c>
      <c r="Q16" s="130">
        <v>947.63942157999998</v>
      </c>
      <c r="R16" s="130">
        <v>10.68380219</v>
      </c>
      <c r="S16" s="130">
        <v>28.880878840000001</v>
      </c>
      <c r="T16" s="130">
        <v>908.07474055</v>
      </c>
      <c r="U16" s="130">
        <v>125.92389147</v>
      </c>
      <c r="V16" s="130">
        <v>1618.8467793299999</v>
      </c>
      <c r="W16" s="130"/>
      <c r="X16" s="130"/>
      <c r="Y16" s="130"/>
      <c r="Z16" s="130"/>
      <c r="AA16" s="130"/>
      <c r="AB16" s="130"/>
    </row>
    <row r="17" spans="1:28" hidden="1" outlineLevel="1">
      <c r="A17" s="9">
        <v>40725</v>
      </c>
      <c r="B17" s="130">
        <v>3806.8954474699999</v>
      </c>
      <c r="C17" s="130">
        <v>2601.3400129699999</v>
      </c>
      <c r="D17" s="130">
        <v>1099.08597581</v>
      </c>
      <c r="E17" s="130">
        <v>459.03784961000002</v>
      </c>
      <c r="F17" s="130">
        <v>294.59110479999998</v>
      </c>
      <c r="G17" s="130">
        <v>345.45702139999997</v>
      </c>
      <c r="H17" s="130">
        <v>1502.2540371600001</v>
      </c>
      <c r="I17" s="130">
        <v>34.453320159999997</v>
      </c>
      <c r="J17" s="130">
        <v>290.38168952000001</v>
      </c>
      <c r="K17" s="130">
        <v>1177.4190274800001</v>
      </c>
      <c r="L17" s="130">
        <v>1079.35893571</v>
      </c>
      <c r="M17" s="130">
        <v>145.28833681</v>
      </c>
      <c r="N17" s="130">
        <v>0.68558375000000005</v>
      </c>
      <c r="O17" s="130">
        <v>8.2645448800000008</v>
      </c>
      <c r="P17" s="130">
        <v>136.33820818000001</v>
      </c>
      <c r="Q17" s="130">
        <v>934.07059890000005</v>
      </c>
      <c r="R17" s="130">
        <v>10.79687077</v>
      </c>
      <c r="S17" s="130">
        <v>32.717427379999997</v>
      </c>
      <c r="T17" s="130">
        <v>890.55630074999999</v>
      </c>
      <c r="U17" s="130">
        <v>126.19649879000001</v>
      </c>
      <c r="V17" s="130">
        <v>1642.39351063</v>
      </c>
      <c r="W17" s="130"/>
      <c r="X17" s="130"/>
      <c r="Y17" s="130"/>
      <c r="Z17" s="130"/>
      <c r="AA17" s="130"/>
      <c r="AB17" s="130"/>
    </row>
    <row r="18" spans="1:28" hidden="1" outlineLevel="1">
      <c r="A18" s="9">
        <v>40756</v>
      </c>
      <c r="B18" s="130">
        <v>3784.9681090899999</v>
      </c>
      <c r="C18" s="130">
        <v>2603.1049985499999</v>
      </c>
      <c r="D18" s="130">
        <v>1154.6066436200001</v>
      </c>
      <c r="E18" s="130">
        <v>494.16678539999998</v>
      </c>
      <c r="F18" s="130">
        <v>309.13487909000003</v>
      </c>
      <c r="G18" s="130">
        <v>351.30497912999999</v>
      </c>
      <c r="H18" s="130">
        <v>1448.49835493</v>
      </c>
      <c r="I18" s="130">
        <v>32.930069279999998</v>
      </c>
      <c r="J18" s="130">
        <v>287.62405409000002</v>
      </c>
      <c r="K18" s="130">
        <v>1127.9442315599999</v>
      </c>
      <c r="L18" s="130">
        <v>1058.1638360699999</v>
      </c>
      <c r="M18" s="130">
        <v>151.34736663999999</v>
      </c>
      <c r="N18" s="130">
        <v>0.63880886999999997</v>
      </c>
      <c r="O18" s="130">
        <v>8.7313299299999994</v>
      </c>
      <c r="P18" s="130">
        <v>141.97722784000001</v>
      </c>
      <c r="Q18" s="130">
        <v>906.81646942999998</v>
      </c>
      <c r="R18" s="130">
        <v>20.33366925</v>
      </c>
      <c r="S18" s="130">
        <v>29.979486260000002</v>
      </c>
      <c r="T18" s="130">
        <v>856.50331391999998</v>
      </c>
      <c r="U18" s="130">
        <v>123.69927447000001</v>
      </c>
      <c r="V18" s="130">
        <v>1493.61183852</v>
      </c>
      <c r="W18" s="130"/>
      <c r="X18" s="130"/>
      <c r="Y18" s="130"/>
      <c r="Z18" s="130"/>
      <c r="AA18" s="130"/>
      <c r="AB18" s="130"/>
    </row>
    <row r="19" spans="1:28" hidden="1" outlineLevel="1">
      <c r="A19" s="9">
        <v>40787</v>
      </c>
      <c r="B19" s="130">
        <v>3712.1419961900001</v>
      </c>
      <c r="C19" s="130">
        <v>2570.29129625</v>
      </c>
      <c r="D19" s="130">
        <v>1190.7655661399999</v>
      </c>
      <c r="E19" s="130">
        <v>515.15916761999995</v>
      </c>
      <c r="F19" s="130">
        <v>316.97033033000002</v>
      </c>
      <c r="G19" s="130">
        <v>358.63606819</v>
      </c>
      <c r="H19" s="130">
        <v>1379.52573011</v>
      </c>
      <c r="I19" s="130">
        <v>32.933588819999997</v>
      </c>
      <c r="J19" s="130">
        <v>281.28657067</v>
      </c>
      <c r="K19" s="130">
        <v>1065.30557062</v>
      </c>
      <c r="L19" s="130">
        <v>1016.3649980500001</v>
      </c>
      <c r="M19" s="130">
        <v>153.24935160000001</v>
      </c>
      <c r="N19" s="130">
        <v>0.62052543000000004</v>
      </c>
      <c r="O19" s="130">
        <v>13.21280177</v>
      </c>
      <c r="P19" s="130">
        <v>139.4160244</v>
      </c>
      <c r="Q19" s="130">
        <v>863.11564644999999</v>
      </c>
      <c r="R19" s="130">
        <v>19.967188270000001</v>
      </c>
      <c r="S19" s="130">
        <v>28.825946500000001</v>
      </c>
      <c r="T19" s="130">
        <v>814.32251168000005</v>
      </c>
      <c r="U19" s="130">
        <v>125.48570189</v>
      </c>
      <c r="V19" s="130">
        <v>1472.51688928</v>
      </c>
      <c r="W19" s="130"/>
      <c r="X19" s="130"/>
      <c r="Y19" s="130"/>
      <c r="Z19" s="130"/>
      <c r="AA19" s="130"/>
      <c r="AB19" s="130"/>
    </row>
    <row r="20" spans="1:28" hidden="1" outlineLevel="1">
      <c r="A20" s="9">
        <v>40817</v>
      </c>
      <c r="B20" s="130">
        <v>3665.8800928199998</v>
      </c>
      <c r="C20" s="130">
        <v>2546.9911247</v>
      </c>
      <c r="D20" s="130">
        <v>1209.96380871</v>
      </c>
      <c r="E20" s="130">
        <v>524.90249695</v>
      </c>
      <c r="F20" s="130">
        <v>323.99981380000003</v>
      </c>
      <c r="G20" s="130">
        <v>361.06149796</v>
      </c>
      <c r="H20" s="130">
        <v>1337.02731599</v>
      </c>
      <c r="I20" s="130">
        <v>32.650377509999998</v>
      </c>
      <c r="J20" s="130">
        <v>276.91053599000003</v>
      </c>
      <c r="K20" s="130">
        <v>1027.4664024900001</v>
      </c>
      <c r="L20" s="130">
        <v>996.58216959000003</v>
      </c>
      <c r="M20" s="130">
        <v>163.54367432999999</v>
      </c>
      <c r="N20" s="130">
        <v>0.54784982000000004</v>
      </c>
      <c r="O20" s="130">
        <v>8.69704151</v>
      </c>
      <c r="P20" s="130">
        <v>154.29878299999999</v>
      </c>
      <c r="Q20" s="130">
        <v>833.03849525999999</v>
      </c>
      <c r="R20" s="130">
        <v>19.934154509999999</v>
      </c>
      <c r="S20" s="130">
        <v>27.714402020000001</v>
      </c>
      <c r="T20" s="130">
        <v>785.38993873000004</v>
      </c>
      <c r="U20" s="130">
        <v>122.30679852999999</v>
      </c>
      <c r="V20" s="130">
        <v>1378.6191305499999</v>
      </c>
      <c r="W20" s="130"/>
      <c r="X20" s="130"/>
      <c r="Y20" s="130"/>
      <c r="Z20" s="130"/>
      <c r="AA20" s="130"/>
      <c r="AB20" s="130"/>
    </row>
    <row r="21" spans="1:28" hidden="1" outlineLevel="1">
      <c r="A21" s="9">
        <v>40848</v>
      </c>
      <c r="B21" s="130">
        <v>3583.0314041800002</v>
      </c>
      <c r="C21" s="130">
        <v>2480.3068216500001</v>
      </c>
      <c r="D21" s="130">
        <v>1206.1670015100001</v>
      </c>
      <c r="E21" s="130">
        <v>520.25489157000004</v>
      </c>
      <c r="F21" s="130">
        <v>327.27047601999999</v>
      </c>
      <c r="G21" s="130">
        <v>358.64163392</v>
      </c>
      <c r="H21" s="130">
        <v>1274.13982014</v>
      </c>
      <c r="I21" s="130">
        <v>33.999178829999998</v>
      </c>
      <c r="J21" s="130">
        <v>267.41101411</v>
      </c>
      <c r="K21" s="130">
        <v>972.72962719999998</v>
      </c>
      <c r="L21" s="130">
        <v>982.1665673</v>
      </c>
      <c r="M21" s="130">
        <v>179.81372672000001</v>
      </c>
      <c r="N21" s="130">
        <v>5.5930068000000004</v>
      </c>
      <c r="O21" s="130">
        <v>14.80133197</v>
      </c>
      <c r="P21" s="130">
        <v>159.41938794999999</v>
      </c>
      <c r="Q21" s="130">
        <v>802.35284058000002</v>
      </c>
      <c r="R21" s="130">
        <v>24.746449290000001</v>
      </c>
      <c r="S21" s="130">
        <v>24.63473553</v>
      </c>
      <c r="T21" s="130">
        <v>752.97165575999998</v>
      </c>
      <c r="U21" s="130">
        <v>120.55801523</v>
      </c>
      <c r="V21" s="130">
        <v>1373.4761271</v>
      </c>
      <c r="W21" s="130"/>
      <c r="X21" s="130"/>
      <c r="Y21" s="130"/>
      <c r="Z21" s="130"/>
      <c r="AA21" s="130"/>
      <c r="AB21" s="130"/>
    </row>
    <row r="22" spans="1:28" hidden="1" outlineLevel="1">
      <c r="A22" s="9">
        <v>40878</v>
      </c>
      <c r="B22" s="130">
        <v>3431.6052166499999</v>
      </c>
      <c r="C22" s="130">
        <v>2377.2573075700002</v>
      </c>
      <c r="D22" s="130">
        <v>1203.95437154</v>
      </c>
      <c r="E22" s="130">
        <v>519.63338235000003</v>
      </c>
      <c r="F22" s="130">
        <v>328.85728969000002</v>
      </c>
      <c r="G22" s="130">
        <v>355.46369950000002</v>
      </c>
      <c r="H22" s="130">
        <v>1173.30293603</v>
      </c>
      <c r="I22" s="130">
        <v>31.00747097</v>
      </c>
      <c r="J22" s="130">
        <v>256.08448881999999</v>
      </c>
      <c r="K22" s="130">
        <v>886.21097624000004</v>
      </c>
      <c r="L22" s="130">
        <v>934.39149954000004</v>
      </c>
      <c r="M22" s="130">
        <v>178.19994990999999</v>
      </c>
      <c r="N22" s="130">
        <v>5.4510638499999997</v>
      </c>
      <c r="O22" s="130">
        <v>14.64378881</v>
      </c>
      <c r="P22" s="130">
        <v>158.10509725</v>
      </c>
      <c r="Q22" s="130">
        <v>756.19154963000005</v>
      </c>
      <c r="R22" s="130">
        <v>24.23609823</v>
      </c>
      <c r="S22" s="130">
        <v>23.976797789999999</v>
      </c>
      <c r="T22" s="130">
        <v>707.97865361000004</v>
      </c>
      <c r="U22" s="130">
        <v>119.95640954</v>
      </c>
      <c r="V22" s="130">
        <v>1405.0867854600001</v>
      </c>
      <c r="W22" s="130"/>
      <c r="X22" s="130"/>
      <c r="Y22" s="130"/>
      <c r="Z22" s="130"/>
      <c r="AA22" s="130"/>
      <c r="AB22" s="130"/>
    </row>
    <row r="23" spans="1:28" hidden="1" outlineLevel="1">
      <c r="A23" s="9">
        <v>40909</v>
      </c>
      <c r="B23" s="130">
        <v>3378.3588318699999</v>
      </c>
      <c r="C23" s="130">
        <v>2352.90827704</v>
      </c>
      <c r="D23" s="130">
        <v>1215.91774736</v>
      </c>
      <c r="E23" s="130">
        <v>520.31598053000005</v>
      </c>
      <c r="F23" s="130">
        <v>330.31756211999999</v>
      </c>
      <c r="G23" s="130">
        <v>365.28420470999998</v>
      </c>
      <c r="H23" s="130">
        <v>1136.99052968</v>
      </c>
      <c r="I23" s="130">
        <v>29.70266917</v>
      </c>
      <c r="J23" s="130">
        <v>236.84371910999999</v>
      </c>
      <c r="K23" s="130">
        <v>870.44414140000003</v>
      </c>
      <c r="L23" s="130">
        <v>920.25674030000005</v>
      </c>
      <c r="M23" s="130">
        <v>180.16328177</v>
      </c>
      <c r="N23" s="130">
        <v>5.3672687799999999</v>
      </c>
      <c r="O23" s="130">
        <v>14.15038206</v>
      </c>
      <c r="P23" s="130">
        <v>160.64563093000001</v>
      </c>
      <c r="Q23" s="130">
        <v>740.09345853000002</v>
      </c>
      <c r="R23" s="130">
        <v>12.264268189999999</v>
      </c>
      <c r="S23" s="130">
        <v>22.821353970000001</v>
      </c>
      <c r="T23" s="130">
        <v>705.00783636999995</v>
      </c>
      <c r="U23" s="130">
        <v>105.19381453</v>
      </c>
      <c r="V23" s="130">
        <v>1411.6129646700001</v>
      </c>
      <c r="W23" s="130"/>
      <c r="X23" s="130"/>
      <c r="Y23" s="130"/>
      <c r="Z23" s="130"/>
      <c r="AA23" s="130"/>
      <c r="AB23" s="130"/>
    </row>
    <row r="24" spans="1:28" hidden="1" outlineLevel="1">
      <c r="A24" s="9">
        <v>40940</v>
      </c>
      <c r="B24" s="130">
        <v>3325.0644490899999</v>
      </c>
      <c r="C24" s="130">
        <v>2263.3084062100002</v>
      </c>
      <c r="D24" s="130">
        <v>1192.7111925300001</v>
      </c>
      <c r="E24" s="130">
        <v>518.88497579</v>
      </c>
      <c r="F24" s="130">
        <v>330.74770331000002</v>
      </c>
      <c r="G24" s="130">
        <v>343.07851342999999</v>
      </c>
      <c r="H24" s="130">
        <v>1070.5972136800001</v>
      </c>
      <c r="I24" s="130">
        <v>29.91266749</v>
      </c>
      <c r="J24" s="130">
        <v>236.15855425999999</v>
      </c>
      <c r="K24" s="130">
        <v>804.52599193000003</v>
      </c>
      <c r="L24" s="130">
        <v>955.61843958999998</v>
      </c>
      <c r="M24" s="130">
        <v>202.39939240000001</v>
      </c>
      <c r="N24" s="130">
        <v>5.4423798899999998</v>
      </c>
      <c r="O24" s="130">
        <v>16.952267290000002</v>
      </c>
      <c r="P24" s="130">
        <v>180.00474521999999</v>
      </c>
      <c r="Q24" s="130">
        <v>753.21904718999997</v>
      </c>
      <c r="R24" s="130">
        <v>12.42178376</v>
      </c>
      <c r="S24" s="130">
        <v>19.798236509999999</v>
      </c>
      <c r="T24" s="130">
        <v>720.99902692000001</v>
      </c>
      <c r="U24" s="130">
        <v>106.13760329</v>
      </c>
      <c r="V24" s="130">
        <v>1268.2165057499999</v>
      </c>
      <c r="W24" s="130"/>
      <c r="X24" s="130"/>
      <c r="Y24" s="130"/>
      <c r="Z24" s="130"/>
      <c r="AA24" s="130"/>
      <c r="AB24" s="130"/>
    </row>
    <row r="25" spans="1:28" hidden="1" outlineLevel="1">
      <c r="A25" s="9">
        <v>40969</v>
      </c>
      <c r="B25" s="130">
        <v>3268.0717660800001</v>
      </c>
      <c r="C25" s="130">
        <v>2265.1897263800001</v>
      </c>
      <c r="D25" s="130">
        <v>1214.08511789</v>
      </c>
      <c r="E25" s="130">
        <v>525.92677493999997</v>
      </c>
      <c r="F25" s="130">
        <v>331.74031473999997</v>
      </c>
      <c r="G25" s="130">
        <v>356.41802820999999</v>
      </c>
      <c r="H25" s="130">
        <v>1051.1046084899999</v>
      </c>
      <c r="I25" s="130">
        <v>21.764099739999999</v>
      </c>
      <c r="J25" s="130">
        <v>227.08746583999999</v>
      </c>
      <c r="K25" s="130">
        <v>802.25304290999998</v>
      </c>
      <c r="L25" s="130">
        <v>902.03042914000002</v>
      </c>
      <c r="M25" s="130">
        <v>191.56361670999999</v>
      </c>
      <c r="N25" s="130">
        <v>5.4439998599999999</v>
      </c>
      <c r="O25" s="130">
        <v>17.707606949999999</v>
      </c>
      <c r="P25" s="130">
        <v>168.41200989999999</v>
      </c>
      <c r="Q25" s="130">
        <v>710.46681243</v>
      </c>
      <c r="R25" s="130">
        <v>12.37393855</v>
      </c>
      <c r="S25" s="130">
        <v>18.414704230000002</v>
      </c>
      <c r="T25" s="130">
        <v>679.67816964999997</v>
      </c>
      <c r="U25" s="130">
        <v>100.85161056</v>
      </c>
      <c r="V25" s="130">
        <v>1283.1598905999999</v>
      </c>
      <c r="W25" s="130"/>
      <c r="X25" s="130"/>
      <c r="Y25" s="130"/>
      <c r="Z25" s="130"/>
      <c r="AA25" s="130"/>
      <c r="AB25" s="130"/>
    </row>
    <row r="26" spans="1:28" hidden="1" outlineLevel="1">
      <c r="A26" s="9">
        <v>41000</v>
      </c>
      <c r="B26" s="130">
        <v>3239.9723461200001</v>
      </c>
      <c r="C26" s="130">
        <v>2248.4167737299999</v>
      </c>
      <c r="D26" s="130">
        <v>1220.7927993400001</v>
      </c>
      <c r="E26" s="130">
        <v>526.64800932000003</v>
      </c>
      <c r="F26" s="130">
        <v>340.08859885999999</v>
      </c>
      <c r="G26" s="130">
        <v>354.05619116000003</v>
      </c>
      <c r="H26" s="130">
        <v>1027.6239743900001</v>
      </c>
      <c r="I26" s="130">
        <v>21.489885269999998</v>
      </c>
      <c r="J26" s="130">
        <v>223.95012893000001</v>
      </c>
      <c r="K26" s="130">
        <v>782.18396018999999</v>
      </c>
      <c r="L26" s="130">
        <v>888.77964272999998</v>
      </c>
      <c r="M26" s="130">
        <v>191.46930789999999</v>
      </c>
      <c r="N26" s="130">
        <v>5.4254268999999997</v>
      </c>
      <c r="O26" s="130">
        <v>17.535636230000001</v>
      </c>
      <c r="P26" s="130">
        <v>168.50824477</v>
      </c>
      <c r="Q26" s="130">
        <v>697.31033482999999</v>
      </c>
      <c r="R26" s="130">
        <v>12.347515</v>
      </c>
      <c r="S26" s="130">
        <v>16.924497980000002</v>
      </c>
      <c r="T26" s="130">
        <v>668.03832184999999</v>
      </c>
      <c r="U26" s="130">
        <v>102.77592966</v>
      </c>
      <c r="V26" s="130">
        <v>1365.97918338</v>
      </c>
      <c r="W26" s="130"/>
      <c r="X26" s="130"/>
      <c r="Y26" s="130"/>
      <c r="Z26" s="130"/>
      <c r="AA26" s="130"/>
      <c r="AB26" s="130"/>
    </row>
    <row r="27" spans="1:28" hidden="1" outlineLevel="1">
      <c r="A27" s="9">
        <v>41030</v>
      </c>
      <c r="B27" s="130">
        <v>3230.8934793399999</v>
      </c>
      <c r="C27" s="130">
        <v>2247.24307546</v>
      </c>
      <c r="D27" s="130">
        <v>1244.78969235</v>
      </c>
      <c r="E27" s="130">
        <v>546.73694282999998</v>
      </c>
      <c r="F27" s="130">
        <v>349.32322513000003</v>
      </c>
      <c r="G27" s="130">
        <v>348.72952438999999</v>
      </c>
      <c r="H27" s="130">
        <v>1002.45338311</v>
      </c>
      <c r="I27" s="130">
        <v>21.36531965</v>
      </c>
      <c r="J27" s="130">
        <v>221.07541039</v>
      </c>
      <c r="K27" s="130">
        <v>760.01265307000006</v>
      </c>
      <c r="L27" s="130">
        <v>882.35802390000003</v>
      </c>
      <c r="M27" s="130">
        <v>191.91716918</v>
      </c>
      <c r="N27" s="130">
        <v>5.4567978300000002</v>
      </c>
      <c r="O27" s="130">
        <v>18.100054610000001</v>
      </c>
      <c r="P27" s="130">
        <v>168.36031674</v>
      </c>
      <c r="Q27" s="130">
        <v>690.44085471999995</v>
      </c>
      <c r="R27" s="130">
        <v>4.5972184599999997</v>
      </c>
      <c r="S27" s="130">
        <v>24.022010479999999</v>
      </c>
      <c r="T27" s="130">
        <v>661.82162577999998</v>
      </c>
      <c r="U27" s="130">
        <v>101.29237998000001</v>
      </c>
      <c r="V27" s="130">
        <v>1347.7064721199999</v>
      </c>
      <c r="W27" s="130"/>
      <c r="X27" s="130"/>
      <c r="Y27" s="130"/>
      <c r="Z27" s="130"/>
      <c r="AA27" s="130"/>
      <c r="AB27" s="130"/>
    </row>
    <row r="28" spans="1:28" hidden="1" outlineLevel="1">
      <c r="A28" s="9">
        <v>41061</v>
      </c>
      <c r="B28" s="130">
        <v>3213.8723150000001</v>
      </c>
      <c r="C28" s="130">
        <v>2256.2705118200001</v>
      </c>
      <c r="D28" s="130">
        <v>1275.42205433</v>
      </c>
      <c r="E28" s="130">
        <v>545.99606460999996</v>
      </c>
      <c r="F28" s="130">
        <v>362.46834182999999</v>
      </c>
      <c r="G28" s="130">
        <v>366.95764788999998</v>
      </c>
      <c r="H28" s="130">
        <v>980.84845748999999</v>
      </c>
      <c r="I28" s="130">
        <v>21.7331346</v>
      </c>
      <c r="J28" s="130">
        <v>215.64570681999999</v>
      </c>
      <c r="K28" s="130">
        <v>743.46961607000003</v>
      </c>
      <c r="L28" s="130">
        <v>856.93107711000005</v>
      </c>
      <c r="M28" s="130">
        <v>173.74086681</v>
      </c>
      <c r="N28" s="130">
        <v>5.4108055200000003</v>
      </c>
      <c r="O28" s="130">
        <v>14.41744823</v>
      </c>
      <c r="P28" s="130">
        <v>153.91261306000001</v>
      </c>
      <c r="Q28" s="130">
        <v>683.19021029999999</v>
      </c>
      <c r="R28" s="130">
        <v>4.5959053799999996</v>
      </c>
      <c r="S28" s="130">
        <v>23.394408949999999</v>
      </c>
      <c r="T28" s="130">
        <v>655.19989596999994</v>
      </c>
      <c r="U28" s="130">
        <v>100.67072607</v>
      </c>
      <c r="V28" s="130">
        <v>1332.8680642300001</v>
      </c>
      <c r="W28" s="130"/>
      <c r="X28" s="130"/>
      <c r="Y28" s="130"/>
      <c r="Z28" s="130"/>
      <c r="AA28" s="130"/>
      <c r="AB28" s="130"/>
    </row>
    <row r="29" spans="1:28" hidden="1" outlineLevel="1">
      <c r="A29" s="9">
        <v>41091</v>
      </c>
      <c r="B29" s="130">
        <v>3198.6154606800001</v>
      </c>
      <c r="C29" s="130">
        <v>2246.5032432500002</v>
      </c>
      <c r="D29" s="130">
        <v>1282.72973523</v>
      </c>
      <c r="E29" s="130">
        <v>550.17865427000004</v>
      </c>
      <c r="F29" s="130">
        <v>364.72290263999997</v>
      </c>
      <c r="G29" s="130">
        <v>367.82817832000001</v>
      </c>
      <c r="H29" s="130">
        <v>963.77350802000001</v>
      </c>
      <c r="I29" s="130">
        <v>21.755887789999999</v>
      </c>
      <c r="J29" s="130">
        <v>213.46689878999999</v>
      </c>
      <c r="K29" s="130">
        <v>728.55072143999996</v>
      </c>
      <c r="L29" s="130">
        <v>849.03963438000005</v>
      </c>
      <c r="M29" s="130">
        <v>175.64682672000001</v>
      </c>
      <c r="N29" s="130">
        <v>5.43724191</v>
      </c>
      <c r="O29" s="130">
        <v>13.94182107</v>
      </c>
      <c r="P29" s="130">
        <v>156.26776373999999</v>
      </c>
      <c r="Q29" s="130">
        <v>673.39280766000002</v>
      </c>
      <c r="R29" s="130">
        <v>4.5482318599999996</v>
      </c>
      <c r="S29" s="130">
        <v>22.922289360000001</v>
      </c>
      <c r="T29" s="130">
        <v>645.92228643999999</v>
      </c>
      <c r="U29" s="130">
        <v>103.07258305000001</v>
      </c>
      <c r="V29" s="130">
        <v>1321.37030703</v>
      </c>
      <c r="W29" s="130"/>
      <c r="X29" s="130"/>
      <c r="Y29" s="130"/>
      <c r="Z29" s="130"/>
      <c r="AA29" s="130"/>
      <c r="AB29" s="130"/>
    </row>
    <row r="30" spans="1:28" hidden="1" outlineLevel="1">
      <c r="A30" s="9">
        <v>41122</v>
      </c>
      <c r="B30" s="130">
        <v>3190.1560979300002</v>
      </c>
      <c r="C30" s="130">
        <v>2235.2763625600001</v>
      </c>
      <c r="D30" s="130">
        <v>1293.7570965899999</v>
      </c>
      <c r="E30" s="130">
        <v>561.12348741999995</v>
      </c>
      <c r="F30" s="130">
        <v>371.00541164999999</v>
      </c>
      <c r="G30" s="130">
        <v>361.62819752000001</v>
      </c>
      <c r="H30" s="130">
        <v>941.51926596999999</v>
      </c>
      <c r="I30" s="130">
        <v>21.6121078</v>
      </c>
      <c r="J30" s="130">
        <v>208.02448719</v>
      </c>
      <c r="K30" s="130">
        <v>711.88267097999994</v>
      </c>
      <c r="L30" s="130">
        <v>852.09046182999998</v>
      </c>
      <c r="M30" s="130">
        <v>185.40728679</v>
      </c>
      <c r="N30" s="130">
        <v>5.2271112500000001</v>
      </c>
      <c r="O30" s="130">
        <v>14.074668040000001</v>
      </c>
      <c r="P30" s="130">
        <v>166.10550749999999</v>
      </c>
      <c r="Q30" s="130">
        <v>666.68317504000004</v>
      </c>
      <c r="R30" s="130">
        <v>4.5481564099999998</v>
      </c>
      <c r="S30" s="130">
        <v>22.13123766</v>
      </c>
      <c r="T30" s="130">
        <v>640.00378096999998</v>
      </c>
      <c r="U30" s="130">
        <v>102.78927354</v>
      </c>
      <c r="V30" s="130">
        <v>1312.2282828899999</v>
      </c>
      <c r="W30" s="130"/>
      <c r="X30" s="130"/>
      <c r="Y30" s="130"/>
      <c r="Z30" s="130"/>
      <c r="AA30" s="130"/>
      <c r="AB30" s="130"/>
    </row>
    <row r="31" spans="1:28" hidden="1" outlineLevel="1">
      <c r="A31" s="9">
        <v>41153</v>
      </c>
      <c r="B31" s="130">
        <v>3137.1832085400001</v>
      </c>
      <c r="C31" s="130">
        <v>2192.7534422799999</v>
      </c>
      <c r="D31" s="130">
        <v>1283.4438899700001</v>
      </c>
      <c r="E31" s="130">
        <v>564.98952165000003</v>
      </c>
      <c r="F31" s="130">
        <v>369.79841141000003</v>
      </c>
      <c r="G31" s="130">
        <v>348.65595690999999</v>
      </c>
      <c r="H31" s="130">
        <v>909.30955230999996</v>
      </c>
      <c r="I31" s="130">
        <v>21.031982200000002</v>
      </c>
      <c r="J31" s="130">
        <v>206.27368361000001</v>
      </c>
      <c r="K31" s="130">
        <v>682.00388650000002</v>
      </c>
      <c r="L31" s="130">
        <v>839.12379884999996</v>
      </c>
      <c r="M31" s="130">
        <v>186.76959668999999</v>
      </c>
      <c r="N31" s="130">
        <v>5.3547605799999998</v>
      </c>
      <c r="O31" s="130">
        <v>14.03092666</v>
      </c>
      <c r="P31" s="130">
        <v>167.38390945</v>
      </c>
      <c r="Q31" s="130">
        <v>652.35420216</v>
      </c>
      <c r="R31" s="130">
        <v>4.5661371400000004</v>
      </c>
      <c r="S31" s="130">
        <v>20.605346709999999</v>
      </c>
      <c r="T31" s="130">
        <v>627.18271831000004</v>
      </c>
      <c r="U31" s="130">
        <v>105.30596740999999</v>
      </c>
      <c r="V31" s="130">
        <v>1264.0491794100001</v>
      </c>
      <c r="W31" s="130"/>
      <c r="X31" s="130"/>
      <c r="Y31" s="130"/>
      <c r="Z31" s="130"/>
      <c r="AA31" s="130"/>
      <c r="AB31" s="130"/>
    </row>
    <row r="32" spans="1:28" hidden="1" outlineLevel="1">
      <c r="A32" s="9">
        <v>41183</v>
      </c>
      <c r="B32" s="130">
        <v>3119.65583827</v>
      </c>
      <c r="C32" s="130">
        <v>2181.59659083</v>
      </c>
      <c r="D32" s="130">
        <v>1295.94345948</v>
      </c>
      <c r="E32" s="130">
        <v>574.51015824000001</v>
      </c>
      <c r="F32" s="130">
        <v>373.32290468000002</v>
      </c>
      <c r="G32" s="130">
        <v>348.11039656000003</v>
      </c>
      <c r="H32" s="130">
        <v>885.65313134999997</v>
      </c>
      <c r="I32" s="130">
        <v>21.768387830000002</v>
      </c>
      <c r="J32" s="130">
        <v>206.76962320000001</v>
      </c>
      <c r="K32" s="130">
        <v>657.11512031999996</v>
      </c>
      <c r="L32" s="130">
        <v>832.57278165000002</v>
      </c>
      <c r="M32" s="130">
        <v>191.18753311</v>
      </c>
      <c r="N32" s="130">
        <v>5.4779930800000001</v>
      </c>
      <c r="O32" s="130">
        <v>13.71827682</v>
      </c>
      <c r="P32" s="130">
        <v>171.99126321</v>
      </c>
      <c r="Q32" s="130">
        <v>641.38524854000002</v>
      </c>
      <c r="R32" s="130">
        <v>4.6093719100000001</v>
      </c>
      <c r="S32" s="130">
        <v>21.415605549999999</v>
      </c>
      <c r="T32" s="130">
        <v>615.36027107999996</v>
      </c>
      <c r="U32" s="130">
        <v>105.48646579</v>
      </c>
      <c r="V32" s="130">
        <v>1267.5865881899999</v>
      </c>
      <c r="W32" s="130"/>
      <c r="X32" s="130"/>
      <c r="Y32" s="130"/>
      <c r="Z32" s="130"/>
      <c r="AA32" s="130"/>
      <c r="AB32" s="130"/>
    </row>
    <row r="33" spans="1:28" hidden="1" outlineLevel="1">
      <c r="A33" s="9">
        <v>41214</v>
      </c>
      <c r="B33" s="130">
        <v>3099.8780475200001</v>
      </c>
      <c r="C33" s="130">
        <v>2173.0469512999998</v>
      </c>
      <c r="D33" s="130">
        <v>1299.2797728099999</v>
      </c>
      <c r="E33" s="130">
        <v>576.33427271000005</v>
      </c>
      <c r="F33" s="130">
        <v>375.92923327</v>
      </c>
      <c r="G33" s="130">
        <v>347.01626683000001</v>
      </c>
      <c r="H33" s="130">
        <v>873.76717848999999</v>
      </c>
      <c r="I33" s="130">
        <v>21.148530180000002</v>
      </c>
      <c r="J33" s="130">
        <v>204.35327272000001</v>
      </c>
      <c r="K33" s="130">
        <v>648.26537558999996</v>
      </c>
      <c r="L33" s="130">
        <v>821.67433071000005</v>
      </c>
      <c r="M33" s="130">
        <v>192.80755719999999</v>
      </c>
      <c r="N33" s="130">
        <v>5.3498333000000002</v>
      </c>
      <c r="O33" s="130">
        <v>15.78798954</v>
      </c>
      <c r="P33" s="130">
        <v>171.66973436000001</v>
      </c>
      <c r="Q33" s="130">
        <v>628.86677351000003</v>
      </c>
      <c r="R33" s="130">
        <v>4.62212158</v>
      </c>
      <c r="S33" s="130">
        <v>21.01277619</v>
      </c>
      <c r="T33" s="130">
        <v>603.23187573999996</v>
      </c>
      <c r="U33" s="130">
        <v>105.15676551</v>
      </c>
      <c r="V33" s="130">
        <v>1281.9191912900001</v>
      </c>
      <c r="W33" s="130"/>
      <c r="X33" s="130"/>
      <c r="Y33" s="130"/>
      <c r="Z33" s="130"/>
      <c r="AA33" s="130"/>
      <c r="AB33" s="130"/>
    </row>
    <row r="34" spans="1:28" hidden="1" outlineLevel="1">
      <c r="A34" s="9">
        <v>41244</v>
      </c>
      <c r="B34" s="130">
        <v>3051.1754390599999</v>
      </c>
      <c r="C34" s="130">
        <v>2142.2994130000002</v>
      </c>
      <c r="D34" s="130">
        <v>1300.5331734700001</v>
      </c>
      <c r="E34" s="130">
        <v>576.17934390999994</v>
      </c>
      <c r="F34" s="130">
        <v>378.03816619999998</v>
      </c>
      <c r="G34" s="130">
        <v>346.31566335999997</v>
      </c>
      <c r="H34" s="130">
        <v>841.76623953000001</v>
      </c>
      <c r="I34" s="130">
        <v>10.974957570000001</v>
      </c>
      <c r="J34" s="130">
        <v>200.91807847000001</v>
      </c>
      <c r="K34" s="130">
        <v>629.87320349000004</v>
      </c>
      <c r="L34" s="130">
        <v>801.14212899999995</v>
      </c>
      <c r="M34" s="130">
        <v>181.22768859000001</v>
      </c>
      <c r="N34" s="130">
        <v>5.3496376400000001</v>
      </c>
      <c r="O34" s="130">
        <v>12.94514384</v>
      </c>
      <c r="P34" s="130">
        <v>162.93290711</v>
      </c>
      <c r="Q34" s="130">
        <v>619.91444041</v>
      </c>
      <c r="R34" s="130">
        <v>4.5908567800000002</v>
      </c>
      <c r="S34" s="130">
        <v>20.772067289999999</v>
      </c>
      <c r="T34" s="130">
        <v>594.55151634000003</v>
      </c>
      <c r="U34" s="130">
        <v>107.73389706</v>
      </c>
      <c r="V34" s="130">
        <v>942.65265146000002</v>
      </c>
      <c r="W34" s="130"/>
      <c r="X34" s="130"/>
      <c r="Y34" s="130"/>
      <c r="Z34" s="130"/>
      <c r="AA34" s="130"/>
      <c r="AB34" s="130"/>
    </row>
    <row r="35" spans="1:28" hidden="1" outlineLevel="1">
      <c r="A35" s="9">
        <v>41275</v>
      </c>
      <c r="B35" s="130">
        <v>3015.0975500999998</v>
      </c>
      <c r="C35" s="130">
        <v>2116.9418389799998</v>
      </c>
      <c r="D35" s="130">
        <v>1300.17946695</v>
      </c>
      <c r="E35" s="130">
        <v>584.83492562000004</v>
      </c>
      <c r="F35" s="130">
        <v>373.36233234000002</v>
      </c>
      <c r="G35" s="130">
        <v>341.98220899</v>
      </c>
      <c r="H35" s="130">
        <v>816.76237203000005</v>
      </c>
      <c r="I35" s="130">
        <v>10.90045673</v>
      </c>
      <c r="J35" s="130">
        <v>199.98679571</v>
      </c>
      <c r="K35" s="130">
        <v>605.87511959000005</v>
      </c>
      <c r="L35" s="130">
        <v>790.79152796000005</v>
      </c>
      <c r="M35" s="130">
        <v>176.71068794999999</v>
      </c>
      <c r="N35" s="130">
        <v>5.3441962800000002</v>
      </c>
      <c r="O35" s="130">
        <v>12.124949129999999</v>
      </c>
      <c r="P35" s="130">
        <v>159.24154254000001</v>
      </c>
      <c r="Q35" s="130">
        <v>614.08084000999997</v>
      </c>
      <c r="R35" s="130">
        <v>4.6359325</v>
      </c>
      <c r="S35" s="130">
        <v>20.70935617</v>
      </c>
      <c r="T35" s="130">
        <v>588.73555134000003</v>
      </c>
      <c r="U35" s="130">
        <v>107.36418316</v>
      </c>
      <c r="V35" s="130">
        <v>928.13942509000003</v>
      </c>
      <c r="W35" s="130"/>
      <c r="X35" s="130"/>
      <c r="Y35" s="130"/>
      <c r="Z35" s="130"/>
      <c r="AA35" s="130"/>
      <c r="AB35" s="130"/>
    </row>
    <row r="36" spans="1:28" hidden="1" outlineLevel="1">
      <c r="A36" s="9">
        <v>41306</v>
      </c>
      <c r="B36" s="130">
        <v>2998.5859006999999</v>
      </c>
      <c r="C36" s="130">
        <v>2109.3162001999999</v>
      </c>
      <c r="D36" s="130">
        <v>1305.2367084699999</v>
      </c>
      <c r="E36" s="130">
        <v>603.56654751999997</v>
      </c>
      <c r="F36" s="130">
        <v>361.16635083</v>
      </c>
      <c r="G36" s="130">
        <v>340.50381012000003</v>
      </c>
      <c r="H36" s="130">
        <v>804.07949172999997</v>
      </c>
      <c r="I36" s="130">
        <v>55.743271020000002</v>
      </c>
      <c r="J36" s="130">
        <v>170.97234318</v>
      </c>
      <c r="K36" s="130">
        <v>577.36387752999997</v>
      </c>
      <c r="L36" s="130">
        <v>785.33789213</v>
      </c>
      <c r="M36" s="130">
        <v>171.37164863000001</v>
      </c>
      <c r="N36" s="130">
        <v>11.14054279</v>
      </c>
      <c r="O36" s="130">
        <v>9.7916779799999993</v>
      </c>
      <c r="P36" s="130">
        <v>150.43942786</v>
      </c>
      <c r="Q36" s="130">
        <v>613.96624350000002</v>
      </c>
      <c r="R36" s="130">
        <v>34.564186739999997</v>
      </c>
      <c r="S36" s="130">
        <v>12.97809226</v>
      </c>
      <c r="T36" s="130">
        <v>566.42396450000001</v>
      </c>
      <c r="U36" s="130">
        <v>103.93180837</v>
      </c>
      <c r="V36" s="130">
        <v>910.06377683000005</v>
      </c>
      <c r="W36" s="130"/>
      <c r="X36" s="130"/>
      <c r="Y36" s="130"/>
      <c r="Z36" s="130"/>
      <c r="AA36" s="130"/>
      <c r="AB36" s="130"/>
    </row>
    <row r="37" spans="1:28" hidden="1" outlineLevel="1">
      <c r="A37" s="9">
        <v>41334</v>
      </c>
      <c r="B37" s="130">
        <v>2992.1797707699998</v>
      </c>
      <c r="C37" s="130">
        <v>2095.9806568600002</v>
      </c>
      <c r="D37" s="130">
        <v>1305.56437407</v>
      </c>
      <c r="E37" s="130">
        <v>613.27807940000002</v>
      </c>
      <c r="F37" s="130">
        <v>358.61602065</v>
      </c>
      <c r="G37" s="130">
        <v>333.67027402000002</v>
      </c>
      <c r="H37" s="130">
        <v>790.41628278999997</v>
      </c>
      <c r="I37" s="130">
        <v>57.01566519</v>
      </c>
      <c r="J37" s="130">
        <v>169.58415449</v>
      </c>
      <c r="K37" s="130">
        <v>563.81646310999997</v>
      </c>
      <c r="L37" s="130">
        <v>788.34000546000004</v>
      </c>
      <c r="M37" s="130">
        <v>176.93375545000001</v>
      </c>
      <c r="N37" s="130">
        <v>11.311868540000001</v>
      </c>
      <c r="O37" s="130">
        <v>10.12495964</v>
      </c>
      <c r="P37" s="130">
        <v>155.49692726999999</v>
      </c>
      <c r="Q37" s="130">
        <v>611.40625001000001</v>
      </c>
      <c r="R37" s="130">
        <v>35.098539700000003</v>
      </c>
      <c r="S37" s="130">
        <v>13.165664400000001</v>
      </c>
      <c r="T37" s="130">
        <v>563.14204590999998</v>
      </c>
      <c r="U37" s="130">
        <v>107.85910844999999</v>
      </c>
      <c r="V37" s="130">
        <v>944.21084509000002</v>
      </c>
      <c r="W37" s="130"/>
      <c r="X37" s="130"/>
      <c r="Y37" s="130"/>
      <c r="Z37" s="130"/>
      <c r="AA37" s="130"/>
      <c r="AB37" s="130"/>
    </row>
    <row r="38" spans="1:28" hidden="1" outlineLevel="1">
      <c r="A38" s="9">
        <v>41365</v>
      </c>
      <c r="B38" s="130">
        <v>3009.76796036</v>
      </c>
      <c r="C38" s="130">
        <v>2117.00313013</v>
      </c>
      <c r="D38" s="130">
        <v>1339.73602742</v>
      </c>
      <c r="E38" s="130">
        <v>641.24006433</v>
      </c>
      <c r="F38" s="130">
        <v>363.74228921999998</v>
      </c>
      <c r="G38" s="130">
        <v>334.75367387</v>
      </c>
      <c r="H38" s="130">
        <v>777.26710271000002</v>
      </c>
      <c r="I38" s="130">
        <v>58.214044800000003</v>
      </c>
      <c r="J38" s="130">
        <v>165.01473250000001</v>
      </c>
      <c r="K38" s="130">
        <v>554.03832540999997</v>
      </c>
      <c r="L38" s="130">
        <v>784.28221229999997</v>
      </c>
      <c r="M38" s="130">
        <v>176.92882735000001</v>
      </c>
      <c r="N38" s="130">
        <v>11.38041686</v>
      </c>
      <c r="O38" s="130">
        <v>9.9611031800000003</v>
      </c>
      <c r="P38" s="130">
        <v>155.58730731</v>
      </c>
      <c r="Q38" s="130">
        <v>607.35338494999996</v>
      </c>
      <c r="R38" s="130">
        <v>35.501039220000003</v>
      </c>
      <c r="S38" s="130">
        <v>13.00709799</v>
      </c>
      <c r="T38" s="130">
        <v>558.84524773999999</v>
      </c>
      <c r="U38" s="130">
        <v>108.48261793</v>
      </c>
      <c r="V38" s="130">
        <v>928.05474217000005</v>
      </c>
      <c r="W38" s="130"/>
      <c r="X38" s="130"/>
      <c r="Y38" s="130"/>
      <c r="Z38" s="130"/>
      <c r="AA38" s="130"/>
      <c r="AB38" s="130"/>
    </row>
    <row r="39" spans="1:28" hidden="1" outlineLevel="1">
      <c r="A39" s="9">
        <v>41395</v>
      </c>
      <c r="B39" s="130">
        <v>2992.4700450599998</v>
      </c>
      <c r="C39" s="130">
        <v>2104.7949451300001</v>
      </c>
      <c r="D39" s="130">
        <v>1336.21006575</v>
      </c>
      <c r="E39" s="130">
        <v>637.08090858000003</v>
      </c>
      <c r="F39" s="130">
        <v>367.36393003000001</v>
      </c>
      <c r="G39" s="130">
        <v>331.76522713999998</v>
      </c>
      <c r="H39" s="130">
        <v>768.58487937999996</v>
      </c>
      <c r="I39" s="130">
        <v>58.938363879999997</v>
      </c>
      <c r="J39" s="130">
        <v>164.63505228</v>
      </c>
      <c r="K39" s="130">
        <v>545.01146322</v>
      </c>
      <c r="L39" s="130">
        <v>777.68751841000005</v>
      </c>
      <c r="M39" s="130">
        <v>176.95474652999999</v>
      </c>
      <c r="N39" s="130">
        <v>11.64247044</v>
      </c>
      <c r="O39" s="130">
        <v>9.67248412</v>
      </c>
      <c r="P39" s="130">
        <v>155.63979197</v>
      </c>
      <c r="Q39" s="130">
        <v>600.73277187999997</v>
      </c>
      <c r="R39" s="130">
        <v>36.013586539999999</v>
      </c>
      <c r="S39" s="130">
        <v>12.887329830000001</v>
      </c>
      <c r="T39" s="130">
        <v>551.83185550999997</v>
      </c>
      <c r="U39" s="130">
        <v>109.98758152000001</v>
      </c>
      <c r="V39" s="130">
        <v>1018.28054533</v>
      </c>
      <c r="W39" s="130"/>
      <c r="X39" s="130"/>
      <c r="Y39" s="130"/>
      <c r="Z39" s="130"/>
      <c r="AA39" s="130"/>
      <c r="AB39" s="130"/>
    </row>
    <row r="40" spans="1:28" hidden="1" outlineLevel="1">
      <c r="A40" s="9">
        <v>41426</v>
      </c>
      <c r="B40" s="130">
        <v>2995.88573649</v>
      </c>
      <c r="C40" s="130">
        <v>2111.1500673</v>
      </c>
      <c r="D40" s="130">
        <v>1353.30917537</v>
      </c>
      <c r="E40" s="130">
        <v>660.04745892000005</v>
      </c>
      <c r="F40" s="130">
        <v>368.74006537999998</v>
      </c>
      <c r="G40" s="130">
        <v>324.52165107000002</v>
      </c>
      <c r="H40" s="130">
        <v>757.84089193</v>
      </c>
      <c r="I40" s="130">
        <v>58.662665930000003</v>
      </c>
      <c r="J40" s="130">
        <v>162.85821536</v>
      </c>
      <c r="K40" s="130">
        <v>536.32001063999996</v>
      </c>
      <c r="L40" s="130">
        <v>772.09010667999996</v>
      </c>
      <c r="M40" s="130">
        <v>177.76524125</v>
      </c>
      <c r="N40" s="130">
        <v>11.82254135</v>
      </c>
      <c r="O40" s="130">
        <v>9.8699095000000003</v>
      </c>
      <c r="P40" s="130">
        <v>156.0727904</v>
      </c>
      <c r="Q40" s="130">
        <v>594.32486543000005</v>
      </c>
      <c r="R40" s="130">
        <v>36.707179179999997</v>
      </c>
      <c r="S40" s="130">
        <v>12.54922621</v>
      </c>
      <c r="T40" s="130">
        <v>545.06846003999999</v>
      </c>
      <c r="U40" s="130">
        <v>112.64556251</v>
      </c>
      <c r="V40" s="130">
        <v>1010.03207618</v>
      </c>
      <c r="W40" s="130"/>
      <c r="X40" s="130"/>
      <c r="Y40" s="130"/>
      <c r="Z40" s="130"/>
      <c r="AA40" s="130"/>
      <c r="AB40" s="130"/>
    </row>
    <row r="41" spans="1:28" hidden="1" outlineLevel="1">
      <c r="A41" s="9">
        <v>41456</v>
      </c>
      <c r="B41" s="130">
        <v>3003.4709585800001</v>
      </c>
      <c r="C41" s="130">
        <v>2114.8843676199999</v>
      </c>
      <c r="D41" s="130">
        <v>1373.41571555</v>
      </c>
      <c r="E41" s="130">
        <v>676.26102788000003</v>
      </c>
      <c r="F41" s="130">
        <v>375.10249534000002</v>
      </c>
      <c r="G41" s="130">
        <v>322.05219233000003</v>
      </c>
      <c r="H41" s="130">
        <v>741.46865206999996</v>
      </c>
      <c r="I41" s="130">
        <v>57.695169149999998</v>
      </c>
      <c r="J41" s="130">
        <v>157.37830156000001</v>
      </c>
      <c r="K41" s="130">
        <v>526.39518136000004</v>
      </c>
      <c r="L41" s="130">
        <v>773.37982013999999</v>
      </c>
      <c r="M41" s="130">
        <v>181.98452746000001</v>
      </c>
      <c r="N41" s="130">
        <v>12.05731495</v>
      </c>
      <c r="O41" s="130">
        <v>10.13814322</v>
      </c>
      <c r="P41" s="130">
        <v>159.78906928999999</v>
      </c>
      <c r="Q41" s="130">
        <v>591.39529268000001</v>
      </c>
      <c r="R41" s="130">
        <v>37.207299480000003</v>
      </c>
      <c r="S41" s="130">
        <v>12.611589309999999</v>
      </c>
      <c r="T41" s="130">
        <v>541.57640389000005</v>
      </c>
      <c r="U41" s="130">
        <v>115.20677082</v>
      </c>
      <c r="V41" s="130">
        <v>1005.46269864</v>
      </c>
      <c r="W41" s="130"/>
      <c r="X41" s="130"/>
      <c r="Y41" s="130"/>
      <c r="Z41" s="130"/>
      <c r="AA41" s="130"/>
      <c r="AB41" s="130"/>
    </row>
    <row r="42" spans="1:28" hidden="1" outlineLevel="1">
      <c r="A42" s="9">
        <v>41487</v>
      </c>
      <c r="B42" s="130">
        <v>3023.93831963</v>
      </c>
      <c r="C42" s="130">
        <v>2132.8497807499998</v>
      </c>
      <c r="D42" s="130">
        <v>1399.18435611</v>
      </c>
      <c r="E42" s="130">
        <v>695.31235865999997</v>
      </c>
      <c r="F42" s="130">
        <v>383.38660780999999</v>
      </c>
      <c r="G42" s="130">
        <v>320.48538963999999</v>
      </c>
      <c r="H42" s="130">
        <v>733.66542463999997</v>
      </c>
      <c r="I42" s="130">
        <v>58.485181650000001</v>
      </c>
      <c r="J42" s="130">
        <v>156.52341444999999</v>
      </c>
      <c r="K42" s="130">
        <v>518.65682853999999</v>
      </c>
      <c r="L42" s="130">
        <v>773.00286453000001</v>
      </c>
      <c r="M42" s="130">
        <v>184.3286463</v>
      </c>
      <c r="N42" s="130">
        <v>12.28895657</v>
      </c>
      <c r="O42" s="130">
        <v>10.24178816</v>
      </c>
      <c r="P42" s="130">
        <v>161.79790156999999</v>
      </c>
      <c r="Q42" s="130">
        <v>588.67421822999995</v>
      </c>
      <c r="R42" s="130">
        <v>37.616259890000002</v>
      </c>
      <c r="S42" s="130">
        <v>12.80694031</v>
      </c>
      <c r="T42" s="130">
        <v>538.25101802999995</v>
      </c>
      <c r="U42" s="130">
        <v>118.08567435000001</v>
      </c>
      <c r="V42" s="130">
        <v>1000.0585022400001</v>
      </c>
      <c r="W42" s="130"/>
      <c r="X42" s="130"/>
      <c r="Y42" s="130"/>
      <c r="Z42" s="130"/>
      <c r="AA42" s="130"/>
      <c r="AB42" s="130"/>
    </row>
    <row r="43" spans="1:28" hidden="1" outlineLevel="1">
      <c r="A43" s="9">
        <v>41518</v>
      </c>
      <c r="B43" s="130">
        <v>3008.9438658899999</v>
      </c>
      <c r="C43" s="130">
        <v>2128.16656758</v>
      </c>
      <c r="D43" s="130">
        <v>1409.8732319000001</v>
      </c>
      <c r="E43" s="130">
        <v>707.20409748999998</v>
      </c>
      <c r="F43" s="130">
        <v>387.20666975</v>
      </c>
      <c r="G43" s="130">
        <v>315.46246466000002</v>
      </c>
      <c r="H43" s="130">
        <v>718.29333568000004</v>
      </c>
      <c r="I43" s="130">
        <v>55.006637449999999</v>
      </c>
      <c r="J43" s="130">
        <v>154.80536387999999</v>
      </c>
      <c r="K43" s="130">
        <v>508.48133435</v>
      </c>
      <c r="L43" s="130">
        <v>768.94373865</v>
      </c>
      <c r="M43" s="130">
        <v>186.93412731000001</v>
      </c>
      <c r="N43" s="130">
        <v>12.350564869999999</v>
      </c>
      <c r="O43" s="130">
        <v>10.08540002</v>
      </c>
      <c r="P43" s="130">
        <v>164.49816242</v>
      </c>
      <c r="Q43" s="130">
        <v>582.00961133999999</v>
      </c>
      <c r="R43" s="130">
        <v>38.080631259999997</v>
      </c>
      <c r="S43" s="130">
        <v>12.678565649999999</v>
      </c>
      <c r="T43" s="130">
        <v>531.25041442999998</v>
      </c>
      <c r="U43" s="130">
        <v>111.83355966000001</v>
      </c>
      <c r="V43" s="130">
        <v>946.95990628000004</v>
      </c>
      <c r="W43" s="130"/>
      <c r="X43" s="130"/>
      <c r="Y43" s="130"/>
      <c r="Z43" s="130"/>
      <c r="AA43" s="130"/>
      <c r="AB43" s="130"/>
    </row>
    <row r="44" spans="1:28" hidden="1" outlineLevel="1">
      <c r="A44" s="9">
        <v>41548</v>
      </c>
      <c r="B44" s="130">
        <v>3014.29669792</v>
      </c>
      <c r="C44" s="130">
        <v>2131.9534263599999</v>
      </c>
      <c r="D44" s="130">
        <v>1428.0666429600001</v>
      </c>
      <c r="E44" s="130">
        <v>721.66061004000005</v>
      </c>
      <c r="F44" s="130">
        <v>389.06443860000002</v>
      </c>
      <c r="G44" s="130">
        <v>317.34159432000001</v>
      </c>
      <c r="H44" s="130">
        <v>703.88678340000001</v>
      </c>
      <c r="I44" s="130">
        <v>50.225661680000002</v>
      </c>
      <c r="J44" s="130">
        <v>157.80376240000001</v>
      </c>
      <c r="K44" s="130">
        <v>495.85735932</v>
      </c>
      <c r="L44" s="130">
        <v>766.04828478000002</v>
      </c>
      <c r="M44" s="130">
        <v>190.28959398999999</v>
      </c>
      <c r="N44" s="130">
        <v>12.20943441</v>
      </c>
      <c r="O44" s="130">
        <v>9.9141369299999997</v>
      </c>
      <c r="P44" s="130">
        <v>168.16602265</v>
      </c>
      <c r="Q44" s="130">
        <v>575.75869078999995</v>
      </c>
      <c r="R44" s="130">
        <v>38.42346912</v>
      </c>
      <c r="S44" s="130">
        <v>12.68259587</v>
      </c>
      <c r="T44" s="130">
        <v>524.65262580000001</v>
      </c>
      <c r="U44" s="130">
        <v>116.29498678</v>
      </c>
      <c r="V44" s="130">
        <v>943.08325181999999</v>
      </c>
      <c r="W44" s="130"/>
      <c r="X44" s="130"/>
      <c r="Y44" s="130"/>
      <c r="Z44" s="130"/>
      <c r="AA44" s="130"/>
      <c r="AB44" s="130"/>
    </row>
    <row r="45" spans="1:28" hidden="1" outlineLevel="1">
      <c r="A45" s="9">
        <v>41579</v>
      </c>
      <c r="B45" s="130">
        <v>2954.7722200799999</v>
      </c>
      <c r="C45" s="130">
        <v>2091.38652357</v>
      </c>
      <c r="D45" s="130">
        <v>1429.39122656</v>
      </c>
      <c r="E45" s="130">
        <v>725.43772783999998</v>
      </c>
      <c r="F45" s="130">
        <v>388.55129756000002</v>
      </c>
      <c r="G45" s="130">
        <v>315.40220116</v>
      </c>
      <c r="H45" s="130">
        <v>661.99529700999994</v>
      </c>
      <c r="I45" s="130">
        <v>26.057746210000001</v>
      </c>
      <c r="J45" s="130">
        <v>154.42255445999999</v>
      </c>
      <c r="K45" s="130">
        <v>481.51499633999998</v>
      </c>
      <c r="L45" s="130">
        <v>758.00007866999999</v>
      </c>
      <c r="M45" s="130">
        <v>188.11160258999999</v>
      </c>
      <c r="N45" s="130">
        <v>12.32604383</v>
      </c>
      <c r="O45" s="130">
        <v>10.4449206</v>
      </c>
      <c r="P45" s="130">
        <v>165.34063816</v>
      </c>
      <c r="Q45" s="130">
        <v>569.88847608000003</v>
      </c>
      <c r="R45" s="130">
        <v>38.632320460000003</v>
      </c>
      <c r="S45" s="130">
        <v>12.69421505</v>
      </c>
      <c r="T45" s="130">
        <v>518.56194057000005</v>
      </c>
      <c r="U45" s="130">
        <v>105.38561783999999</v>
      </c>
      <c r="V45" s="130">
        <v>935.80374021</v>
      </c>
      <c r="W45" s="130"/>
      <c r="X45" s="130"/>
      <c r="Y45" s="130"/>
      <c r="Z45" s="130"/>
      <c r="AA45" s="130"/>
      <c r="AB45" s="130"/>
    </row>
    <row r="46" spans="1:28" hidden="1" outlineLevel="1">
      <c r="A46" s="9">
        <v>41609</v>
      </c>
      <c r="B46" s="130">
        <v>2923.4997773999999</v>
      </c>
      <c r="C46" s="130">
        <v>2072.4778788899998</v>
      </c>
      <c r="D46" s="130">
        <v>1429.9251372900001</v>
      </c>
      <c r="E46" s="130">
        <v>731.95948092000003</v>
      </c>
      <c r="F46" s="130">
        <v>379.83004633000002</v>
      </c>
      <c r="G46" s="130">
        <v>318.13561004000002</v>
      </c>
      <c r="H46" s="130">
        <v>642.55274159999999</v>
      </c>
      <c r="I46" s="130">
        <v>20.776962659999999</v>
      </c>
      <c r="J46" s="130">
        <v>152.4797226</v>
      </c>
      <c r="K46" s="130">
        <v>469.29605634000001</v>
      </c>
      <c r="L46" s="130">
        <v>744.67295061000004</v>
      </c>
      <c r="M46" s="130">
        <v>188.88153233</v>
      </c>
      <c r="N46" s="130">
        <v>12.29723544</v>
      </c>
      <c r="O46" s="130">
        <v>10.076956819999999</v>
      </c>
      <c r="P46" s="130">
        <v>166.50734007</v>
      </c>
      <c r="Q46" s="130">
        <v>555.79141828000002</v>
      </c>
      <c r="R46" s="130">
        <v>39.21189081</v>
      </c>
      <c r="S46" s="130">
        <v>12.694812389999999</v>
      </c>
      <c r="T46" s="130">
        <v>503.88471507999998</v>
      </c>
      <c r="U46" s="130">
        <v>106.3489479</v>
      </c>
      <c r="V46" s="130">
        <v>918.57884118000004</v>
      </c>
      <c r="W46" s="130"/>
      <c r="X46" s="130"/>
      <c r="Y46" s="130"/>
      <c r="Z46" s="130"/>
      <c r="AA46" s="130"/>
      <c r="AB46" s="130"/>
    </row>
    <row r="47" spans="1:28" hidden="1" outlineLevel="1">
      <c r="A47" s="9">
        <v>41640</v>
      </c>
      <c r="B47" s="130">
        <v>2922.5563936899998</v>
      </c>
      <c r="C47" s="130">
        <v>2077.2880850299998</v>
      </c>
      <c r="D47" s="130">
        <v>1439.2481788</v>
      </c>
      <c r="E47" s="130">
        <v>741.10103428000002</v>
      </c>
      <c r="F47" s="130">
        <v>382.41076206000002</v>
      </c>
      <c r="G47" s="130">
        <v>315.73638246000002</v>
      </c>
      <c r="H47" s="130">
        <v>638.03990623000004</v>
      </c>
      <c r="I47" s="130">
        <v>20.97684701</v>
      </c>
      <c r="J47" s="130">
        <v>152.5359929</v>
      </c>
      <c r="K47" s="130">
        <v>464.52706632000002</v>
      </c>
      <c r="L47" s="130">
        <v>737.93585249</v>
      </c>
      <c r="M47" s="130">
        <v>186.78509528000001</v>
      </c>
      <c r="N47" s="130">
        <v>12.43205015</v>
      </c>
      <c r="O47" s="130">
        <v>9.9211961899999999</v>
      </c>
      <c r="P47" s="130">
        <v>164.43184894000001</v>
      </c>
      <c r="Q47" s="130">
        <v>551.15075721000005</v>
      </c>
      <c r="R47" s="130">
        <v>39.361388730000002</v>
      </c>
      <c r="S47" s="130">
        <v>12.67854406</v>
      </c>
      <c r="T47" s="130">
        <v>499.11082441999997</v>
      </c>
      <c r="U47" s="130">
        <v>107.33245617</v>
      </c>
      <c r="V47" s="130">
        <v>875.15907597</v>
      </c>
      <c r="W47" s="130"/>
      <c r="X47" s="130"/>
      <c r="Y47" s="130"/>
      <c r="Z47" s="130"/>
      <c r="AA47" s="130"/>
      <c r="AB47" s="130"/>
    </row>
    <row r="48" spans="1:28" hidden="1" outlineLevel="1">
      <c r="A48" s="9">
        <v>41671</v>
      </c>
      <c r="B48" s="130">
        <v>3169.0535571300002</v>
      </c>
      <c r="C48" s="130">
        <v>2208.5012546799999</v>
      </c>
      <c r="D48" s="130">
        <v>1446.2123328499999</v>
      </c>
      <c r="E48" s="130">
        <v>750.82641966000006</v>
      </c>
      <c r="F48" s="130">
        <v>380.79124136000001</v>
      </c>
      <c r="G48" s="130">
        <v>314.59467182999998</v>
      </c>
      <c r="H48" s="130">
        <v>762.28892183000005</v>
      </c>
      <c r="I48" s="130">
        <v>26.162704349999998</v>
      </c>
      <c r="J48" s="130">
        <v>187.98825822000001</v>
      </c>
      <c r="K48" s="130">
        <v>548.13795926</v>
      </c>
      <c r="L48" s="130">
        <v>853.38818858000002</v>
      </c>
      <c r="M48" s="130">
        <v>185.68393682999999</v>
      </c>
      <c r="N48" s="130">
        <v>10.371038889999999</v>
      </c>
      <c r="O48" s="130">
        <v>15.74390972</v>
      </c>
      <c r="P48" s="130">
        <v>159.56898821999999</v>
      </c>
      <c r="Q48" s="130">
        <v>667.70425175000003</v>
      </c>
      <c r="R48" s="130">
        <v>40.641551960000001</v>
      </c>
      <c r="S48" s="130">
        <v>52.871772659999998</v>
      </c>
      <c r="T48" s="130">
        <v>574.19092712999998</v>
      </c>
      <c r="U48" s="130">
        <v>107.16411386999999</v>
      </c>
      <c r="V48" s="130">
        <v>959.73350098000003</v>
      </c>
      <c r="W48" s="130"/>
      <c r="X48" s="130"/>
      <c r="Y48" s="130"/>
      <c r="Z48" s="130"/>
      <c r="AA48" s="130"/>
      <c r="AB48" s="130"/>
    </row>
    <row r="49" spans="1:28" hidden="1" outlineLevel="1">
      <c r="A49" s="9">
        <v>41699</v>
      </c>
      <c r="B49" s="130">
        <v>3286.2469093</v>
      </c>
      <c r="C49" s="130">
        <v>2356.9872569200002</v>
      </c>
      <c r="D49" s="130">
        <v>1460.85400106</v>
      </c>
      <c r="E49" s="130">
        <v>767.47306834000005</v>
      </c>
      <c r="F49" s="130">
        <v>372.11922383000001</v>
      </c>
      <c r="G49" s="130">
        <v>321.26170889000002</v>
      </c>
      <c r="H49" s="130">
        <v>896.13325585999996</v>
      </c>
      <c r="I49" s="130">
        <v>53.111954269999998</v>
      </c>
      <c r="J49" s="130">
        <v>206.54506735000001</v>
      </c>
      <c r="K49" s="130">
        <v>636.47623424000005</v>
      </c>
      <c r="L49" s="130">
        <v>820.98978067999997</v>
      </c>
      <c r="M49" s="130">
        <v>170.51359869000001</v>
      </c>
      <c r="N49" s="130">
        <v>7.5093552199999998</v>
      </c>
      <c r="O49" s="130">
        <v>9.31809245</v>
      </c>
      <c r="P49" s="130">
        <v>153.68615102000001</v>
      </c>
      <c r="Q49" s="130">
        <v>650.47618198999999</v>
      </c>
      <c r="R49" s="130">
        <v>32.022253679999999</v>
      </c>
      <c r="S49" s="130">
        <v>17.087299130000002</v>
      </c>
      <c r="T49" s="130">
        <v>601.36662918000002</v>
      </c>
      <c r="U49" s="130">
        <v>108.2698717</v>
      </c>
      <c r="V49" s="130">
        <v>991.09444843000006</v>
      </c>
      <c r="W49" s="130"/>
      <c r="X49" s="130"/>
      <c r="Y49" s="130"/>
      <c r="Z49" s="130"/>
      <c r="AA49" s="130"/>
      <c r="AB49" s="130"/>
    </row>
    <row r="50" spans="1:28" hidden="1" outlineLevel="1">
      <c r="A50" s="9">
        <v>41730</v>
      </c>
      <c r="B50" s="130">
        <v>3315.9001254899999</v>
      </c>
      <c r="C50" s="130">
        <v>2380.4148546000001</v>
      </c>
      <c r="D50" s="130">
        <v>1465.7014657300001</v>
      </c>
      <c r="E50" s="130">
        <v>789.11315812999999</v>
      </c>
      <c r="F50" s="130">
        <v>363.81808885999999</v>
      </c>
      <c r="G50" s="130">
        <v>312.77021874000002</v>
      </c>
      <c r="H50" s="130">
        <v>914.71338887000002</v>
      </c>
      <c r="I50" s="130">
        <v>52.986409389999999</v>
      </c>
      <c r="J50" s="130">
        <v>210.89762160000001</v>
      </c>
      <c r="K50" s="130">
        <v>650.82935787999998</v>
      </c>
      <c r="L50" s="130">
        <v>830.33946254</v>
      </c>
      <c r="M50" s="130">
        <v>165.65324516000001</v>
      </c>
      <c r="N50" s="130">
        <v>4.96142094</v>
      </c>
      <c r="O50" s="130">
        <v>12.47823827</v>
      </c>
      <c r="P50" s="130">
        <v>148.21358595000001</v>
      </c>
      <c r="Q50" s="130">
        <v>664.68621738000002</v>
      </c>
      <c r="R50" s="130">
        <v>22.665306730000001</v>
      </c>
      <c r="S50" s="130">
        <v>35.285063719999997</v>
      </c>
      <c r="T50" s="130">
        <v>606.73584692999998</v>
      </c>
      <c r="U50" s="130">
        <v>105.14580835</v>
      </c>
      <c r="V50" s="130">
        <v>1009.6941879</v>
      </c>
      <c r="W50" s="130"/>
      <c r="X50" s="130"/>
      <c r="Y50" s="130"/>
      <c r="Z50" s="130"/>
      <c r="AA50" s="130"/>
      <c r="AB50" s="130"/>
    </row>
    <row r="51" spans="1:28" hidden="1" outlineLevel="1">
      <c r="A51" s="9">
        <v>41760</v>
      </c>
      <c r="B51" s="130">
        <v>3337.73349783</v>
      </c>
      <c r="C51" s="130">
        <v>2298.3560023499999</v>
      </c>
      <c r="D51" s="130">
        <v>1437.0563213200001</v>
      </c>
      <c r="E51" s="130">
        <v>776.08075951000001</v>
      </c>
      <c r="F51" s="130">
        <v>361.03820744000001</v>
      </c>
      <c r="G51" s="130">
        <v>299.93735436999998</v>
      </c>
      <c r="H51" s="130">
        <v>861.29968102999999</v>
      </c>
      <c r="I51" s="130">
        <v>28.54803459</v>
      </c>
      <c r="J51" s="130">
        <v>217.61060196</v>
      </c>
      <c r="K51" s="130">
        <v>615.14104448000001</v>
      </c>
      <c r="L51" s="130">
        <v>935.09286315999998</v>
      </c>
      <c r="M51" s="130">
        <v>178.26499003999999</v>
      </c>
      <c r="N51" s="130">
        <v>10.623582239999999</v>
      </c>
      <c r="O51" s="130">
        <v>15.57049071</v>
      </c>
      <c r="P51" s="130">
        <v>152.07091708999999</v>
      </c>
      <c r="Q51" s="130">
        <v>756.82787312000005</v>
      </c>
      <c r="R51" s="130">
        <v>50.043722099999997</v>
      </c>
      <c r="S51" s="130">
        <v>59.340198409999999</v>
      </c>
      <c r="T51" s="130">
        <v>647.44395261</v>
      </c>
      <c r="U51" s="130">
        <v>104.28463232</v>
      </c>
      <c r="V51" s="130">
        <v>1020.09550971</v>
      </c>
      <c r="W51" s="130"/>
      <c r="X51" s="130"/>
      <c r="Y51" s="130"/>
      <c r="Z51" s="130"/>
      <c r="AA51" s="130"/>
      <c r="AB51" s="130"/>
    </row>
    <row r="52" spans="1:28" hidden="1" outlineLevel="1">
      <c r="A52" s="9">
        <v>41791</v>
      </c>
      <c r="B52" s="130">
        <v>3204.8854777000001</v>
      </c>
      <c r="C52" s="130">
        <v>2220.4422232699999</v>
      </c>
      <c r="D52" s="130">
        <v>1420.67847345</v>
      </c>
      <c r="E52" s="130">
        <v>775.82528236999997</v>
      </c>
      <c r="F52" s="130">
        <v>350.64656678</v>
      </c>
      <c r="G52" s="130">
        <v>294.20662429999999</v>
      </c>
      <c r="H52" s="130">
        <v>799.76374982000004</v>
      </c>
      <c r="I52" s="130">
        <v>27.204213620000001</v>
      </c>
      <c r="J52" s="130">
        <v>207.12771891</v>
      </c>
      <c r="K52" s="130">
        <v>565.43181729000003</v>
      </c>
      <c r="L52" s="130">
        <v>894.61734077000006</v>
      </c>
      <c r="M52" s="130">
        <v>174.41236819</v>
      </c>
      <c r="N52" s="130">
        <v>13.420922640000001</v>
      </c>
      <c r="O52" s="130">
        <v>9.0766150400000001</v>
      </c>
      <c r="P52" s="130">
        <v>151.91483051</v>
      </c>
      <c r="Q52" s="130">
        <v>720.20497258</v>
      </c>
      <c r="R52" s="130">
        <v>62.076404760000003</v>
      </c>
      <c r="S52" s="130">
        <v>6.9657485399999999</v>
      </c>
      <c r="T52" s="130">
        <v>651.16281928000001</v>
      </c>
      <c r="U52" s="130">
        <v>89.825913659999998</v>
      </c>
      <c r="V52" s="130">
        <v>922.96941383000001</v>
      </c>
      <c r="W52" s="130"/>
      <c r="X52" s="130"/>
      <c r="Y52" s="130"/>
      <c r="Z52" s="130"/>
      <c r="AA52" s="130"/>
      <c r="AB52" s="130"/>
    </row>
    <row r="53" spans="1:28" hidden="1" outlineLevel="1">
      <c r="A53" s="9">
        <v>41821</v>
      </c>
      <c r="B53" s="130">
        <v>3234.1387481699999</v>
      </c>
      <c r="C53" s="130">
        <v>2242.3686823799999</v>
      </c>
      <c r="D53" s="130">
        <v>1433.8840852200001</v>
      </c>
      <c r="E53" s="130">
        <v>796.77129222999997</v>
      </c>
      <c r="F53" s="130">
        <v>345.11405497999999</v>
      </c>
      <c r="G53" s="130">
        <v>291.99873801000001</v>
      </c>
      <c r="H53" s="130">
        <v>808.48459716000002</v>
      </c>
      <c r="I53" s="130">
        <v>29.683313680000001</v>
      </c>
      <c r="J53" s="130">
        <v>211.79274921000001</v>
      </c>
      <c r="K53" s="130">
        <v>567.00853427000004</v>
      </c>
      <c r="L53" s="130">
        <v>903.01921464999998</v>
      </c>
      <c r="M53" s="130">
        <v>170.30311972000001</v>
      </c>
      <c r="N53" s="130">
        <v>13.83373407</v>
      </c>
      <c r="O53" s="130">
        <v>6.8213911300000003</v>
      </c>
      <c r="P53" s="130">
        <v>149.64799452</v>
      </c>
      <c r="Q53" s="130">
        <v>732.71609493000005</v>
      </c>
      <c r="R53" s="130">
        <v>67.059343049999995</v>
      </c>
      <c r="S53" s="130">
        <v>7.0760135000000002</v>
      </c>
      <c r="T53" s="130">
        <v>658.58073837999996</v>
      </c>
      <c r="U53" s="130">
        <v>88.750851139999995</v>
      </c>
      <c r="V53" s="130">
        <v>919.57192711000005</v>
      </c>
      <c r="W53" s="130"/>
      <c r="X53" s="130"/>
      <c r="Y53" s="130"/>
      <c r="Z53" s="130"/>
      <c r="AA53" s="130"/>
      <c r="AB53" s="130"/>
    </row>
    <row r="54" spans="1:28" hidden="1" outlineLevel="1">
      <c r="A54" s="9">
        <v>41852</v>
      </c>
      <c r="B54" s="130">
        <v>3430.8617979999999</v>
      </c>
      <c r="C54" s="130">
        <v>2345.9996157999999</v>
      </c>
      <c r="D54" s="130">
        <v>1447.4010462700001</v>
      </c>
      <c r="E54" s="130">
        <v>813.64644085999998</v>
      </c>
      <c r="F54" s="130">
        <v>343.41542829000002</v>
      </c>
      <c r="G54" s="130">
        <v>290.33917711999999</v>
      </c>
      <c r="H54" s="130">
        <v>898.59856952999996</v>
      </c>
      <c r="I54" s="130">
        <v>32.422617840000001</v>
      </c>
      <c r="J54" s="130">
        <v>239.38380183999999</v>
      </c>
      <c r="K54" s="130">
        <v>626.79214984999999</v>
      </c>
      <c r="L54" s="130">
        <v>994.58422235</v>
      </c>
      <c r="M54" s="130">
        <v>167.74328987000001</v>
      </c>
      <c r="N54" s="130">
        <v>13.387799429999999</v>
      </c>
      <c r="O54" s="130">
        <v>6.9130018700000004</v>
      </c>
      <c r="P54" s="130">
        <v>147.44248856999999</v>
      </c>
      <c r="Q54" s="130">
        <v>826.84093247999999</v>
      </c>
      <c r="R54" s="130">
        <v>73.229321080000005</v>
      </c>
      <c r="S54" s="130">
        <v>7.9872302900000003</v>
      </c>
      <c r="T54" s="130">
        <v>745.62438110999994</v>
      </c>
      <c r="U54" s="130">
        <v>90.277959850000002</v>
      </c>
      <c r="V54" s="130">
        <v>1000.29442709</v>
      </c>
      <c r="W54" s="130"/>
      <c r="X54" s="130"/>
      <c r="Y54" s="130"/>
      <c r="Z54" s="130"/>
      <c r="AA54" s="130"/>
      <c r="AB54" s="130"/>
    </row>
    <row r="55" spans="1:28" hidden="1" outlineLevel="1">
      <c r="A55" s="24">
        <v>41883</v>
      </c>
      <c r="B55" s="130">
        <v>3275.0666821599998</v>
      </c>
      <c r="C55" s="130">
        <v>2249.0889341699999</v>
      </c>
      <c r="D55" s="130">
        <v>1428.23648402</v>
      </c>
      <c r="E55" s="130">
        <v>805.80086796000001</v>
      </c>
      <c r="F55" s="130">
        <v>340.55072337000001</v>
      </c>
      <c r="G55" s="130">
        <v>281.88489269000002</v>
      </c>
      <c r="H55" s="130">
        <v>820.85245014999998</v>
      </c>
      <c r="I55" s="130">
        <v>30.94191575</v>
      </c>
      <c r="J55" s="130">
        <v>216.98294265000001</v>
      </c>
      <c r="K55" s="130">
        <v>572.92759175000003</v>
      </c>
      <c r="L55" s="130">
        <v>940.31509924</v>
      </c>
      <c r="M55" s="130">
        <v>165.43620794</v>
      </c>
      <c r="N55" s="130">
        <v>10.992296769999999</v>
      </c>
      <c r="O55" s="130">
        <v>9.3919439400000009</v>
      </c>
      <c r="P55" s="130">
        <v>145.05196723</v>
      </c>
      <c r="Q55" s="130">
        <v>774.87889129999996</v>
      </c>
      <c r="R55" s="130">
        <v>56.117352830000002</v>
      </c>
      <c r="S55" s="130">
        <v>20.69713775</v>
      </c>
      <c r="T55" s="130">
        <v>698.06440071999998</v>
      </c>
      <c r="U55" s="130">
        <v>85.662648750000002</v>
      </c>
      <c r="V55" s="130">
        <v>933.64699303999998</v>
      </c>
      <c r="W55" s="130"/>
      <c r="X55" s="130"/>
      <c r="Y55" s="130"/>
      <c r="Z55" s="130"/>
      <c r="AA55" s="130"/>
      <c r="AB55" s="130"/>
    </row>
    <row r="56" spans="1:28" hidden="1" outlineLevel="1">
      <c r="A56" s="9">
        <v>41913</v>
      </c>
      <c r="B56" s="130">
        <v>3226.4197514299999</v>
      </c>
      <c r="C56" s="130">
        <v>2215.2775240699998</v>
      </c>
      <c r="D56" s="130">
        <v>1408.7080407399999</v>
      </c>
      <c r="E56" s="130">
        <v>799.81932145999997</v>
      </c>
      <c r="F56" s="130">
        <v>331.58363263000001</v>
      </c>
      <c r="G56" s="130">
        <v>277.30508665000002</v>
      </c>
      <c r="H56" s="130">
        <v>806.56948333000003</v>
      </c>
      <c r="I56" s="130">
        <v>29.317565729999998</v>
      </c>
      <c r="J56" s="130">
        <v>214.85292394999999</v>
      </c>
      <c r="K56" s="130">
        <v>562.39899364999997</v>
      </c>
      <c r="L56" s="130">
        <v>929.68742368000005</v>
      </c>
      <c r="M56" s="130">
        <v>163.16945679</v>
      </c>
      <c r="N56" s="130">
        <v>14.078367310000001</v>
      </c>
      <c r="O56" s="130">
        <v>6.72044204</v>
      </c>
      <c r="P56" s="130">
        <v>142.37064744</v>
      </c>
      <c r="Q56" s="130">
        <v>766.51796689000003</v>
      </c>
      <c r="R56" s="130">
        <v>73.992227040000003</v>
      </c>
      <c r="S56" s="130">
        <v>7.8120343600000002</v>
      </c>
      <c r="T56" s="130">
        <v>684.71370549000005</v>
      </c>
      <c r="U56" s="130">
        <v>81.454803679999998</v>
      </c>
      <c r="V56" s="130">
        <v>995.70088135000003</v>
      </c>
      <c r="W56" s="130"/>
      <c r="X56" s="130"/>
      <c r="Y56" s="130"/>
      <c r="Z56" s="130"/>
      <c r="AA56" s="130"/>
      <c r="AB56" s="130"/>
    </row>
    <row r="57" spans="1:28" hidden="1" outlineLevel="1">
      <c r="A57" s="9">
        <v>41944</v>
      </c>
      <c r="B57" s="130">
        <v>3428.1436774200001</v>
      </c>
      <c r="C57" s="130">
        <v>2315.2890691299999</v>
      </c>
      <c r="D57" s="130">
        <v>1393.8079337500001</v>
      </c>
      <c r="E57" s="130">
        <v>783.03554099999997</v>
      </c>
      <c r="F57" s="130">
        <v>334.62391437999997</v>
      </c>
      <c r="G57" s="130">
        <v>276.14847837000002</v>
      </c>
      <c r="H57" s="130">
        <v>921.48113537999996</v>
      </c>
      <c r="I57" s="130">
        <v>33.638798029999997</v>
      </c>
      <c r="J57" s="130">
        <v>248.74984408</v>
      </c>
      <c r="K57" s="130">
        <v>639.09249326999998</v>
      </c>
      <c r="L57" s="130">
        <v>1033.8368557599999</v>
      </c>
      <c r="M57" s="130">
        <v>160.51262781</v>
      </c>
      <c r="N57" s="130">
        <v>13.780099480000001</v>
      </c>
      <c r="O57" s="130">
        <v>5.8717127299999996</v>
      </c>
      <c r="P57" s="130">
        <v>140.8608156</v>
      </c>
      <c r="Q57" s="130">
        <v>873.32422795000002</v>
      </c>
      <c r="R57" s="130">
        <v>82.705875629999994</v>
      </c>
      <c r="S57" s="130">
        <v>8.9570392099999996</v>
      </c>
      <c r="T57" s="130">
        <v>781.66131311000004</v>
      </c>
      <c r="U57" s="130">
        <v>79.017752529999996</v>
      </c>
      <c r="V57" s="130">
        <v>1116.9348490299999</v>
      </c>
      <c r="W57" s="130"/>
      <c r="X57" s="130"/>
      <c r="Y57" s="130"/>
      <c r="Z57" s="130"/>
      <c r="AA57" s="130"/>
      <c r="AB57" s="130"/>
    </row>
    <row r="58" spans="1:28" hidden="1" outlineLevel="1">
      <c r="A58" s="9">
        <v>41974</v>
      </c>
      <c r="B58" s="130">
        <v>3510.4516887599998</v>
      </c>
      <c r="C58" s="130">
        <v>2361.87766113</v>
      </c>
      <c r="D58" s="130">
        <v>1409.24412459</v>
      </c>
      <c r="E58" s="130">
        <v>801.39854862000004</v>
      </c>
      <c r="F58" s="130">
        <v>335.98731995999998</v>
      </c>
      <c r="G58" s="130">
        <v>271.85825600999999</v>
      </c>
      <c r="H58" s="130">
        <v>952.63353654000002</v>
      </c>
      <c r="I58" s="130">
        <v>35.086234580000003</v>
      </c>
      <c r="J58" s="130">
        <v>261.25660615999999</v>
      </c>
      <c r="K58" s="130">
        <v>656.29069579999998</v>
      </c>
      <c r="L58" s="130">
        <v>1070.1424609000001</v>
      </c>
      <c r="M58" s="130">
        <v>160.20417022999999</v>
      </c>
      <c r="N58" s="130">
        <v>14.279661129999999</v>
      </c>
      <c r="O58" s="130">
        <v>5.4686304000000003</v>
      </c>
      <c r="P58" s="130">
        <v>140.4558787</v>
      </c>
      <c r="Q58" s="130">
        <v>909.93829067000001</v>
      </c>
      <c r="R58" s="130">
        <v>88.796195019999999</v>
      </c>
      <c r="S58" s="130">
        <v>9.4677761</v>
      </c>
      <c r="T58" s="130">
        <v>811.67431954999995</v>
      </c>
      <c r="U58" s="130">
        <v>78.43156673</v>
      </c>
      <c r="V58" s="130">
        <v>1156.735788</v>
      </c>
      <c r="W58" s="130"/>
      <c r="X58" s="130"/>
      <c r="Y58" s="130"/>
      <c r="Z58" s="130"/>
      <c r="AA58" s="130"/>
      <c r="AB58" s="130"/>
    </row>
    <row r="59" spans="1:28" hidden="1" outlineLevel="1">
      <c r="A59" s="9">
        <v>42005</v>
      </c>
      <c r="B59" s="130">
        <v>3515.1737943200001</v>
      </c>
      <c r="C59" s="130">
        <v>2349.0641938799999</v>
      </c>
      <c r="D59" s="130">
        <v>1379.69697191</v>
      </c>
      <c r="E59" s="130">
        <v>777.71972450999999</v>
      </c>
      <c r="F59" s="130">
        <v>333.49830519</v>
      </c>
      <c r="G59" s="130">
        <v>268.47894221000001</v>
      </c>
      <c r="H59" s="130">
        <v>969.36722196999995</v>
      </c>
      <c r="I59" s="130">
        <v>35.297056609999998</v>
      </c>
      <c r="J59" s="130">
        <v>267.02833061000001</v>
      </c>
      <c r="K59" s="130">
        <v>667.04183475000002</v>
      </c>
      <c r="L59" s="130">
        <v>1090.3216894</v>
      </c>
      <c r="M59" s="130">
        <v>159.24170419000001</v>
      </c>
      <c r="N59" s="130">
        <v>14.090797930000001</v>
      </c>
      <c r="O59" s="130">
        <v>5.8673412200000001</v>
      </c>
      <c r="P59" s="130">
        <v>139.28356504000001</v>
      </c>
      <c r="Q59" s="130">
        <v>931.07998521000002</v>
      </c>
      <c r="R59" s="130">
        <v>89.735043959999999</v>
      </c>
      <c r="S59" s="130">
        <v>9.7326054600000003</v>
      </c>
      <c r="T59" s="130">
        <v>831.61233578999997</v>
      </c>
      <c r="U59" s="130">
        <v>75.787911039999997</v>
      </c>
      <c r="V59" s="130">
        <v>1168.8166648399999</v>
      </c>
      <c r="W59" s="130"/>
      <c r="X59" s="130"/>
      <c r="Y59" s="130"/>
      <c r="Z59" s="130"/>
      <c r="AA59" s="130"/>
      <c r="AB59" s="130"/>
    </row>
    <row r="60" spans="1:28" hidden="1" outlineLevel="1">
      <c r="A60" s="9">
        <v>42036</v>
      </c>
      <c r="B60" s="130">
        <v>4783.9572170199999</v>
      </c>
      <c r="C60" s="130">
        <v>3006.2238246400002</v>
      </c>
      <c r="D60" s="130">
        <v>1366.30833054</v>
      </c>
      <c r="E60" s="130">
        <v>781.13707221000004</v>
      </c>
      <c r="F60" s="130">
        <v>316.81409616000002</v>
      </c>
      <c r="G60" s="130">
        <v>268.35716216999998</v>
      </c>
      <c r="H60" s="130">
        <v>1639.9154940999999</v>
      </c>
      <c r="I60" s="130">
        <v>39.108925210000002</v>
      </c>
      <c r="J60" s="130">
        <v>477.29335842</v>
      </c>
      <c r="K60" s="130">
        <v>1123.5132104700001</v>
      </c>
      <c r="L60" s="130">
        <v>1701.0569328900001</v>
      </c>
      <c r="M60" s="130">
        <v>163.96338345000001</v>
      </c>
      <c r="N60" s="130">
        <v>14.37723579</v>
      </c>
      <c r="O60" s="130">
        <v>6.3533355599999997</v>
      </c>
      <c r="P60" s="130">
        <v>143.23281209999999</v>
      </c>
      <c r="Q60" s="130">
        <v>1537.0935494400001</v>
      </c>
      <c r="R60" s="130">
        <v>141.47452048</v>
      </c>
      <c r="S60" s="130">
        <v>16.439905939999999</v>
      </c>
      <c r="T60" s="130">
        <v>1379.1791230199999</v>
      </c>
      <c r="U60" s="130">
        <v>76.676459489999999</v>
      </c>
      <c r="V60" s="130">
        <v>1727.7765928199999</v>
      </c>
      <c r="W60" s="130"/>
      <c r="X60" s="130"/>
      <c r="Y60" s="130"/>
      <c r="Z60" s="130"/>
      <c r="AA60" s="130"/>
      <c r="AB60" s="130"/>
    </row>
    <row r="61" spans="1:28" hidden="1" outlineLevel="1">
      <c r="A61" s="9">
        <v>42064</v>
      </c>
      <c r="B61" s="130">
        <v>4251.8871693299998</v>
      </c>
      <c r="C61" s="130">
        <v>2720.5891530700001</v>
      </c>
      <c r="D61" s="130">
        <v>1362.3211262</v>
      </c>
      <c r="E61" s="130">
        <v>783.06532857000002</v>
      </c>
      <c r="F61" s="130">
        <v>314.23844664000001</v>
      </c>
      <c r="G61" s="130">
        <v>265.01735099000001</v>
      </c>
      <c r="H61" s="130">
        <v>1358.2680268700001</v>
      </c>
      <c r="I61" s="130">
        <v>51.33445656</v>
      </c>
      <c r="J61" s="130">
        <v>382.62485910999999</v>
      </c>
      <c r="K61" s="130">
        <v>924.30871119999995</v>
      </c>
      <c r="L61" s="130">
        <v>1460.15687495</v>
      </c>
      <c r="M61" s="130">
        <v>168.71052571000001</v>
      </c>
      <c r="N61" s="130">
        <v>14.544463179999999</v>
      </c>
      <c r="O61" s="130">
        <v>6.9361125399999999</v>
      </c>
      <c r="P61" s="130">
        <v>147.22994998999999</v>
      </c>
      <c r="Q61" s="130">
        <v>1291.44634924</v>
      </c>
      <c r="R61" s="130">
        <v>127.06911759</v>
      </c>
      <c r="S61" s="130">
        <v>14.580162870000001</v>
      </c>
      <c r="T61" s="130">
        <v>1149.79706878</v>
      </c>
      <c r="U61" s="130">
        <v>71.141141309999995</v>
      </c>
      <c r="V61" s="130">
        <v>1492.2891869800001</v>
      </c>
      <c r="W61" s="130"/>
      <c r="X61" s="130"/>
      <c r="Y61" s="130"/>
      <c r="Z61" s="130"/>
      <c r="AA61" s="130"/>
      <c r="AB61" s="130"/>
    </row>
    <row r="62" spans="1:28" hidden="1" outlineLevel="1">
      <c r="A62" s="9">
        <v>42095</v>
      </c>
      <c r="B62" s="130">
        <v>3927.7010538899999</v>
      </c>
      <c r="C62" s="130">
        <v>2544.1570917600002</v>
      </c>
      <c r="D62" s="130">
        <v>1356.31549473</v>
      </c>
      <c r="E62" s="130">
        <v>779.63333162000004</v>
      </c>
      <c r="F62" s="130">
        <v>312.97377616</v>
      </c>
      <c r="G62" s="130">
        <v>263.70838694999998</v>
      </c>
      <c r="H62" s="130">
        <v>1187.84159703</v>
      </c>
      <c r="I62" s="130">
        <v>46.611604839999998</v>
      </c>
      <c r="J62" s="130">
        <v>344.77936811000001</v>
      </c>
      <c r="K62" s="130">
        <v>796.45062408000001</v>
      </c>
      <c r="L62" s="130">
        <v>1318.2442225699999</v>
      </c>
      <c r="M62" s="130">
        <v>172.40935268999999</v>
      </c>
      <c r="N62" s="130">
        <v>14.45053206</v>
      </c>
      <c r="O62" s="130">
        <v>6.7608139100000004</v>
      </c>
      <c r="P62" s="130">
        <v>151.19800672</v>
      </c>
      <c r="Q62" s="130">
        <v>1145.83486988</v>
      </c>
      <c r="R62" s="130">
        <v>114.98428432999999</v>
      </c>
      <c r="S62" s="130">
        <v>12.780180229999999</v>
      </c>
      <c r="T62" s="130">
        <v>1018.07040532</v>
      </c>
      <c r="U62" s="130">
        <v>65.299739560000006</v>
      </c>
      <c r="V62" s="130">
        <v>1347.5383485699999</v>
      </c>
      <c r="W62" s="130"/>
      <c r="X62" s="130"/>
      <c r="Y62" s="130"/>
      <c r="Z62" s="130"/>
      <c r="AA62" s="130"/>
      <c r="AB62" s="130"/>
    </row>
    <row r="63" spans="1:28" hidden="1" outlineLevel="1">
      <c r="A63" s="9">
        <v>42125</v>
      </c>
      <c r="B63" s="130">
        <v>3003.42214526</v>
      </c>
      <c r="C63" s="130">
        <v>2027.9350723</v>
      </c>
      <c r="D63" s="130">
        <v>1245.1306634299999</v>
      </c>
      <c r="E63" s="130">
        <v>768.50958238999999</v>
      </c>
      <c r="F63" s="130">
        <v>250.13232255</v>
      </c>
      <c r="G63" s="130">
        <v>226.48875849000001</v>
      </c>
      <c r="H63" s="130">
        <v>782.80440886999997</v>
      </c>
      <c r="I63" s="130">
        <v>30.437875550000001</v>
      </c>
      <c r="J63" s="130">
        <v>152.68111474</v>
      </c>
      <c r="K63" s="130">
        <v>599.68541858000003</v>
      </c>
      <c r="L63" s="130">
        <v>910.87671640999997</v>
      </c>
      <c r="M63" s="130">
        <v>164.06096495</v>
      </c>
      <c r="N63" s="130">
        <v>14.444122500000001</v>
      </c>
      <c r="O63" s="130">
        <v>5.3270111599999996</v>
      </c>
      <c r="P63" s="130">
        <v>144.28983129</v>
      </c>
      <c r="Q63" s="130">
        <v>746.81575146</v>
      </c>
      <c r="R63" s="130">
        <v>86.699710589999995</v>
      </c>
      <c r="S63" s="130">
        <v>7.6487320499999996</v>
      </c>
      <c r="T63" s="130">
        <v>652.46730881999997</v>
      </c>
      <c r="U63" s="130">
        <v>64.610356550000006</v>
      </c>
      <c r="V63" s="130">
        <v>1102.3125499400001</v>
      </c>
      <c r="W63" s="130"/>
      <c r="X63" s="130"/>
      <c r="Y63" s="130"/>
      <c r="Z63" s="130"/>
      <c r="AA63" s="130"/>
      <c r="AB63" s="130"/>
    </row>
    <row r="64" spans="1:28" hidden="1" outlineLevel="1">
      <c r="A64" s="9">
        <v>42156</v>
      </c>
      <c r="B64" s="130">
        <v>2987.8960780900002</v>
      </c>
      <c r="C64" s="130">
        <v>2020.8539500899999</v>
      </c>
      <c r="D64" s="130">
        <v>1246.6652852100001</v>
      </c>
      <c r="E64" s="130">
        <v>767.44161993</v>
      </c>
      <c r="F64" s="130">
        <v>253.28774060999999</v>
      </c>
      <c r="G64" s="130">
        <v>225.93592466999999</v>
      </c>
      <c r="H64" s="130">
        <v>774.18866488000003</v>
      </c>
      <c r="I64" s="130">
        <v>39.936044170000002</v>
      </c>
      <c r="J64" s="130">
        <v>143.17156453999999</v>
      </c>
      <c r="K64" s="130">
        <v>591.08105617000001</v>
      </c>
      <c r="L64" s="130">
        <v>903.04216554000004</v>
      </c>
      <c r="M64" s="130">
        <v>161.60421693999999</v>
      </c>
      <c r="N64" s="130">
        <v>14.40637285</v>
      </c>
      <c r="O64" s="130">
        <v>5.1767698400000004</v>
      </c>
      <c r="P64" s="130">
        <v>142.02107425</v>
      </c>
      <c r="Q64" s="130">
        <v>741.43794860000003</v>
      </c>
      <c r="R64" s="130">
        <v>88.383814740000005</v>
      </c>
      <c r="S64" s="130">
        <v>7.6066279999999997</v>
      </c>
      <c r="T64" s="130">
        <v>645.44750585999998</v>
      </c>
      <c r="U64" s="130">
        <v>63.999962459999999</v>
      </c>
      <c r="V64" s="130">
        <v>1090.9309246299999</v>
      </c>
      <c r="W64" s="130"/>
      <c r="X64" s="130"/>
      <c r="Y64" s="130"/>
      <c r="Z64" s="130"/>
      <c r="AA64" s="130"/>
      <c r="AB64" s="130"/>
    </row>
    <row r="65" spans="1:28" hidden="1" outlineLevel="1">
      <c r="A65" s="9">
        <v>42186</v>
      </c>
      <c r="B65" s="130">
        <v>3028.4203197299998</v>
      </c>
      <c r="C65" s="130">
        <v>2050.9498835099998</v>
      </c>
      <c r="D65" s="130">
        <v>1260.5137329199999</v>
      </c>
      <c r="E65" s="130">
        <v>774.76661660000002</v>
      </c>
      <c r="F65" s="130">
        <v>260.27117418</v>
      </c>
      <c r="G65" s="130">
        <v>225.47594214</v>
      </c>
      <c r="H65" s="130">
        <v>790.43615059000001</v>
      </c>
      <c r="I65" s="130">
        <v>40.838748160000002</v>
      </c>
      <c r="J65" s="130">
        <v>148.20048195999999</v>
      </c>
      <c r="K65" s="130">
        <v>601.39692047000005</v>
      </c>
      <c r="L65" s="130">
        <v>912.84449913000003</v>
      </c>
      <c r="M65" s="130">
        <v>161.78185378000001</v>
      </c>
      <c r="N65" s="130">
        <v>14.797894729999999</v>
      </c>
      <c r="O65" s="130">
        <v>5.6730995000000002</v>
      </c>
      <c r="P65" s="130">
        <v>141.31085955</v>
      </c>
      <c r="Q65" s="130">
        <v>751.06264535000003</v>
      </c>
      <c r="R65" s="130">
        <v>90.895737209999993</v>
      </c>
      <c r="S65" s="130">
        <v>7.83162878</v>
      </c>
      <c r="T65" s="130">
        <v>652.33527935999996</v>
      </c>
      <c r="U65" s="130">
        <v>64.625937089999994</v>
      </c>
      <c r="V65" s="130">
        <v>1084.9887180000001</v>
      </c>
      <c r="W65" s="130"/>
      <c r="X65" s="130"/>
      <c r="Y65" s="130"/>
      <c r="Z65" s="130"/>
      <c r="AA65" s="130"/>
      <c r="AB65" s="130"/>
    </row>
    <row r="66" spans="1:28" hidden="1" outlineLevel="1">
      <c r="A66" s="9">
        <v>42217</v>
      </c>
      <c r="B66" s="130">
        <v>2961.3559873700001</v>
      </c>
      <c r="C66" s="130">
        <v>2024.4009538099999</v>
      </c>
      <c r="D66" s="130">
        <v>1259.62466094</v>
      </c>
      <c r="E66" s="130">
        <v>757.19641283999999</v>
      </c>
      <c r="F66" s="130">
        <v>279.88680054000002</v>
      </c>
      <c r="G66" s="130">
        <v>222.54144755999999</v>
      </c>
      <c r="H66" s="130">
        <v>764.77629287000002</v>
      </c>
      <c r="I66" s="130">
        <v>40.254239490000003</v>
      </c>
      <c r="J66" s="130">
        <v>146.70221333999999</v>
      </c>
      <c r="K66" s="130">
        <v>577.81984004000003</v>
      </c>
      <c r="L66" s="130">
        <v>873.70840867000004</v>
      </c>
      <c r="M66" s="130">
        <v>161.91104393000001</v>
      </c>
      <c r="N66" s="130">
        <v>14.970292479999999</v>
      </c>
      <c r="O66" s="130">
        <v>5.5706592500000003</v>
      </c>
      <c r="P66" s="130">
        <v>141.37009219999999</v>
      </c>
      <c r="Q66" s="130">
        <v>711.79736474000003</v>
      </c>
      <c r="R66" s="130">
        <v>92.096190379999996</v>
      </c>
      <c r="S66" s="130">
        <v>7.6657427299999998</v>
      </c>
      <c r="T66" s="130">
        <v>612.03543162999995</v>
      </c>
      <c r="U66" s="130">
        <v>63.24662489</v>
      </c>
      <c r="V66" s="130">
        <v>1035.6147195999999</v>
      </c>
      <c r="W66" s="130"/>
      <c r="X66" s="130"/>
      <c r="Y66" s="130"/>
      <c r="Z66" s="130"/>
      <c r="AA66" s="130"/>
      <c r="AB66" s="130"/>
    </row>
    <row r="67" spans="1:28" hidden="1" outlineLevel="1">
      <c r="A67" s="9">
        <v>42248</v>
      </c>
      <c r="B67" s="130">
        <v>2928.4863509500001</v>
      </c>
      <c r="C67" s="130">
        <v>1999.8367940400001</v>
      </c>
      <c r="D67" s="130">
        <v>1249.2039406199999</v>
      </c>
      <c r="E67" s="130">
        <v>752.38890747999994</v>
      </c>
      <c r="F67" s="130">
        <v>279.22723946000002</v>
      </c>
      <c r="G67" s="130">
        <v>217.58779368</v>
      </c>
      <c r="H67" s="130">
        <v>750.63285341999995</v>
      </c>
      <c r="I67" s="130">
        <v>31.47524151</v>
      </c>
      <c r="J67" s="130">
        <v>156.77761838000001</v>
      </c>
      <c r="K67" s="130">
        <v>562.37999352999998</v>
      </c>
      <c r="L67" s="130">
        <v>868.45513708999999</v>
      </c>
      <c r="M67" s="130">
        <v>159.10921611000001</v>
      </c>
      <c r="N67" s="130">
        <v>14.984818389999999</v>
      </c>
      <c r="O67" s="130">
        <v>5.3145079099999997</v>
      </c>
      <c r="P67" s="130">
        <v>138.80988980999999</v>
      </c>
      <c r="Q67" s="130">
        <v>709.34592097999996</v>
      </c>
      <c r="R67" s="130">
        <v>95.681642370000006</v>
      </c>
      <c r="S67" s="130">
        <v>7.7576894300000001</v>
      </c>
      <c r="T67" s="130">
        <v>605.90658917999997</v>
      </c>
      <c r="U67" s="130">
        <v>60.19441982</v>
      </c>
      <c r="V67" s="130">
        <v>1016.05379223</v>
      </c>
      <c r="W67" s="130"/>
      <c r="X67" s="130"/>
      <c r="Y67" s="130"/>
      <c r="Z67" s="130"/>
      <c r="AA67" s="130"/>
      <c r="AB67" s="130"/>
    </row>
    <row r="68" spans="1:28" hidden="1" outlineLevel="1">
      <c r="A68" s="9">
        <v>42278</v>
      </c>
      <c r="B68" s="130">
        <v>2996.6628013999998</v>
      </c>
      <c r="C68" s="130">
        <v>2035.6373901300001</v>
      </c>
      <c r="D68" s="130">
        <v>1248.7076714299999</v>
      </c>
      <c r="E68" s="130">
        <v>746.86875992</v>
      </c>
      <c r="F68" s="130">
        <v>286.88977698999997</v>
      </c>
      <c r="G68" s="130">
        <v>214.94913452</v>
      </c>
      <c r="H68" s="130">
        <v>786.92971869999997</v>
      </c>
      <c r="I68" s="130">
        <v>33.371396660000002</v>
      </c>
      <c r="J68" s="130">
        <v>167.59607306999999</v>
      </c>
      <c r="K68" s="130">
        <v>585.96224897000002</v>
      </c>
      <c r="L68" s="130">
        <v>902.11730749000003</v>
      </c>
      <c r="M68" s="130">
        <v>158.00116391</v>
      </c>
      <c r="N68" s="130">
        <v>15.31598312</v>
      </c>
      <c r="O68" s="130">
        <v>5.7178733299999998</v>
      </c>
      <c r="P68" s="130">
        <v>136.96730746</v>
      </c>
      <c r="Q68" s="130">
        <v>744.11614357999997</v>
      </c>
      <c r="R68" s="130">
        <v>101.7278553</v>
      </c>
      <c r="S68" s="130">
        <v>8.2439405699999995</v>
      </c>
      <c r="T68" s="130">
        <v>634.14434771000003</v>
      </c>
      <c r="U68" s="130">
        <v>58.908103779999998</v>
      </c>
      <c r="V68" s="130">
        <v>1047.6750084600001</v>
      </c>
      <c r="W68" s="130"/>
      <c r="X68" s="130"/>
      <c r="Y68" s="130"/>
      <c r="Z68" s="130"/>
      <c r="AA68" s="130"/>
      <c r="AB68" s="130"/>
    </row>
    <row r="69" spans="1:28" hidden="1" outlineLevel="1">
      <c r="A69" s="9">
        <v>42309</v>
      </c>
      <c r="B69" s="130">
        <v>3048.8595325699998</v>
      </c>
      <c r="C69" s="130">
        <v>2051.5122531699999</v>
      </c>
      <c r="D69" s="130">
        <v>1237.89608636</v>
      </c>
      <c r="E69" s="130">
        <v>733.62929855000004</v>
      </c>
      <c r="F69" s="130">
        <v>290.46475913</v>
      </c>
      <c r="G69" s="130">
        <v>213.80202868000001</v>
      </c>
      <c r="H69" s="130">
        <v>813.61616680999998</v>
      </c>
      <c r="I69" s="130">
        <v>45.11409098</v>
      </c>
      <c r="J69" s="130">
        <v>163.69476594</v>
      </c>
      <c r="K69" s="130">
        <v>604.80730989000006</v>
      </c>
      <c r="L69" s="130">
        <v>939.56051017000004</v>
      </c>
      <c r="M69" s="130">
        <v>157.29808137000001</v>
      </c>
      <c r="N69" s="130">
        <v>15.315027389999999</v>
      </c>
      <c r="O69" s="130">
        <v>7.411321</v>
      </c>
      <c r="P69" s="130">
        <v>134.57173298000001</v>
      </c>
      <c r="Q69" s="130">
        <v>782.26242879999995</v>
      </c>
      <c r="R69" s="130">
        <v>109.40832723</v>
      </c>
      <c r="S69" s="130">
        <v>22.279132990000001</v>
      </c>
      <c r="T69" s="130">
        <v>650.57496858000002</v>
      </c>
      <c r="U69" s="130">
        <v>57.786769229999997</v>
      </c>
      <c r="V69" s="130">
        <v>1077.67773375</v>
      </c>
      <c r="W69" s="130"/>
      <c r="X69" s="130"/>
      <c r="Y69" s="130"/>
      <c r="Z69" s="130"/>
      <c r="AA69" s="130"/>
      <c r="AB69" s="130"/>
    </row>
    <row r="70" spans="1:28" hidden="1" outlineLevel="1">
      <c r="A70" s="9">
        <v>42339</v>
      </c>
      <c r="B70" s="130">
        <v>2847.7604741800001</v>
      </c>
      <c r="C70" s="130">
        <v>1931.8635970800001</v>
      </c>
      <c r="D70" s="130">
        <v>1233.6576820600001</v>
      </c>
      <c r="E70" s="130">
        <v>740.63127913999995</v>
      </c>
      <c r="F70" s="130">
        <v>262.81512548000001</v>
      </c>
      <c r="G70" s="130">
        <v>230.21127744</v>
      </c>
      <c r="H70" s="130">
        <v>698.20591502000002</v>
      </c>
      <c r="I70" s="130">
        <v>29.647829139999999</v>
      </c>
      <c r="J70" s="130">
        <v>72.554477230000003</v>
      </c>
      <c r="K70" s="130">
        <v>596.00360865000005</v>
      </c>
      <c r="L70" s="130">
        <v>862.88843945999997</v>
      </c>
      <c r="M70" s="130">
        <v>164.97490732</v>
      </c>
      <c r="N70" s="130">
        <v>15.15588322</v>
      </c>
      <c r="O70" s="130">
        <v>8.8746358799999996</v>
      </c>
      <c r="P70" s="130">
        <v>140.94438822000001</v>
      </c>
      <c r="Q70" s="130">
        <v>697.91353214000003</v>
      </c>
      <c r="R70" s="130">
        <v>98.377758360000001</v>
      </c>
      <c r="S70" s="130">
        <v>8.3996914900000004</v>
      </c>
      <c r="T70" s="130">
        <v>591.13608228999999</v>
      </c>
      <c r="U70" s="130">
        <v>53.008437639999997</v>
      </c>
      <c r="V70" s="130">
        <v>945.56193240000005</v>
      </c>
      <c r="W70" s="130"/>
      <c r="X70" s="130"/>
      <c r="Y70" s="130"/>
      <c r="Z70" s="130"/>
      <c r="AA70" s="130"/>
      <c r="AB70" s="130"/>
    </row>
    <row r="71" spans="1:28" hidden="1" outlineLevel="1">
      <c r="A71" s="9">
        <v>42370</v>
      </c>
      <c r="B71" s="130">
        <v>2894.2226669800002</v>
      </c>
      <c r="C71" s="130">
        <v>1951.70837568</v>
      </c>
      <c r="D71" s="130">
        <v>1223.6366298600001</v>
      </c>
      <c r="E71" s="130">
        <v>731.56758987000001</v>
      </c>
      <c r="F71" s="130">
        <v>263.09250914</v>
      </c>
      <c r="G71" s="130">
        <v>228.97653084999999</v>
      </c>
      <c r="H71" s="130">
        <v>728.07174582000005</v>
      </c>
      <c r="I71" s="130">
        <v>31.203137120000001</v>
      </c>
      <c r="J71" s="130">
        <v>76.940555160000002</v>
      </c>
      <c r="K71" s="130">
        <v>619.92805353999995</v>
      </c>
      <c r="L71" s="130">
        <v>887.98846552999998</v>
      </c>
      <c r="M71" s="130">
        <v>164.23901839999999</v>
      </c>
      <c r="N71" s="130">
        <v>15.63958444</v>
      </c>
      <c r="O71" s="130">
        <v>9.0589359500000004</v>
      </c>
      <c r="P71" s="130">
        <v>139.54049800999999</v>
      </c>
      <c r="Q71" s="130">
        <v>723.74944713000002</v>
      </c>
      <c r="R71" s="130">
        <v>126.90768821</v>
      </c>
      <c r="S71" s="130">
        <v>9.5130333100000009</v>
      </c>
      <c r="T71" s="130">
        <v>587.32872560999999</v>
      </c>
      <c r="U71" s="130">
        <v>54.525825769999997</v>
      </c>
      <c r="V71" s="130">
        <v>1068.32448404</v>
      </c>
      <c r="W71" s="130"/>
      <c r="X71" s="130"/>
      <c r="Y71" s="130"/>
      <c r="Z71" s="130"/>
      <c r="AA71" s="130"/>
      <c r="AB71" s="130"/>
    </row>
    <row r="72" spans="1:28" hidden="1" outlineLevel="1">
      <c r="A72" s="9">
        <v>42401</v>
      </c>
      <c r="B72" s="130">
        <v>2996.6293849499998</v>
      </c>
      <c r="C72" s="130">
        <v>2011.41556539</v>
      </c>
      <c r="D72" s="130">
        <v>1237.4732874399999</v>
      </c>
      <c r="E72" s="130">
        <v>745.76355547000003</v>
      </c>
      <c r="F72" s="130">
        <v>262.02099441000001</v>
      </c>
      <c r="G72" s="130">
        <v>229.68873755999999</v>
      </c>
      <c r="H72" s="130">
        <v>773.94227794999995</v>
      </c>
      <c r="I72" s="130">
        <v>33.080808990000001</v>
      </c>
      <c r="J72" s="130">
        <v>82.869392120000001</v>
      </c>
      <c r="K72" s="130">
        <v>657.99207683999998</v>
      </c>
      <c r="L72" s="130">
        <v>930.22504390999995</v>
      </c>
      <c r="M72" s="130">
        <v>162.54707807</v>
      </c>
      <c r="N72" s="130">
        <v>15.650514230000001</v>
      </c>
      <c r="O72" s="130">
        <v>8.59642251</v>
      </c>
      <c r="P72" s="130">
        <v>138.30014133</v>
      </c>
      <c r="Q72" s="130">
        <v>767.67796583999996</v>
      </c>
      <c r="R72" s="130">
        <v>121.86566199000001</v>
      </c>
      <c r="S72" s="130">
        <v>10.065769360000001</v>
      </c>
      <c r="T72" s="130">
        <v>635.74653449000004</v>
      </c>
      <c r="U72" s="130">
        <v>54.988775650000001</v>
      </c>
      <c r="V72" s="130">
        <v>1117.56560264</v>
      </c>
      <c r="W72" s="130"/>
      <c r="X72" s="130"/>
      <c r="Y72" s="130"/>
      <c r="Z72" s="130"/>
      <c r="AA72" s="130"/>
      <c r="AB72" s="130"/>
    </row>
    <row r="73" spans="1:28" hidden="1" outlineLevel="1">
      <c r="A73" s="9">
        <v>42430</v>
      </c>
      <c r="B73" s="130">
        <v>2930.5788414100002</v>
      </c>
      <c r="C73" s="130">
        <v>1983.03870431</v>
      </c>
      <c r="D73" s="130">
        <v>1240.0281971300001</v>
      </c>
      <c r="E73" s="130">
        <v>748.50239842999997</v>
      </c>
      <c r="F73" s="130">
        <v>263.55783547999999</v>
      </c>
      <c r="G73" s="130">
        <v>227.96796322</v>
      </c>
      <c r="H73" s="130">
        <v>743.01050717999999</v>
      </c>
      <c r="I73" s="130">
        <v>30.68216348</v>
      </c>
      <c r="J73" s="130">
        <v>80.298620420000006</v>
      </c>
      <c r="K73" s="130">
        <v>632.02972327999998</v>
      </c>
      <c r="L73" s="130">
        <v>893.95228037000004</v>
      </c>
      <c r="M73" s="130">
        <v>164.21787323000001</v>
      </c>
      <c r="N73" s="130">
        <v>8.4580311899999998</v>
      </c>
      <c r="O73" s="130">
        <v>8.6652483</v>
      </c>
      <c r="P73" s="130">
        <v>147.09459373999999</v>
      </c>
      <c r="Q73" s="130">
        <v>729.73440714000003</v>
      </c>
      <c r="R73" s="130">
        <v>26.884011000000001</v>
      </c>
      <c r="S73" s="130">
        <v>9.6866818699999993</v>
      </c>
      <c r="T73" s="130">
        <v>693.16371427000001</v>
      </c>
      <c r="U73" s="130">
        <v>53.587856729999999</v>
      </c>
      <c r="V73" s="130">
        <v>978.31123445000003</v>
      </c>
      <c r="W73" s="130"/>
      <c r="X73" s="130"/>
      <c r="Y73" s="130"/>
      <c r="Z73" s="130"/>
      <c r="AA73" s="130"/>
      <c r="AB73" s="130"/>
    </row>
    <row r="74" spans="1:28" hidden="1" outlineLevel="1">
      <c r="A74" s="9">
        <v>42461</v>
      </c>
      <c r="B74" s="130">
        <v>2801.57389113</v>
      </c>
      <c r="C74" s="130">
        <v>1896.9463429</v>
      </c>
      <c r="D74" s="130">
        <v>1202.8960882599999</v>
      </c>
      <c r="E74" s="130">
        <v>694.69715882000003</v>
      </c>
      <c r="F74" s="130">
        <v>281.16509965</v>
      </c>
      <c r="G74" s="130">
        <v>227.03382979</v>
      </c>
      <c r="H74" s="130">
        <v>694.05025464000005</v>
      </c>
      <c r="I74" s="130">
        <v>29.562069789999999</v>
      </c>
      <c r="J74" s="130">
        <v>61.542021900000002</v>
      </c>
      <c r="K74" s="130">
        <v>602.94616295000003</v>
      </c>
      <c r="L74" s="130">
        <v>853.20990978999998</v>
      </c>
      <c r="M74" s="130">
        <v>160.85803465999999</v>
      </c>
      <c r="N74" s="130">
        <v>8.6825583500000008</v>
      </c>
      <c r="O74" s="130">
        <v>8.3274333800000004</v>
      </c>
      <c r="P74" s="130">
        <v>143.84804292999999</v>
      </c>
      <c r="Q74" s="130">
        <v>692.35187513000005</v>
      </c>
      <c r="R74" s="130">
        <v>26.19499807</v>
      </c>
      <c r="S74" s="130">
        <v>9.2984875700000007</v>
      </c>
      <c r="T74" s="130">
        <v>656.85838949000004</v>
      </c>
      <c r="U74" s="130">
        <v>51.417638439999998</v>
      </c>
      <c r="V74" s="130">
        <v>1016.22796257</v>
      </c>
      <c r="W74" s="130"/>
      <c r="X74" s="130"/>
      <c r="Y74" s="130"/>
      <c r="Z74" s="130"/>
      <c r="AA74" s="130"/>
      <c r="AB74" s="130"/>
    </row>
    <row r="75" spans="1:28" hidden="1" outlineLevel="1">
      <c r="A75" s="9">
        <v>42491</v>
      </c>
      <c r="B75" s="130">
        <v>2799.7140997900001</v>
      </c>
      <c r="C75" s="130">
        <v>1900.9300338400001</v>
      </c>
      <c r="D75" s="130">
        <v>1212.7724072200001</v>
      </c>
      <c r="E75" s="130">
        <v>725.68408351999994</v>
      </c>
      <c r="F75" s="130">
        <v>261.84430053</v>
      </c>
      <c r="G75" s="130">
        <v>225.24402316999999</v>
      </c>
      <c r="H75" s="130">
        <v>688.15762661999997</v>
      </c>
      <c r="I75" s="130">
        <v>29.665716329999999</v>
      </c>
      <c r="J75" s="130">
        <v>62.2816695</v>
      </c>
      <c r="K75" s="130">
        <v>596.21024078999994</v>
      </c>
      <c r="L75" s="130">
        <v>843.31241521000004</v>
      </c>
      <c r="M75" s="130">
        <v>158.68026795</v>
      </c>
      <c r="N75" s="130">
        <v>8.6958226500000002</v>
      </c>
      <c r="O75" s="130">
        <v>8.0702198500000009</v>
      </c>
      <c r="P75" s="130">
        <v>141.91422545</v>
      </c>
      <c r="Q75" s="130">
        <v>684.63214726000001</v>
      </c>
      <c r="R75" s="130">
        <v>26.34729609</v>
      </c>
      <c r="S75" s="130">
        <v>9.2861525700000005</v>
      </c>
      <c r="T75" s="130">
        <v>648.99869860000001</v>
      </c>
      <c r="U75" s="130">
        <v>55.471650740000001</v>
      </c>
      <c r="V75" s="130">
        <v>1002.56741344</v>
      </c>
      <c r="W75" s="130"/>
      <c r="X75" s="130"/>
      <c r="Y75" s="130"/>
      <c r="Z75" s="130"/>
      <c r="AA75" s="130"/>
      <c r="AB75" s="130"/>
    </row>
    <row r="76" spans="1:28" hidden="1" outlineLevel="1">
      <c r="A76" s="9">
        <v>42522</v>
      </c>
      <c r="B76" s="130">
        <v>2809.8822507599998</v>
      </c>
      <c r="C76" s="130">
        <v>1899.92404702</v>
      </c>
      <c r="D76" s="130">
        <v>1224.6708075399999</v>
      </c>
      <c r="E76" s="130">
        <v>725.02396863000001</v>
      </c>
      <c r="F76" s="130">
        <v>270.70529195</v>
      </c>
      <c r="G76" s="130">
        <v>228.94154696000001</v>
      </c>
      <c r="H76" s="130">
        <v>675.25323948000005</v>
      </c>
      <c r="I76" s="130">
        <v>29.286575729999999</v>
      </c>
      <c r="J76" s="130">
        <v>61.452643000000002</v>
      </c>
      <c r="K76" s="130">
        <v>584.51402074999999</v>
      </c>
      <c r="L76" s="130">
        <v>850.68515581999998</v>
      </c>
      <c r="M76" s="130">
        <v>179.73099149000001</v>
      </c>
      <c r="N76" s="130">
        <v>8.9019687300000001</v>
      </c>
      <c r="O76" s="130">
        <v>7.8897054300000002</v>
      </c>
      <c r="P76" s="130">
        <v>162.93931732999999</v>
      </c>
      <c r="Q76" s="130">
        <v>670.95416433000003</v>
      </c>
      <c r="R76" s="130">
        <v>26.285732370000002</v>
      </c>
      <c r="S76" s="130">
        <v>9.1660629799999995</v>
      </c>
      <c r="T76" s="130">
        <v>635.50236898000003</v>
      </c>
      <c r="U76" s="130">
        <v>59.273047920000003</v>
      </c>
      <c r="V76" s="130">
        <v>1011.62701433</v>
      </c>
      <c r="W76" s="130"/>
      <c r="X76" s="130"/>
      <c r="Y76" s="130"/>
      <c r="Z76" s="130"/>
      <c r="AA76" s="130"/>
      <c r="AB76" s="130"/>
    </row>
    <row r="77" spans="1:28" hidden="1" outlineLevel="1">
      <c r="A77" s="9">
        <v>42552</v>
      </c>
      <c r="B77" s="130">
        <v>2661.6371789899999</v>
      </c>
      <c r="C77" s="130">
        <v>1813.2538493699999</v>
      </c>
      <c r="D77" s="130">
        <v>1172.1037606299999</v>
      </c>
      <c r="E77" s="130">
        <v>707.08325280999998</v>
      </c>
      <c r="F77" s="130">
        <v>270.05694612000002</v>
      </c>
      <c r="G77" s="130">
        <v>194.96356170000001</v>
      </c>
      <c r="H77" s="130">
        <v>641.15008874</v>
      </c>
      <c r="I77" s="130">
        <v>29.141549130000001</v>
      </c>
      <c r="J77" s="130">
        <v>57.956740349999997</v>
      </c>
      <c r="K77" s="130">
        <v>554.05179926000005</v>
      </c>
      <c r="L77" s="130">
        <v>791.68157284999995</v>
      </c>
      <c r="M77" s="130">
        <v>145.58031774</v>
      </c>
      <c r="N77" s="130">
        <v>8.7102638799999994</v>
      </c>
      <c r="O77" s="130">
        <v>7.5620790199999997</v>
      </c>
      <c r="P77" s="130">
        <v>129.30797484000001</v>
      </c>
      <c r="Q77" s="130">
        <v>646.10125511000001</v>
      </c>
      <c r="R77" s="130">
        <v>26.23437011</v>
      </c>
      <c r="S77" s="130">
        <v>7.2508772700000002</v>
      </c>
      <c r="T77" s="130">
        <v>612.61600772999998</v>
      </c>
      <c r="U77" s="130">
        <v>56.701756770000003</v>
      </c>
      <c r="V77" s="130">
        <v>916.64741677999996</v>
      </c>
      <c r="W77" s="130"/>
      <c r="X77" s="130"/>
      <c r="Y77" s="130"/>
      <c r="Z77" s="130"/>
      <c r="AA77" s="130"/>
      <c r="AB77" s="130"/>
    </row>
    <row r="78" spans="1:28" hidden="1" outlineLevel="1">
      <c r="A78" s="9">
        <v>42583</v>
      </c>
      <c r="B78" s="130">
        <v>2747.0077649099999</v>
      </c>
      <c r="C78" s="130">
        <v>1882.53554343</v>
      </c>
      <c r="D78" s="130">
        <v>1221.9299394699999</v>
      </c>
      <c r="E78" s="130">
        <v>751.74860622999995</v>
      </c>
      <c r="F78" s="130">
        <v>275.36678482000002</v>
      </c>
      <c r="G78" s="130">
        <v>194.81454841999999</v>
      </c>
      <c r="H78" s="130">
        <v>660.60560396000005</v>
      </c>
      <c r="I78" s="130">
        <v>30.351438559999998</v>
      </c>
      <c r="J78" s="130">
        <v>59.483747340000001</v>
      </c>
      <c r="K78" s="130">
        <v>570.77041806</v>
      </c>
      <c r="L78" s="130">
        <v>806.90035702</v>
      </c>
      <c r="M78" s="130">
        <v>145.69014353</v>
      </c>
      <c r="N78" s="130">
        <v>8.6210539900000001</v>
      </c>
      <c r="O78" s="130">
        <v>6.3361272099999999</v>
      </c>
      <c r="P78" s="130">
        <v>130.73296232999999</v>
      </c>
      <c r="Q78" s="130">
        <v>661.21021349</v>
      </c>
      <c r="R78" s="130">
        <v>27.299334850000001</v>
      </c>
      <c r="S78" s="130">
        <v>7.4092157700000003</v>
      </c>
      <c r="T78" s="130">
        <v>626.50166287000002</v>
      </c>
      <c r="U78" s="130">
        <v>57.57186446</v>
      </c>
      <c r="V78" s="130">
        <v>930.47349821</v>
      </c>
      <c r="W78" s="130"/>
      <c r="X78" s="130"/>
      <c r="Y78" s="130"/>
      <c r="Z78" s="130"/>
      <c r="AA78" s="130"/>
      <c r="AB78" s="130"/>
    </row>
    <row r="79" spans="1:28" hidden="1" outlineLevel="1">
      <c r="A79" s="9">
        <v>42614</v>
      </c>
      <c r="B79" s="130">
        <v>2726.2050324900001</v>
      </c>
      <c r="C79" s="130">
        <v>1861.1117036999999</v>
      </c>
      <c r="D79" s="130">
        <v>1206.4885546</v>
      </c>
      <c r="E79" s="130">
        <v>740.79983245999995</v>
      </c>
      <c r="F79" s="130">
        <v>273.69915342000002</v>
      </c>
      <c r="G79" s="130">
        <v>191.98956871999999</v>
      </c>
      <c r="H79" s="130">
        <v>654.62314909999998</v>
      </c>
      <c r="I79" s="130">
        <v>30.672225009999998</v>
      </c>
      <c r="J79" s="130">
        <v>58.159580730000002</v>
      </c>
      <c r="K79" s="130">
        <v>565.79134336000004</v>
      </c>
      <c r="L79" s="130">
        <v>806.34535333999997</v>
      </c>
      <c r="M79" s="130">
        <v>144.20878711</v>
      </c>
      <c r="N79" s="130">
        <v>8.4969616699999992</v>
      </c>
      <c r="O79" s="130">
        <v>6.3610625299999999</v>
      </c>
      <c r="P79" s="130">
        <v>129.35076290999999</v>
      </c>
      <c r="Q79" s="130">
        <v>662.13656622999997</v>
      </c>
      <c r="R79" s="130">
        <v>27.720625850000001</v>
      </c>
      <c r="S79" s="130">
        <v>7.4632977</v>
      </c>
      <c r="T79" s="130">
        <v>626.95264268000005</v>
      </c>
      <c r="U79" s="130">
        <v>58.747975449999998</v>
      </c>
      <c r="V79" s="130">
        <v>930.28698102999999</v>
      </c>
      <c r="W79" s="130"/>
      <c r="X79" s="130"/>
      <c r="Y79" s="130"/>
      <c r="Z79" s="130"/>
      <c r="AA79" s="130"/>
      <c r="AB79" s="130"/>
    </row>
    <row r="80" spans="1:28" hidden="1" outlineLevel="1">
      <c r="A80" s="9">
        <v>42644</v>
      </c>
      <c r="B80" s="130">
        <v>2698.02319558</v>
      </c>
      <c r="C80" s="130">
        <v>1856.15719726</v>
      </c>
      <c r="D80" s="130">
        <v>1215.54940207</v>
      </c>
      <c r="E80" s="130">
        <v>749.34128837000003</v>
      </c>
      <c r="F80" s="130">
        <v>274.74799669999999</v>
      </c>
      <c r="G80" s="130">
        <v>191.460117</v>
      </c>
      <c r="H80" s="130">
        <v>640.60779519000005</v>
      </c>
      <c r="I80" s="130">
        <v>29.80346728</v>
      </c>
      <c r="J80" s="130">
        <v>57.181029109999997</v>
      </c>
      <c r="K80" s="130">
        <v>553.62329880000004</v>
      </c>
      <c r="L80" s="130">
        <v>790.47249080999995</v>
      </c>
      <c r="M80" s="130">
        <v>142.03014651000001</v>
      </c>
      <c r="N80" s="130">
        <v>8.4732667799999994</v>
      </c>
      <c r="O80" s="130">
        <v>6.1285137499999998</v>
      </c>
      <c r="P80" s="130">
        <v>127.42836598</v>
      </c>
      <c r="Q80" s="130">
        <v>648.44234429999995</v>
      </c>
      <c r="R80" s="130">
        <v>27.393481229999999</v>
      </c>
      <c r="S80" s="130">
        <v>7.3201414600000003</v>
      </c>
      <c r="T80" s="130">
        <v>613.72872160999998</v>
      </c>
      <c r="U80" s="130">
        <v>51.393507509999999</v>
      </c>
      <c r="V80" s="130">
        <v>907.22282658999995</v>
      </c>
      <c r="W80" s="130"/>
      <c r="X80" s="130"/>
      <c r="Y80" s="130"/>
      <c r="Z80" s="130"/>
      <c r="AA80" s="130"/>
      <c r="AB80" s="130"/>
    </row>
    <row r="81" spans="1:28" hidden="1" outlineLevel="1">
      <c r="A81" s="9">
        <v>42675</v>
      </c>
      <c r="B81" s="130">
        <v>2673.1026602500001</v>
      </c>
      <c r="C81" s="130">
        <v>1837.5147019799999</v>
      </c>
      <c r="D81" s="130">
        <v>1217.4780494300001</v>
      </c>
      <c r="E81" s="130">
        <v>748.08714110999995</v>
      </c>
      <c r="F81" s="130">
        <v>282.33813106000002</v>
      </c>
      <c r="G81" s="130">
        <v>187.05277726</v>
      </c>
      <c r="H81" s="130">
        <v>620.03665254999999</v>
      </c>
      <c r="I81" s="130">
        <v>29.581817210000001</v>
      </c>
      <c r="J81" s="130">
        <v>57.347665900000003</v>
      </c>
      <c r="K81" s="130">
        <v>533.10716944000001</v>
      </c>
      <c r="L81" s="130">
        <v>787.19036577999998</v>
      </c>
      <c r="M81" s="130">
        <v>141.71307289999999</v>
      </c>
      <c r="N81" s="130">
        <v>8.7390283800000006</v>
      </c>
      <c r="O81" s="130">
        <v>7.4875724699999999</v>
      </c>
      <c r="P81" s="130">
        <v>125.48647205</v>
      </c>
      <c r="Q81" s="130">
        <v>645.47729288000005</v>
      </c>
      <c r="R81" s="130">
        <v>26.675857239999999</v>
      </c>
      <c r="S81" s="130">
        <v>7.3292321100000004</v>
      </c>
      <c r="T81" s="130">
        <v>611.47220353</v>
      </c>
      <c r="U81" s="130">
        <v>48.397592490000001</v>
      </c>
      <c r="V81" s="130">
        <v>899.88763433999998</v>
      </c>
      <c r="W81" s="130"/>
      <c r="X81" s="130"/>
      <c r="Y81" s="130"/>
      <c r="Z81" s="130"/>
      <c r="AA81" s="130"/>
      <c r="AB81" s="130"/>
    </row>
    <row r="82" spans="1:28" hidden="1" outlineLevel="1">
      <c r="A82" s="9">
        <v>42705</v>
      </c>
      <c r="B82" s="130">
        <v>2702.0494770099999</v>
      </c>
      <c r="C82" s="130">
        <v>1842.16944442</v>
      </c>
      <c r="D82" s="130">
        <v>1189.0949932799999</v>
      </c>
      <c r="E82" s="130">
        <v>740.05011537999997</v>
      </c>
      <c r="F82" s="130">
        <v>266.63979965999999</v>
      </c>
      <c r="G82" s="130">
        <v>182.40507823999999</v>
      </c>
      <c r="H82" s="130">
        <v>653.07445113999995</v>
      </c>
      <c r="I82" s="130">
        <v>32.484698969999997</v>
      </c>
      <c r="J82" s="130">
        <v>60.532926420000003</v>
      </c>
      <c r="K82" s="130">
        <v>560.05682575000003</v>
      </c>
      <c r="L82" s="130">
        <v>810.78649223000002</v>
      </c>
      <c r="M82" s="130">
        <v>136.98269597999999</v>
      </c>
      <c r="N82" s="130">
        <v>11.555984649999999</v>
      </c>
      <c r="O82" s="130">
        <v>7.8137033899999997</v>
      </c>
      <c r="P82" s="130">
        <v>117.61300794</v>
      </c>
      <c r="Q82" s="130">
        <v>673.80379625</v>
      </c>
      <c r="R82" s="130">
        <v>71.768384220000002</v>
      </c>
      <c r="S82" s="130">
        <v>7.6668278599999997</v>
      </c>
      <c r="T82" s="130">
        <v>594.36858416999996</v>
      </c>
      <c r="U82" s="130">
        <v>49.093540359999999</v>
      </c>
      <c r="V82" s="130">
        <v>925.51924546999999</v>
      </c>
      <c r="W82" s="130"/>
      <c r="X82" s="130"/>
      <c r="Y82" s="130"/>
      <c r="Z82" s="130"/>
      <c r="AA82" s="130"/>
      <c r="AB82" s="130"/>
    </row>
    <row r="83" spans="1:28" hidden="1" outlineLevel="1">
      <c r="A83" s="9">
        <v>42736</v>
      </c>
      <c r="B83" s="130">
        <v>2712.7171220599998</v>
      </c>
      <c r="C83" s="130">
        <v>1858.6311190599999</v>
      </c>
      <c r="D83" s="130">
        <v>1209.48156819</v>
      </c>
      <c r="E83" s="130">
        <v>758.10000342000001</v>
      </c>
      <c r="F83" s="130">
        <v>271.33730613</v>
      </c>
      <c r="G83" s="130">
        <v>180.04425864000001</v>
      </c>
      <c r="H83" s="130">
        <v>649.14955086999998</v>
      </c>
      <c r="I83" s="130">
        <v>32.450553669999998</v>
      </c>
      <c r="J83" s="130">
        <v>60.262055429999997</v>
      </c>
      <c r="K83" s="130">
        <v>556.43694176999998</v>
      </c>
      <c r="L83" s="130">
        <v>806.29147950000004</v>
      </c>
      <c r="M83" s="130">
        <v>137.44185325999999</v>
      </c>
      <c r="N83" s="130">
        <v>11.59253839</v>
      </c>
      <c r="O83" s="130">
        <v>7.7256153999999997</v>
      </c>
      <c r="P83" s="130">
        <v>118.12369947000001</v>
      </c>
      <c r="Q83" s="130">
        <v>668.84962624000002</v>
      </c>
      <c r="R83" s="130">
        <v>70.959704430000002</v>
      </c>
      <c r="S83" s="130">
        <v>7.6500926500000004</v>
      </c>
      <c r="T83" s="130">
        <v>590.23982916</v>
      </c>
      <c r="U83" s="130">
        <v>47.794523499999997</v>
      </c>
      <c r="V83" s="130">
        <v>760.43756639000003</v>
      </c>
      <c r="W83" s="130"/>
      <c r="X83" s="130"/>
      <c r="Y83" s="130"/>
      <c r="Z83" s="130"/>
      <c r="AA83" s="130"/>
      <c r="AB83" s="130"/>
    </row>
    <row r="84" spans="1:28" hidden="1" outlineLevel="1">
      <c r="A84" s="9">
        <v>42767</v>
      </c>
      <c r="B84" s="130">
        <v>2784.73593729</v>
      </c>
      <c r="C84" s="130">
        <v>1940.09597358</v>
      </c>
      <c r="D84" s="130">
        <v>1297.18249154</v>
      </c>
      <c r="E84" s="130">
        <v>849.70705471999997</v>
      </c>
      <c r="F84" s="130">
        <v>270.54641624999999</v>
      </c>
      <c r="G84" s="130">
        <v>176.92902057000001</v>
      </c>
      <c r="H84" s="130">
        <v>642.91348203999996</v>
      </c>
      <c r="I84" s="130">
        <v>32.367615020000002</v>
      </c>
      <c r="J84" s="130">
        <v>59.76031193</v>
      </c>
      <c r="K84" s="130">
        <v>550.78555509</v>
      </c>
      <c r="L84" s="130">
        <v>793.18876511999997</v>
      </c>
      <c r="M84" s="130">
        <v>140.40145165000001</v>
      </c>
      <c r="N84" s="130">
        <v>11.631903940000001</v>
      </c>
      <c r="O84" s="130">
        <v>7.7130805100000002</v>
      </c>
      <c r="P84" s="130">
        <v>121.0564672</v>
      </c>
      <c r="Q84" s="130">
        <v>652.78731346999996</v>
      </c>
      <c r="R84" s="130">
        <v>69.667764969999993</v>
      </c>
      <c r="S84" s="130">
        <v>6.8063272899999996</v>
      </c>
      <c r="T84" s="130">
        <v>576.31322121000005</v>
      </c>
      <c r="U84" s="130">
        <v>51.451198589999997</v>
      </c>
      <c r="V84" s="130">
        <v>756.37298377000002</v>
      </c>
      <c r="W84" s="130"/>
      <c r="X84" s="130"/>
      <c r="Y84" s="130"/>
      <c r="Z84" s="130"/>
      <c r="AA84" s="130"/>
      <c r="AB84" s="130"/>
    </row>
    <row r="85" spans="1:28" hidden="1" outlineLevel="1">
      <c r="A85" s="9">
        <v>42795</v>
      </c>
      <c r="B85" s="130">
        <v>2837.6360191200001</v>
      </c>
      <c r="C85" s="130">
        <v>2007.46838469</v>
      </c>
      <c r="D85" s="130">
        <v>1373.44326202</v>
      </c>
      <c r="E85" s="130">
        <v>908.12114028999997</v>
      </c>
      <c r="F85" s="130">
        <v>287.14437633</v>
      </c>
      <c r="G85" s="130">
        <v>178.17774539999999</v>
      </c>
      <c r="H85" s="130">
        <v>634.02512266999997</v>
      </c>
      <c r="I85" s="130">
        <v>1.39949649</v>
      </c>
      <c r="J85" s="130">
        <v>75.176722780000006</v>
      </c>
      <c r="K85" s="130">
        <v>557.44890339999995</v>
      </c>
      <c r="L85" s="130">
        <v>776.81162582000002</v>
      </c>
      <c r="M85" s="130">
        <v>140.43058114999999</v>
      </c>
      <c r="N85" s="130">
        <v>5.2759199600000004</v>
      </c>
      <c r="O85" s="130">
        <v>6.1750216</v>
      </c>
      <c r="P85" s="130">
        <v>128.97963959000001</v>
      </c>
      <c r="Q85" s="130">
        <v>636.38104467000005</v>
      </c>
      <c r="R85" s="130">
        <v>17.46191932</v>
      </c>
      <c r="S85" s="130">
        <v>9.69773481</v>
      </c>
      <c r="T85" s="130">
        <v>609.22139054000002</v>
      </c>
      <c r="U85" s="130">
        <v>53.356008610000004</v>
      </c>
      <c r="V85" s="130">
        <v>748.31793191999998</v>
      </c>
      <c r="W85" s="130"/>
      <c r="X85" s="130"/>
      <c r="Y85" s="130"/>
      <c r="Z85" s="130"/>
      <c r="AA85" s="130"/>
      <c r="AB85" s="130"/>
    </row>
    <row r="86" spans="1:28" hidden="1" outlineLevel="1">
      <c r="A86" s="9">
        <v>42826</v>
      </c>
      <c r="B86" s="130">
        <v>2821.8811807699999</v>
      </c>
      <c r="C86" s="130">
        <v>2003.7348628300001</v>
      </c>
      <c r="D86" s="130">
        <v>1381.34600338</v>
      </c>
      <c r="E86" s="130">
        <v>912.30246162000003</v>
      </c>
      <c r="F86" s="130">
        <v>290.65280977999998</v>
      </c>
      <c r="G86" s="130">
        <v>178.39073198</v>
      </c>
      <c r="H86" s="130">
        <v>622.38885945000004</v>
      </c>
      <c r="I86" s="130">
        <v>2.4084267700000002</v>
      </c>
      <c r="J86" s="130">
        <v>73.906848429999997</v>
      </c>
      <c r="K86" s="130">
        <v>546.07358424999995</v>
      </c>
      <c r="L86" s="130">
        <v>763.25323490999995</v>
      </c>
      <c r="M86" s="130">
        <v>138.30888354999999</v>
      </c>
      <c r="N86" s="130">
        <v>8.1204494700000005</v>
      </c>
      <c r="O86" s="130">
        <v>6.2661096699999996</v>
      </c>
      <c r="P86" s="130">
        <v>123.92232441</v>
      </c>
      <c r="Q86" s="130">
        <v>624.94435136000004</v>
      </c>
      <c r="R86" s="130">
        <v>56.036035060000003</v>
      </c>
      <c r="S86" s="130">
        <v>9.5510769700000004</v>
      </c>
      <c r="T86" s="130">
        <v>559.35723932999997</v>
      </c>
      <c r="U86" s="130">
        <v>54.89308303</v>
      </c>
      <c r="V86" s="130">
        <v>709.62045444</v>
      </c>
      <c r="W86" s="130"/>
      <c r="X86" s="130"/>
      <c r="Y86" s="130"/>
      <c r="Z86" s="130"/>
      <c r="AA86" s="130"/>
      <c r="AB86" s="130"/>
    </row>
    <row r="87" spans="1:28" hidden="1" outlineLevel="1">
      <c r="A87" s="9">
        <v>42856</v>
      </c>
      <c r="B87" s="130">
        <v>2858.2699867699998</v>
      </c>
      <c r="C87" s="130">
        <v>2044.2784735499999</v>
      </c>
      <c r="D87" s="130">
        <v>1428.1316619700001</v>
      </c>
      <c r="E87" s="130">
        <v>945.53539620000004</v>
      </c>
      <c r="F87" s="130">
        <v>301.79055427999998</v>
      </c>
      <c r="G87" s="130">
        <v>180.80571148999999</v>
      </c>
      <c r="H87" s="130">
        <v>616.14681157999996</v>
      </c>
      <c r="I87" s="130">
        <v>2.4090013899999998</v>
      </c>
      <c r="J87" s="130">
        <v>73.369206180000006</v>
      </c>
      <c r="K87" s="130">
        <v>540.36860401000001</v>
      </c>
      <c r="L87" s="130">
        <v>752.02977022000005</v>
      </c>
      <c r="M87" s="130">
        <v>139.99094719999999</v>
      </c>
      <c r="N87" s="130">
        <v>7.8205339299999999</v>
      </c>
      <c r="O87" s="130">
        <v>6.3878908699999997</v>
      </c>
      <c r="P87" s="130">
        <v>125.7825224</v>
      </c>
      <c r="Q87" s="130">
        <v>612.03882302</v>
      </c>
      <c r="R87" s="130">
        <v>54.112405940000002</v>
      </c>
      <c r="S87" s="130">
        <v>9.4738787599999998</v>
      </c>
      <c r="T87" s="130">
        <v>548.45253832000003</v>
      </c>
      <c r="U87" s="130">
        <v>61.961742999999998</v>
      </c>
      <c r="V87" s="130">
        <v>695.85381353000002</v>
      </c>
      <c r="W87" s="130"/>
      <c r="X87" s="130"/>
      <c r="Y87" s="130"/>
      <c r="Z87" s="130"/>
      <c r="AA87" s="130"/>
      <c r="AB87" s="130"/>
    </row>
    <row r="88" spans="1:28" hidden="1" outlineLevel="1">
      <c r="A88" s="9">
        <v>42887</v>
      </c>
      <c r="B88" s="130">
        <v>2856.8431874299999</v>
      </c>
      <c r="C88" s="130">
        <v>2057.2360074399999</v>
      </c>
      <c r="D88" s="130">
        <v>1449.7745960699999</v>
      </c>
      <c r="E88" s="130">
        <v>901.94367947000001</v>
      </c>
      <c r="F88" s="130">
        <v>365.96631617000003</v>
      </c>
      <c r="G88" s="130">
        <v>181.86460043</v>
      </c>
      <c r="H88" s="130">
        <v>607.46141136999995</v>
      </c>
      <c r="I88" s="130">
        <v>1.85040922</v>
      </c>
      <c r="J88" s="130">
        <v>72.669097679999993</v>
      </c>
      <c r="K88" s="130">
        <v>532.94190447000005</v>
      </c>
      <c r="L88" s="130">
        <v>737.11778758000003</v>
      </c>
      <c r="M88" s="130">
        <v>137.69914265</v>
      </c>
      <c r="N88" s="130">
        <v>7.4524377499999996</v>
      </c>
      <c r="O88" s="130">
        <v>6.2606378500000002</v>
      </c>
      <c r="P88" s="130">
        <v>123.98606705</v>
      </c>
      <c r="Q88" s="130">
        <v>599.41864493000003</v>
      </c>
      <c r="R88" s="130">
        <v>51.897217380000001</v>
      </c>
      <c r="S88" s="130">
        <v>9.3961438699999995</v>
      </c>
      <c r="T88" s="130">
        <v>538.12528368000005</v>
      </c>
      <c r="U88" s="130">
        <v>62.489392410000001</v>
      </c>
      <c r="V88" s="130">
        <v>654.02567480000005</v>
      </c>
      <c r="W88" s="130"/>
      <c r="X88" s="130"/>
      <c r="Y88" s="130"/>
      <c r="Z88" s="130"/>
      <c r="AA88" s="130"/>
      <c r="AB88" s="130"/>
    </row>
    <row r="89" spans="1:28" hidden="1" outlineLevel="1">
      <c r="A89" s="9">
        <v>42917</v>
      </c>
      <c r="B89" s="130">
        <v>2882.75157072</v>
      </c>
      <c r="C89" s="130">
        <v>2099.7198158000001</v>
      </c>
      <c r="D89" s="130">
        <v>1496.91406981</v>
      </c>
      <c r="E89" s="130">
        <v>966.09052716999997</v>
      </c>
      <c r="F89" s="130">
        <v>345.87946543999999</v>
      </c>
      <c r="G89" s="130">
        <v>184.94407720000001</v>
      </c>
      <c r="H89" s="130">
        <v>602.80574598999999</v>
      </c>
      <c r="I89" s="130">
        <v>0.81960383000000003</v>
      </c>
      <c r="J89" s="130">
        <v>72.571900170000006</v>
      </c>
      <c r="K89" s="130">
        <v>529.41424199000005</v>
      </c>
      <c r="L89" s="130">
        <v>716.57633626999996</v>
      </c>
      <c r="M89" s="130">
        <v>132.11547358000001</v>
      </c>
      <c r="N89" s="130">
        <v>0.10786264</v>
      </c>
      <c r="O89" s="130">
        <v>6.1832574500000002</v>
      </c>
      <c r="P89" s="130">
        <v>125.82435348999999</v>
      </c>
      <c r="Q89" s="130">
        <v>584.46086269</v>
      </c>
      <c r="R89" s="130">
        <v>17.269627870000001</v>
      </c>
      <c r="S89" s="130">
        <v>9.3319089399999999</v>
      </c>
      <c r="T89" s="130">
        <v>557.85932588000003</v>
      </c>
      <c r="U89" s="130">
        <v>66.455418649999999</v>
      </c>
      <c r="V89" s="130">
        <v>667.79361926000001</v>
      </c>
      <c r="W89" s="130"/>
      <c r="X89" s="130"/>
      <c r="Y89" s="130"/>
      <c r="Z89" s="130"/>
      <c r="AA89" s="130"/>
      <c r="AB89" s="130"/>
    </row>
    <row r="90" spans="1:28" hidden="1" outlineLevel="1">
      <c r="A90" s="9">
        <v>42948</v>
      </c>
      <c r="B90" s="130">
        <v>2917.7035719099999</v>
      </c>
      <c r="C90" s="130">
        <v>2146.9798525299998</v>
      </c>
      <c r="D90" s="130">
        <v>1558.9087578000001</v>
      </c>
      <c r="E90" s="130">
        <v>1015.73898116</v>
      </c>
      <c r="F90" s="130">
        <v>359.81155873</v>
      </c>
      <c r="G90" s="130">
        <v>183.35821791000001</v>
      </c>
      <c r="H90" s="130">
        <v>588.07109473000003</v>
      </c>
      <c r="I90" s="130">
        <v>0.80942608999999999</v>
      </c>
      <c r="J90" s="130">
        <v>71.632995440000002</v>
      </c>
      <c r="K90" s="130">
        <v>515.62867319999998</v>
      </c>
      <c r="L90" s="130">
        <v>705.21426577</v>
      </c>
      <c r="M90" s="130">
        <v>131.53323635999999</v>
      </c>
      <c r="N90" s="130">
        <v>0.10908482</v>
      </c>
      <c r="O90" s="130">
        <v>6.0096643099999998</v>
      </c>
      <c r="P90" s="130">
        <v>125.41448723000001</v>
      </c>
      <c r="Q90" s="130">
        <v>573.68102940999995</v>
      </c>
      <c r="R90" s="130">
        <v>17.170472289999999</v>
      </c>
      <c r="S90" s="130">
        <v>9.0960660900000008</v>
      </c>
      <c r="T90" s="130">
        <v>547.41449103000002</v>
      </c>
      <c r="U90" s="130">
        <v>65.509453609999994</v>
      </c>
      <c r="V90" s="130">
        <v>649.20229588999996</v>
      </c>
      <c r="W90" s="130"/>
      <c r="X90" s="130"/>
      <c r="Y90" s="130"/>
      <c r="Z90" s="130"/>
      <c r="AA90" s="130"/>
      <c r="AB90" s="130"/>
    </row>
    <row r="91" spans="1:28" hidden="1" outlineLevel="1">
      <c r="A91" s="9">
        <v>42979</v>
      </c>
      <c r="B91" s="130">
        <v>2978.5039619600002</v>
      </c>
      <c r="C91" s="130">
        <v>2194.04754168</v>
      </c>
      <c r="D91" s="130">
        <v>1594.50995463</v>
      </c>
      <c r="E91" s="130">
        <v>1038.9728686999999</v>
      </c>
      <c r="F91" s="130">
        <v>371.53316194000001</v>
      </c>
      <c r="G91" s="130">
        <v>184.00392399</v>
      </c>
      <c r="H91" s="130">
        <v>599.53758704999996</v>
      </c>
      <c r="I91" s="130">
        <v>0.82000819000000003</v>
      </c>
      <c r="J91" s="130">
        <v>72.286497769999997</v>
      </c>
      <c r="K91" s="130">
        <v>526.43108109000002</v>
      </c>
      <c r="L91" s="130">
        <v>712.14731165000001</v>
      </c>
      <c r="M91" s="130">
        <v>130.54687057999999</v>
      </c>
      <c r="N91" s="130">
        <v>0.10786264</v>
      </c>
      <c r="O91" s="130">
        <v>5.8857471800000001</v>
      </c>
      <c r="P91" s="130">
        <v>124.55326076</v>
      </c>
      <c r="Q91" s="130">
        <v>581.60044106999999</v>
      </c>
      <c r="R91" s="130">
        <v>17.546823620000001</v>
      </c>
      <c r="S91" s="130">
        <v>9.3191830299999996</v>
      </c>
      <c r="T91" s="130">
        <v>554.73443441999996</v>
      </c>
      <c r="U91" s="130">
        <v>72.309108629999997</v>
      </c>
      <c r="V91" s="130">
        <v>638.68812466999998</v>
      </c>
      <c r="W91" s="130"/>
      <c r="X91" s="130"/>
      <c r="Y91" s="130"/>
      <c r="Z91" s="130"/>
      <c r="AA91" s="130"/>
      <c r="AB91" s="130"/>
    </row>
    <row r="92" spans="1:28" hidden="1" outlineLevel="1">
      <c r="A92" s="9">
        <v>43009</v>
      </c>
      <c r="B92" s="130">
        <v>3024.8555908200001</v>
      </c>
      <c r="C92" s="130">
        <v>2235.7647477099999</v>
      </c>
      <c r="D92" s="130">
        <v>1633.5683630999999</v>
      </c>
      <c r="E92" s="130">
        <v>1076.4641784</v>
      </c>
      <c r="F92" s="130">
        <v>372.00511621999999</v>
      </c>
      <c r="G92" s="130">
        <v>185.09906848</v>
      </c>
      <c r="H92" s="130">
        <v>602.19638461</v>
      </c>
      <c r="I92" s="130">
        <v>0.83145736000000003</v>
      </c>
      <c r="J92" s="130">
        <v>73.07803491</v>
      </c>
      <c r="K92" s="130">
        <v>528.28689234000001</v>
      </c>
      <c r="L92" s="130">
        <v>711.95273941999994</v>
      </c>
      <c r="M92" s="130">
        <v>127.76771486</v>
      </c>
      <c r="N92" s="130">
        <v>0.10786264</v>
      </c>
      <c r="O92" s="130">
        <v>5.8305383300000004</v>
      </c>
      <c r="P92" s="130">
        <v>121.82931388999999</v>
      </c>
      <c r="Q92" s="130">
        <v>584.18502455999999</v>
      </c>
      <c r="R92" s="130">
        <v>17.877378239999999</v>
      </c>
      <c r="S92" s="130">
        <v>9.4306338600000004</v>
      </c>
      <c r="T92" s="130">
        <v>556.87701245999995</v>
      </c>
      <c r="U92" s="130">
        <v>77.138103689999994</v>
      </c>
      <c r="V92" s="130">
        <v>656.12166777000004</v>
      </c>
      <c r="W92" s="130"/>
      <c r="X92" s="130"/>
      <c r="Y92" s="130"/>
      <c r="Z92" s="130"/>
      <c r="AA92" s="130"/>
      <c r="AB92" s="130"/>
    </row>
    <row r="93" spans="1:28" hidden="1" outlineLevel="1">
      <c r="A93" s="9">
        <v>43040</v>
      </c>
      <c r="B93" s="130">
        <v>2919.1564716600001</v>
      </c>
      <c r="C93" s="130">
        <v>2157.8225442299999</v>
      </c>
      <c r="D93" s="130">
        <v>1664.40758514</v>
      </c>
      <c r="E93" s="130">
        <v>1096.0788656499999</v>
      </c>
      <c r="F93" s="130">
        <v>383.88822901999998</v>
      </c>
      <c r="G93" s="130">
        <v>184.44049046999999</v>
      </c>
      <c r="H93" s="130">
        <v>493.41495909000002</v>
      </c>
      <c r="I93" s="130">
        <v>1.0762740799999999</v>
      </c>
      <c r="J93" s="130">
        <v>72.092656500000004</v>
      </c>
      <c r="K93" s="130">
        <v>420.24602850999997</v>
      </c>
      <c r="L93" s="130">
        <v>680.91209412000001</v>
      </c>
      <c r="M93" s="130">
        <v>126.23647531</v>
      </c>
      <c r="N93" s="130">
        <v>0.10786264</v>
      </c>
      <c r="O93" s="130">
        <v>5.7686782699999997</v>
      </c>
      <c r="P93" s="130">
        <v>120.3599344</v>
      </c>
      <c r="Q93" s="130">
        <v>554.67561880999995</v>
      </c>
      <c r="R93" s="130">
        <v>17.516799030000001</v>
      </c>
      <c r="S93" s="130">
        <v>9.4973381799999999</v>
      </c>
      <c r="T93" s="130">
        <v>527.6614816</v>
      </c>
      <c r="U93" s="130">
        <v>80.421833309999997</v>
      </c>
      <c r="V93" s="130">
        <v>658.92447242000003</v>
      </c>
      <c r="W93" s="130"/>
      <c r="X93" s="130"/>
      <c r="Y93" s="130"/>
      <c r="Z93" s="130"/>
      <c r="AA93" s="130"/>
      <c r="AB93" s="130"/>
    </row>
    <row r="94" spans="1:28" hidden="1" outlineLevel="1">
      <c r="A94" s="9">
        <v>43070</v>
      </c>
      <c r="B94" s="130">
        <v>3098.9741945199999</v>
      </c>
      <c r="C94" s="130">
        <v>2249.0088963799999</v>
      </c>
      <c r="D94" s="130">
        <v>1722.01644405</v>
      </c>
      <c r="E94" s="130">
        <v>948.99776917999998</v>
      </c>
      <c r="F94" s="130">
        <v>587.39212884999995</v>
      </c>
      <c r="G94" s="130">
        <v>185.62654602000001</v>
      </c>
      <c r="H94" s="130">
        <v>526.99245232999999</v>
      </c>
      <c r="I94" s="130">
        <v>0.88802334000000005</v>
      </c>
      <c r="J94" s="130">
        <v>90.926625999999999</v>
      </c>
      <c r="K94" s="130">
        <v>435.17780298999998</v>
      </c>
      <c r="L94" s="130">
        <v>760.28376089000005</v>
      </c>
      <c r="M94" s="130">
        <v>128.30987830000001</v>
      </c>
      <c r="N94" s="130">
        <v>0</v>
      </c>
      <c r="O94" s="130">
        <v>5.9269659800000003</v>
      </c>
      <c r="P94" s="130">
        <v>122.38291232</v>
      </c>
      <c r="Q94" s="130">
        <v>631.97388259000002</v>
      </c>
      <c r="R94" s="130">
        <v>18.383837700000001</v>
      </c>
      <c r="S94" s="130">
        <v>9.7646610000000003</v>
      </c>
      <c r="T94" s="130">
        <v>603.82538389000001</v>
      </c>
      <c r="U94" s="130">
        <v>89.681537250000005</v>
      </c>
      <c r="V94" s="130">
        <v>601.23065652000003</v>
      </c>
      <c r="W94" s="130"/>
      <c r="X94" s="130"/>
      <c r="Y94" s="130"/>
      <c r="Z94" s="130"/>
      <c r="AA94" s="130"/>
      <c r="AB94" s="130"/>
    </row>
    <row r="95" spans="1:28" hidden="1" outlineLevel="1">
      <c r="A95" s="9">
        <v>43101</v>
      </c>
      <c r="B95" s="130">
        <v>3174.6268163700001</v>
      </c>
      <c r="C95" s="130">
        <v>2364.2524703700001</v>
      </c>
      <c r="D95" s="130">
        <v>1791.0399358</v>
      </c>
      <c r="E95" s="130">
        <v>1141.8808449400001</v>
      </c>
      <c r="F95" s="130">
        <v>448.41644773000002</v>
      </c>
      <c r="G95" s="130">
        <v>200.74264313</v>
      </c>
      <c r="H95" s="130">
        <v>573.21253457</v>
      </c>
      <c r="I95" s="130">
        <v>6.7407267199999996</v>
      </c>
      <c r="J95" s="130">
        <v>65.276962170000004</v>
      </c>
      <c r="K95" s="130">
        <v>501.19484568000001</v>
      </c>
      <c r="L95" s="130">
        <v>711.64448482</v>
      </c>
      <c r="M95" s="130">
        <v>118.09620834</v>
      </c>
      <c r="N95" s="130">
        <v>1.0131114999999999</v>
      </c>
      <c r="O95" s="130">
        <v>5.91388392</v>
      </c>
      <c r="P95" s="130">
        <v>111.16921292000001</v>
      </c>
      <c r="Q95" s="130">
        <v>593.54827648000003</v>
      </c>
      <c r="R95" s="130">
        <v>20.666261760000001</v>
      </c>
      <c r="S95" s="130">
        <v>8.7647175900000001</v>
      </c>
      <c r="T95" s="130">
        <v>564.11729713</v>
      </c>
      <c r="U95" s="130">
        <v>98.72986118</v>
      </c>
      <c r="V95" s="130">
        <v>710.45518804000005</v>
      </c>
      <c r="W95" s="130"/>
      <c r="X95" s="130"/>
      <c r="Y95" s="130"/>
      <c r="Z95" s="130"/>
      <c r="AA95" s="130"/>
      <c r="AB95" s="130"/>
    </row>
    <row r="96" spans="1:28" hidden="1" outlineLevel="1">
      <c r="A96" s="9">
        <v>43132</v>
      </c>
      <c r="B96" s="130">
        <v>3140.7736553</v>
      </c>
      <c r="C96" s="130">
        <v>2345.1070685700001</v>
      </c>
      <c r="D96" s="130">
        <v>1794.3247447000001</v>
      </c>
      <c r="E96" s="130">
        <v>1153.4221508600001</v>
      </c>
      <c r="F96" s="130">
        <v>450.18861192999998</v>
      </c>
      <c r="G96" s="130">
        <v>190.71398191</v>
      </c>
      <c r="H96" s="130">
        <v>550.78232387000003</v>
      </c>
      <c r="I96" s="130">
        <v>0.91917114</v>
      </c>
      <c r="J96" s="130">
        <v>66.821601319999999</v>
      </c>
      <c r="K96" s="130">
        <v>483.04155141000001</v>
      </c>
      <c r="L96" s="130">
        <v>693.20593781000002</v>
      </c>
      <c r="M96" s="130">
        <v>128.62723199999999</v>
      </c>
      <c r="N96" s="130">
        <v>0.10786264</v>
      </c>
      <c r="O96" s="130">
        <v>6.38195157</v>
      </c>
      <c r="P96" s="130">
        <v>122.13741779</v>
      </c>
      <c r="Q96" s="130">
        <v>564.57870580999997</v>
      </c>
      <c r="R96" s="130">
        <v>18.030159619999999</v>
      </c>
      <c r="S96" s="130">
        <v>9.0250128600000004</v>
      </c>
      <c r="T96" s="130">
        <v>537.52353332999996</v>
      </c>
      <c r="U96" s="130">
        <v>102.46064892</v>
      </c>
      <c r="V96" s="130">
        <v>730.75331138000001</v>
      </c>
      <c r="W96" s="130"/>
      <c r="X96" s="130"/>
      <c r="Y96" s="130"/>
      <c r="Z96" s="130"/>
      <c r="AA96" s="130"/>
      <c r="AB96" s="130"/>
    </row>
    <row r="97" spans="1:28" hidden="1" outlineLevel="1">
      <c r="A97" s="9">
        <v>43160</v>
      </c>
      <c r="B97" s="130">
        <v>3183.6620203299999</v>
      </c>
      <c r="C97" s="130">
        <v>2389.9464609199999</v>
      </c>
      <c r="D97" s="130">
        <v>1844.9295247699999</v>
      </c>
      <c r="E97" s="130">
        <v>1188.76748868</v>
      </c>
      <c r="F97" s="130">
        <v>461.95142633</v>
      </c>
      <c r="G97" s="130">
        <v>194.21060976000001</v>
      </c>
      <c r="H97" s="130">
        <v>545.01693614999999</v>
      </c>
      <c r="I97" s="130">
        <v>0.90794805999999995</v>
      </c>
      <c r="J97" s="130">
        <v>66.308063070000003</v>
      </c>
      <c r="K97" s="130">
        <v>477.80092502000002</v>
      </c>
      <c r="L97" s="130">
        <v>687.11101368000004</v>
      </c>
      <c r="M97" s="130">
        <v>129.77943576000001</v>
      </c>
      <c r="N97" s="130">
        <v>0.10786301</v>
      </c>
      <c r="O97" s="130">
        <v>7.2699844200000001</v>
      </c>
      <c r="P97" s="130">
        <v>122.40158833</v>
      </c>
      <c r="Q97" s="130">
        <v>557.33157791999997</v>
      </c>
      <c r="R97" s="130">
        <v>17.859833309999999</v>
      </c>
      <c r="S97" s="130">
        <v>9.1508514099999996</v>
      </c>
      <c r="T97" s="130">
        <v>530.3208932</v>
      </c>
      <c r="U97" s="130">
        <v>106.60454573</v>
      </c>
      <c r="V97" s="130">
        <v>720.23767327999997</v>
      </c>
      <c r="W97" s="130"/>
      <c r="X97" s="130"/>
      <c r="Y97" s="130"/>
      <c r="Z97" s="130"/>
      <c r="AA97" s="130"/>
      <c r="AB97" s="130"/>
    </row>
    <row r="98" spans="1:28" hidden="1" outlineLevel="1">
      <c r="A98" s="9">
        <v>43191</v>
      </c>
      <c r="B98" s="130">
        <v>3203.8207502</v>
      </c>
      <c r="C98" s="130">
        <v>2410.0829672899999</v>
      </c>
      <c r="D98" s="130">
        <v>1881.4240126300001</v>
      </c>
      <c r="E98" s="130">
        <v>1205.57232978</v>
      </c>
      <c r="F98" s="130">
        <v>477.12907300000001</v>
      </c>
      <c r="G98" s="130">
        <v>198.72260985</v>
      </c>
      <c r="H98" s="130">
        <v>528.65895465999995</v>
      </c>
      <c r="I98" s="130">
        <v>0.90770474000000001</v>
      </c>
      <c r="J98" s="130">
        <v>64.851705710000005</v>
      </c>
      <c r="K98" s="130">
        <v>462.89954420999999</v>
      </c>
      <c r="L98" s="130">
        <v>686.66420712000001</v>
      </c>
      <c r="M98" s="130">
        <v>128.91040516999999</v>
      </c>
      <c r="N98" s="130">
        <v>0.10786295999999999</v>
      </c>
      <c r="O98" s="130">
        <v>7.9659783099999997</v>
      </c>
      <c r="P98" s="130">
        <v>120.8365639</v>
      </c>
      <c r="Q98" s="130">
        <v>557.75380195000002</v>
      </c>
      <c r="R98" s="130">
        <v>17.744241639999998</v>
      </c>
      <c r="S98" s="130">
        <v>11.206393909999999</v>
      </c>
      <c r="T98" s="130">
        <v>528.80316640000001</v>
      </c>
      <c r="U98" s="130">
        <v>107.07357579000001</v>
      </c>
      <c r="V98" s="130">
        <v>719.87224535999997</v>
      </c>
      <c r="W98" s="130"/>
      <c r="X98" s="130"/>
      <c r="Y98" s="130"/>
      <c r="Z98" s="130"/>
      <c r="AA98" s="130"/>
      <c r="AB98" s="130"/>
    </row>
    <row r="99" spans="1:28" hidden="1" outlineLevel="1">
      <c r="A99" s="9">
        <v>43221</v>
      </c>
      <c r="B99" s="130">
        <v>3280.4146818300001</v>
      </c>
      <c r="C99" s="130">
        <v>2491.1630528000001</v>
      </c>
      <c r="D99" s="130">
        <v>1971.17249829</v>
      </c>
      <c r="E99" s="130">
        <v>1243.7919570900001</v>
      </c>
      <c r="F99" s="130">
        <v>525.60284480999997</v>
      </c>
      <c r="G99" s="130">
        <v>201.77769638999999</v>
      </c>
      <c r="H99" s="130">
        <v>519.99055451000004</v>
      </c>
      <c r="I99" s="130">
        <v>0.80253017999999998</v>
      </c>
      <c r="J99" s="130">
        <v>63.272502469999999</v>
      </c>
      <c r="K99" s="130">
        <v>455.91552186000001</v>
      </c>
      <c r="L99" s="130">
        <v>682.67384380999999</v>
      </c>
      <c r="M99" s="130">
        <v>129.34639953999999</v>
      </c>
      <c r="N99" s="130">
        <v>0.10786324</v>
      </c>
      <c r="O99" s="130">
        <v>8.8195090799999996</v>
      </c>
      <c r="P99" s="130">
        <v>120.41902722</v>
      </c>
      <c r="Q99" s="130">
        <v>553.32744427</v>
      </c>
      <c r="R99" s="130">
        <v>17.685747989999999</v>
      </c>
      <c r="S99" s="130">
        <v>11.07645256</v>
      </c>
      <c r="T99" s="130">
        <v>524.56524372000001</v>
      </c>
      <c r="U99" s="130">
        <v>106.57778522</v>
      </c>
      <c r="V99" s="130">
        <v>716.79672923999999</v>
      </c>
      <c r="W99" s="130"/>
      <c r="X99" s="130"/>
      <c r="Y99" s="130"/>
      <c r="Z99" s="130"/>
      <c r="AA99" s="130"/>
      <c r="AB99" s="130"/>
    </row>
    <row r="100" spans="1:28" hidden="1" outlineLevel="1">
      <c r="A100" s="9">
        <v>43252</v>
      </c>
      <c r="B100" s="130">
        <v>3274.4545895000001</v>
      </c>
      <c r="C100" s="130">
        <v>2489.78771813</v>
      </c>
      <c r="D100" s="130">
        <v>1970.77402385</v>
      </c>
      <c r="E100" s="130">
        <v>1236.59892236</v>
      </c>
      <c r="F100" s="130">
        <v>528.43436148000001</v>
      </c>
      <c r="G100" s="130">
        <v>205.74074001</v>
      </c>
      <c r="H100" s="130">
        <v>519.01369427999998</v>
      </c>
      <c r="I100" s="130">
        <v>0.80998424000000002</v>
      </c>
      <c r="J100" s="130">
        <v>62.320197890000003</v>
      </c>
      <c r="K100" s="130">
        <v>455.88351215</v>
      </c>
      <c r="L100" s="130">
        <v>677.72037748000002</v>
      </c>
      <c r="M100" s="130">
        <v>128.08493157999999</v>
      </c>
      <c r="N100" s="130">
        <v>0.10786284</v>
      </c>
      <c r="O100" s="130">
        <v>9.0057901400000002</v>
      </c>
      <c r="P100" s="130">
        <v>118.97127860000001</v>
      </c>
      <c r="Q100" s="130">
        <v>549.63544590000004</v>
      </c>
      <c r="R100" s="130">
        <v>17.81740765</v>
      </c>
      <c r="S100" s="130">
        <v>11.117252909999999</v>
      </c>
      <c r="T100" s="130">
        <v>520.70078534000004</v>
      </c>
      <c r="U100" s="130">
        <v>106.94649389</v>
      </c>
      <c r="V100" s="130">
        <v>700.33066979</v>
      </c>
      <c r="W100" s="130"/>
      <c r="X100" s="130"/>
      <c r="Y100" s="130"/>
      <c r="Z100" s="130"/>
      <c r="AA100" s="130"/>
      <c r="AB100" s="130"/>
    </row>
    <row r="101" spans="1:28" hidden="1" outlineLevel="1">
      <c r="A101" s="9">
        <v>43282</v>
      </c>
      <c r="B101" s="130">
        <v>3356.6637367899998</v>
      </c>
      <c r="C101" s="130">
        <v>2565.1299507799999</v>
      </c>
      <c r="D101" s="130">
        <v>2043.24536524</v>
      </c>
      <c r="E101" s="130">
        <v>1282.0573610399999</v>
      </c>
      <c r="F101" s="130">
        <v>555.58680087000005</v>
      </c>
      <c r="G101" s="130">
        <v>205.60120333</v>
      </c>
      <c r="H101" s="130">
        <v>521.88458553999999</v>
      </c>
      <c r="I101" s="130">
        <v>2.3817647200000001</v>
      </c>
      <c r="J101" s="130">
        <v>63.045722069999997</v>
      </c>
      <c r="K101" s="130">
        <v>456.45709875</v>
      </c>
      <c r="L101" s="130">
        <v>684.03230054000005</v>
      </c>
      <c r="M101" s="130">
        <v>128.34844167</v>
      </c>
      <c r="N101" s="130">
        <v>0.20224299000000001</v>
      </c>
      <c r="O101" s="130">
        <v>9.3119934400000002</v>
      </c>
      <c r="P101" s="130">
        <v>118.83420524</v>
      </c>
      <c r="Q101" s="130">
        <v>555.68385886999999</v>
      </c>
      <c r="R101" s="130">
        <v>18.303395460000001</v>
      </c>
      <c r="S101" s="130">
        <v>10.63308391</v>
      </c>
      <c r="T101" s="130">
        <v>526.74737949999997</v>
      </c>
      <c r="U101" s="130">
        <v>107.50148547000001</v>
      </c>
      <c r="V101" s="130">
        <v>711.41564061999998</v>
      </c>
      <c r="W101" s="130"/>
      <c r="X101" s="130"/>
      <c r="Y101" s="130"/>
      <c r="Z101" s="130"/>
      <c r="AA101" s="130"/>
      <c r="AB101" s="130"/>
    </row>
    <row r="102" spans="1:28" hidden="1" outlineLevel="1">
      <c r="A102" s="9">
        <v>43313</v>
      </c>
      <c r="B102" s="130">
        <v>3616.0898298900001</v>
      </c>
      <c r="C102" s="130">
        <v>2701.7910344100001</v>
      </c>
      <c r="D102" s="130">
        <v>2122.37136121</v>
      </c>
      <c r="E102" s="130">
        <v>1328.9367929699999</v>
      </c>
      <c r="F102" s="130">
        <v>581.41293509000002</v>
      </c>
      <c r="G102" s="130">
        <v>212.02163315000001</v>
      </c>
      <c r="H102" s="130">
        <v>579.41967320000003</v>
      </c>
      <c r="I102" s="130">
        <v>9.8315496299999996</v>
      </c>
      <c r="J102" s="130">
        <v>93.092667050000003</v>
      </c>
      <c r="K102" s="130">
        <v>476.49545652</v>
      </c>
      <c r="L102" s="130">
        <v>803.54747111999995</v>
      </c>
      <c r="M102" s="130">
        <v>132.0046687</v>
      </c>
      <c r="N102" s="130">
        <v>0.40193366000000003</v>
      </c>
      <c r="O102" s="130">
        <v>9.5012081399999992</v>
      </c>
      <c r="P102" s="130">
        <v>122.1015269</v>
      </c>
      <c r="Q102" s="130">
        <v>671.54280242000004</v>
      </c>
      <c r="R102" s="130">
        <v>19.337740620000002</v>
      </c>
      <c r="S102" s="130">
        <v>11.25896266</v>
      </c>
      <c r="T102" s="130">
        <v>640.94609914</v>
      </c>
      <c r="U102" s="130">
        <v>110.75132436</v>
      </c>
      <c r="V102" s="130">
        <v>740.93468860999997</v>
      </c>
      <c r="W102" s="130"/>
      <c r="X102" s="130"/>
      <c r="Y102" s="130"/>
      <c r="Z102" s="130"/>
      <c r="AA102" s="130"/>
      <c r="AB102" s="130"/>
    </row>
    <row r="103" spans="1:28" hidden="1" outlineLevel="1">
      <c r="A103" s="9">
        <v>43344</v>
      </c>
      <c r="B103" s="130">
        <v>3634.41153377</v>
      </c>
      <c r="C103" s="130">
        <v>2720.5449061300001</v>
      </c>
      <c r="D103" s="130">
        <v>2149.4604546800001</v>
      </c>
      <c r="E103" s="130">
        <v>1346.50218677</v>
      </c>
      <c r="F103" s="130">
        <v>590.06418501999997</v>
      </c>
      <c r="G103" s="130">
        <v>212.89408288999999</v>
      </c>
      <c r="H103" s="130">
        <v>571.08445144999996</v>
      </c>
      <c r="I103" s="130">
        <v>10.02362205</v>
      </c>
      <c r="J103" s="130">
        <v>93.52539969</v>
      </c>
      <c r="K103" s="130">
        <v>467.53542971000002</v>
      </c>
      <c r="L103" s="130">
        <v>800.61780223999995</v>
      </c>
      <c r="M103" s="130">
        <v>135.59846173</v>
      </c>
      <c r="N103" s="130">
        <v>0.37930747999999997</v>
      </c>
      <c r="O103" s="130">
        <v>11.419661720000001</v>
      </c>
      <c r="P103" s="130">
        <v>123.79949252999999</v>
      </c>
      <c r="Q103" s="130">
        <v>665.01934051000001</v>
      </c>
      <c r="R103" s="130">
        <v>19.277128869999999</v>
      </c>
      <c r="S103" s="130">
        <v>11.285525140000001</v>
      </c>
      <c r="T103" s="130">
        <v>634.45668650000005</v>
      </c>
      <c r="U103" s="130">
        <v>113.2488254</v>
      </c>
      <c r="V103" s="130">
        <v>750.18266144999996</v>
      </c>
      <c r="W103" s="130"/>
      <c r="X103" s="130"/>
      <c r="Y103" s="130"/>
      <c r="Z103" s="130"/>
      <c r="AA103" s="130"/>
      <c r="AB103" s="130"/>
    </row>
    <row r="104" spans="1:28" hidden="1" outlineLevel="1">
      <c r="A104" s="9">
        <v>43374</v>
      </c>
      <c r="B104" s="130">
        <v>3681.3088371099998</v>
      </c>
      <c r="C104" s="130">
        <v>2791.3064156300002</v>
      </c>
      <c r="D104" s="130">
        <v>2209.3722308699998</v>
      </c>
      <c r="E104" s="130">
        <v>1376.8298409700001</v>
      </c>
      <c r="F104" s="130">
        <v>610.74141336000002</v>
      </c>
      <c r="G104" s="130">
        <v>221.80097653999999</v>
      </c>
      <c r="H104" s="130">
        <v>581.93418475999999</v>
      </c>
      <c r="I104" s="130">
        <v>10.98296012</v>
      </c>
      <c r="J104" s="130">
        <v>92.640767600000004</v>
      </c>
      <c r="K104" s="130">
        <v>478.31045704000002</v>
      </c>
      <c r="L104" s="130">
        <v>774.91798281000001</v>
      </c>
      <c r="M104" s="130">
        <v>132.87796901999999</v>
      </c>
      <c r="N104" s="130">
        <v>0.34180935000000001</v>
      </c>
      <c r="O104" s="130">
        <v>12.840440579999999</v>
      </c>
      <c r="P104" s="130">
        <v>119.69571909</v>
      </c>
      <c r="Q104" s="130">
        <v>642.04001378999999</v>
      </c>
      <c r="R104" s="130">
        <v>18.867108500000001</v>
      </c>
      <c r="S104" s="130">
        <v>11.251721610000001</v>
      </c>
      <c r="T104" s="130">
        <v>611.92118368000001</v>
      </c>
      <c r="U104" s="130">
        <v>115.08443867</v>
      </c>
      <c r="V104" s="130">
        <v>691.87935305999997</v>
      </c>
      <c r="W104" s="130"/>
      <c r="X104" s="130"/>
      <c r="Y104" s="130"/>
      <c r="Z104" s="130"/>
      <c r="AA104" s="130"/>
      <c r="AB104" s="130"/>
    </row>
    <row r="105" spans="1:28" hidden="1" outlineLevel="1">
      <c r="A105" s="9">
        <v>43405</v>
      </c>
      <c r="B105" s="130">
        <v>3722.87225928</v>
      </c>
      <c r="C105" s="130">
        <v>2827.9763343300001</v>
      </c>
      <c r="D105" s="130">
        <v>2240.9706671200001</v>
      </c>
      <c r="E105" s="130">
        <v>1396.8890936499999</v>
      </c>
      <c r="F105" s="130">
        <v>618.57678239999996</v>
      </c>
      <c r="G105" s="130">
        <v>225.50479107000001</v>
      </c>
      <c r="H105" s="130">
        <v>587.00566720999996</v>
      </c>
      <c r="I105" s="130">
        <v>11.09466228</v>
      </c>
      <c r="J105" s="130">
        <v>93.419780919999994</v>
      </c>
      <c r="K105" s="130">
        <v>482.49122401</v>
      </c>
      <c r="L105" s="130">
        <v>775.36218598000005</v>
      </c>
      <c r="M105" s="130">
        <v>133.86250437000001</v>
      </c>
      <c r="N105" s="130">
        <v>0.31819277000000001</v>
      </c>
      <c r="O105" s="130">
        <v>13.267042910000001</v>
      </c>
      <c r="P105" s="130">
        <v>120.27726869</v>
      </c>
      <c r="Q105" s="130">
        <v>641.49968161000004</v>
      </c>
      <c r="R105" s="130">
        <v>19.120338490000002</v>
      </c>
      <c r="S105" s="130">
        <v>11.361286979999999</v>
      </c>
      <c r="T105" s="130">
        <v>611.01805614</v>
      </c>
      <c r="U105" s="130">
        <v>119.53373897</v>
      </c>
      <c r="V105" s="130">
        <v>772.74993634999998</v>
      </c>
      <c r="W105" s="130"/>
      <c r="X105" s="130"/>
      <c r="Y105" s="130"/>
      <c r="Z105" s="130"/>
      <c r="AA105" s="130"/>
      <c r="AB105" s="130"/>
    </row>
    <row r="106" spans="1:28" hidden="1" outlineLevel="1">
      <c r="A106" s="9">
        <v>43435</v>
      </c>
      <c r="B106" s="130">
        <v>3470.5286479800002</v>
      </c>
      <c r="C106" s="130">
        <v>2662.4679015400002</v>
      </c>
      <c r="D106" s="130">
        <v>2233.6803973699998</v>
      </c>
      <c r="E106" s="130">
        <v>1385.1967477600001</v>
      </c>
      <c r="F106" s="130">
        <v>625.97661110000001</v>
      </c>
      <c r="G106" s="130">
        <v>222.50703851</v>
      </c>
      <c r="H106" s="130">
        <v>428.78750416999998</v>
      </c>
      <c r="I106" s="130">
        <v>10.700777759999999</v>
      </c>
      <c r="J106" s="130">
        <v>87.277493109999995</v>
      </c>
      <c r="K106" s="130">
        <v>330.80923330000002</v>
      </c>
      <c r="L106" s="130">
        <v>690.06313678000004</v>
      </c>
      <c r="M106" s="130">
        <v>128.76368255</v>
      </c>
      <c r="N106" s="130">
        <v>0.29509000000000002</v>
      </c>
      <c r="O106" s="130">
        <v>12.163865039999999</v>
      </c>
      <c r="P106" s="130">
        <v>116.30472751000001</v>
      </c>
      <c r="Q106" s="130">
        <v>561.29945423000004</v>
      </c>
      <c r="R106" s="130">
        <v>18.749408110000001</v>
      </c>
      <c r="S106" s="130">
        <v>11.09930357</v>
      </c>
      <c r="T106" s="130">
        <v>531.45074254999997</v>
      </c>
      <c r="U106" s="130">
        <v>117.99760965999999</v>
      </c>
      <c r="V106" s="130">
        <v>587.97472418999996</v>
      </c>
      <c r="W106" s="130"/>
      <c r="X106" s="130"/>
      <c r="Y106" s="130"/>
      <c r="Z106" s="130"/>
      <c r="AA106" s="130"/>
      <c r="AB106" s="130"/>
    </row>
    <row r="107" spans="1:28" hidden="1" outlineLevel="1">
      <c r="A107" s="9">
        <v>43466</v>
      </c>
      <c r="B107" s="130">
        <v>3516.9337372099999</v>
      </c>
      <c r="C107" s="130">
        <v>2708.1209058899999</v>
      </c>
      <c r="D107" s="130">
        <v>2276.6017734500001</v>
      </c>
      <c r="E107" s="130">
        <v>1411.93367915</v>
      </c>
      <c r="F107" s="130">
        <v>641.50445184</v>
      </c>
      <c r="G107" s="130">
        <v>223.16364246000001</v>
      </c>
      <c r="H107" s="130">
        <v>431.51913244000002</v>
      </c>
      <c r="I107" s="130">
        <v>10.74348861</v>
      </c>
      <c r="J107" s="130">
        <v>87.833111930000001</v>
      </c>
      <c r="K107" s="130">
        <v>332.94253190000001</v>
      </c>
      <c r="L107" s="130">
        <v>688.93903562000003</v>
      </c>
      <c r="M107" s="130">
        <v>128.5174035</v>
      </c>
      <c r="N107" s="130">
        <v>0.27126806999999997</v>
      </c>
      <c r="O107" s="130">
        <v>13.051320970000001</v>
      </c>
      <c r="P107" s="130">
        <v>115.19481446</v>
      </c>
      <c r="Q107" s="130">
        <v>560.42163212000003</v>
      </c>
      <c r="R107" s="130">
        <v>18.897496019999998</v>
      </c>
      <c r="S107" s="130">
        <v>11.29837856</v>
      </c>
      <c r="T107" s="130">
        <v>530.22575754000002</v>
      </c>
      <c r="U107" s="130">
        <v>119.8737957</v>
      </c>
      <c r="V107" s="130">
        <v>553.89764327</v>
      </c>
      <c r="W107" s="130"/>
      <c r="X107" s="130"/>
      <c r="Y107" s="130"/>
      <c r="Z107" s="130"/>
      <c r="AA107" s="130"/>
      <c r="AB107" s="130"/>
    </row>
    <row r="108" spans="1:28" hidden="1" outlineLevel="1">
      <c r="A108" s="9">
        <v>43497</v>
      </c>
      <c r="B108" s="130">
        <v>3508.70812656</v>
      </c>
      <c r="C108" s="130">
        <v>2727.2130738000001</v>
      </c>
      <c r="D108" s="130">
        <v>2306.7151929500001</v>
      </c>
      <c r="E108" s="130">
        <v>1425.4054903700001</v>
      </c>
      <c r="F108" s="130">
        <v>653.30174270999998</v>
      </c>
      <c r="G108" s="130">
        <v>228.00795987000001</v>
      </c>
      <c r="H108" s="130">
        <v>420.49788085</v>
      </c>
      <c r="I108" s="130">
        <v>10.45454073</v>
      </c>
      <c r="J108" s="130">
        <v>85.712524119999998</v>
      </c>
      <c r="K108" s="130">
        <v>324.33081600000003</v>
      </c>
      <c r="L108" s="130">
        <v>661.85284178999996</v>
      </c>
      <c r="M108" s="130">
        <v>128.14613628000001</v>
      </c>
      <c r="N108" s="130">
        <v>0.24441924000000001</v>
      </c>
      <c r="O108" s="130">
        <v>12.738125309999999</v>
      </c>
      <c r="P108" s="130">
        <v>115.16359172999999</v>
      </c>
      <c r="Q108" s="130">
        <v>533.70670551000001</v>
      </c>
      <c r="R108" s="130">
        <v>18.468239130000001</v>
      </c>
      <c r="S108" s="130">
        <v>10.99890836</v>
      </c>
      <c r="T108" s="130">
        <v>504.23955802</v>
      </c>
      <c r="U108" s="130">
        <v>119.64221096999999</v>
      </c>
      <c r="V108" s="130">
        <v>560.63870096999995</v>
      </c>
      <c r="W108" s="130"/>
      <c r="X108" s="130"/>
      <c r="Y108" s="130"/>
      <c r="Z108" s="130"/>
      <c r="AA108" s="130"/>
      <c r="AB108" s="130"/>
    </row>
    <row r="109" spans="1:28" hidden="1" outlineLevel="1">
      <c r="A109" s="9">
        <v>43525</v>
      </c>
      <c r="B109" s="130">
        <v>3560.0957700099998</v>
      </c>
      <c r="C109" s="130">
        <v>2787.4523642700001</v>
      </c>
      <c r="D109" s="130">
        <v>2362.6391618900002</v>
      </c>
      <c r="E109" s="130">
        <v>1472.6682562599999</v>
      </c>
      <c r="F109" s="130">
        <v>662.93774960999997</v>
      </c>
      <c r="G109" s="130">
        <v>227.03315602000001</v>
      </c>
      <c r="H109" s="130">
        <v>424.81320238000001</v>
      </c>
      <c r="I109" s="130">
        <v>20.530721339999999</v>
      </c>
      <c r="J109" s="130">
        <v>86.782865290000004</v>
      </c>
      <c r="K109" s="130">
        <v>317.49961574999998</v>
      </c>
      <c r="L109" s="130">
        <v>650.69829331999995</v>
      </c>
      <c r="M109" s="130">
        <v>130.04495707000001</v>
      </c>
      <c r="N109" s="130">
        <v>17.55396554</v>
      </c>
      <c r="O109" s="130">
        <v>14.04001611</v>
      </c>
      <c r="P109" s="130">
        <v>98.450975420000006</v>
      </c>
      <c r="Q109" s="130">
        <v>520.65333625000005</v>
      </c>
      <c r="R109" s="130">
        <v>47.677219569999998</v>
      </c>
      <c r="S109" s="130">
        <v>11.120423730000001</v>
      </c>
      <c r="T109" s="130">
        <v>461.85569294999999</v>
      </c>
      <c r="U109" s="130">
        <v>121.94511242</v>
      </c>
      <c r="V109" s="130">
        <v>564.65044353999997</v>
      </c>
      <c r="W109" s="130"/>
      <c r="X109" s="130"/>
      <c r="Y109" s="130"/>
      <c r="Z109" s="130"/>
      <c r="AA109" s="130"/>
      <c r="AB109" s="130"/>
    </row>
    <row r="110" spans="1:28" hidden="1" outlineLevel="1">
      <c r="A110" s="9">
        <v>43556</v>
      </c>
      <c r="B110" s="130">
        <v>3533.01462214</v>
      </c>
      <c r="C110" s="130">
        <v>2767.5847149299998</v>
      </c>
      <c r="D110" s="130">
        <v>2380.9263128299999</v>
      </c>
      <c r="E110" s="130">
        <v>1450.31351722</v>
      </c>
      <c r="F110" s="130">
        <v>702.39043982999999</v>
      </c>
      <c r="G110" s="130">
        <v>228.22235577999999</v>
      </c>
      <c r="H110" s="130">
        <v>386.65840209999999</v>
      </c>
      <c r="I110" s="130">
        <v>10.384822270000001</v>
      </c>
      <c r="J110" s="130">
        <v>80.64853085</v>
      </c>
      <c r="K110" s="130">
        <v>295.62504897999997</v>
      </c>
      <c r="L110" s="130">
        <v>640.35909560000005</v>
      </c>
      <c r="M110" s="130">
        <v>133.16839221000001</v>
      </c>
      <c r="N110" s="130">
        <v>0.21014880999999999</v>
      </c>
      <c r="O110" s="130">
        <v>17.67924296</v>
      </c>
      <c r="P110" s="130">
        <v>115.27900044</v>
      </c>
      <c r="Q110" s="130">
        <v>507.19070339000001</v>
      </c>
      <c r="R110" s="130">
        <v>18.40844774</v>
      </c>
      <c r="S110" s="130">
        <v>8.4446423900000003</v>
      </c>
      <c r="T110" s="130">
        <v>480.33761326000001</v>
      </c>
      <c r="U110" s="130">
        <v>125.07081161000001</v>
      </c>
      <c r="V110" s="130">
        <v>562.23946149000005</v>
      </c>
      <c r="W110" s="130"/>
      <c r="X110" s="130"/>
      <c r="Y110" s="130"/>
      <c r="Z110" s="130"/>
      <c r="AA110" s="130"/>
      <c r="AB110" s="130"/>
    </row>
    <row r="111" spans="1:28" hidden="1" outlineLevel="1">
      <c r="A111" s="9">
        <v>43586</v>
      </c>
      <c r="B111" s="130">
        <v>3588.9695254899998</v>
      </c>
      <c r="C111" s="130">
        <v>2827.6967544499998</v>
      </c>
      <c r="D111" s="130">
        <v>2443.8077446500001</v>
      </c>
      <c r="E111" s="130">
        <v>1486.4010337100001</v>
      </c>
      <c r="F111" s="130">
        <v>725.99970880000001</v>
      </c>
      <c r="G111" s="130">
        <v>231.40700214</v>
      </c>
      <c r="H111" s="130">
        <v>383.8890098</v>
      </c>
      <c r="I111" s="130">
        <v>10.517261039999999</v>
      </c>
      <c r="J111" s="130">
        <v>81.482053160000007</v>
      </c>
      <c r="K111" s="130">
        <v>291.88969559999998</v>
      </c>
      <c r="L111" s="130">
        <v>636.16321097000002</v>
      </c>
      <c r="M111" s="130">
        <v>132.91610062999999</v>
      </c>
      <c r="N111" s="130">
        <v>0.72139167000000004</v>
      </c>
      <c r="O111" s="130">
        <v>18.82774513</v>
      </c>
      <c r="P111" s="130">
        <v>113.36696383</v>
      </c>
      <c r="Q111" s="130">
        <v>503.24711034000001</v>
      </c>
      <c r="R111" s="130">
        <v>18.684002589999999</v>
      </c>
      <c r="S111" s="130">
        <v>7.1587171999999999</v>
      </c>
      <c r="T111" s="130">
        <v>477.40439055000002</v>
      </c>
      <c r="U111" s="130">
        <v>125.10956007</v>
      </c>
      <c r="V111" s="130">
        <v>563.37274331000003</v>
      </c>
      <c r="W111" s="130"/>
      <c r="X111" s="130"/>
      <c r="Y111" s="130"/>
      <c r="Z111" s="130"/>
      <c r="AA111" s="130"/>
      <c r="AB111" s="130"/>
    </row>
    <row r="112" spans="1:28" hidden="1" outlineLevel="1">
      <c r="A112" s="9">
        <v>43617</v>
      </c>
      <c r="B112" s="130">
        <v>3256.5330790799999</v>
      </c>
      <c r="C112" s="130">
        <v>2621.6051504699999</v>
      </c>
      <c r="D112" s="130">
        <v>2435.3710726099998</v>
      </c>
      <c r="E112" s="130">
        <v>1581.09918567</v>
      </c>
      <c r="F112" s="130">
        <v>633.48407335000002</v>
      </c>
      <c r="G112" s="130">
        <v>220.78781359000001</v>
      </c>
      <c r="H112" s="130">
        <v>186.23407786000001</v>
      </c>
      <c r="I112" s="130">
        <v>9.9220233800000006</v>
      </c>
      <c r="J112" s="130">
        <v>37.946275300000003</v>
      </c>
      <c r="K112" s="130">
        <v>138.36577918</v>
      </c>
      <c r="L112" s="130">
        <v>508.18575627000001</v>
      </c>
      <c r="M112" s="130">
        <v>123.76506273</v>
      </c>
      <c r="N112" s="130">
        <v>0.71793994999999999</v>
      </c>
      <c r="O112" s="130">
        <v>20.432076540000001</v>
      </c>
      <c r="P112" s="130">
        <v>102.61504624</v>
      </c>
      <c r="Q112" s="130">
        <v>384.42069354</v>
      </c>
      <c r="R112" s="130">
        <v>18.287632049999999</v>
      </c>
      <c r="S112" s="130">
        <v>6.3205850699999999</v>
      </c>
      <c r="T112" s="130">
        <v>359.81247642</v>
      </c>
      <c r="U112" s="130">
        <v>126.74217234</v>
      </c>
      <c r="V112" s="130">
        <v>361.17415691999997</v>
      </c>
      <c r="W112" s="130"/>
      <c r="X112" s="130"/>
      <c r="Y112" s="130"/>
      <c r="Z112" s="130"/>
      <c r="AA112" s="130"/>
      <c r="AB112" s="130"/>
    </row>
    <row r="113" spans="1:28" hidden="1" outlineLevel="1">
      <c r="A113" s="9">
        <v>43647</v>
      </c>
      <c r="B113" s="130">
        <v>3283.7242562800002</v>
      </c>
      <c r="C113" s="130">
        <v>2666.7457921099999</v>
      </c>
      <c r="D113" s="130">
        <v>2490.28472375</v>
      </c>
      <c r="E113" s="130">
        <v>1619.57167015</v>
      </c>
      <c r="F113" s="130">
        <v>650.52170761000002</v>
      </c>
      <c r="G113" s="130">
        <v>220.19134599</v>
      </c>
      <c r="H113" s="130">
        <v>176.46106836000001</v>
      </c>
      <c r="I113" s="130">
        <v>9.4541987600000006</v>
      </c>
      <c r="J113" s="130">
        <v>36.365652539999999</v>
      </c>
      <c r="K113" s="130">
        <v>130.64121706</v>
      </c>
      <c r="L113" s="130">
        <v>491.74558285000001</v>
      </c>
      <c r="M113" s="130">
        <v>127.58803696</v>
      </c>
      <c r="N113" s="130">
        <v>0.58535577000000005</v>
      </c>
      <c r="O113" s="130">
        <v>21.303614400000001</v>
      </c>
      <c r="P113" s="130">
        <v>105.69906679</v>
      </c>
      <c r="Q113" s="130">
        <v>364.15754588999999</v>
      </c>
      <c r="R113" s="130">
        <v>17.625963039999998</v>
      </c>
      <c r="S113" s="130">
        <v>6.0533866300000003</v>
      </c>
      <c r="T113" s="130">
        <v>340.47819621999997</v>
      </c>
      <c r="U113" s="130">
        <v>125.23288132</v>
      </c>
      <c r="V113" s="130">
        <v>329.26591057000002</v>
      </c>
      <c r="W113" s="130"/>
      <c r="X113" s="130"/>
      <c r="Y113" s="130"/>
      <c r="Z113" s="130"/>
      <c r="AA113" s="130"/>
      <c r="AB113" s="130"/>
    </row>
    <row r="114" spans="1:28" hidden="1" outlineLevel="1">
      <c r="A114" s="9">
        <v>43678</v>
      </c>
      <c r="B114" s="130">
        <v>3333.67980502</v>
      </c>
      <c r="C114" s="130">
        <v>2714.61536746</v>
      </c>
      <c r="D114" s="130">
        <v>2538.87601335</v>
      </c>
      <c r="E114" s="130">
        <v>1632.8395970700001</v>
      </c>
      <c r="F114" s="130">
        <v>686.01568895000003</v>
      </c>
      <c r="G114" s="130">
        <v>220.02072733</v>
      </c>
      <c r="H114" s="130">
        <v>175.73935410999999</v>
      </c>
      <c r="I114" s="130">
        <v>9.5265374000000005</v>
      </c>
      <c r="J114" s="130">
        <v>35.541736649999997</v>
      </c>
      <c r="K114" s="130">
        <v>130.67108006000001</v>
      </c>
      <c r="L114" s="130">
        <v>493.29096664999997</v>
      </c>
      <c r="M114" s="130">
        <v>128.51605667999999</v>
      </c>
      <c r="N114" s="130">
        <v>0.64274787</v>
      </c>
      <c r="O114" s="130">
        <v>23.053048239999999</v>
      </c>
      <c r="P114" s="130">
        <v>104.82026057</v>
      </c>
      <c r="Q114" s="130">
        <v>364.77490997000001</v>
      </c>
      <c r="R114" s="130">
        <v>17.82339279</v>
      </c>
      <c r="S114" s="130">
        <v>6.0870860100000002</v>
      </c>
      <c r="T114" s="130">
        <v>340.86443116999999</v>
      </c>
      <c r="U114" s="130">
        <v>125.77347091</v>
      </c>
      <c r="V114" s="130">
        <v>318.59727888999998</v>
      </c>
      <c r="W114" s="130"/>
      <c r="X114" s="130"/>
      <c r="Y114" s="130"/>
      <c r="Z114" s="130"/>
      <c r="AA114" s="130"/>
      <c r="AB114" s="130"/>
    </row>
    <row r="115" spans="1:28" hidden="1" outlineLevel="1">
      <c r="A115" s="9">
        <v>43709</v>
      </c>
      <c r="B115" s="130">
        <v>3291.3618735700002</v>
      </c>
      <c r="C115" s="130">
        <v>2721.4486714999998</v>
      </c>
      <c r="D115" s="130">
        <v>2587.0303330699999</v>
      </c>
      <c r="E115" s="130">
        <v>1654.83934843</v>
      </c>
      <c r="F115" s="130">
        <v>705.16632535999997</v>
      </c>
      <c r="G115" s="130">
        <v>227.02465928000001</v>
      </c>
      <c r="H115" s="130">
        <v>134.41833843000001</v>
      </c>
      <c r="I115" s="130">
        <v>9.1083952700000008</v>
      </c>
      <c r="J115" s="130">
        <v>33.91303267</v>
      </c>
      <c r="K115" s="130">
        <v>91.396910489999996</v>
      </c>
      <c r="L115" s="130">
        <v>440.89977615999999</v>
      </c>
      <c r="M115" s="130">
        <v>128.03384305</v>
      </c>
      <c r="N115" s="130">
        <v>0.59110688</v>
      </c>
      <c r="O115" s="130">
        <v>23.51274888</v>
      </c>
      <c r="P115" s="130">
        <v>103.92998729</v>
      </c>
      <c r="Q115" s="130">
        <v>312.86593311000001</v>
      </c>
      <c r="R115" s="130">
        <v>17.09852081</v>
      </c>
      <c r="S115" s="130">
        <v>5.8080830700000003</v>
      </c>
      <c r="T115" s="130">
        <v>289.95932922999998</v>
      </c>
      <c r="U115" s="130">
        <v>129.01342591</v>
      </c>
      <c r="V115" s="130">
        <v>327.18582429999998</v>
      </c>
      <c r="W115" s="130"/>
      <c r="X115" s="130"/>
      <c r="Y115" s="130"/>
      <c r="Z115" s="130"/>
      <c r="AA115" s="130"/>
      <c r="AB115" s="130"/>
    </row>
    <row r="116" spans="1:28" hidden="1" outlineLevel="1">
      <c r="A116" s="9">
        <v>43739</v>
      </c>
      <c r="B116" s="130">
        <v>3354.62520769</v>
      </c>
      <c r="C116" s="130">
        <v>2771.1239852099998</v>
      </c>
      <c r="D116" s="130">
        <v>2636.5106216499998</v>
      </c>
      <c r="E116" s="130">
        <v>1636.23194672</v>
      </c>
      <c r="F116" s="130">
        <v>733.73418084000002</v>
      </c>
      <c r="G116" s="130">
        <v>266.54449409</v>
      </c>
      <c r="H116" s="130">
        <v>134.61336356000001</v>
      </c>
      <c r="I116" s="130">
        <v>9.45950004</v>
      </c>
      <c r="J116" s="130">
        <v>34.662423580000002</v>
      </c>
      <c r="K116" s="130">
        <v>90.491439940000006</v>
      </c>
      <c r="L116" s="130">
        <v>451.24764491000002</v>
      </c>
      <c r="M116" s="130">
        <v>129.38682806</v>
      </c>
      <c r="N116" s="130">
        <v>0.53823728999999998</v>
      </c>
      <c r="O116" s="130">
        <v>24.328218639999999</v>
      </c>
      <c r="P116" s="130">
        <v>104.52037213</v>
      </c>
      <c r="Q116" s="130">
        <v>321.86081684999999</v>
      </c>
      <c r="R116" s="130">
        <v>17.839874349999999</v>
      </c>
      <c r="S116" s="130">
        <v>6.0264427400000002</v>
      </c>
      <c r="T116" s="130">
        <v>297.99449976</v>
      </c>
      <c r="U116" s="130">
        <v>132.25357757</v>
      </c>
      <c r="V116" s="130">
        <v>237.52219137</v>
      </c>
      <c r="W116" s="130"/>
      <c r="X116" s="130"/>
      <c r="Y116" s="130"/>
      <c r="Z116" s="130"/>
      <c r="AA116" s="130"/>
      <c r="AB116" s="130"/>
    </row>
    <row r="117" spans="1:28" hidden="1" outlineLevel="1">
      <c r="A117" s="9">
        <v>43770</v>
      </c>
      <c r="B117" s="130">
        <v>3349.0389086499999</v>
      </c>
      <c r="C117" s="130">
        <v>2784.0661995099999</v>
      </c>
      <c r="D117" s="130">
        <v>2658.7188070299999</v>
      </c>
      <c r="E117" s="130">
        <v>1649.2976586699999</v>
      </c>
      <c r="F117" s="130">
        <v>744.40424596000003</v>
      </c>
      <c r="G117" s="130">
        <v>265.01690239999999</v>
      </c>
      <c r="H117" s="130">
        <v>125.34739248</v>
      </c>
      <c r="I117" s="130">
        <v>9.1079016300000006</v>
      </c>
      <c r="J117" s="130">
        <v>33.077590209999997</v>
      </c>
      <c r="K117" s="130">
        <v>83.161900639999999</v>
      </c>
      <c r="L117" s="130">
        <v>430.63513683999997</v>
      </c>
      <c r="M117" s="130">
        <v>128.86777486</v>
      </c>
      <c r="N117" s="130">
        <v>0.48386270999999997</v>
      </c>
      <c r="O117" s="130">
        <v>24.674114240000002</v>
      </c>
      <c r="P117" s="130">
        <v>103.70979791000001</v>
      </c>
      <c r="Q117" s="130">
        <v>301.76736197999998</v>
      </c>
      <c r="R117" s="130">
        <v>17.241732729999999</v>
      </c>
      <c r="S117" s="130">
        <v>5.7932848000000003</v>
      </c>
      <c r="T117" s="130">
        <v>278.73234445000003</v>
      </c>
      <c r="U117" s="130">
        <v>134.33757230000001</v>
      </c>
      <c r="V117" s="130">
        <v>240.0805532</v>
      </c>
      <c r="W117" s="130"/>
      <c r="X117" s="130"/>
      <c r="Y117" s="130"/>
      <c r="Z117" s="130"/>
      <c r="AA117" s="130"/>
      <c r="AB117" s="130"/>
    </row>
    <row r="118" spans="1:28" hidden="1" outlineLevel="1">
      <c r="A118" s="9">
        <v>43800</v>
      </c>
      <c r="B118" s="130">
        <v>3389.6947523499998</v>
      </c>
      <c r="C118" s="130">
        <v>2818.1733388100001</v>
      </c>
      <c r="D118" s="130">
        <v>2699.7079523299999</v>
      </c>
      <c r="E118" s="130">
        <v>1685.74817136</v>
      </c>
      <c r="F118" s="130">
        <v>758.25702678000005</v>
      </c>
      <c r="G118" s="130">
        <v>255.70275419000001</v>
      </c>
      <c r="H118" s="130">
        <v>118.46538648000001</v>
      </c>
      <c r="I118" s="130">
        <v>8.9169271800000001</v>
      </c>
      <c r="J118" s="130">
        <v>32.596700900000002</v>
      </c>
      <c r="K118" s="130">
        <v>76.951758400000003</v>
      </c>
      <c r="L118" s="130">
        <v>425.93590140999999</v>
      </c>
      <c r="M118" s="130">
        <v>129.42031449000001</v>
      </c>
      <c r="N118" s="130">
        <v>0.42899874999999998</v>
      </c>
      <c r="O118" s="130">
        <v>24.60884038</v>
      </c>
      <c r="P118" s="130">
        <v>104.38247536</v>
      </c>
      <c r="Q118" s="130">
        <v>296.51558691999998</v>
      </c>
      <c r="R118" s="130">
        <v>17.07962805</v>
      </c>
      <c r="S118" s="130">
        <v>5.7041819800000004</v>
      </c>
      <c r="T118" s="130">
        <v>273.73177688999999</v>
      </c>
      <c r="U118" s="130">
        <v>145.58551213000001</v>
      </c>
      <c r="V118" s="130">
        <v>239.93761383</v>
      </c>
      <c r="W118" s="130"/>
      <c r="X118" s="130"/>
      <c r="Y118" s="130"/>
      <c r="Z118" s="130"/>
      <c r="AA118" s="130"/>
      <c r="AB118" s="130"/>
    </row>
    <row r="119" spans="1:28" hidden="1" outlineLevel="1">
      <c r="A119" s="9">
        <v>43831</v>
      </c>
      <c r="B119" s="130">
        <v>3448.2917123500001</v>
      </c>
      <c r="C119" s="130">
        <v>2863.1331735399999</v>
      </c>
      <c r="D119" s="130">
        <v>2740.5139351900002</v>
      </c>
      <c r="E119" s="130">
        <v>1713.45229898</v>
      </c>
      <c r="F119" s="130">
        <v>774.74818798000001</v>
      </c>
      <c r="G119" s="130">
        <v>252.31344823000001</v>
      </c>
      <c r="H119" s="130">
        <v>122.61923835</v>
      </c>
      <c r="I119" s="130">
        <v>9.3926105799999995</v>
      </c>
      <c r="J119" s="130">
        <v>34.2914064</v>
      </c>
      <c r="K119" s="130">
        <v>78.935221369999994</v>
      </c>
      <c r="L119" s="130">
        <v>442.10876116999998</v>
      </c>
      <c r="M119" s="130">
        <v>130.7491498</v>
      </c>
      <c r="N119" s="130">
        <v>0.37262632000000001</v>
      </c>
      <c r="O119" s="130">
        <v>24.98846541</v>
      </c>
      <c r="P119" s="130">
        <v>105.38805807</v>
      </c>
      <c r="Q119" s="130">
        <v>311.35961136999998</v>
      </c>
      <c r="R119" s="130">
        <v>18.062133509999999</v>
      </c>
      <c r="S119" s="130">
        <v>5.9994101300000002</v>
      </c>
      <c r="T119" s="130">
        <v>287.29806773000001</v>
      </c>
      <c r="U119" s="130">
        <v>143.04977764</v>
      </c>
      <c r="V119" s="130">
        <v>457.70445673</v>
      </c>
      <c r="W119" s="130"/>
      <c r="X119" s="130"/>
      <c r="Y119" s="130"/>
      <c r="Z119" s="130"/>
      <c r="AA119" s="130"/>
      <c r="AB119" s="130"/>
    </row>
    <row r="120" spans="1:28" hidden="1" outlineLevel="1">
      <c r="A120" s="9">
        <v>43862</v>
      </c>
      <c r="B120" s="130">
        <v>3493.58550397</v>
      </c>
      <c r="C120" s="130">
        <v>2894.3092357700002</v>
      </c>
      <c r="D120" s="130">
        <v>2773.4466198199998</v>
      </c>
      <c r="E120" s="130">
        <v>1728.9213332500001</v>
      </c>
      <c r="F120" s="130">
        <v>788.54083318999994</v>
      </c>
      <c r="G120" s="130">
        <v>255.98445337999999</v>
      </c>
      <c r="H120" s="130">
        <v>120.86261595000001</v>
      </c>
      <c r="I120" s="130">
        <v>9.2690773499999999</v>
      </c>
      <c r="J120" s="130">
        <v>33.794779630000001</v>
      </c>
      <c r="K120" s="130">
        <v>77.798758969999994</v>
      </c>
      <c r="L120" s="130">
        <v>442.12511678999999</v>
      </c>
      <c r="M120" s="130">
        <v>134.7590246</v>
      </c>
      <c r="N120" s="130">
        <v>0.31507162</v>
      </c>
      <c r="O120" s="130">
        <v>26.41740188</v>
      </c>
      <c r="P120" s="130">
        <v>108.02655110000001</v>
      </c>
      <c r="Q120" s="130">
        <v>307.36609219000002</v>
      </c>
      <c r="R120" s="130">
        <v>17.88807864</v>
      </c>
      <c r="S120" s="130">
        <v>5.9947059300000003</v>
      </c>
      <c r="T120" s="130">
        <v>283.48330762000001</v>
      </c>
      <c r="U120" s="130">
        <v>157.15115141000001</v>
      </c>
      <c r="V120" s="130">
        <v>460.43900559000002</v>
      </c>
      <c r="W120" s="130"/>
      <c r="X120" s="130"/>
      <c r="Y120" s="130"/>
      <c r="Z120" s="130"/>
      <c r="AA120" s="130"/>
      <c r="AB120" s="130"/>
    </row>
    <row r="121" spans="1:28" hidden="1" outlineLevel="1">
      <c r="A121" s="9">
        <v>43891</v>
      </c>
      <c r="B121" s="130">
        <v>3564.98195403</v>
      </c>
      <c r="C121" s="130">
        <v>2921.8942929599998</v>
      </c>
      <c r="D121" s="130">
        <v>2785.5890677500001</v>
      </c>
      <c r="E121" s="130">
        <v>1751.5719318500001</v>
      </c>
      <c r="F121" s="130">
        <v>788.46450358000004</v>
      </c>
      <c r="G121" s="130">
        <v>245.55263231999999</v>
      </c>
      <c r="H121" s="130">
        <v>136.30522521</v>
      </c>
      <c r="I121" s="130">
        <v>10.616274199999999</v>
      </c>
      <c r="J121" s="130">
        <v>38.6128784</v>
      </c>
      <c r="K121" s="130">
        <v>87.076072609999997</v>
      </c>
      <c r="L121" s="130">
        <v>484.38426681999999</v>
      </c>
      <c r="M121" s="130">
        <v>134.81347453999999</v>
      </c>
      <c r="N121" s="130">
        <v>0.25686956</v>
      </c>
      <c r="O121" s="130">
        <v>25.83341587</v>
      </c>
      <c r="P121" s="130">
        <v>108.72318911000001</v>
      </c>
      <c r="Q121" s="130">
        <v>349.57079227999998</v>
      </c>
      <c r="R121" s="130">
        <v>20.523888700000001</v>
      </c>
      <c r="S121" s="130">
        <v>6.8353568300000003</v>
      </c>
      <c r="T121" s="130">
        <v>322.21154675000002</v>
      </c>
      <c r="U121" s="130">
        <v>158.70339425</v>
      </c>
      <c r="V121" s="130">
        <v>525.02109012999995</v>
      </c>
      <c r="W121" s="130"/>
      <c r="X121" s="130"/>
      <c r="Y121" s="130"/>
      <c r="Z121" s="130"/>
      <c r="AA121" s="130"/>
      <c r="AB121" s="130"/>
    </row>
    <row r="122" spans="1:28" hidden="1" outlineLevel="1">
      <c r="A122" s="9">
        <v>43922</v>
      </c>
      <c r="B122" s="130">
        <v>3437.24824463</v>
      </c>
      <c r="C122" s="130">
        <v>2819.10754417</v>
      </c>
      <c r="D122" s="130">
        <v>2692.1083850499999</v>
      </c>
      <c r="E122" s="130">
        <v>1667.7887996699999</v>
      </c>
      <c r="F122" s="130">
        <v>763.23048748999997</v>
      </c>
      <c r="G122" s="130">
        <v>261.08909789000001</v>
      </c>
      <c r="H122" s="130">
        <v>126.99915912</v>
      </c>
      <c r="I122" s="130">
        <v>10.20624198</v>
      </c>
      <c r="J122" s="130">
        <v>37.103656520000001</v>
      </c>
      <c r="K122" s="130">
        <v>79.689260619999999</v>
      </c>
      <c r="L122" s="130">
        <v>468.90291067999999</v>
      </c>
      <c r="M122" s="130">
        <v>133.37840469</v>
      </c>
      <c r="N122" s="130">
        <v>0.19750208999999999</v>
      </c>
      <c r="O122" s="130">
        <v>25.570761780000002</v>
      </c>
      <c r="P122" s="130">
        <v>107.61014082</v>
      </c>
      <c r="Q122" s="130">
        <v>335.52450599000002</v>
      </c>
      <c r="R122" s="130">
        <v>19.80634779</v>
      </c>
      <c r="S122" s="130">
        <v>6.5688529200000003</v>
      </c>
      <c r="T122" s="130">
        <v>309.14930528000002</v>
      </c>
      <c r="U122" s="130">
        <v>149.23778978000001</v>
      </c>
      <c r="V122" s="130">
        <v>511.50624531</v>
      </c>
      <c r="W122" s="130"/>
      <c r="X122" s="130"/>
      <c r="Y122" s="130"/>
      <c r="Z122" s="130"/>
      <c r="AA122" s="130"/>
      <c r="AB122" s="130"/>
    </row>
    <row r="123" spans="1:28" hidden="1" outlineLevel="1">
      <c r="A123" s="9">
        <v>43952</v>
      </c>
      <c r="B123" s="130">
        <v>3426.2561934</v>
      </c>
      <c r="C123" s="130">
        <v>2819.7991336300001</v>
      </c>
      <c r="D123" s="130">
        <v>2692.9993955099999</v>
      </c>
      <c r="E123" s="130">
        <v>1682.93073138</v>
      </c>
      <c r="F123" s="130">
        <v>764.63705576999996</v>
      </c>
      <c r="G123" s="130">
        <v>245.43160836000001</v>
      </c>
      <c r="H123" s="130">
        <v>126.79973812</v>
      </c>
      <c r="I123" s="130">
        <v>10.20015955</v>
      </c>
      <c r="J123" s="130">
        <v>37.016040340000004</v>
      </c>
      <c r="K123" s="130">
        <v>79.583538230000002</v>
      </c>
      <c r="L123" s="130">
        <v>463.04566030000001</v>
      </c>
      <c r="M123" s="130">
        <v>128.74098086999999</v>
      </c>
      <c r="N123" s="130">
        <v>0.13621785</v>
      </c>
      <c r="O123" s="130">
        <v>24.556650449999999</v>
      </c>
      <c r="P123" s="130">
        <v>104.04811257</v>
      </c>
      <c r="Q123" s="130">
        <v>334.30467943000002</v>
      </c>
      <c r="R123" s="130">
        <v>19.840452899999999</v>
      </c>
      <c r="S123" s="130">
        <v>6.55190172</v>
      </c>
      <c r="T123" s="130">
        <v>307.91232480999997</v>
      </c>
      <c r="U123" s="130">
        <v>143.41139946999999</v>
      </c>
      <c r="V123" s="130">
        <v>504.58250462000001</v>
      </c>
      <c r="W123" s="130"/>
      <c r="X123" s="130"/>
      <c r="Y123" s="130"/>
      <c r="Z123" s="130"/>
      <c r="AA123" s="130"/>
      <c r="AB123" s="130"/>
    </row>
    <row r="124" spans="1:28" hidden="1" outlineLevel="1">
      <c r="A124" s="9">
        <v>43983</v>
      </c>
      <c r="B124" s="130">
        <v>3429.3020912000002</v>
      </c>
      <c r="C124" s="130">
        <v>2833.5411664899998</v>
      </c>
      <c r="D124" s="130">
        <v>2708.5112935100001</v>
      </c>
      <c r="E124" s="130">
        <v>1688.98314458</v>
      </c>
      <c r="F124" s="130">
        <v>775.75794624000002</v>
      </c>
      <c r="G124" s="130">
        <v>243.77020268999999</v>
      </c>
      <c r="H124" s="130">
        <v>125.02987297999999</v>
      </c>
      <c r="I124" s="130">
        <v>10.241934219999999</v>
      </c>
      <c r="J124" s="130">
        <v>36.72998158</v>
      </c>
      <c r="K124" s="130">
        <v>78.057957180000002</v>
      </c>
      <c r="L124" s="130">
        <v>458.68338549999999</v>
      </c>
      <c r="M124" s="130">
        <v>127.2278345</v>
      </c>
      <c r="N124" s="130">
        <v>0.12518141999999999</v>
      </c>
      <c r="O124" s="130">
        <v>23.564895159999999</v>
      </c>
      <c r="P124" s="130">
        <v>103.53775792</v>
      </c>
      <c r="Q124" s="130">
        <v>331.45555100000001</v>
      </c>
      <c r="R124" s="130">
        <v>19.761791540000001</v>
      </c>
      <c r="S124" s="130">
        <v>6.4621036800000002</v>
      </c>
      <c r="T124" s="130">
        <v>305.23165577999998</v>
      </c>
      <c r="U124" s="130">
        <v>137.07753921</v>
      </c>
      <c r="V124" s="130">
        <v>427.78856466000002</v>
      </c>
      <c r="W124" s="130"/>
      <c r="X124" s="130"/>
      <c r="Y124" s="130"/>
      <c r="Z124" s="130"/>
      <c r="AA124" s="130"/>
      <c r="AB124" s="130"/>
    </row>
    <row r="125" spans="1:28" hidden="1" outlineLevel="1">
      <c r="A125" s="9">
        <v>44013</v>
      </c>
      <c r="B125" s="130">
        <v>3482.5986176500001</v>
      </c>
      <c r="C125" s="130">
        <v>2876.72231573</v>
      </c>
      <c r="D125" s="130">
        <v>2749.1152538699998</v>
      </c>
      <c r="E125" s="130">
        <v>1707.0723387600001</v>
      </c>
      <c r="F125" s="130">
        <v>791.65300851999996</v>
      </c>
      <c r="G125" s="130">
        <v>250.38990659000001</v>
      </c>
      <c r="H125" s="130">
        <v>127.60706186</v>
      </c>
      <c r="I125" s="130">
        <v>10.52207542</v>
      </c>
      <c r="J125" s="130">
        <v>37.733490930000002</v>
      </c>
      <c r="K125" s="130">
        <v>79.351495510000007</v>
      </c>
      <c r="L125" s="130">
        <v>473.88354557000002</v>
      </c>
      <c r="M125" s="130">
        <v>129.08243454999999</v>
      </c>
      <c r="N125" s="130">
        <v>0.11521096</v>
      </c>
      <c r="O125" s="130">
        <v>21.428448419999999</v>
      </c>
      <c r="P125" s="130">
        <v>107.53877516999999</v>
      </c>
      <c r="Q125" s="130">
        <v>344.80111102000001</v>
      </c>
      <c r="R125" s="130">
        <v>20.58608791</v>
      </c>
      <c r="S125" s="130">
        <v>6.6901366600000003</v>
      </c>
      <c r="T125" s="130">
        <v>317.52488645</v>
      </c>
      <c r="U125" s="130">
        <v>131.99275635000001</v>
      </c>
      <c r="V125" s="130">
        <v>517.14831505999996</v>
      </c>
      <c r="W125" s="130"/>
      <c r="X125" s="130"/>
      <c r="Y125" s="130"/>
      <c r="Z125" s="130"/>
      <c r="AA125" s="130"/>
      <c r="AB125" s="130"/>
    </row>
    <row r="126" spans="1:28" hidden="1" outlineLevel="1">
      <c r="A126" s="9">
        <v>44044</v>
      </c>
      <c r="B126" s="130">
        <v>3529.98961345</v>
      </c>
      <c r="C126" s="130">
        <v>2914.91190805</v>
      </c>
      <c r="D126" s="130">
        <v>2788.53476404</v>
      </c>
      <c r="E126" s="130">
        <v>1731.7760668400001</v>
      </c>
      <c r="F126" s="130">
        <v>805.86645290000001</v>
      </c>
      <c r="G126" s="130">
        <v>250.89224429999999</v>
      </c>
      <c r="H126" s="130">
        <v>126.37714400999999</v>
      </c>
      <c r="I126" s="130">
        <v>10.445045390000001</v>
      </c>
      <c r="J126" s="130">
        <v>37.439850180000001</v>
      </c>
      <c r="K126" s="130">
        <v>78.492248439999997</v>
      </c>
      <c r="L126" s="130">
        <v>473.10001011000003</v>
      </c>
      <c r="M126" s="130">
        <v>131.16300601</v>
      </c>
      <c r="N126" s="130">
        <v>0.10786264</v>
      </c>
      <c r="O126" s="130">
        <v>19.947794940000001</v>
      </c>
      <c r="P126" s="130">
        <v>111.10734843</v>
      </c>
      <c r="Q126" s="130">
        <v>341.93700410000002</v>
      </c>
      <c r="R126" s="130">
        <v>20.509902929999999</v>
      </c>
      <c r="S126" s="130">
        <v>6.6242804199999998</v>
      </c>
      <c r="T126" s="130">
        <v>314.80282075000002</v>
      </c>
      <c r="U126" s="130">
        <v>141.97769529000001</v>
      </c>
      <c r="V126" s="130">
        <v>518.61923743</v>
      </c>
      <c r="W126" s="130"/>
      <c r="X126" s="130"/>
      <c r="Y126" s="130"/>
      <c r="Z126" s="130"/>
      <c r="AA126" s="130"/>
      <c r="AB126" s="130"/>
    </row>
    <row r="127" spans="1:28" hidden="1" outlineLevel="1">
      <c r="A127" s="9">
        <v>44075</v>
      </c>
      <c r="B127" s="130">
        <v>3535.9524770899998</v>
      </c>
      <c r="C127" s="130">
        <v>2895.1670612299999</v>
      </c>
      <c r="D127" s="130">
        <v>2765.84715633</v>
      </c>
      <c r="E127" s="130">
        <v>1712.1752654100001</v>
      </c>
      <c r="F127" s="130">
        <v>806.52275382000005</v>
      </c>
      <c r="G127" s="130">
        <v>247.14913709999999</v>
      </c>
      <c r="H127" s="130">
        <v>129.31990490000001</v>
      </c>
      <c r="I127" s="130">
        <v>10.75473129</v>
      </c>
      <c r="J127" s="130">
        <v>38.500049580000002</v>
      </c>
      <c r="K127" s="130">
        <v>80.065124030000007</v>
      </c>
      <c r="L127" s="130">
        <v>485.5240483</v>
      </c>
      <c r="M127" s="130">
        <v>135.07317119000001</v>
      </c>
      <c r="N127" s="130">
        <v>0.10786264</v>
      </c>
      <c r="O127" s="130">
        <v>19.128573450000001</v>
      </c>
      <c r="P127" s="130">
        <v>115.8367351</v>
      </c>
      <c r="Q127" s="130">
        <v>350.45087711000002</v>
      </c>
      <c r="R127" s="130">
        <v>21.2079187</v>
      </c>
      <c r="S127" s="130">
        <v>5.1478843200000002</v>
      </c>
      <c r="T127" s="130">
        <v>324.09507409000003</v>
      </c>
      <c r="U127" s="130">
        <v>155.26136756</v>
      </c>
      <c r="V127" s="130">
        <v>529.76942150000002</v>
      </c>
      <c r="W127" s="130"/>
      <c r="X127" s="130"/>
      <c r="Y127" s="130"/>
      <c r="Z127" s="130"/>
      <c r="AA127" s="130"/>
      <c r="AB127" s="130"/>
    </row>
    <row r="128" spans="1:28" hidden="1" outlineLevel="1">
      <c r="A128" s="9">
        <v>44105</v>
      </c>
      <c r="B128" s="130">
        <v>3399.1851225700002</v>
      </c>
      <c r="C128" s="130">
        <v>2815.8478366700001</v>
      </c>
      <c r="D128" s="130">
        <v>2702.34670082</v>
      </c>
      <c r="E128" s="130">
        <v>1645.82873322</v>
      </c>
      <c r="F128" s="130">
        <v>806.85851552999998</v>
      </c>
      <c r="G128" s="130">
        <v>249.65945206999999</v>
      </c>
      <c r="H128" s="130">
        <v>113.50113585</v>
      </c>
      <c r="I128" s="130">
        <v>10.753411310000001</v>
      </c>
      <c r="J128" s="130">
        <v>29.00841655</v>
      </c>
      <c r="K128" s="130">
        <v>73.73930799</v>
      </c>
      <c r="L128" s="130">
        <v>429.60974787999999</v>
      </c>
      <c r="M128" s="130">
        <v>136.71831842</v>
      </c>
      <c r="N128" s="130">
        <v>0.10786264</v>
      </c>
      <c r="O128" s="130">
        <v>18.478072560000001</v>
      </c>
      <c r="P128" s="130">
        <v>118.13238321999999</v>
      </c>
      <c r="Q128" s="130">
        <v>292.89142945999998</v>
      </c>
      <c r="R128" s="130">
        <v>0</v>
      </c>
      <c r="S128" s="130">
        <v>5.1577455499999996</v>
      </c>
      <c r="T128" s="130">
        <v>287.73368391000002</v>
      </c>
      <c r="U128" s="130">
        <v>153.72753802</v>
      </c>
      <c r="V128" s="130">
        <v>508.41659045</v>
      </c>
      <c r="W128" s="130"/>
      <c r="X128" s="130"/>
      <c r="Y128" s="130"/>
      <c r="Z128" s="130"/>
      <c r="AA128" s="130"/>
      <c r="AB128" s="130"/>
    </row>
    <row r="129" spans="1:28" hidden="1" outlineLevel="1">
      <c r="A129" s="9">
        <v>44136</v>
      </c>
      <c r="B129" s="130">
        <v>3401.6429927600002</v>
      </c>
      <c r="C129" s="130">
        <v>2828.2933610800001</v>
      </c>
      <c r="D129" s="130">
        <v>2714.7094329199999</v>
      </c>
      <c r="E129" s="130">
        <v>1655.4750489200001</v>
      </c>
      <c r="F129" s="130">
        <v>807.05270818999998</v>
      </c>
      <c r="G129" s="130">
        <v>252.18167581</v>
      </c>
      <c r="H129" s="130">
        <v>113.58392816</v>
      </c>
      <c r="I129" s="130">
        <v>10.778452570000001</v>
      </c>
      <c r="J129" s="130">
        <v>29.03745752</v>
      </c>
      <c r="K129" s="130">
        <v>73.768018069999997</v>
      </c>
      <c r="L129" s="130">
        <v>410.37478857000002</v>
      </c>
      <c r="M129" s="130">
        <v>133.06714488</v>
      </c>
      <c r="N129" s="130">
        <v>0.10786264</v>
      </c>
      <c r="O129" s="130">
        <v>18.895901980000001</v>
      </c>
      <c r="P129" s="130">
        <v>114.06338026</v>
      </c>
      <c r="Q129" s="130">
        <v>277.30764369000002</v>
      </c>
      <c r="R129" s="130">
        <v>0</v>
      </c>
      <c r="S129" s="130">
        <v>5.1516420199999997</v>
      </c>
      <c r="T129" s="130">
        <v>272.15600167000002</v>
      </c>
      <c r="U129" s="130">
        <v>162.97484310999999</v>
      </c>
      <c r="V129" s="130">
        <v>516.79846759999998</v>
      </c>
      <c r="W129" s="130"/>
      <c r="X129" s="130"/>
      <c r="Y129" s="130"/>
      <c r="Z129" s="130"/>
      <c r="AA129" s="130"/>
      <c r="AB129" s="130"/>
    </row>
    <row r="130" spans="1:28" hidden="1" outlineLevel="1">
      <c r="A130" s="9">
        <v>44166</v>
      </c>
      <c r="B130" s="130">
        <v>3325.0568019299999</v>
      </c>
      <c r="C130" s="130">
        <v>2736.7766049400002</v>
      </c>
      <c r="D130" s="130">
        <v>2660.17979139</v>
      </c>
      <c r="E130" s="130">
        <v>1621.3550350800001</v>
      </c>
      <c r="F130" s="130">
        <v>790.76399965999997</v>
      </c>
      <c r="G130" s="130">
        <v>248.06075665</v>
      </c>
      <c r="H130" s="130">
        <v>76.596813549999993</v>
      </c>
      <c r="I130" s="130">
        <v>10.568640609999999</v>
      </c>
      <c r="J130" s="130">
        <v>4.6203482200000003</v>
      </c>
      <c r="K130" s="130">
        <v>61.407824720000001</v>
      </c>
      <c r="L130" s="130">
        <v>407.41896573000002</v>
      </c>
      <c r="M130" s="130">
        <v>134.60033544000001</v>
      </c>
      <c r="N130" s="130">
        <v>0.10786264</v>
      </c>
      <c r="O130" s="130">
        <v>19.984347199999998</v>
      </c>
      <c r="P130" s="130">
        <v>114.5081256</v>
      </c>
      <c r="Q130" s="130">
        <v>272.81863028999999</v>
      </c>
      <c r="R130" s="130">
        <v>0</v>
      </c>
      <c r="S130" s="130">
        <v>5.0725559599999999</v>
      </c>
      <c r="T130" s="130">
        <v>267.74607433</v>
      </c>
      <c r="U130" s="130">
        <v>180.86123126000001</v>
      </c>
      <c r="V130" s="130">
        <v>503.50319593</v>
      </c>
      <c r="W130" s="130"/>
      <c r="X130" s="130"/>
      <c r="Y130" s="130"/>
      <c r="Z130" s="130"/>
      <c r="AA130" s="130"/>
      <c r="AB130" s="130"/>
    </row>
    <row r="131" spans="1:28" hidden="1" outlineLevel="1">
      <c r="A131" s="9">
        <v>44197</v>
      </c>
      <c r="B131" s="130">
        <v>3339.9064013500001</v>
      </c>
      <c r="C131" s="130">
        <v>2748.6506927</v>
      </c>
      <c r="D131" s="130">
        <v>2672.76854727</v>
      </c>
      <c r="E131" s="130">
        <v>1625.59890913</v>
      </c>
      <c r="F131" s="130">
        <v>793.74919583999997</v>
      </c>
      <c r="G131" s="130">
        <v>253.42044229999999</v>
      </c>
      <c r="H131" s="130">
        <v>75.882145429999994</v>
      </c>
      <c r="I131" s="130">
        <v>10.540429230000001</v>
      </c>
      <c r="J131" s="130">
        <v>4.2953333999999996</v>
      </c>
      <c r="K131" s="130">
        <v>61.046382800000003</v>
      </c>
      <c r="L131" s="130">
        <v>408.65885311</v>
      </c>
      <c r="M131" s="130">
        <v>135.50101189</v>
      </c>
      <c r="N131" s="130">
        <v>0.10786264</v>
      </c>
      <c r="O131" s="130">
        <v>21.325881290000002</v>
      </c>
      <c r="P131" s="130">
        <v>114.06726796</v>
      </c>
      <c r="Q131" s="130">
        <v>273.15784122000002</v>
      </c>
      <c r="R131" s="130">
        <v>0</v>
      </c>
      <c r="S131" s="130">
        <v>5.0525009299999999</v>
      </c>
      <c r="T131" s="130">
        <v>268.10534029000002</v>
      </c>
      <c r="U131" s="130">
        <v>182.59685554000001</v>
      </c>
      <c r="V131" s="130">
        <v>506.53521181000002</v>
      </c>
      <c r="W131" s="130"/>
      <c r="X131" s="130"/>
      <c r="Y131" s="130"/>
      <c r="Z131" s="130"/>
      <c r="AA131" s="130"/>
      <c r="AB131" s="130"/>
    </row>
    <row r="132" spans="1:28" hidden="1" outlineLevel="1">
      <c r="A132" s="9">
        <v>44228</v>
      </c>
      <c r="B132" s="130">
        <v>3382.6122198399999</v>
      </c>
      <c r="C132" s="130">
        <v>2780.8986012999999</v>
      </c>
      <c r="D132" s="130">
        <v>2707.99013487</v>
      </c>
      <c r="E132" s="130">
        <v>1644.86714338</v>
      </c>
      <c r="F132" s="130">
        <v>802.24385827000003</v>
      </c>
      <c r="G132" s="130">
        <v>260.87913322000003</v>
      </c>
      <c r="H132" s="130">
        <v>72.908466430000004</v>
      </c>
      <c r="I132" s="130">
        <v>10.44886047</v>
      </c>
      <c r="J132" s="130">
        <v>3.6918116099999998</v>
      </c>
      <c r="K132" s="130">
        <v>58.767794350000003</v>
      </c>
      <c r="L132" s="130">
        <v>408.65391777000002</v>
      </c>
      <c r="M132" s="130">
        <v>136.06116567999999</v>
      </c>
      <c r="N132" s="130">
        <v>0.10786264</v>
      </c>
      <c r="O132" s="130">
        <v>21.046070660000002</v>
      </c>
      <c r="P132" s="130">
        <v>114.90723238</v>
      </c>
      <c r="Q132" s="130">
        <v>272.59275208999998</v>
      </c>
      <c r="R132" s="130">
        <v>0</v>
      </c>
      <c r="S132" s="130">
        <v>4.9999772399999998</v>
      </c>
      <c r="T132" s="130">
        <v>267.59277485000001</v>
      </c>
      <c r="U132" s="130">
        <v>193.05970077000001</v>
      </c>
      <c r="V132" s="130">
        <v>495.68367375999998</v>
      </c>
      <c r="W132" s="130"/>
      <c r="X132" s="130"/>
      <c r="Y132" s="130"/>
      <c r="Z132" s="130"/>
      <c r="AA132" s="130"/>
      <c r="AB132" s="130"/>
    </row>
    <row r="133" spans="1:28" hidden="1" outlineLevel="1">
      <c r="A133" s="9">
        <v>44256</v>
      </c>
      <c r="B133" s="130">
        <v>3472.0161148500001</v>
      </c>
      <c r="C133" s="130">
        <v>2845.09089249</v>
      </c>
      <c r="D133" s="130">
        <v>2773.5344367100001</v>
      </c>
      <c r="E133" s="130">
        <v>1693.6264058100001</v>
      </c>
      <c r="F133" s="130">
        <v>817.59781453000005</v>
      </c>
      <c r="G133" s="130">
        <v>262.31021636999998</v>
      </c>
      <c r="H133" s="130">
        <v>71.556455779999993</v>
      </c>
      <c r="I133" s="130">
        <v>10.37632966</v>
      </c>
      <c r="J133" s="130">
        <v>3.6829487900000002</v>
      </c>
      <c r="K133" s="130">
        <v>57.49717733</v>
      </c>
      <c r="L133" s="130">
        <v>411.19618871</v>
      </c>
      <c r="M133" s="130">
        <v>139.74627419999999</v>
      </c>
      <c r="N133" s="130">
        <v>0.10786264</v>
      </c>
      <c r="O133" s="130">
        <v>20.234926359999999</v>
      </c>
      <c r="P133" s="130">
        <v>119.40348520000001</v>
      </c>
      <c r="Q133" s="130">
        <v>271.44991450999999</v>
      </c>
      <c r="R133" s="130">
        <v>0</v>
      </c>
      <c r="S133" s="130">
        <v>4.9865307400000001</v>
      </c>
      <c r="T133" s="130">
        <v>266.46338377000001</v>
      </c>
      <c r="U133" s="130">
        <v>215.72903364999999</v>
      </c>
      <c r="V133" s="130">
        <v>506.91473396999999</v>
      </c>
      <c r="W133" s="130"/>
      <c r="X133" s="130"/>
      <c r="Y133" s="130"/>
      <c r="Z133" s="130"/>
      <c r="AA133" s="130"/>
      <c r="AB133" s="130"/>
    </row>
    <row r="134" spans="1:28" hidden="1" outlineLevel="1">
      <c r="A134" s="9">
        <v>44287</v>
      </c>
      <c r="B134" s="130">
        <v>3519.79555695</v>
      </c>
      <c r="C134" s="130">
        <v>2875.2753283799998</v>
      </c>
      <c r="D134" s="130">
        <v>2804.00349697</v>
      </c>
      <c r="E134" s="130">
        <v>1696.94186547</v>
      </c>
      <c r="F134" s="130">
        <v>834.11635148000005</v>
      </c>
      <c r="G134" s="130">
        <v>272.94528001999998</v>
      </c>
      <c r="H134" s="130">
        <v>71.271831410000004</v>
      </c>
      <c r="I134" s="130">
        <v>10.327300340000001</v>
      </c>
      <c r="J134" s="130">
        <v>3.61813992</v>
      </c>
      <c r="K134" s="130">
        <v>57.326391149999999</v>
      </c>
      <c r="L134" s="130">
        <v>419.09928522000001</v>
      </c>
      <c r="M134" s="130">
        <v>150.54314975</v>
      </c>
      <c r="N134" s="130">
        <v>0.10786264</v>
      </c>
      <c r="O134" s="130">
        <v>22.23778055</v>
      </c>
      <c r="P134" s="130">
        <v>128.19750655999999</v>
      </c>
      <c r="Q134" s="130">
        <v>268.55613547000002</v>
      </c>
      <c r="R134" s="130">
        <v>0</v>
      </c>
      <c r="S134" s="130">
        <v>4.9540032900000002</v>
      </c>
      <c r="T134" s="130">
        <v>263.60213218000001</v>
      </c>
      <c r="U134" s="130">
        <v>225.42094334999999</v>
      </c>
      <c r="V134" s="130">
        <v>518.85282198000004</v>
      </c>
      <c r="W134" s="130"/>
      <c r="X134" s="130"/>
      <c r="Y134" s="130"/>
      <c r="Z134" s="130"/>
      <c r="AA134" s="130"/>
      <c r="AB134" s="130"/>
    </row>
    <row r="135" spans="1:28" hidden="1" outlineLevel="1">
      <c r="A135" s="9">
        <v>44317</v>
      </c>
      <c r="B135" s="130">
        <v>3612.6012612499999</v>
      </c>
      <c r="C135" s="130">
        <v>2962.3567784699999</v>
      </c>
      <c r="D135" s="130">
        <v>2891.8257625699998</v>
      </c>
      <c r="E135" s="130">
        <v>1749.0181880499999</v>
      </c>
      <c r="F135" s="130">
        <v>853.09750788999997</v>
      </c>
      <c r="G135" s="130">
        <v>289.71006662999997</v>
      </c>
      <c r="H135" s="130">
        <v>70.5310159</v>
      </c>
      <c r="I135" s="130">
        <v>10.237631179999999</v>
      </c>
      <c r="J135" s="130">
        <v>3.5855962699999999</v>
      </c>
      <c r="K135" s="130">
        <v>56.707788450000002</v>
      </c>
      <c r="L135" s="130">
        <v>412.17153803000002</v>
      </c>
      <c r="M135" s="130">
        <v>154.49225093000001</v>
      </c>
      <c r="N135" s="130">
        <v>0.10786264</v>
      </c>
      <c r="O135" s="130">
        <v>21.595077839999998</v>
      </c>
      <c r="P135" s="130">
        <v>132.78931044999999</v>
      </c>
      <c r="Q135" s="130">
        <v>257.67928710000001</v>
      </c>
      <c r="R135" s="130">
        <v>0</v>
      </c>
      <c r="S135" s="130">
        <v>4.9040660300000001</v>
      </c>
      <c r="T135" s="130">
        <v>252.77522106999999</v>
      </c>
      <c r="U135" s="130">
        <v>238.07294475</v>
      </c>
      <c r="V135" s="130">
        <v>527.43642244</v>
      </c>
      <c r="W135" s="130"/>
      <c r="X135" s="130"/>
      <c r="Y135" s="130"/>
      <c r="Z135" s="130"/>
      <c r="AA135" s="130"/>
      <c r="AB135" s="130"/>
    </row>
    <row r="136" spans="1:28" hidden="1" outlineLevel="1">
      <c r="A136" s="9">
        <v>44348</v>
      </c>
      <c r="B136" s="130">
        <v>3681.86809528</v>
      </c>
      <c r="C136" s="130">
        <v>3019.8459479399999</v>
      </c>
      <c r="D136" s="130">
        <v>2954.1828757899998</v>
      </c>
      <c r="E136" s="130">
        <v>1790.7362231899999</v>
      </c>
      <c r="F136" s="130">
        <v>863.66982695000002</v>
      </c>
      <c r="G136" s="130">
        <v>299.77682564999998</v>
      </c>
      <c r="H136" s="130">
        <v>65.663072150000005</v>
      </c>
      <c r="I136" s="130">
        <v>10.112683519999999</v>
      </c>
      <c r="J136" s="130">
        <v>2.2536190299999999</v>
      </c>
      <c r="K136" s="130">
        <v>53.296769599999998</v>
      </c>
      <c r="L136" s="130">
        <v>411.1099054</v>
      </c>
      <c r="M136" s="130">
        <v>159.49900858000001</v>
      </c>
      <c r="N136" s="130">
        <v>0.10786264</v>
      </c>
      <c r="O136" s="130">
        <v>21.139759649999998</v>
      </c>
      <c r="P136" s="130">
        <v>138.25138629</v>
      </c>
      <c r="Q136" s="130">
        <v>251.61089681999999</v>
      </c>
      <c r="R136" s="130">
        <v>0</v>
      </c>
      <c r="S136" s="130">
        <v>4.8426272499999996</v>
      </c>
      <c r="T136" s="130">
        <v>246.76826957</v>
      </c>
      <c r="U136" s="130">
        <v>250.91224194</v>
      </c>
      <c r="V136" s="130">
        <v>534.42010732000006</v>
      </c>
      <c r="W136" s="130"/>
      <c r="X136" s="130"/>
      <c r="Y136" s="130"/>
      <c r="Z136" s="130"/>
      <c r="AA136" s="130"/>
      <c r="AB136" s="130"/>
    </row>
    <row r="137" spans="1:28" hidden="1" outlineLevel="1">
      <c r="A137" s="9">
        <v>44378</v>
      </c>
      <c r="B137" s="130">
        <v>3789.02608362</v>
      </c>
      <c r="C137" s="130">
        <v>3101.0156907199998</v>
      </c>
      <c r="D137" s="130">
        <v>3038.0623218999999</v>
      </c>
      <c r="E137" s="130">
        <v>1835.0082750900001</v>
      </c>
      <c r="F137" s="130">
        <v>886.58238513000003</v>
      </c>
      <c r="G137" s="130">
        <v>316.47166168000001</v>
      </c>
      <c r="H137" s="130">
        <v>62.953368820000001</v>
      </c>
      <c r="I137" s="130">
        <v>10.00978031</v>
      </c>
      <c r="J137" s="130">
        <v>2.2296036400000001</v>
      </c>
      <c r="K137" s="130">
        <v>50.713984869999997</v>
      </c>
      <c r="L137" s="130">
        <v>411.55323448000001</v>
      </c>
      <c r="M137" s="130">
        <v>164.34314931</v>
      </c>
      <c r="N137" s="130">
        <v>0.10786264</v>
      </c>
      <c r="O137" s="130">
        <v>20.310879270000001</v>
      </c>
      <c r="P137" s="130">
        <v>143.92440740000001</v>
      </c>
      <c r="Q137" s="130">
        <v>247.21008517000001</v>
      </c>
      <c r="R137" s="130">
        <v>0</v>
      </c>
      <c r="S137" s="130">
        <v>4.7895762900000003</v>
      </c>
      <c r="T137" s="130">
        <v>242.42050888</v>
      </c>
      <c r="U137" s="130">
        <v>276.45715841999998</v>
      </c>
      <c r="V137" s="130">
        <v>538.99306191999995</v>
      </c>
      <c r="W137" s="130"/>
      <c r="X137" s="130"/>
      <c r="Y137" s="130"/>
      <c r="Z137" s="130"/>
      <c r="AA137" s="130"/>
      <c r="AB137" s="130"/>
    </row>
    <row r="138" spans="1:28" hidden="1" outlineLevel="1">
      <c r="A138" s="9">
        <v>44409</v>
      </c>
      <c r="B138" s="130">
        <v>3915.4280519700001</v>
      </c>
      <c r="C138" s="130">
        <v>3210.9364818600002</v>
      </c>
      <c r="D138" s="130">
        <v>3149.2413203199999</v>
      </c>
      <c r="E138" s="130">
        <v>1917.4426380100001</v>
      </c>
      <c r="F138" s="130">
        <v>915.32473931000004</v>
      </c>
      <c r="G138" s="130">
        <v>316.47394300000002</v>
      </c>
      <c r="H138" s="130">
        <v>61.695161540000001</v>
      </c>
      <c r="I138" s="130">
        <v>10.002835470000001</v>
      </c>
      <c r="J138" s="130">
        <v>2.21329303</v>
      </c>
      <c r="K138" s="130">
        <v>49.479033039999997</v>
      </c>
      <c r="L138" s="130">
        <v>417.59497292999998</v>
      </c>
      <c r="M138" s="130">
        <v>171.70869841000001</v>
      </c>
      <c r="N138" s="130">
        <v>0.10786264</v>
      </c>
      <c r="O138" s="130">
        <v>20.11942758</v>
      </c>
      <c r="P138" s="130">
        <v>151.48140819</v>
      </c>
      <c r="Q138" s="130">
        <v>245.88627452</v>
      </c>
      <c r="R138" s="130">
        <v>0</v>
      </c>
      <c r="S138" s="130">
        <v>4.7820373800000002</v>
      </c>
      <c r="T138" s="130">
        <v>241.10423714000001</v>
      </c>
      <c r="U138" s="130">
        <v>286.89659718000001</v>
      </c>
      <c r="V138" s="130">
        <v>550.30401969000002</v>
      </c>
      <c r="W138" s="130"/>
      <c r="X138" s="130"/>
      <c r="Y138" s="130"/>
      <c r="Z138" s="130"/>
      <c r="AA138" s="130"/>
      <c r="AB138" s="130"/>
    </row>
    <row r="139" spans="1:28" hidden="1" outlineLevel="1">
      <c r="A139" s="9">
        <v>44440</v>
      </c>
      <c r="B139" s="130">
        <v>3934.42273424</v>
      </c>
      <c r="C139" s="130">
        <v>3224.4649626400001</v>
      </c>
      <c r="D139" s="130">
        <v>3165.6567937599998</v>
      </c>
      <c r="E139" s="130">
        <v>1857.0881585499999</v>
      </c>
      <c r="F139" s="130">
        <v>987.92303566999999</v>
      </c>
      <c r="G139" s="130">
        <v>320.64559953999998</v>
      </c>
      <c r="H139" s="130">
        <v>58.808168879999997</v>
      </c>
      <c r="I139" s="130">
        <v>9.8963833300000008</v>
      </c>
      <c r="J139" s="130">
        <v>2.0437463199999999</v>
      </c>
      <c r="K139" s="130">
        <v>46.868039230000001</v>
      </c>
      <c r="L139" s="130">
        <v>417.98300490000003</v>
      </c>
      <c r="M139" s="130">
        <v>175.95761587000001</v>
      </c>
      <c r="N139" s="130">
        <v>0.10786264</v>
      </c>
      <c r="O139" s="130">
        <v>19.367043720000002</v>
      </c>
      <c r="P139" s="130">
        <v>156.48270951000001</v>
      </c>
      <c r="Q139" s="130">
        <v>242.02538903000001</v>
      </c>
      <c r="R139" s="130">
        <v>0</v>
      </c>
      <c r="S139" s="130">
        <v>4.7289326300000001</v>
      </c>
      <c r="T139" s="130">
        <v>237.29645640000001</v>
      </c>
      <c r="U139" s="130">
        <v>291.97476669999998</v>
      </c>
      <c r="V139" s="130">
        <v>556.15291620999994</v>
      </c>
      <c r="W139" s="130"/>
      <c r="X139" s="130"/>
      <c r="Y139" s="130"/>
      <c r="Z139" s="130"/>
      <c r="AA139" s="130"/>
      <c r="AB139" s="130"/>
    </row>
    <row r="140" spans="1:28" hidden="1" outlineLevel="1">
      <c r="A140" s="9">
        <v>44470</v>
      </c>
      <c r="B140" s="130">
        <v>3947.86849803</v>
      </c>
      <c r="C140" s="130">
        <v>3230.8862833600001</v>
      </c>
      <c r="D140" s="130">
        <v>3176.1776107999999</v>
      </c>
      <c r="E140" s="130">
        <v>1818.7981287099999</v>
      </c>
      <c r="F140" s="130">
        <v>992.98472344000004</v>
      </c>
      <c r="G140" s="130">
        <v>364.39475864999997</v>
      </c>
      <c r="H140" s="130">
        <v>54.708672559999997</v>
      </c>
      <c r="I140" s="130">
        <v>9.81736437</v>
      </c>
      <c r="J140" s="130">
        <v>2.0245590199999999</v>
      </c>
      <c r="K140" s="130">
        <v>42.866749169999999</v>
      </c>
      <c r="L140" s="130">
        <v>404.87241412999998</v>
      </c>
      <c r="M140" s="130">
        <v>178.05224372000001</v>
      </c>
      <c r="N140" s="130">
        <v>0.10786264</v>
      </c>
      <c r="O140" s="130">
        <v>18.754102159999999</v>
      </c>
      <c r="P140" s="130">
        <v>159.19027892</v>
      </c>
      <c r="Q140" s="130">
        <v>226.82017041</v>
      </c>
      <c r="R140" s="130">
        <v>0</v>
      </c>
      <c r="S140" s="130">
        <v>4.6666627700000003</v>
      </c>
      <c r="T140" s="130">
        <v>222.15350763999999</v>
      </c>
      <c r="U140" s="130">
        <v>312.10980053999998</v>
      </c>
      <c r="V140" s="130">
        <v>551.72054627</v>
      </c>
      <c r="W140" s="130"/>
      <c r="X140" s="130"/>
      <c r="Y140" s="130"/>
      <c r="Z140" s="130"/>
      <c r="AA140" s="130"/>
      <c r="AB140" s="130"/>
    </row>
    <row r="141" spans="1:28" hidden="1" outlineLevel="1">
      <c r="A141" s="9">
        <v>44501</v>
      </c>
      <c r="B141" s="130">
        <v>4039.4488495599999</v>
      </c>
      <c r="C141" s="130">
        <v>3299.3823619899999</v>
      </c>
      <c r="D141" s="130">
        <v>3243.0060152199999</v>
      </c>
      <c r="E141" s="130">
        <v>1897.0153114699999</v>
      </c>
      <c r="F141" s="130">
        <v>1013.83418517</v>
      </c>
      <c r="G141" s="130">
        <v>332.15651858000001</v>
      </c>
      <c r="H141" s="130">
        <v>56.376346769999998</v>
      </c>
      <c r="I141" s="130">
        <v>10.11754208</v>
      </c>
      <c r="J141" s="130">
        <v>2.08421178</v>
      </c>
      <c r="K141" s="130">
        <v>44.174592910000001</v>
      </c>
      <c r="L141" s="130">
        <v>414.13642362000002</v>
      </c>
      <c r="M141" s="130">
        <v>186.04322293000001</v>
      </c>
      <c r="N141" s="130">
        <v>0.10786264</v>
      </c>
      <c r="O141" s="130">
        <v>19.14207189</v>
      </c>
      <c r="P141" s="130">
        <v>166.79328839999999</v>
      </c>
      <c r="Q141" s="130">
        <v>228.09320069</v>
      </c>
      <c r="R141" s="130">
        <v>0</v>
      </c>
      <c r="S141" s="130">
        <v>4.76829254</v>
      </c>
      <c r="T141" s="130">
        <v>223.32490815</v>
      </c>
      <c r="U141" s="130">
        <v>325.93006394999998</v>
      </c>
      <c r="V141" s="130">
        <v>569.79561999999999</v>
      </c>
      <c r="W141" s="130"/>
      <c r="X141" s="130"/>
      <c r="Y141" s="130"/>
      <c r="Z141" s="130"/>
      <c r="AA141" s="130"/>
      <c r="AB141" s="130"/>
    </row>
    <row r="142" spans="1:28" hidden="1" outlineLevel="1">
      <c r="A142" s="9">
        <v>44531</v>
      </c>
      <c r="B142" s="130">
        <v>4061.6579011899998</v>
      </c>
      <c r="C142" s="130">
        <v>3293.3083302300001</v>
      </c>
      <c r="D142" s="130">
        <v>3238.0387683399999</v>
      </c>
      <c r="E142" s="130">
        <v>1896.2485331400001</v>
      </c>
      <c r="F142" s="130">
        <v>1019.45986639</v>
      </c>
      <c r="G142" s="130">
        <v>322.33036880999998</v>
      </c>
      <c r="H142" s="130">
        <v>55.269561889999999</v>
      </c>
      <c r="I142" s="130">
        <v>9.6669277000000005</v>
      </c>
      <c r="J142" s="130">
        <v>1.6111778299999999</v>
      </c>
      <c r="K142" s="130">
        <v>43.991456360000001</v>
      </c>
      <c r="L142" s="130">
        <v>418.919014</v>
      </c>
      <c r="M142" s="130">
        <v>194.59139938999999</v>
      </c>
      <c r="N142" s="130">
        <v>0.10786264</v>
      </c>
      <c r="O142" s="130">
        <v>18.821054220000001</v>
      </c>
      <c r="P142" s="130">
        <v>175.66248253000001</v>
      </c>
      <c r="Q142" s="130">
        <v>224.32761461000001</v>
      </c>
      <c r="R142" s="130">
        <v>0</v>
      </c>
      <c r="S142" s="130">
        <v>4.4926843500000002</v>
      </c>
      <c r="T142" s="130">
        <v>219.83493025999999</v>
      </c>
      <c r="U142" s="130">
        <v>349.43055695999999</v>
      </c>
      <c r="V142" s="130">
        <v>498.09190852</v>
      </c>
      <c r="W142" s="130"/>
      <c r="X142" s="130"/>
      <c r="Y142" s="130"/>
      <c r="Z142" s="130"/>
      <c r="AA142" s="130"/>
      <c r="AB142" s="130"/>
    </row>
    <row r="143" spans="1:28" hidden="1" outlineLevel="1">
      <c r="A143" s="9">
        <v>44562</v>
      </c>
      <c r="B143" s="130">
        <v>4179.8871440800003</v>
      </c>
      <c r="C143" s="130">
        <v>3377.6266596400001</v>
      </c>
      <c r="D143" s="130">
        <v>3328.9211448800002</v>
      </c>
      <c r="E143" s="130">
        <v>1964.6548614000001</v>
      </c>
      <c r="F143" s="130">
        <v>1040.99012896</v>
      </c>
      <c r="G143" s="130">
        <v>323.27615451999998</v>
      </c>
      <c r="H143" s="130">
        <v>48.70551476</v>
      </c>
      <c r="I143" s="130">
        <v>0.76800732000000005</v>
      </c>
      <c r="J143" s="130">
        <v>1.6986104500000001</v>
      </c>
      <c r="K143" s="130">
        <v>46.238896990000001</v>
      </c>
      <c r="L143" s="130">
        <v>434.98146695000003</v>
      </c>
      <c r="M143" s="130">
        <v>198.20542291000001</v>
      </c>
      <c r="N143" s="130">
        <v>0.10786264</v>
      </c>
      <c r="O143" s="130">
        <v>18.587406810000001</v>
      </c>
      <c r="P143" s="130">
        <v>179.51015346</v>
      </c>
      <c r="Q143" s="130">
        <v>236.77604403999999</v>
      </c>
      <c r="R143" s="130">
        <v>0</v>
      </c>
      <c r="S143" s="130">
        <v>4.7381284399999997</v>
      </c>
      <c r="T143" s="130">
        <v>232.03791559999999</v>
      </c>
      <c r="U143" s="130">
        <v>367.27901749</v>
      </c>
      <c r="V143" s="130">
        <v>511.51385524</v>
      </c>
      <c r="W143" s="130"/>
      <c r="X143" s="130"/>
      <c r="Y143" s="130"/>
      <c r="Z143" s="130"/>
      <c r="AA143" s="130"/>
      <c r="AB143" s="130"/>
    </row>
    <row r="144" spans="1:28" hidden="1" outlineLevel="1">
      <c r="A144" s="9">
        <v>44593</v>
      </c>
      <c r="B144" s="130">
        <v>4318.5968157799998</v>
      </c>
      <c r="C144" s="130">
        <v>3496.6741496599998</v>
      </c>
      <c r="D144" s="130">
        <v>3447.2512061299999</v>
      </c>
      <c r="E144" s="130">
        <v>2045.3311463</v>
      </c>
      <c r="F144" s="130">
        <v>1073.0070892599999</v>
      </c>
      <c r="G144" s="130">
        <v>328.91297057000003</v>
      </c>
      <c r="H144" s="130">
        <v>49.422943529999998</v>
      </c>
      <c r="I144" s="130">
        <v>0.77365684000000001</v>
      </c>
      <c r="J144" s="130">
        <v>1.72636028</v>
      </c>
      <c r="K144" s="130">
        <v>46.922926410000002</v>
      </c>
      <c r="L144" s="130">
        <v>440.61233225000001</v>
      </c>
      <c r="M144" s="130">
        <v>200.15790731999999</v>
      </c>
      <c r="N144" s="130">
        <v>0.10786264</v>
      </c>
      <c r="O144" s="130">
        <v>18.122811009999999</v>
      </c>
      <c r="P144" s="130">
        <v>181.92723366999999</v>
      </c>
      <c r="Q144" s="130">
        <v>240.45442492999999</v>
      </c>
      <c r="R144" s="130">
        <v>0</v>
      </c>
      <c r="S144" s="130">
        <v>4.8131905100000001</v>
      </c>
      <c r="T144" s="130">
        <v>235.64123441999999</v>
      </c>
      <c r="U144" s="130">
        <v>381.31033387000002</v>
      </c>
      <c r="V144" s="130">
        <v>516.86151859999995</v>
      </c>
      <c r="W144" s="130"/>
      <c r="X144" s="130"/>
      <c r="Y144" s="130"/>
      <c r="Z144" s="130"/>
      <c r="AA144" s="130"/>
      <c r="AB144" s="130"/>
    </row>
    <row r="145" spans="1:28" hidden="1" outlineLevel="1">
      <c r="A145" s="9">
        <v>44621</v>
      </c>
      <c r="B145" s="130">
        <v>4209.7598417299996</v>
      </c>
      <c r="C145" s="130">
        <v>3395.2749774600002</v>
      </c>
      <c r="D145" s="130">
        <v>3345.8414591000001</v>
      </c>
      <c r="E145" s="130">
        <v>1968.05749444</v>
      </c>
      <c r="F145" s="130">
        <v>1041.9548562499999</v>
      </c>
      <c r="G145" s="130">
        <v>335.82910841</v>
      </c>
      <c r="H145" s="130">
        <v>49.433518360000001</v>
      </c>
      <c r="I145" s="130">
        <v>0.79124603000000004</v>
      </c>
      <c r="J145" s="130">
        <v>1.7263594499999999</v>
      </c>
      <c r="K145" s="130">
        <v>46.91591288</v>
      </c>
      <c r="L145" s="130">
        <v>437.93178144000001</v>
      </c>
      <c r="M145" s="130">
        <v>197.18665014999999</v>
      </c>
      <c r="N145" s="130">
        <v>0.10786264</v>
      </c>
      <c r="O145" s="130">
        <v>17.17086239</v>
      </c>
      <c r="P145" s="130">
        <v>179.90792511999999</v>
      </c>
      <c r="Q145" s="130">
        <v>240.74513128999999</v>
      </c>
      <c r="R145" s="130">
        <v>0</v>
      </c>
      <c r="S145" s="130">
        <v>4.8131905100000001</v>
      </c>
      <c r="T145" s="130">
        <v>235.93194077999999</v>
      </c>
      <c r="U145" s="130">
        <v>376.55308282999999</v>
      </c>
      <c r="V145" s="130">
        <v>512.31059456000003</v>
      </c>
      <c r="W145" s="130"/>
      <c r="X145" s="130"/>
      <c r="Y145" s="130"/>
      <c r="Z145" s="130"/>
      <c r="AA145" s="130"/>
      <c r="AB145" s="130"/>
    </row>
    <row r="146" spans="1:28" hidden="1" outlineLevel="1">
      <c r="A146" s="9">
        <v>44652</v>
      </c>
      <c r="B146" s="130">
        <v>4153.1655764300003</v>
      </c>
      <c r="C146" s="130">
        <v>3350.2761462799999</v>
      </c>
      <c r="D146" s="130">
        <v>3302.4738885800002</v>
      </c>
      <c r="E146" s="130">
        <v>1988.79173363</v>
      </c>
      <c r="F146" s="130">
        <v>981.71377100999996</v>
      </c>
      <c r="G146" s="130">
        <v>331.96838394000002</v>
      </c>
      <c r="H146" s="130">
        <v>47.802257699999998</v>
      </c>
      <c r="I146" s="130">
        <v>0.78165340999999999</v>
      </c>
      <c r="J146" s="130">
        <v>1.7218290000000001</v>
      </c>
      <c r="K146" s="130">
        <v>45.298775290000002</v>
      </c>
      <c r="L146" s="130">
        <v>432.03241556</v>
      </c>
      <c r="M146" s="130">
        <v>195.07334577</v>
      </c>
      <c r="N146" s="130">
        <v>0.10786264</v>
      </c>
      <c r="O146" s="130">
        <v>16.647492450000001</v>
      </c>
      <c r="P146" s="130">
        <v>178.31799068000001</v>
      </c>
      <c r="Q146" s="130">
        <v>236.95906979</v>
      </c>
      <c r="R146" s="130">
        <v>0</v>
      </c>
      <c r="S146" s="130">
        <v>4.8131905100000001</v>
      </c>
      <c r="T146" s="130">
        <v>232.14587928</v>
      </c>
      <c r="U146" s="130">
        <v>370.85701459000001</v>
      </c>
      <c r="V146" s="130">
        <v>482.66985507999999</v>
      </c>
      <c r="W146" s="130"/>
      <c r="X146" s="130"/>
      <c r="Y146" s="130"/>
      <c r="Z146" s="130"/>
      <c r="AA146" s="130"/>
      <c r="AB146" s="130"/>
    </row>
    <row r="147" spans="1:28" hidden="1" outlineLevel="1">
      <c r="A147" s="9">
        <v>44682</v>
      </c>
      <c r="B147" s="130">
        <v>4145.4966670699996</v>
      </c>
      <c r="C147" s="130">
        <v>3332.9112855100002</v>
      </c>
      <c r="D147" s="130">
        <v>3285.5682327700001</v>
      </c>
      <c r="E147" s="130">
        <v>1969.4480192399999</v>
      </c>
      <c r="F147" s="130">
        <v>993.06525155999998</v>
      </c>
      <c r="G147" s="130">
        <v>323.05496197000002</v>
      </c>
      <c r="H147" s="130">
        <v>47.343052739999997</v>
      </c>
      <c r="I147" s="130">
        <v>0.80396524000000003</v>
      </c>
      <c r="J147" s="130">
        <v>1.7218301499999999</v>
      </c>
      <c r="K147" s="130">
        <v>44.817257349999998</v>
      </c>
      <c r="L147" s="130">
        <v>429.73414215000003</v>
      </c>
      <c r="M147" s="130">
        <v>192.3959108</v>
      </c>
      <c r="N147" s="130">
        <v>0.10786264</v>
      </c>
      <c r="O147" s="130">
        <v>16.08685698</v>
      </c>
      <c r="P147" s="130">
        <v>176.20119118</v>
      </c>
      <c r="Q147" s="130">
        <v>237.33823135</v>
      </c>
      <c r="R147" s="130">
        <v>0</v>
      </c>
      <c r="S147" s="130">
        <v>4.8131905100000001</v>
      </c>
      <c r="T147" s="130">
        <v>232.52504084</v>
      </c>
      <c r="U147" s="130">
        <v>382.85123941000001</v>
      </c>
      <c r="V147" s="130">
        <v>458.02963166000001</v>
      </c>
      <c r="W147" s="130"/>
      <c r="X147" s="130"/>
      <c r="Y147" s="130"/>
      <c r="Z147" s="130"/>
      <c r="AA147" s="130"/>
      <c r="AB147" s="130"/>
    </row>
    <row r="148" spans="1:28" hidden="1" outlineLevel="1">
      <c r="A148" s="9">
        <v>44713</v>
      </c>
      <c r="B148" s="130">
        <v>4074.7822367200001</v>
      </c>
      <c r="C148" s="130">
        <v>3287.7217658</v>
      </c>
      <c r="D148" s="130">
        <v>3240.3300055499999</v>
      </c>
      <c r="E148" s="130">
        <v>1852.0538395900001</v>
      </c>
      <c r="F148" s="130">
        <v>996.97866267999996</v>
      </c>
      <c r="G148" s="130">
        <v>391.29750328</v>
      </c>
      <c r="H148" s="130">
        <v>47.391760249999997</v>
      </c>
      <c r="I148" s="130">
        <v>0.78122241999999997</v>
      </c>
      <c r="J148" s="130">
        <v>1.7124001</v>
      </c>
      <c r="K148" s="130">
        <v>44.898137730000002</v>
      </c>
      <c r="L148" s="130">
        <v>398.04287354000002</v>
      </c>
      <c r="M148" s="130">
        <v>160.66157389</v>
      </c>
      <c r="N148" s="130">
        <v>0.10786264</v>
      </c>
      <c r="O148" s="130">
        <v>15.167575230000001</v>
      </c>
      <c r="P148" s="130">
        <v>145.38613602000001</v>
      </c>
      <c r="Q148" s="130">
        <v>237.38129964999999</v>
      </c>
      <c r="R148" s="130">
        <v>0</v>
      </c>
      <c r="S148" s="130">
        <v>4.8051617999999996</v>
      </c>
      <c r="T148" s="130">
        <v>232.57613785000001</v>
      </c>
      <c r="U148" s="130">
        <v>389.01759737999998</v>
      </c>
      <c r="V148" s="130">
        <v>448.49774914</v>
      </c>
      <c r="W148" s="130"/>
      <c r="X148" s="130"/>
      <c r="Y148" s="130"/>
      <c r="Z148" s="130"/>
      <c r="AA148" s="130"/>
      <c r="AB148" s="130"/>
    </row>
    <row r="149" spans="1:28" hidden="1" outlineLevel="1">
      <c r="A149" s="9">
        <v>44743</v>
      </c>
      <c r="B149" s="130">
        <v>4069.72950257</v>
      </c>
      <c r="C149" s="130">
        <v>3215.10285131</v>
      </c>
      <c r="D149" s="130">
        <v>3154.3578165399999</v>
      </c>
      <c r="E149" s="130">
        <v>1893.1384219500001</v>
      </c>
      <c r="F149" s="130">
        <v>944.43382522000002</v>
      </c>
      <c r="G149" s="130">
        <v>316.78556937000002</v>
      </c>
      <c r="H149" s="130">
        <v>60.745034769999997</v>
      </c>
      <c r="I149" s="130">
        <v>0.97902911999999997</v>
      </c>
      <c r="J149" s="130">
        <v>2.1386028600000002</v>
      </c>
      <c r="K149" s="130">
        <v>57.627402789999998</v>
      </c>
      <c r="L149" s="130">
        <v>475.37194111000002</v>
      </c>
      <c r="M149" s="130">
        <v>183.20869415999999</v>
      </c>
      <c r="N149" s="130">
        <v>0.10786264</v>
      </c>
      <c r="O149" s="130">
        <v>14.595812130000001</v>
      </c>
      <c r="P149" s="130">
        <v>168.50501939</v>
      </c>
      <c r="Q149" s="130">
        <v>292.16324694999997</v>
      </c>
      <c r="R149" s="130">
        <v>0</v>
      </c>
      <c r="S149" s="130">
        <v>6.0032454499999997</v>
      </c>
      <c r="T149" s="130">
        <v>286.16000150000002</v>
      </c>
      <c r="U149" s="130">
        <v>379.25471014999999</v>
      </c>
      <c r="V149" s="130">
        <v>508.08480145999999</v>
      </c>
      <c r="W149" s="130"/>
      <c r="X149" s="130"/>
      <c r="Y149" s="130"/>
      <c r="Z149" s="130"/>
      <c r="AA149" s="130"/>
      <c r="AB149" s="130"/>
    </row>
    <row r="150" spans="1:28" hidden="1" outlineLevel="1">
      <c r="A150" s="9">
        <v>44774</v>
      </c>
      <c r="B150" s="130">
        <v>4032.6992705500002</v>
      </c>
      <c r="C150" s="130">
        <v>3183.3625564899999</v>
      </c>
      <c r="D150" s="130">
        <v>3123.6952738999998</v>
      </c>
      <c r="E150" s="130">
        <v>1898.72936209</v>
      </c>
      <c r="F150" s="130">
        <v>920.59348203000002</v>
      </c>
      <c r="G150" s="130">
        <v>304.37242978</v>
      </c>
      <c r="H150" s="130">
        <v>59.667282589999999</v>
      </c>
      <c r="I150" s="130">
        <v>0.81774203999999995</v>
      </c>
      <c r="J150" s="130">
        <v>2.13864096</v>
      </c>
      <c r="K150" s="130">
        <v>56.710899589999997</v>
      </c>
      <c r="L150" s="130">
        <v>468.03354959000001</v>
      </c>
      <c r="M150" s="130">
        <v>177.93916202</v>
      </c>
      <c r="N150" s="130">
        <v>0.10786264</v>
      </c>
      <c r="O150" s="130">
        <v>13.8161279</v>
      </c>
      <c r="P150" s="130">
        <v>164.01517147999999</v>
      </c>
      <c r="Q150" s="130">
        <v>290.09438756999998</v>
      </c>
      <c r="R150" s="130">
        <v>0</v>
      </c>
      <c r="S150" s="130">
        <v>6.0032454499999997</v>
      </c>
      <c r="T150" s="130">
        <v>284.09114211999997</v>
      </c>
      <c r="U150" s="130">
        <v>381.30316447000001</v>
      </c>
      <c r="V150" s="130">
        <v>513.57757162999997</v>
      </c>
      <c r="W150" s="130"/>
      <c r="X150" s="130"/>
      <c r="Y150" s="130"/>
      <c r="Z150" s="130"/>
      <c r="AA150" s="130"/>
      <c r="AB150" s="130"/>
    </row>
    <row r="151" spans="1:28" hidden="1" outlineLevel="1">
      <c r="A151" s="9">
        <v>44805</v>
      </c>
      <c r="B151" s="130">
        <v>3995.7750055500001</v>
      </c>
      <c r="C151" s="130">
        <v>3149.4438550599998</v>
      </c>
      <c r="D151" s="130">
        <v>3089.66614312</v>
      </c>
      <c r="E151" s="130">
        <v>1899.78972838</v>
      </c>
      <c r="F151" s="130">
        <v>891.87420099999997</v>
      </c>
      <c r="G151" s="130">
        <v>298.00221374</v>
      </c>
      <c r="H151" s="130">
        <v>59.777711940000003</v>
      </c>
      <c r="I151" s="130">
        <v>0.97668270000000001</v>
      </c>
      <c r="J151" s="130">
        <v>2.1400120899999999</v>
      </c>
      <c r="K151" s="130">
        <v>56.661017149999999</v>
      </c>
      <c r="L151" s="130">
        <v>461.70397764000001</v>
      </c>
      <c r="M151" s="130">
        <v>175.79023404</v>
      </c>
      <c r="N151" s="130">
        <v>0.10786264</v>
      </c>
      <c r="O151" s="130">
        <v>12.85613672</v>
      </c>
      <c r="P151" s="130">
        <v>162.82623468</v>
      </c>
      <c r="Q151" s="130">
        <v>285.91374359999998</v>
      </c>
      <c r="R151" s="130">
        <v>0</v>
      </c>
      <c r="S151" s="130">
        <v>6.0032454499999997</v>
      </c>
      <c r="T151" s="130">
        <v>279.91049815000002</v>
      </c>
      <c r="U151" s="130">
        <v>384.62717285000002</v>
      </c>
      <c r="V151" s="130">
        <v>508.91990735000002</v>
      </c>
      <c r="W151" s="130"/>
      <c r="X151" s="130"/>
      <c r="Y151" s="130"/>
      <c r="Z151" s="130"/>
      <c r="AA151" s="130"/>
      <c r="AB151" s="130"/>
    </row>
    <row r="152" spans="1:28" hidden="1" outlineLevel="1">
      <c r="A152" s="9">
        <v>44835</v>
      </c>
      <c r="B152" s="130">
        <v>3942.6937192999999</v>
      </c>
      <c r="C152" s="130">
        <v>3101.2271197800001</v>
      </c>
      <c r="D152" s="130">
        <v>3041.7463728900002</v>
      </c>
      <c r="E152" s="130">
        <v>1880.5071715399999</v>
      </c>
      <c r="F152" s="130">
        <v>869.08565979000002</v>
      </c>
      <c r="G152" s="130">
        <v>292.15354156000001</v>
      </c>
      <c r="H152" s="130">
        <v>59.480746889999999</v>
      </c>
      <c r="I152" s="130">
        <v>0.78900481</v>
      </c>
      <c r="J152" s="130">
        <v>2.1350678099999998</v>
      </c>
      <c r="K152" s="130">
        <v>56.556674270000002</v>
      </c>
      <c r="L152" s="130">
        <v>458.23274716999998</v>
      </c>
      <c r="M152" s="130">
        <v>172.01509651999999</v>
      </c>
      <c r="N152" s="130">
        <v>0.10786264</v>
      </c>
      <c r="O152" s="130">
        <v>11.70145879</v>
      </c>
      <c r="P152" s="130">
        <v>160.20577509</v>
      </c>
      <c r="Q152" s="130">
        <v>286.21765065</v>
      </c>
      <c r="R152" s="130">
        <v>0</v>
      </c>
      <c r="S152" s="130">
        <v>5.9918572599999997</v>
      </c>
      <c r="T152" s="130">
        <v>280.22579338999998</v>
      </c>
      <c r="U152" s="130">
        <v>383.23385235000001</v>
      </c>
      <c r="V152" s="130">
        <v>510.45383799000001</v>
      </c>
      <c r="W152" s="130"/>
      <c r="X152" s="130"/>
      <c r="Y152" s="130"/>
      <c r="Z152" s="130"/>
      <c r="AA152" s="130"/>
      <c r="AB152" s="130"/>
    </row>
    <row r="153" spans="1:28" hidden="1" outlineLevel="1">
      <c r="A153" s="9">
        <v>44866</v>
      </c>
      <c r="B153" s="130">
        <v>3929.241078</v>
      </c>
      <c r="C153" s="130">
        <v>3088.7981909800001</v>
      </c>
      <c r="D153" s="130">
        <v>3029.6871072600002</v>
      </c>
      <c r="E153" s="130">
        <v>1892.93080022</v>
      </c>
      <c r="F153" s="130">
        <v>852.14062209999997</v>
      </c>
      <c r="G153" s="130">
        <v>284.61568493999999</v>
      </c>
      <c r="H153" s="130">
        <v>59.111083720000003</v>
      </c>
      <c r="I153" s="130">
        <v>0.83426568000000001</v>
      </c>
      <c r="J153" s="130">
        <v>2.1349155400000002</v>
      </c>
      <c r="K153" s="130">
        <v>56.1419025</v>
      </c>
      <c r="L153" s="130">
        <v>458.56184590999999</v>
      </c>
      <c r="M153" s="130">
        <v>177.24058528</v>
      </c>
      <c r="N153" s="130">
        <v>0.10786264</v>
      </c>
      <c r="O153" s="130">
        <v>10.903885989999999</v>
      </c>
      <c r="P153" s="130">
        <v>166.22883665000001</v>
      </c>
      <c r="Q153" s="130">
        <v>281.32126062999998</v>
      </c>
      <c r="R153" s="130">
        <v>0</v>
      </c>
      <c r="S153" s="130">
        <v>5.9889891799999999</v>
      </c>
      <c r="T153" s="130">
        <v>275.33227145000001</v>
      </c>
      <c r="U153" s="130">
        <v>381.88104111000001</v>
      </c>
      <c r="V153" s="130">
        <v>512.60574296000004</v>
      </c>
      <c r="W153" s="130"/>
      <c r="X153" s="130"/>
      <c r="Y153" s="130"/>
      <c r="Z153" s="130"/>
      <c r="AA153" s="130"/>
      <c r="AB153" s="130"/>
    </row>
    <row r="154" spans="1:28" hidden="1" outlineLevel="1">
      <c r="A154" s="9">
        <v>44896</v>
      </c>
      <c r="B154" s="130">
        <v>3567.2320247299999</v>
      </c>
      <c r="C154" s="130">
        <v>2976.4140616599998</v>
      </c>
      <c r="D154" s="130">
        <v>2921.1250044499998</v>
      </c>
      <c r="E154" s="130">
        <v>1829.4256036100001</v>
      </c>
      <c r="F154" s="130">
        <v>812.68041225000002</v>
      </c>
      <c r="G154" s="130">
        <v>279.01898858999999</v>
      </c>
      <c r="H154" s="130">
        <v>55.289057210000003</v>
      </c>
      <c r="I154" s="130">
        <v>0.79118646000000004</v>
      </c>
      <c r="J154" s="130">
        <v>1.5384206499999999</v>
      </c>
      <c r="K154" s="130">
        <v>52.959450099999998</v>
      </c>
      <c r="L154" s="130">
        <v>203.14714332</v>
      </c>
      <c r="M154" s="130">
        <v>177.20856850000001</v>
      </c>
      <c r="N154" s="130">
        <v>0.10786264</v>
      </c>
      <c r="O154" s="130">
        <v>10.460341720000001</v>
      </c>
      <c r="P154" s="130">
        <v>166.64036414</v>
      </c>
      <c r="Q154" s="130">
        <v>25.938574819999999</v>
      </c>
      <c r="R154" s="130">
        <v>0</v>
      </c>
      <c r="S154" s="130">
        <v>0</v>
      </c>
      <c r="T154" s="130">
        <v>25.938574819999999</v>
      </c>
      <c r="U154" s="130">
        <v>387.67081975000002</v>
      </c>
      <c r="V154" s="130">
        <v>373.68706987000002</v>
      </c>
      <c r="W154" s="130"/>
      <c r="X154" s="130"/>
      <c r="Y154" s="130"/>
      <c r="Z154" s="130"/>
      <c r="AA154" s="130"/>
      <c r="AB154" s="130"/>
    </row>
    <row r="155" spans="1:28" hidden="1" outlineLevel="1">
      <c r="A155" s="9">
        <v>44927</v>
      </c>
      <c r="B155" s="130">
        <v>3611.21971493</v>
      </c>
      <c r="C155" s="130">
        <v>2992.79639159</v>
      </c>
      <c r="D155" s="130">
        <v>2937.4675984400001</v>
      </c>
      <c r="E155" s="130">
        <v>1870.0406771999999</v>
      </c>
      <c r="F155" s="130">
        <v>796.12486864000005</v>
      </c>
      <c r="G155" s="130">
        <v>271.30205260000002</v>
      </c>
      <c r="H155" s="130">
        <v>55.328793150000003</v>
      </c>
      <c r="I155" s="130">
        <v>0.78192203999999998</v>
      </c>
      <c r="J155" s="130">
        <v>1.5457790199999999</v>
      </c>
      <c r="K155" s="130">
        <v>53.00109209</v>
      </c>
      <c r="L155" s="130">
        <v>214.09446862999999</v>
      </c>
      <c r="M155" s="130">
        <v>188.54541227999999</v>
      </c>
      <c r="N155" s="130">
        <v>0.10786264</v>
      </c>
      <c r="O155" s="130">
        <v>10.00317705</v>
      </c>
      <c r="P155" s="130">
        <v>178.43437259000001</v>
      </c>
      <c r="Q155" s="130">
        <v>25.549056350000001</v>
      </c>
      <c r="R155" s="130">
        <v>0</v>
      </c>
      <c r="S155" s="130">
        <v>0</v>
      </c>
      <c r="T155" s="130">
        <v>25.549056350000001</v>
      </c>
      <c r="U155" s="130">
        <v>404.32885470999997</v>
      </c>
      <c r="V155" s="130">
        <v>392.22192143000001</v>
      </c>
      <c r="W155" s="130"/>
      <c r="X155" s="130"/>
      <c r="Y155" s="130"/>
      <c r="Z155" s="130"/>
      <c r="AA155" s="130"/>
      <c r="AB155" s="130"/>
    </row>
    <row r="156" spans="1:28" hidden="1" outlineLevel="1">
      <c r="A156" s="9">
        <v>44958</v>
      </c>
      <c r="B156" s="130">
        <v>3619.23189103</v>
      </c>
      <c r="C156" s="130">
        <v>2994.1155918700001</v>
      </c>
      <c r="D156" s="130">
        <v>2938.8131099100001</v>
      </c>
      <c r="E156" s="130">
        <v>1871.84137452</v>
      </c>
      <c r="F156" s="130">
        <v>801.26552632000005</v>
      </c>
      <c r="G156" s="130">
        <v>265.70620907</v>
      </c>
      <c r="H156" s="130">
        <v>55.302481960000001</v>
      </c>
      <c r="I156" s="130">
        <v>0.79964723999999998</v>
      </c>
      <c r="J156" s="130">
        <v>1.5464712700000001</v>
      </c>
      <c r="K156" s="130">
        <v>52.956363449999998</v>
      </c>
      <c r="L156" s="130">
        <v>214.24838399000001</v>
      </c>
      <c r="M156" s="130">
        <v>189.30699715</v>
      </c>
      <c r="N156" s="130">
        <v>0.10786264</v>
      </c>
      <c r="O156" s="130">
        <v>9.4663160200000007</v>
      </c>
      <c r="P156" s="130">
        <v>179.73281849</v>
      </c>
      <c r="Q156" s="130">
        <v>24.94138684</v>
      </c>
      <c r="R156" s="130">
        <v>0</v>
      </c>
      <c r="S156" s="130">
        <v>0</v>
      </c>
      <c r="T156" s="130">
        <v>24.94138684</v>
      </c>
      <c r="U156" s="130">
        <v>410.86791517</v>
      </c>
      <c r="V156" s="130">
        <v>402.87002290999999</v>
      </c>
      <c r="W156" s="130"/>
      <c r="X156" s="130"/>
      <c r="Y156" s="130"/>
      <c r="Z156" s="130"/>
      <c r="AA156" s="130"/>
      <c r="AB156" s="130"/>
    </row>
    <row r="157" spans="1:28" hidden="1" outlineLevel="1">
      <c r="A157" s="9">
        <v>44986</v>
      </c>
      <c r="B157" s="130">
        <v>3680.9147801399999</v>
      </c>
      <c r="C157" s="130">
        <v>3056.45407183</v>
      </c>
      <c r="D157" s="130">
        <v>3001.9595183500001</v>
      </c>
      <c r="E157" s="130">
        <v>1946.0920355999999</v>
      </c>
      <c r="F157" s="130">
        <v>798.91742791000001</v>
      </c>
      <c r="G157" s="130">
        <v>256.95005484000001</v>
      </c>
      <c r="H157" s="130">
        <v>54.49455348</v>
      </c>
      <c r="I157" s="130">
        <v>0.78909262999999996</v>
      </c>
      <c r="J157" s="130">
        <v>1.5468880700000001</v>
      </c>
      <c r="K157" s="130">
        <v>52.15857278</v>
      </c>
      <c r="L157" s="130">
        <v>209.92295566999999</v>
      </c>
      <c r="M157" s="130">
        <v>185.55302498</v>
      </c>
      <c r="N157" s="130">
        <v>0.10786264</v>
      </c>
      <c r="O157" s="130">
        <v>8.7357585800000006</v>
      </c>
      <c r="P157" s="130">
        <v>176.70940375999999</v>
      </c>
      <c r="Q157" s="130">
        <v>24.36993069</v>
      </c>
      <c r="R157" s="130">
        <v>0</v>
      </c>
      <c r="S157" s="130">
        <v>0</v>
      </c>
      <c r="T157" s="130">
        <v>24.36993069</v>
      </c>
      <c r="U157" s="130">
        <v>414.53775264000001</v>
      </c>
      <c r="V157" s="130">
        <v>403.70871781</v>
      </c>
      <c r="W157" s="130"/>
      <c r="X157" s="130"/>
      <c r="Y157" s="130"/>
      <c r="Z157" s="130"/>
      <c r="AA157" s="130"/>
      <c r="AB157" s="130"/>
    </row>
    <row r="158" spans="1:28">
      <c r="A158" s="9">
        <v>45017</v>
      </c>
      <c r="B158" s="130">
        <v>3704.66900493</v>
      </c>
      <c r="C158" s="130">
        <v>3084.9236592699999</v>
      </c>
      <c r="D158" s="130">
        <v>3030.4063481799999</v>
      </c>
      <c r="E158" s="130">
        <v>1983.1799496399999</v>
      </c>
      <c r="F158" s="130">
        <v>797.80860686999995</v>
      </c>
      <c r="G158" s="130">
        <v>249.41779167000001</v>
      </c>
      <c r="H158" s="130">
        <v>54.51731109</v>
      </c>
      <c r="I158" s="130">
        <v>0.78656296999999997</v>
      </c>
      <c r="J158" s="130">
        <v>1.5472996999999999</v>
      </c>
      <c r="K158" s="130">
        <v>52.183448419999998</v>
      </c>
      <c r="L158" s="130">
        <v>206.30510645000001</v>
      </c>
      <c r="M158" s="130">
        <v>181.99899649</v>
      </c>
      <c r="N158" s="130">
        <v>0.10786264</v>
      </c>
      <c r="O158" s="130">
        <v>8.1273519400000005</v>
      </c>
      <c r="P158" s="130">
        <v>173.76378191000001</v>
      </c>
      <c r="Q158" s="130">
        <v>24.306109960000001</v>
      </c>
      <c r="R158" s="130">
        <v>0</v>
      </c>
      <c r="S158" s="130">
        <v>0</v>
      </c>
      <c r="T158" s="130">
        <v>24.306109960000001</v>
      </c>
      <c r="U158" s="130">
        <v>413.44023921000002</v>
      </c>
      <c r="V158" s="130">
        <v>404.83843862999998</v>
      </c>
      <c r="W158" s="130"/>
      <c r="X158" s="130"/>
      <c r="Y158" s="130"/>
      <c r="Z158" s="130"/>
      <c r="AA158" s="130"/>
      <c r="AB158" s="130"/>
    </row>
    <row r="159" spans="1:28">
      <c r="A159" s="9">
        <v>45047</v>
      </c>
      <c r="B159" s="130">
        <v>3787.5405742799999</v>
      </c>
      <c r="C159" s="130">
        <v>3175.2532895600002</v>
      </c>
      <c r="D159" s="130">
        <v>3120.7965342799998</v>
      </c>
      <c r="E159" s="130">
        <v>2057.5350177599998</v>
      </c>
      <c r="F159" s="130">
        <v>820.33621400000004</v>
      </c>
      <c r="G159" s="130">
        <v>242.92530252</v>
      </c>
      <c r="H159" s="130">
        <v>54.456755280000003</v>
      </c>
      <c r="I159" s="130">
        <v>0.88944632000000001</v>
      </c>
      <c r="J159" s="130">
        <v>1.4216698699999999</v>
      </c>
      <c r="K159" s="130">
        <v>52.145639090000003</v>
      </c>
      <c r="L159" s="130">
        <v>210.58114318</v>
      </c>
      <c r="M159" s="130">
        <v>186.55220072</v>
      </c>
      <c r="N159" s="130">
        <v>0.10786264</v>
      </c>
      <c r="O159" s="130">
        <v>9.27874321</v>
      </c>
      <c r="P159" s="130">
        <v>177.16559487000001</v>
      </c>
      <c r="Q159" s="130">
        <v>24.02894246</v>
      </c>
      <c r="R159" s="130">
        <v>0</v>
      </c>
      <c r="S159" s="130">
        <v>0</v>
      </c>
      <c r="T159" s="130">
        <v>24.02894246</v>
      </c>
      <c r="U159" s="130">
        <v>401.70614153999998</v>
      </c>
      <c r="V159" s="130">
        <v>406.98816491999997</v>
      </c>
      <c r="W159" s="130"/>
      <c r="X159" s="130"/>
      <c r="Y159" s="130"/>
      <c r="Z159" s="130"/>
      <c r="AA159" s="130"/>
      <c r="AB159" s="130"/>
    </row>
    <row r="160" spans="1:28">
      <c r="A160" s="9">
        <v>45078</v>
      </c>
      <c r="B160" s="130">
        <v>3851.3595788600001</v>
      </c>
      <c r="C160" s="130">
        <v>3186.94860384</v>
      </c>
      <c r="D160" s="130">
        <v>3135.3160480199999</v>
      </c>
      <c r="E160" s="130">
        <v>2070.4552732799998</v>
      </c>
      <c r="F160" s="130">
        <v>824.85516476999999</v>
      </c>
      <c r="G160" s="130">
        <v>240.00560996999999</v>
      </c>
      <c r="H160" s="130">
        <v>51.63255582</v>
      </c>
      <c r="I160" s="130">
        <v>0.78148337000000001</v>
      </c>
      <c r="J160" s="130">
        <v>0.39677234</v>
      </c>
      <c r="K160" s="130">
        <v>50.454300109999998</v>
      </c>
      <c r="L160" s="130">
        <v>236.10998802</v>
      </c>
      <c r="M160" s="130">
        <v>212.23722579</v>
      </c>
      <c r="N160" s="130">
        <v>0.10786264</v>
      </c>
      <c r="O160" s="130">
        <v>8.7372230700000006</v>
      </c>
      <c r="P160" s="130">
        <v>203.39214007999999</v>
      </c>
      <c r="Q160" s="130">
        <v>23.872762229999999</v>
      </c>
      <c r="R160" s="130">
        <v>0</v>
      </c>
      <c r="S160" s="130">
        <v>0</v>
      </c>
      <c r="T160" s="130">
        <v>23.872762229999999</v>
      </c>
      <c r="U160" s="130">
        <v>428.30098700000002</v>
      </c>
      <c r="V160" s="130">
        <v>433.44089630000002</v>
      </c>
      <c r="W160" s="130"/>
      <c r="X160" s="130"/>
      <c r="Y160" s="130"/>
      <c r="Z160" s="130"/>
      <c r="AA160" s="130"/>
      <c r="AB160" s="130"/>
    </row>
    <row r="161" spans="1:28">
      <c r="A161" s="9">
        <v>45108</v>
      </c>
      <c r="B161" s="130">
        <v>3950.6367224400001</v>
      </c>
      <c r="C161" s="130">
        <v>3254.4041852800001</v>
      </c>
      <c r="D161" s="130">
        <v>3202.75955385</v>
      </c>
      <c r="E161" s="130">
        <v>2127.1469274999999</v>
      </c>
      <c r="F161" s="130">
        <v>839.94109032999995</v>
      </c>
      <c r="G161" s="130">
        <v>235.67153601999999</v>
      </c>
      <c r="H161" s="130">
        <v>51.644631429999997</v>
      </c>
      <c r="I161" s="130">
        <v>0.78888844000000002</v>
      </c>
      <c r="J161" s="130">
        <v>0.39678170000000001</v>
      </c>
      <c r="K161" s="130">
        <v>50.458961289999998</v>
      </c>
      <c r="L161" s="130">
        <v>258.41626538000003</v>
      </c>
      <c r="M161" s="130">
        <v>234.86218339999999</v>
      </c>
      <c r="N161" s="130">
        <v>0.10786264</v>
      </c>
      <c r="O161" s="130">
        <v>7.7728337600000001</v>
      </c>
      <c r="P161" s="130">
        <v>226.98148699999999</v>
      </c>
      <c r="Q161" s="130">
        <v>23.554081979999999</v>
      </c>
      <c r="R161" s="130">
        <v>0</v>
      </c>
      <c r="S161" s="130">
        <v>0</v>
      </c>
      <c r="T161" s="130">
        <v>23.554081979999999</v>
      </c>
      <c r="U161" s="130">
        <v>437.81627178000002</v>
      </c>
      <c r="V161" s="130">
        <v>456.54650356000002</v>
      </c>
      <c r="W161" s="130"/>
      <c r="X161" s="130"/>
      <c r="Y161" s="130"/>
      <c r="Z161" s="130"/>
      <c r="AA161" s="130"/>
      <c r="AB161" s="130"/>
    </row>
    <row r="162" spans="1:28">
      <c r="A162" s="9">
        <v>45139</v>
      </c>
      <c r="B162" s="130">
        <v>4113.7315910799998</v>
      </c>
      <c r="C162" s="130">
        <v>3361.2497757199999</v>
      </c>
      <c r="D162" s="130">
        <v>3309.7023692299999</v>
      </c>
      <c r="E162" s="130">
        <v>2221.6972655599998</v>
      </c>
      <c r="F162" s="130">
        <v>854.44174257999998</v>
      </c>
      <c r="G162" s="130">
        <v>233.56336109</v>
      </c>
      <c r="H162" s="130">
        <v>51.54740649</v>
      </c>
      <c r="I162" s="130">
        <v>0.78712241999999999</v>
      </c>
      <c r="J162" s="130">
        <v>0.39868355999999999</v>
      </c>
      <c r="K162" s="130">
        <v>50.361600510000002</v>
      </c>
      <c r="L162" s="130">
        <v>290.53412788000003</v>
      </c>
      <c r="M162" s="130">
        <v>267.58616871999999</v>
      </c>
      <c r="N162" s="130">
        <v>0.10786264</v>
      </c>
      <c r="O162" s="130">
        <v>7.4225533600000002</v>
      </c>
      <c r="P162" s="130">
        <v>260.05575271999999</v>
      </c>
      <c r="Q162" s="130">
        <v>22.94795916</v>
      </c>
      <c r="R162" s="130">
        <v>0</v>
      </c>
      <c r="S162" s="130">
        <v>0</v>
      </c>
      <c r="T162" s="130">
        <v>22.94795916</v>
      </c>
      <c r="U162" s="130">
        <v>461.94768748000001</v>
      </c>
      <c r="V162" s="130">
        <v>492.08327266999999</v>
      </c>
      <c r="W162" s="130"/>
      <c r="X162" s="130"/>
      <c r="Y162" s="130"/>
      <c r="Z162" s="130"/>
      <c r="AA162" s="130"/>
      <c r="AB162" s="130"/>
    </row>
    <row r="163" spans="1:28">
      <c r="A163" s="9">
        <v>45170</v>
      </c>
      <c r="B163" s="130">
        <v>4183.8212138999997</v>
      </c>
      <c r="C163" s="130">
        <v>3409.2985254700002</v>
      </c>
      <c r="D163" s="130">
        <v>3358.3362764399999</v>
      </c>
      <c r="E163" s="130">
        <v>2251.3015274899999</v>
      </c>
      <c r="F163" s="130">
        <v>825.91166792000001</v>
      </c>
      <c r="G163" s="130">
        <v>281.12308102999998</v>
      </c>
      <c r="H163" s="130">
        <v>50.962249030000002</v>
      </c>
      <c r="I163" s="130">
        <v>0.98040572999999998</v>
      </c>
      <c r="J163" s="130">
        <v>0.39713394000000002</v>
      </c>
      <c r="K163" s="130">
        <v>49.584709359999998</v>
      </c>
      <c r="L163" s="130">
        <v>307.22687188999998</v>
      </c>
      <c r="M163" s="130">
        <v>286.25789707000001</v>
      </c>
      <c r="N163" s="130">
        <v>0.10786264</v>
      </c>
      <c r="O163" s="130">
        <v>6.8888334599999999</v>
      </c>
      <c r="P163" s="130">
        <v>279.26120097</v>
      </c>
      <c r="Q163" s="130">
        <v>20.96897482</v>
      </c>
      <c r="R163" s="130">
        <v>0</v>
      </c>
      <c r="S163" s="130">
        <v>0</v>
      </c>
      <c r="T163" s="130">
        <v>20.96897482</v>
      </c>
      <c r="U163" s="130">
        <v>467.29581653999998</v>
      </c>
      <c r="V163" s="130">
        <v>507.64991266999999</v>
      </c>
      <c r="W163" s="130"/>
      <c r="X163" s="130"/>
      <c r="Y163" s="130"/>
      <c r="Z163" s="130"/>
      <c r="AA163" s="130"/>
      <c r="AB163" s="130"/>
    </row>
    <row r="164" spans="1:28">
      <c r="A164" s="9">
        <v>45200</v>
      </c>
      <c r="B164" s="130">
        <v>4272.1030310799997</v>
      </c>
      <c r="C164" s="130">
        <v>3474.7512879400001</v>
      </c>
      <c r="D164" s="130">
        <v>3424.2889256899998</v>
      </c>
      <c r="E164" s="130">
        <v>2307.9760342700001</v>
      </c>
      <c r="F164" s="130">
        <v>839.77187377999996</v>
      </c>
      <c r="G164" s="130">
        <v>276.54101764000001</v>
      </c>
      <c r="H164" s="130">
        <v>50.462362249999998</v>
      </c>
      <c r="I164" s="130">
        <v>0.76871381000000005</v>
      </c>
      <c r="J164" s="130">
        <v>0.39490503999999998</v>
      </c>
      <c r="K164" s="130">
        <v>49.298743399999999</v>
      </c>
      <c r="L164" s="130">
        <v>324.62266830999999</v>
      </c>
      <c r="M164" s="130">
        <v>304.00029137000001</v>
      </c>
      <c r="N164" s="130">
        <v>0.10786264</v>
      </c>
      <c r="O164" s="130">
        <v>6.48306834</v>
      </c>
      <c r="P164" s="130">
        <v>297.40936039000002</v>
      </c>
      <c r="Q164" s="130">
        <v>20.622376939999999</v>
      </c>
      <c r="R164" s="130">
        <v>0</v>
      </c>
      <c r="S164" s="130">
        <v>0</v>
      </c>
      <c r="T164" s="130">
        <v>20.622376939999999</v>
      </c>
      <c r="U164" s="130">
        <v>472.72907483</v>
      </c>
      <c r="V164" s="130">
        <v>522.45991468</v>
      </c>
      <c r="W164" s="130"/>
      <c r="X164" s="130"/>
      <c r="Y164" s="130"/>
      <c r="Z164" s="130"/>
      <c r="AA164" s="130"/>
      <c r="AB164" s="130"/>
    </row>
    <row r="165" spans="1:28">
      <c r="A165" s="9">
        <v>45231</v>
      </c>
      <c r="B165" s="130">
        <v>4413.8379220799998</v>
      </c>
      <c r="C165" s="130">
        <v>3574.2518590599998</v>
      </c>
      <c r="D165" s="130">
        <v>3523.94051833</v>
      </c>
      <c r="E165" s="130">
        <v>2389.19824036</v>
      </c>
      <c r="F165" s="130">
        <v>861.58940099999995</v>
      </c>
      <c r="G165" s="130">
        <v>273.15287697000002</v>
      </c>
      <c r="H165" s="130">
        <v>50.311340729999998</v>
      </c>
      <c r="I165" s="130">
        <v>0.76766029000000002</v>
      </c>
      <c r="J165" s="130">
        <v>0.39501386999999999</v>
      </c>
      <c r="K165" s="130">
        <v>49.148666570000003</v>
      </c>
      <c r="L165" s="130">
        <v>352.34755342</v>
      </c>
      <c r="M165" s="130">
        <v>331.78953512999999</v>
      </c>
      <c r="N165" s="130">
        <v>0.10786264</v>
      </c>
      <c r="O165" s="130">
        <v>6.1996553499999996</v>
      </c>
      <c r="P165" s="130">
        <v>325.48201713999998</v>
      </c>
      <c r="Q165" s="130">
        <v>20.55801829</v>
      </c>
      <c r="R165" s="130">
        <v>0</v>
      </c>
      <c r="S165" s="130">
        <v>0</v>
      </c>
      <c r="T165" s="130">
        <v>20.55801829</v>
      </c>
      <c r="U165" s="130">
        <v>487.23850959999999</v>
      </c>
      <c r="V165" s="130">
        <v>552.79465152</v>
      </c>
      <c r="W165" s="130"/>
      <c r="X165" s="130"/>
      <c r="Y165" s="130"/>
      <c r="Z165" s="130"/>
      <c r="AA165" s="130"/>
      <c r="AB165" s="130"/>
    </row>
    <row r="166" spans="1:28">
      <c r="A166" s="9">
        <v>45261</v>
      </c>
      <c r="B166" s="130">
        <v>4385.3437622199999</v>
      </c>
      <c r="C166" s="130">
        <v>3479.4218269799999</v>
      </c>
      <c r="D166" s="130">
        <v>3427.2761153800002</v>
      </c>
      <c r="E166" s="130">
        <v>2309.3877265800002</v>
      </c>
      <c r="F166" s="130">
        <v>855.88779029</v>
      </c>
      <c r="G166" s="130">
        <v>262.00059850999997</v>
      </c>
      <c r="H166" s="130">
        <v>52.145711599999998</v>
      </c>
      <c r="I166" s="130">
        <v>0.81117229999999996</v>
      </c>
      <c r="J166" s="130">
        <v>0.41240199999999999</v>
      </c>
      <c r="K166" s="130">
        <v>50.922137300000003</v>
      </c>
      <c r="L166" s="130">
        <v>397.87561751999999</v>
      </c>
      <c r="M166" s="130">
        <v>376.52978359000002</v>
      </c>
      <c r="N166" s="130">
        <v>0.10786264</v>
      </c>
      <c r="O166" s="130">
        <v>5.7789153600000001</v>
      </c>
      <c r="P166" s="130">
        <v>370.64300558999997</v>
      </c>
      <c r="Q166" s="130">
        <v>21.345833930000001</v>
      </c>
      <c r="R166" s="130">
        <v>0</v>
      </c>
      <c r="S166" s="130">
        <v>0</v>
      </c>
      <c r="T166" s="130">
        <v>21.345833930000001</v>
      </c>
      <c r="U166" s="130">
        <v>508.04631771999999</v>
      </c>
      <c r="V166" s="130">
        <v>597.01756383999998</v>
      </c>
      <c r="W166" s="130"/>
      <c r="X166" s="130"/>
      <c r="Y166" s="130"/>
      <c r="Z166" s="130"/>
      <c r="AA166" s="130"/>
      <c r="AB166" s="130"/>
    </row>
    <row r="167" spans="1:28">
      <c r="A167" s="9">
        <v>45292</v>
      </c>
      <c r="B167" s="130">
        <v>4514.1376469300003</v>
      </c>
      <c r="C167" s="130">
        <v>3571.9144712500001</v>
      </c>
      <c r="D167" s="130">
        <v>3520.3485734599999</v>
      </c>
      <c r="E167" s="130">
        <v>2410.8661470900001</v>
      </c>
      <c r="F167" s="130">
        <v>854.11887431000002</v>
      </c>
      <c r="G167" s="130">
        <v>255.36355205999999</v>
      </c>
      <c r="H167" s="130">
        <v>51.565897790000001</v>
      </c>
      <c r="I167" s="130">
        <v>0.82006153999999998</v>
      </c>
      <c r="J167" s="130">
        <v>0.41122725999999998</v>
      </c>
      <c r="K167" s="130">
        <v>50.33460899</v>
      </c>
      <c r="L167" s="130">
        <v>426.78799757000002</v>
      </c>
      <c r="M167" s="130">
        <v>405.60722156000003</v>
      </c>
      <c r="N167" s="130">
        <v>0.10786264</v>
      </c>
      <c r="O167" s="130">
        <v>5.5352692299999999</v>
      </c>
      <c r="P167" s="130">
        <v>399.96408968999998</v>
      </c>
      <c r="Q167" s="130">
        <v>21.180776009999999</v>
      </c>
      <c r="R167" s="130">
        <v>0</v>
      </c>
      <c r="S167" s="130">
        <v>0</v>
      </c>
      <c r="T167" s="130">
        <v>21.180776009999999</v>
      </c>
      <c r="U167" s="130">
        <v>515.43517811000004</v>
      </c>
      <c r="V167" s="130">
        <v>630.35362049000003</v>
      </c>
      <c r="W167" s="130"/>
      <c r="X167" s="130"/>
      <c r="Y167" s="130"/>
      <c r="Z167" s="130"/>
      <c r="AA167" s="130"/>
      <c r="AB167" s="130"/>
    </row>
    <row r="168" spans="1:28">
      <c r="A168" s="9">
        <v>45323</v>
      </c>
      <c r="B168" s="130">
        <v>4609.3246445200002</v>
      </c>
      <c r="C168" s="130">
        <v>3604.2590430800001</v>
      </c>
      <c r="D168" s="130">
        <v>3552.2452286100001</v>
      </c>
      <c r="E168" s="130">
        <v>2439.0733505200001</v>
      </c>
      <c r="F168" s="130">
        <v>862.82667767999999</v>
      </c>
      <c r="G168" s="130">
        <v>250.34520040999999</v>
      </c>
      <c r="H168" s="130">
        <v>52.01381447</v>
      </c>
      <c r="I168" s="130">
        <v>0.85379943999999997</v>
      </c>
      <c r="J168" s="130">
        <v>0.41481728000000001</v>
      </c>
      <c r="K168" s="130">
        <v>50.745197750000003</v>
      </c>
      <c r="L168" s="130">
        <v>473.93246949000002</v>
      </c>
      <c r="M168" s="130">
        <v>452.73029721</v>
      </c>
      <c r="N168" s="130">
        <v>0.10786264</v>
      </c>
      <c r="O168" s="130">
        <v>4.6694691600000002</v>
      </c>
      <c r="P168" s="130">
        <v>447.95296540999999</v>
      </c>
      <c r="Q168" s="130">
        <v>21.202172279999999</v>
      </c>
      <c r="R168" s="130">
        <v>0</v>
      </c>
      <c r="S168" s="130">
        <v>0</v>
      </c>
      <c r="T168" s="130">
        <v>21.202172279999999</v>
      </c>
      <c r="U168" s="130">
        <v>531.13313195000001</v>
      </c>
      <c r="V168" s="130">
        <v>672.11586252999996</v>
      </c>
      <c r="W168" s="130"/>
      <c r="X168" s="130"/>
      <c r="Y168" s="130"/>
      <c r="Z168" s="130"/>
      <c r="AA168" s="130"/>
      <c r="AB168" s="130"/>
    </row>
    <row r="169" spans="1:28">
      <c r="A169" s="9">
        <v>45352</v>
      </c>
      <c r="B169" s="130">
        <v>4753.0723708400001</v>
      </c>
      <c r="C169" s="130">
        <v>3688.6939521600002</v>
      </c>
      <c r="D169" s="130">
        <v>3635.31485432</v>
      </c>
      <c r="E169" s="130">
        <v>2496.0223662799999</v>
      </c>
      <c r="F169" s="130">
        <v>892.19820402000005</v>
      </c>
      <c r="G169" s="130">
        <v>247.09428402</v>
      </c>
      <c r="H169" s="130">
        <v>53.37909784</v>
      </c>
      <c r="I169" s="130">
        <v>0.86702491000000004</v>
      </c>
      <c r="J169" s="130">
        <v>0.41371636000000001</v>
      </c>
      <c r="K169" s="130">
        <v>52.09835657</v>
      </c>
      <c r="L169" s="130">
        <v>511.17007866</v>
      </c>
      <c r="M169" s="130">
        <v>492.47346133000002</v>
      </c>
      <c r="N169" s="130">
        <v>0.10786264</v>
      </c>
      <c r="O169" s="130">
        <v>4.2884303299999997</v>
      </c>
      <c r="P169" s="130">
        <v>488.07716835999997</v>
      </c>
      <c r="Q169" s="130">
        <v>18.696617329999999</v>
      </c>
      <c r="R169" s="130">
        <v>0</v>
      </c>
      <c r="S169" s="130">
        <v>0</v>
      </c>
      <c r="T169" s="130">
        <v>18.696617329999999</v>
      </c>
      <c r="U169" s="130">
        <v>553.20834002000004</v>
      </c>
      <c r="V169" s="130">
        <v>705.30779113000006</v>
      </c>
      <c r="W169" s="130"/>
      <c r="X169" s="130"/>
      <c r="Y169" s="130"/>
      <c r="Z169" s="130"/>
      <c r="AA169" s="130"/>
      <c r="AB169" s="130"/>
    </row>
    <row r="170" spans="1:28">
      <c r="A170" s="9">
        <v>45383</v>
      </c>
      <c r="B170" s="130">
        <v>4902.9480335300004</v>
      </c>
      <c r="C170" s="130">
        <v>3769.28175315</v>
      </c>
      <c r="D170" s="130">
        <v>3716.6703156200001</v>
      </c>
      <c r="E170" s="130">
        <v>2551.1921960099999</v>
      </c>
      <c r="F170" s="130">
        <v>922.85432732000004</v>
      </c>
      <c r="G170" s="130">
        <v>242.62379229000001</v>
      </c>
      <c r="H170" s="130">
        <v>52.611437530000003</v>
      </c>
      <c r="I170" s="130">
        <v>0.87992249</v>
      </c>
      <c r="J170" s="130">
        <v>0.41823579999999999</v>
      </c>
      <c r="K170" s="130">
        <v>51.31327924</v>
      </c>
      <c r="L170" s="130">
        <v>564.53155935999996</v>
      </c>
      <c r="M170" s="130">
        <v>545.82036068000002</v>
      </c>
      <c r="N170" s="130">
        <v>0.10786264</v>
      </c>
      <c r="O170" s="130">
        <v>7.3152239999999997</v>
      </c>
      <c r="P170" s="130">
        <v>538.39727403999996</v>
      </c>
      <c r="Q170" s="130">
        <v>18.711198679999999</v>
      </c>
      <c r="R170" s="130">
        <v>0</v>
      </c>
      <c r="S170" s="130">
        <v>0</v>
      </c>
      <c r="T170" s="130">
        <v>18.711198679999999</v>
      </c>
      <c r="U170" s="130">
        <v>569.13472102000003</v>
      </c>
      <c r="V170" s="130">
        <v>751.36496437999995</v>
      </c>
      <c r="W170" s="130"/>
      <c r="X170" s="130"/>
      <c r="Y170" s="130"/>
      <c r="Z170" s="130"/>
      <c r="AA170" s="130"/>
      <c r="AB170" s="13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6640625" style="39" customWidth="1"/>
    <col min="2" max="2" width="9.6640625" style="22" customWidth="1"/>
    <col min="3" max="3" width="9.88671875" style="22" customWidth="1"/>
    <col min="4" max="4" width="10.33203125" style="22" customWidth="1"/>
    <col min="5" max="5" width="8.33203125" style="22" customWidth="1"/>
    <col min="6" max="6" width="9.88671875" style="22" customWidth="1"/>
    <col min="7" max="7" width="12" style="22" customWidth="1"/>
    <col min="8" max="8" width="12.33203125" style="22" customWidth="1"/>
    <col min="9" max="9" width="8.88671875" style="22" customWidth="1"/>
    <col min="10" max="10" width="11.33203125" style="22" customWidth="1"/>
    <col min="11" max="11" width="11.44140625" style="22" customWidth="1"/>
    <col min="12" max="12" width="9.5546875" style="22" customWidth="1"/>
    <col min="13" max="13" width="10.88671875" style="22" customWidth="1"/>
    <col min="14" max="14" width="13.5546875" style="22" customWidth="1"/>
    <col min="15" max="15" width="10.33203125" style="22" customWidth="1"/>
    <col min="16" max="16" width="8.109375" style="22" customWidth="1"/>
    <col min="17" max="16384" width="9.109375" style="22"/>
  </cols>
  <sheetData>
    <row r="1" spans="1:22" s="27" customFormat="1" ht="14.4">
      <c r="A1" s="4" t="s">
        <v>128</v>
      </c>
    </row>
    <row r="2" spans="1:22" s="27" customFormat="1" ht="5.25" customHeight="1">
      <c r="A2" s="51"/>
    </row>
    <row r="3" spans="1:22">
      <c r="A3" s="112" t="s">
        <v>55</v>
      </c>
    </row>
    <row r="4" spans="1:22" ht="12.75" customHeight="1">
      <c r="A4" s="212" t="s">
        <v>127</v>
      </c>
      <c r="B4" s="224"/>
      <c r="C4" s="224"/>
      <c r="D4" s="224"/>
    </row>
    <row r="5" spans="1:22" ht="12.75" customHeight="1">
      <c r="A5" s="19" t="s">
        <v>228</v>
      </c>
    </row>
    <row r="6" spans="1:22" ht="12.75" customHeight="1">
      <c r="A6" s="187" t="s">
        <v>0</v>
      </c>
      <c r="B6" s="189" t="s">
        <v>196</v>
      </c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90" t="s">
        <v>63</v>
      </c>
      <c r="P6" s="190" t="s">
        <v>65</v>
      </c>
    </row>
    <row r="7" spans="1:22" s="36" customFormat="1">
      <c r="A7" s="188"/>
      <c r="B7" s="185" t="s">
        <v>1</v>
      </c>
      <c r="C7" s="193" t="s">
        <v>2</v>
      </c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1"/>
      <c r="P7" s="192"/>
    </row>
    <row r="8" spans="1:22" s="37" customFormat="1" ht="23.25" customHeight="1">
      <c r="A8" s="188"/>
      <c r="B8" s="185"/>
      <c r="C8" s="185" t="s">
        <v>22</v>
      </c>
      <c r="D8" s="186"/>
      <c r="E8" s="186"/>
      <c r="F8" s="185" t="s">
        <v>23</v>
      </c>
      <c r="G8" s="186"/>
      <c r="H8" s="186"/>
      <c r="I8" s="185" t="s">
        <v>24</v>
      </c>
      <c r="J8" s="186"/>
      <c r="K8" s="186"/>
      <c r="L8" s="185" t="s">
        <v>25</v>
      </c>
      <c r="M8" s="186"/>
      <c r="N8" s="186"/>
      <c r="O8" s="191"/>
      <c r="P8" s="192"/>
    </row>
    <row r="9" spans="1:22" s="37" customFormat="1" ht="78" customHeight="1">
      <c r="A9" s="188"/>
      <c r="B9" s="185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184</v>
      </c>
      <c r="L9" s="162" t="s">
        <v>13</v>
      </c>
      <c r="M9" s="162" t="s">
        <v>64</v>
      </c>
      <c r="N9" s="162" t="s">
        <v>31</v>
      </c>
      <c r="O9" s="191"/>
      <c r="P9" s="192"/>
    </row>
    <row r="10" spans="1:22" s="37" customFormat="1" collapsed="1">
      <c r="A10" s="48">
        <v>1</v>
      </c>
      <c r="B10" s="49">
        <v>2</v>
      </c>
      <c r="C10" s="48">
        <v>3</v>
      </c>
      <c r="D10" s="49">
        <v>4</v>
      </c>
      <c r="E10" s="48">
        <v>5</v>
      </c>
      <c r="F10" s="49">
        <v>6</v>
      </c>
      <c r="G10" s="48">
        <v>7</v>
      </c>
      <c r="H10" s="49">
        <v>8</v>
      </c>
      <c r="I10" s="48">
        <v>9</v>
      </c>
      <c r="J10" s="49">
        <v>10</v>
      </c>
      <c r="K10" s="48">
        <v>11</v>
      </c>
      <c r="L10" s="49">
        <v>12</v>
      </c>
      <c r="M10" s="48">
        <v>13</v>
      </c>
      <c r="N10" s="49">
        <v>14</v>
      </c>
      <c r="O10" s="48">
        <v>15</v>
      </c>
      <c r="P10" s="49">
        <v>16</v>
      </c>
    </row>
    <row r="11" spans="1:22" s="38" customFormat="1" hidden="1" outlineLevel="1">
      <c r="A11" s="9">
        <v>40544</v>
      </c>
      <c r="B11" s="131">
        <v>5070.24899602</v>
      </c>
      <c r="C11" s="23">
        <v>57.679123870000005</v>
      </c>
      <c r="D11" s="131">
        <v>23.939331879999997</v>
      </c>
      <c r="E11" s="131">
        <v>33.739791990000001</v>
      </c>
      <c r="F11" s="131">
        <v>2.6839823900000002</v>
      </c>
      <c r="G11" s="131">
        <v>2.6074252800000002</v>
      </c>
      <c r="H11" s="131">
        <v>7.6557109999999998E-2</v>
      </c>
      <c r="I11" s="131">
        <v>681.28363359000002</v>
      </c>
      <c r="J11" s="131">
        <v>101.81009637</v>
      </c>
      <c r="K11" s="131">
        <v>579.47353722000003</v>
      </c>
      <c r="L11" s="131">
        <v>4328.6022561700001</v>
      </c>
      <c r="M11" s="131">
        <v>4308.1781668000003</v>
      </c>
      <c r="N11" s="131">
        <v>20.424089370000001</v>
      </c>
      <c r="O11" s="131">
        <v>2.2073122499999998</v>
      </c>
      <c r="P11" s="131">
        <v>2.74192108</v>
      </c>
      <c r="Q11" s="132"/>
      <c r="R11" s="132"/>
      <c r="S11" s="132"/>
      <c r="T11" s="132"/>
      <c r="U11" s="132"/>
      <c r="V11" s="132"/>
    </row>
    <row r="12" spans="1:22" s="38" customFormat="1" hidden="1" outlineLevel="1">
      <c r="A12" s="9">
        <v>40575</v>
      </c>
      <c r="B12" s="131">
        <v>5233.6428035600002</v>
      </c>
      <c r="C12" s="23">
        <v>54.016607059999991</v>
      </c>
      <c r="D12" s="131">
        <v>21.817392210000001</v>
      </c>
      <c r="E12" s="131">
        <v>32.199214850000004</v>
      </c>
      <c r="F12" s="131">
        <v>14.1525471</v>
      </c>
      <c r="G12" s="131">
        <v>2.7310777700000002</v>
      </c>
      <c r="H12" s="131">
        <v>11.421469330000001</v>
      </c>
      <c r="I12" s="131">
        <v>756.85523398999999</v>
      </c>
      <c r="J12" s="131">
        <v>114.07785343</v>
      </c>
      <c r="K12" s="131">
        <v>642.77738055999998</v>
      </c>
      <c r="L12" s="131">
        <v>4408.6184154100001</v>
      </c>
      <c r="M12" s="131">
        <v>4390.5989625000002</v>
      </c>
      <c r="N12" s="131">
        <v>18.019452909999998</v>
      </c>
      <c r="O12" s="131">
        <v>2.3645147400000002</v>
      </c>
      <c r="P12" s="131">
        <v>2.7429415000000001</v>
      </c>
      <c r="Q12" s="132"/>
      <c r="R12" s="132"/>
      <c r="S12" s="132"/>
      <c r="T12" s="132"/>
      <c r="U12" s="132"/>
      <c r="V12" s="132"/>
    </row>
    <row r="13" spans="1:22" s="38" customFormat="1" hidden="1" outlineLevel="1">
      <c r="A13" s="9">
        <v>40603</v>
      </c>
      <c r="B13" s="131">
        <v>5272.9415272799997</v>
      </c>
      <c r="C13" s="23">
        <v>57.945533560000001</v>
      </c>
      <c r="D13" s="131">
        <v>21.906822119999998</v>
      </c>
      <c r="E13" s="131">
        <v>36.03871144</v>
      </c>
      <c r="F13" s="131">
        <v>19.394505559999999</v>
      </c>
      <c r="G13" s="131">
        <v>5.42124658</v>
      </c>
      <c r="H13" s="131">
        <v>13.973258980000001</v>
      </c>
      <c r="I13" s="131">
        <v>735.09310393999999</v>
      </c>
      <c r="J13" s="131">
        <v>113.30214443</v>
      </c>
      <c r="K13" s="131">
        <v>621.79095950999999</v>
      </c>
      <c r="L13" s="131">
        <v>4460.5083842200002</v>
      </c>
      <c r="M13" s="131">
        <v>4444.7063558899999</v>
      </c>
      <c r="N13" s="131">
        <v>15.802028330000001</v>
      </c>
      <c r="O13" s="131">
        <v>0.43603247999999994</v>
      </c>
      <c r="P13" s="131">
        <v>2.20637295</v>
      </c>
      <c r="Q13" s="132"/>
      <c r="R13" s="132"/>
      <c r="S13" s="132"/>
      <c r="T13" s="132"/>
      <c r="U13" s="132"/>
      <c r="V13" s="132"/>
    </row>
    <row r="14" spans="1:22" s="38" customFormat="1" hidden="1" outlineLevel="1">
      <c r="A14" s="9">
        <v>40634</v>
      </c>
      <c r="B14" s="131">
        <v>5275.2807159100003</v>
      </c>
      <c r="C14" s="23">
        <v>56.585277969999993</v>
      </c>
      <c r="D14" s="131">
        <v>22.263486229999998</v>
      </c>
      <c r="E14" s="131">
        <v>34.321791740000002</v>
      </c>
      <c r="F14" s="131">
        <v>20.54927185</v>
      </c>
      <c r="G14" s="131">
        <v>8.2450434900000005</v>
      </c>
      <c r="H14" s="131">
        <v>12.30422836</v>
      </c>
      <c r="I14" s="131">
        <v>724.56002073999991</v>
      </c>
      <c r="J14" s="131">
        <v>119.78264112000001</v>
      </c>
      <c r="K14" s="131">
        <v>604.77737962000003</v>
      </c>
      <c r="L14" s="131">
        <v>4473.5861453500002</v>
      </c>
      <c r="M14" s="131">
        <v>4455.2006410399999</v>
      </c>
      <c r="N14" s="131">
        <v>18.385504309999998</v>
      </c>
      <c r="O14" s="131">
        <v>0.70717057999999988</v>
      </c>
      <c r="P14" s="131">
        <v>3.3976838900000002</v>
      </c>
      <c r="Q14" s="132"/>
      <c r="R14" s="132"/>
      <c r="S14" s="132"/>
      <c r="T14" s="132"/>
      <c r="U14" s="132"/>
      <c r="V14" s="132"/>
    </row>
    <row r="15" spans="1:22" s="38" customFormat="1" hidden="1" outlineLevel="1">
      <c r="A15" s="9">
        <v>40664</v>
      </c>
      <c r="B15" s="131">
        <v>5400.4160786399998</v>
      </c>
      <c r="C15" s="23">
        <v>56.55426645</v>
      </c>
      <c r="D15" s="131">
        <v>22.83313734</v>
      </c>
      <c r="E15" s="131">
        <v>33.721129110000007</v>
      </c>
      <c r="F15" s="131">
        <v>17.350379449999998</v>
      </c>
      <c r="G15" s="131">
        <v>4.7224303400000007</v>
      </c>
      <c r="H15" s="131">
        <v>12.627949110000001</v>
      </c>
      <c r="I15" s="131">
        <v>783.84884715999988</v>
      </c>
      <c r="J15" s="131">
        <v>98.975802090000002</v>
      </c>
      <c r="K15" s="131">
        <v>684.87304506999999</v>
      </c>
      <c r="L15" s="131">
        <v>4542.6625855799994</v>
      </c>
      <c r="M15" s="131">
        <v>4523.8552490900001</v>
      </c>
      <c r="N15" s="131">
        <v>18.807336489999997</v>
      </c>
      <c r="O15" s="131">
        <v>1.0805301300000001</v>
      </c>
      <c r="P15" s="131">
        <v>2.3911385000000003</v>
      </c>
      <c r="Q15" s="132"/>
      <c r="R15" s="132"/>
      <c r="S15" s="132"/>
      <c r="T15" s="132"/>
      <c r="U15" s="132"/>
      <c r="V15" s="132"/>
    </row>
    <row r="16" spans="1:22" s="38" customFormat="1" hidden="1" outlineLevel="1">
      <c r="A16" s="9">
        <v>40695</v>
      </c>
      <c r="B16" s="131">
        <v>5509.1674258200001</v>
      </c>
      <c r="C16" s="23">
        <v>54.401616429999997</v>
      </c>
      <c r="D16" s="131">
        <v>21.995502120000001</v>
      </c>
      <c r="E16" s="131">
        <v>32.40611431</v>
      </c>
      <c r="F16" s="131">
        <v>12.36459891</v>
      </c>
      <c r="G16" s="131">
        <v>2.79165295</v>
      </c>
      <c r="H16" s="131">
        <v>9.5729459600000002</v>
      </c>
      <c r="I16" s="131">
        <v>824.07871853999995</v>
      </c>
      <c r="J16" s="131">
        <v>84.34940103000001</v>
      </c>
      <c r="K16" s="131">
        <v>739.72931750999999</v>
      </c>
      <c r="L16" s="131">
        <v>4618.32249194</v>
      </c>
      <c r="M16" s="131">
        <v>4599.4423277599999</v>
      </c>
      <c r="N16" s="131">
        <v>18.880164179999998</v>
      </c>
      <c r="O16" s="131">
        <v>1.7371519900000001</v>
      </c>
      <c r="P16" s="131">
        <v>3.2321173300000003</v>
      </c>
      <c r="Q16" s="132"/>
      <c r="R16" s="132"/>
      <c r="S16" s="132"/>
      <c r="T16" s="132"/>
      <c r="U16" s="132"/>
      <c r="V16" s="132"/>
    </row>
    <row r="17" spans="1:22" s="38" customFormat="1" hidden="1" outlineLevel="1">
      <c r="A17" s="9">
        <v>40725</v>
      </c>
      <c r="B17" s="131">
        <v>5500.1632568799996</v>
      </c>
      <c r="C17" s="23">
        <v>51.082422789999995</v>
      </c>
      <c r="D17" s="131">
        <v>21.472027010000001</v>
      </c>
      <c r="E17" s="131">
        <v>29.610395780000001</v>
      </c>
      <c r="F17" s="131">
        <v>14.01883086</v>
      </c>
      <c r="G17" s="131">
        <v>4.7551079600000001</v>
      </c>
      <c r="H17" s="131">
        <v>9.2637228999999994</v>
      </c>
      <c r="I17" s="131">
        <v>805.05096578999996</v>
      </c>
      <c r="J17" s="131">
        <v>79.462116139999992</v>
      </c>
      <c r="K17" s="131">
        <v>725.58884965000004</v>
      </c>
      <c r="L17" s="131">
        <v>4630.0110374400001</v>
      </c>
      <c r="M17" s="131">
        <v>4609.4171204799995</v>
      </c>
      <c r="N17" s="131">
        <v>20.593916960000001</v>
      </c>
      <c r="O17" s="131">
        <v>3.8617153000000002</v>
      </c>
      <c r="P17" s="131">
        <v>3.2999359699999999</v>
      </c>
      <c r="Q17" s="132"/>
      <c r="R17" s="132"/>
      <c r="S17" s="132"/>
      <c r="T17" s="132"/>
      <c r="U17" s="132"/>
      <c r="V17" s="132"/>
    </row>
    <row r="18" spans="1:22" s="38" customFormat="1" hidden="1" outlineLevel="1">
      <c r="A18" s="9">
        <v>40756</v>
      </c>
      <c r="B18" s="131">
        <v>5543.86186705</v>
      </c>
      <c r="C18" s="23">
        <v>46.243874590000004</v>
      </c>
      <c r="D18" s="131">
        <v>19.309770700000001</v>
      </c>
      <c r="E18" s="131">
        <v>26.934103889999999</v>
      </c>
      <c r="F18" s="131">
        <v>9.0546054300000005</v>
      </c>
      <c r="G18" s="131">
        <v>2.95427141</v>
      </c>
      <c r="H18" s="131">
        <v>6.10033402</v>
      </c>
      <c r="I18" s="131">
        <v>862.5906103399999</v>
      </c>
      <c r="J18" s="131">
        <v>85.894933390000006</v>
      </c>
      <c r="K18" s="131">
        <v>776.69567694999989</v>
      </c>
      <c r="L18" s="131">
        <v>4625.9727766899996</v>
      </c>
      <c r="M18" s="131">
        <v>4602.9071841900004</v>
      </c>
      <c r="N18" s="131">
        <v>23.065592499999998</v>
      </c>
      <c r="O18" s="131">
        <v>-0.36128620000000011</v>
      </c>
      <c r="P18" s="131">
        <v>3.5991724</v>
      </c>
      <c r="Q18" s="132"/>
      <c r="R18" s="132"/>
      <c r="S18" s="132"/>
      <c r="T18" s="132"/>
      <c r="U18" s="132"/>
      <c r="V18" s="132"/>
    </row>
    <row r="19" spans="1:22" s="38" customFormat="1" hidden="1" outlineLevel="1">
      <c r="A19" s="9">
        <v>40787</v>
      </c>
      <c r="B19" s="131">
        <v>5375.7070016500002</v>
      </c>
      <c r="C19" s="23">
        <v>47.830193739999999</v>
      </c>
      <c r="D19" s="131">
        <v>18.244867129999999</v>
      </c>
      <c r="E19" s="131">
        <v>29.585326610000003</v>
      </c>
      <c r="F19" s="131">
        <v>8.0229647999999987</v>
      </c>
      <c r="G19" s="131">
        <v>2.0938303599999997</v>
      </c>
      <c r="H19" s="131">
        <v>5.9291344400000003</v>
      </c>
      <c r="I19" s="131">
        <v>761.62440279000009</v>
      </c>
      <c r="J19" s="131">
        <v>70.792957740000006</v>
      </c>
      <c r="K19" s="131">
        <v>690.83144504999996</v>
      </c>
      <c r="L19" s="131">
        <v>4558.2294403200003</v>
      </c>
      <c r="M19" s="131">
        <v>4536.1136101900001</v>
      </c>
      <c r="N19" s="131">
        <v>22.115830129999999</v>
      </c>
      <c r="O19" s="131">
        <v>-0.72498865999999995</v>
      </c>
      <c r="P19" s="131">
        <v>3.1139033999999999</v>
      </c>
      <c r="Q19" s="132"/>
      <c r="R19" s="132"/>
      <c r="S19" s="132"/>
      <c r="T19" s="132"/>
      <c r="U19" s="132"/>
      <c r="V19" s="132"/>
    </row>
    <row r="20" spans="1:22" s="38" customFormat="1" hidden="1" outlineLevel="1">
      <c r="A20" s="9">
        <v>40817</v>
      </c>
      <c r="B20" s="131">
        <v>5478.2538290100001</v>
      </c>
      <c r="C20" s="23">
        <v>49.204039639999998</v>
      </c>
      <c r="D20" s="131">
        <v>17.132197900000001</v>
      </c>
      <c r="E20" s="131">
        <v>32.071841740000004</v>
      </c>
      <c r="F20" s="131">
        <v>7.0822886400000007</v>
      </c>
      <c r="G20" s="131">
        <v>2.43804058</v>
      </c>
      <c r="H20" s="131">
        <v>4.6442480599999998</v>
      </c>
      <c r="I20" s="131">
        <v>866.02692216000003</v>
      </c>
      <c r="J20" s="131">
        <v>77.167708379999993</v>
      </c>
      <c r="K20" s="131">
        <v>788.85921378</v>
      </c>
      <c r="L20" s="131">
        <v>4555.9405785700001</v>
      </c>
      <c r="M20" s="131">
        <v>4534.3305563899994</v>
      </c>
      <c r="N20" s="131">
        <v>21.610022179999998</v>
      </c>
      <c r="O20" s="131">
        <v>-0.24994431000000006</v>
      </c>
      <c r="P20" s="131">
        <v>3.2098387400000004</v>
      </c>
      <c r="Q20" s="132"/>
      <c r="R20" s="132"/>
      <c r="S20" s="132"/>
      <c r="T20" s="132"/>
      <c r="U20" s="132"/>
      <c r="V20" s="132"/>
    </row>
    <row r="21" spans="1:22" s="38" customFormat="1" hidden="1" outlineLevel="1">
      <c r="A21" s="9">
        <v>40848</v>
      </c>
      <c r="B21" s="131">
        <v>5540.5804335399998</v>
      </c>
      <c r="C21" s="23">
        <v>43.226635859999995</v>
      </c>
      <c r="D21" s="131">
        <v>17.289558549999999</v>
      </c>
      <c r="E21" s="131">
        <v>25.937077309999999</v>
      </c>
      <c r="F21" s="131">
        <v>30.181895310000005</v>
      </c>
      <c r="G21" s="131">
        <v>23.537034010000003</v>
      </c>
      <c r="H21" s="131">
        <v>6.6448612999999996</v>
      </c>
      <c r="I21" s="131">
        <v>896.29563212999994</v>
      </c>
      <c r="J21" s="131">
        <v>86.294569640000006</v>
      </c>
      <c r="K21" s="131">
        <v>810.00106248999998</v>
      </c>
      <c r="L21" s="131">
        <v>4570.876270239999</v>
      </c>
      <c r="M21" s="131">
        <v>4549.6287415299994</v>
      </c>
      <c r="N21" s="131">
        <v>21.247528709999997</v>
      </c>
      <c r="O21" s="131">
        <v>-0.10493157999999991</v>
      </c>
      <c r="P21" s="131">
        <v>3.2395637800000001</v>
      </c>
      <c r="Q21" s="132"/>
      <c r="R21" s="132"/>
      <c r="S21" s="132"/>
      <c r="T21" s="132"/>
      <c r="U21" s="132"/>
      <c r="V21" s="132"/>
    </row>
    <row r="22" spans="1:22" s="38" customFormat="1" hidden="1" outlineLevel="1">
      <c r="A22" s="9">
        <v>40878</v>
      </c>
      <c r="B22" s="131">
        <v>5462.1682429800003</v>
      </c>
      <c r="C22" s="23">
        <v>42.623972080000001</v>
      </c>
      <c r="D22" s="131">
        <v>18.029939639999998</v>
      </c>
      <c r="E22" s="131">
        <v>24.594032439999999</v>
      </c>
      <c r="F22" s="131">
        <v>1.8416724200000001</v>
      </c>
      <c r="G22" s="131">
        <v>1.78082476</v>
      </c>
      <c r="H22" s="131">
        <v>6.0847659999999998E-2</v>
      </c>
      <c r="I22" s="131">
        <v>784.97084077000011</v>
      </c>
      <c r="J22" s="131">
        <v>119.27835397999998</v>
      </c>
      <c r="K22" s="131">
        <v>665.69248678999998</v>
      </c>
      <c r="L22" s="131">
        <v>4632.7317577099993</v>
      </c>
      <c r="M22" s="131">
        <v>4610.8642242400001</v>
      </c>
      <c r="N22" s="131">
        <v>21.867533469999998</v>
      </c>
      <c r="O22" s="131">
        <v>-0.75512902999999998</v>
      </c>
      <c r="P22" s="131">
        <v>3.75423924</v>
      </c>
      <c r="Q22" s="132"/>
      <c r="R22" s="132"/>
      <c r="S22" s="132"/>
      <c r="T22" s="132"/>
      <c r="U22" s="132"/>
      <c r="V22" s="132"/>
    </row>
    <row r="23" spans="1:22" s="38" customFormat="1" hidden="1" outlineLevel="1">
      <c r="A23" s="9">
        <v>40909</v>
      </c>
      <c r="B23" s="131">
        <v>5634.1422071999996</v>
      </c>
      <c r="C23" s="23">
        <v>44.273147199999997</v>
      </c>
      <c r="D23" s="131">
        <v>18.573134420000002</v>
      </c>
      <c r="E23" s="131">
        <v>25.700012780000002</v>
      </c>
      <c r="F23" s="131">
        <v>2.3138414699999998</v>
      </c>
      <c r="G23" s="131">
        <v>2.1940814</v>
      </c>
      <c r="H23" s="131">
        <v>0.11976007</v>
      </c>
      <c r="I23" s="131">
        <v>808.05080427000007</v>
      </c>
      <c r="J23" s="131">
        <v>88.763922649999998</v>
      </c>
      <c r="K23" s="131">
        <v>719.28688162000003</v>
      </c>
      <c r="L23" s="131">
        <v>4779.50441426</v>
      </c>
      <c r="M23" s="131">
        <v>4758.2924018499998</v>
      </c>
      <c r="N23" s="131">
        <v>21.21201241</v>
      </c>
      <c r="O23" s="131">
        <v>9.7798632300000001</v>
      </c>
      <c r="P23" s="131">
        <v>5.1134828300000006</v>
      </c>
      <c r="Q23" s="132"/>
      <c r="R23" s="132"/>
      <c r="S23" s="132"/>
      <c r="T23" s="132"/>
      <c r="U23" s="132"/>
      <c r="V23" s="132"/>
    </row>
    <row r="24" spans="1:22" s="38" customFormat="1" hidden="1" outlineLevel="1">
      <c r="A24" s="9">
        <v>40940</v>
      </c>
      <c r="B24" s="131">
        <v>5828.5682744400001</v>
      </c>
      <c r="C24" s="23">
        <v>48.942284719999996</v>
      </c>
      <c r="D24" s="131">
        <v>19.891851260000003</v>
      </c>
      <c r="E24" s="131">
        <v>29.050433460000001</v>
      </c>
      <c r="F24" s="131">
        <v>22.10576653</v>
      </c>
      <c r="G24" s="131">
        <v>4.4791143800000004</v>
      </c>
      <c r="H24" s="131">
        <v>17.626652149999998</v>
      </c>
      <c r="I24" s="131">
        <v>869.44139632999998</v>
      </c>
      <c r="J24" s="131">
        <v>106.92992627999999</v>
      </c>
      <c r="K24" s="131">
        <v>762.51147005000007</v>
      </c>
      <c r="L24" s="131">
        <v>4888.0788268599999</v>
      </c>
      <c r="M24" s="131">
        <v>4868.1012270800002</v>
      </c>
      <c r="N24" s="131">
        <v>19.977599779999998</v>
      </c>
      <c r="O24" s="131">
        <v>-0.97927454999999997</v>
      </c>
      <c r="P24" s="131">
        <v>3.8799183900000003</v>
      </c>
      <c r="Q24" s="132"/>
      <c r="R24" s="132"/>
      <c r="S24" s="132"/>
      <c r="T24" s="132"/>
      <c r="U24" s="132"/>
      <c r="V24" s="132"/>
    </row>
    <row r="25" spans="1:22" s="38" customFormat="1" hidden="1" outlineLevel="1">
      <c r="A25" s="9">
        <v>40969</v>
      </c>
      <c r="B25" s="131">
        <v>5862.6461685200002</v>
      </c>
      <c r="C25" s="23">
        <v>50.934433920000004</v>
      </c>
      <c r="D25" s="131">
        <v>17.96102509</v>
      </c>
      <c r="E25" s="131">
        <v>32.973408830000004</v>
      </c>
      <c r="F25" s="131">
        <v>23.915420060000002</v>
      </c>
      <c r="G25" s="131">
        <v>5.4939125300000002</v>
      </c>
      <c r="H25" s="131">
        <v>18.42150753</v>
      </c>
      <c r="I25" s="131">
        <v>847.30802461999997</v>
      </c>
      <c r="J25" s="131">
        <v>101.31324201000001</v>
      </c>
      <c r="K25" s="131">
        <v>745.99478261000002</v>
      </c>
      <c r="L25" s="131">
        <v>4940.4882899200002</v>
      </c>
      <c r="M25" s="131">
        <v>4920.9173903299998</v>
      </c>
      <c r="N25" s="131">
        <v>19.570899589999996</v>
      </c>
      <c r="O25" s="131">
        <v>-1.8549991100000001</v>
      </c>
      <c r="P25" s="131">
        <v>4.4157420099999998</v>
      </c>
      <c r="Q25" s="132"/>
      <c r="R25" s="132"/>
      <c r="S25" s="132"/>
      <c r="T25" s="132"/>
      <c r="U25" s="132"/>
      <c r="V25" s="132"/>
    </row>
    <row r="26" spans="1:22" s="38" customFormat="1" hidden="1" outlineLevel="1">
      <c r="A26" s="9">
        <v>41000</v>
      </c>
      <c r="B26" s="131">
        <v>5970.7198176299999</v>
      </c>
      <c r="C26" s="23">
        <v>49.549743130000003</v>
      </c>
      <c r="D26" s="131">
        <v>18.019065770000001</v>
      </c>
      <c r="E26" s="131">
        <v>31.530677359999999</v>
      </c>
      <c r="F26" s="131">
        <v>16.25344621</v>
      </c>
      <c r="G26" s="131">
        <v>3.74703644</v>
      </c>
      <c r="H26" s="131">
        <v>12.506409769999999</v>
      </c>
      <c r="I26" s="131">
        <v>823.4184860900001</v>
      </c>
      <c r="J26" s="131">
        <v>109.02126446</v>
      </c>
      <c r="K26" s="131">
        <v>714.39722162999999</v>
      </c>
      <c r="L26" s="131">
        <v>5081.4981422000001</v>
      </c>
      <c r="M26" s="131">
        <v>5062.4278226699998</v>
      </c>
      <c r="N26" s="131">
        <v>19.070319530000003</v>
      </c>
      <c r="O26" s="131">
        <v>-2.2003163600000004</v>
      </c>
      <c r="P26" s="131">
        <v>4.2370267100000003</v>
      </c>
      <c r="Q26" s="132"/>
      <c r="R26" s="132"/>
      <c r="S26" s="132"/>
      <c r="T26" s="132"/>
      <c r="U26" s="132"/>
      <c r="V26" s="132"/>
    </row>
    <row r="27" spans="1:22" s="38" customFormat="1" hidden="1" outlineLevel="1">
      <c r="A27" s="9">
        <v>41030</v>
      </c>
      <c r="B27" s="131">
        <v>5961.2153054399996</v>
      </c>
      <c r="C27" s="23">
        <v>51.366731889999997</v>
      </c>
      <c r="D27" s="131">
        <v>18.403697820000001</v>
      </c>
      <c r="E27" s="131">
        <v>32.963034069999999</v>
      </c>
      <c r="F27" s="131">
        <v>13.196648099999999</v>
      </c>
      <c r="G27" s="131">
        <v>3.5252803699999999</v>
      </c>
      <c r="H27" s="131">
        <v>9.6713677299999983</v>
      </c>
      <c r="I27" s="131">
        <v>819.04568374000019</v>
      </c>
      <c r="J27" s="131">
        <v>92.988668500000003</v>
      </c>
      <c r="K27" s="131">
        <v>726.05701523999994</v>
      </c>
      <c r="L27" s="131">
        <v>5077.6062417100002</v>
      </c>
      <c r="M27" s="131">
        <v>5057.4570421400003</v>
      </c>
      <c r="N27" s="131">
        <v>20.14919957</v>
      </c>
      <c r="O27" s="131">
        <v>-2.5140468600000001</v>
      </c>
      <c r="P27" s="131">
        <v>4.3272628800000001</v>
      </c>
      <c r="Q27" s="132"/>
      <c r="R27" s="132"/>
      <c r="S27" s="132"/>
      <c r="T27" s="132"/>
      <c r="U27" s="132"/>
      <c r="V27" s="132"/>
    </row>
    <row r="28" spans="1:22" s="38" customFormat="1" hidden="1" outlineLevel="1">
      <c r="A28" s="9">
        <v>41061</v>
      </c>
      <c r="B28" s="131">
        <v>6084.08898039</v>
      </c>
      <c r="C28" s="23">
        <v>52.592586699999991</v>
      </c>
      <c r="D28" s="131">
        <v>19.485841439999998</v>
      </c>
      <c r="E28" s="131">
        <v>33.106745259999997</v>
      </c>
      <c r="F28" s="131">
        <v>14.187174740000001</v>
      </c>
      <c r="G28" s="131">
        <v>4.66840294</v>
      </c>
      <c r="H28" s="131">
        <v>9.5187717999999997</v>
      </c>
      <c r="I28" s="131">
        <v>858.3910135399999</v>
      </c>
      <c r="J28" s="131">
        <v>93.814217500000012</v>
      </c>
      <c r="K28" s="131">
        <v>764.57679603999998</v>
      </c>
      <c r="L28" s="131">
        <v>5158.9182054100002</v>
      </c>
      <c r="M28" s="131">
        <v>5139.3036460599997</v>
      </c>
      <c r="N28" s="131">
        <v>19.61455935</v>
      </c>
      <c r="O28" s="131">
        <v>-2.4240978499999999</v>
      </c>
      <c r="P28" s="131">
        <v>4.3249660399999996</v>
      </c>
      <c r="Q28" s="132"/>
      <c r="R28" s="132"/>
      <c r="S28" s="132"/>
      <c r="T28" s="132"/>
      <c r="U28" s="132"/>
      <c r="V28" s="132"/>
    </row>
    <row r="29" spans="1:22" s="38" customFormat="1" hidden="1" outlineLevel="1">
      <c r="A29" s="9">
        <v>41091</v>
      </c>
      <c r="B29" s="131">
        <v>6193.1099551300003</v>
      </c>
      <c r="C29" s="23">
        <v>43.96963404000001</v>
      </c>
      <c r="D29" s="131">
        <v>18.20661123</v>
      </c>
      <c r="E29" s="131">
        <v>25.763022810000002</v>
      </c>
      <c r="F29" s="131">
        <v>11.274423649999999</v>
      </c>
      <c r="G29" s="131">
        <v>1.7935403999999999</v>
      </c>
      <c r="H29" s="131">
        <v>9.4808832499999998</v>
      </c>
      <c r="I29" s="131">
        <v>967.34737424000014</v>
      </c>
      <c r="J29" s="131">
        <v>88.677744199999992</v>
      </c>
      <c r="K29" s="131">
        <v>878.66963004000002</v>
      </c>
      <c r="L29" s="131">
        <v>5170.5185232000003</v>
      </c>
      <c r="M29" s="131">
        <v>5152.4191777799997</v>
      </c>
      <c r="N29" s="131">
        <v>18.099345419999999</v>
      </c>
      <c r="O29" s="131">
        <v>-2.36678634</v>
      </c>
      <c r="P29" s="131">
        <v>4.9714617299999997</v>
      </c>
      <c r="Q29" s="132"/>
      <c r="R29" s="132"/>
      <c r="S29" s="132"/>
      <c r="T29" s="132"/>
      <c r="U29" s="132"/>
      <c r="V29" s="132"/>
    </row>
    <row r="30" spans="1:22" s="38" customFormat="1" hidden="1" outlineLevel="1">
      <c r="A30" s="9">
        <v>41122</v>
      </c>
      <c r="B30" s="131">
        <v>6318.1347457100001</v>
      </c>
      <c r="C30" s="23">
        <v>42.51898641999999</v>
      </c>
      <c r="D30" s="131">
        <v>17.95780031</v>
      </c>
      <c r="E30" s="131">
        <v>24.561186109999994</v>
      </c>
      <c r="F30" s="131">
        <v>23.814451730000002</v>
      </c>
      <c r="G30" s="131">
        <v>5.1096488400000002</v>
      </c>
      <c r="H30" s="131">
        <v>18.70480289</v>
      </c>
      <c r="I30" s="131">
        <v>967.82466896999983</v>
      </c>
      <c r="J30" s="131">
        <v>90.878195360000007</v>
      </c>
      <c r="K30" s="131">
        <v>876.94647360999988</v>
      </c>
      <c r="L30" s="131">
        <v>5283.9766385900002</v>
      </c>
      <c r="M30" s="131">
        <v>5261.4343019999997</v>
      </c>
      <c r="N30" s="131">
        <v>22.542336590000001</v>
      </c>
      <c r="O30" s="131">
        <v>-1.8495372700000001</v>
      </c>
      <c r="P30" s="131">
        <v>4.85762874</v>
      </c>
      <c r="Q30" s="132"/>
      <c r="R30" s="132"/>
      <c r="S30" s="132"/>
      <c r="T30" s="132"/>
      <c r="U30" s="132"/>
      <c r="V30" s="132"/>
    </row>
    <row r="31" spans="1:22" hidden="1" outlineLevel="1">
      <c r="A31" s="9">
        <v>41153</v>
      </c>
      <c r="B31" s="131">
        <v>6459.3948137199995</v>
      </c>
      <c r="C31" s="23">
        <v>44.119135830000005</v>
      </c>
      <c r="D31" s="131">
        <v>18.354779300000001</v>
      </c>
      <c r="E31" s="131">
        <v>25.764356530000001</v>
      </c>
      <c r="F31" s="131">
        <v>15.059568820000001</v>
      </c>
      <c r="G31" s="131">
        <v>7.0901516300000003</v>
      </c>
      <c r="H31" s="131">
        <v>7.9694171899999997</v>
      </c>
      <c r="I31" s="131">
        <v>1044.5481605699999</v>
      </c>
      <c r="J31" s="131">
        <v>86.566160999999994</v>
      </c>
      <c r="K31" s="131">
        <v>957.98199956999997</v>
      </c>
      <c r="L31" s="131">
        <v>5355.6679485000004</v>
      </c>
      <c r="M31" s="131">
        <v>5327.1799926999993</v>
      </c>
      <c r="N31" s="131">
        <v>28.487955799999998</v>
      </c>
      <c r="O31" s="131">
        <v>-0.9053104099999999</v>
      </c>
      <c r="P31" s="131">
        <v>5.6089943600000005</v>
      </c>
      <c r="Q31" s="132"/>
      <c r="R31" s="132"/>
      <c r="S31" s="132"/>
      <c r="T31" s="132"/>
      <c r="U31" s="132"/>
      <c r="V31" s="132"/>
    </row>
    <row r="32" spans="1:22" hidden="1" outlineLevel="1">
      <c r="A32" s="9">
        <v>41183</v>
      </c>
      <c r="B32" s="131">
        <v>6486.1340559</v>
      </c>
      <c r="C32" s="23">
        <v>43.85432823</v>
      </c>
      <c r="D32" s="131">
        <v>19.152802440000002</v>
      </c>
      <c r="E32" s="131">
        <v>24.701525790000002</v>
      </c>
      <c r="F32" s="131">
        <v>10.45016013</v>
      </c>
      <c r="G32" s="131">
        <v>2.9907161599999998</v>
      </c>
      <c r="H32" s="131">
        <v>7.4594439700000006</v>
      </c>
      <c r="I32" s="131">
        <v>995.84494570999993</v>
      </c>
      <c r="J32" s="131">
        <v>91.975194889999983</v>
      </c>
      <c r="K32" s="131">
        <v>903.86975081999992</v>
      </c>
      <c r="L32" s="131">
        <v>5435.9846218300008</v>
      </c>
      <c r="M32" s="131">
        <v>5402.4554389200002</v>
      </c>
      <c r="N32" s="131">
        <v>33.529182909999996</v>
      </c>
      <c r="O32" s="131">
        <v>-1.5570325300000003</v>
      </c>
      <c r="P32" s="131">
        <v>5.3810605599999999</v>
      </c>
      <c r="Q32" s="132"/>
      <c r="R32" s="132"/>
      <c r="S32" s="132"/>
      <c r="T32" s="132"/>
      <c r="U32" s="132"/>
      <c r="V32" s="132"/>
    </row>
    <row r="33" spans="1:22" hidden="1" outlineLevel="1">
      <c r="A33" s="9">
        <v>41214</v>
      </c>
      <c r="B33" s="131">
        <v>6615.0008047600004</v>
      </c>
      <c r="C33" s="23">
        <v>41.582267469999991</v>
      </c>
      <c r="D33" s="131">
        <v>17.233288630000001</v>
      </c>
      <c r="E33" s="131">
        <v>24.348978839999997</v>
      </c>
      <c r="F33" s="131">
        <v>11.387140829999998</v>
      </c>
      <c r="G33" s="131">
        <v>4.88333452</v>
      </c>
      <c r="H33" s="131">
        <v>6.5038063099999999</v>
      </c>
      <c r="I33" s="131">
        <v>1016.83635482</v>
      </c>
      <c r="J33" s="131">
        <v>89.392449839999998</v>
      </c>
      <c r="K33" s="131">
        <v>927.44390497999996</v>
      </c>
      <c r="L33" s="131">
        <v>5545.1950416400005</v>
      </c>
      <c r="M33" s="131">
        <v>5514.7588792999995</v>
      </c>
      <c r="N33" s="131">
        <v>30.436162339999999</v>
      </c>
      <c r="O33" s="131">
        <v>-1.64601938</v>
      </c>
      <c r="P33" s="131">
        <v>6.8265115999999999</v>
      </c>
      <c r="Q33" s="132"/>
      <c r="R33" s="132"/>
      <c r="S33" s="132"/>
      <c r="T33" s="132"/>
      <c r="U33" s="132"/>
      <c r="V33" s="132"/>
    </row>
    <row r="34" spans="1:22" hidden="1" outlineLevel="1">
      <c r="A34" s="9">
        <v>41244</v>
      </c>
      <c r="B34" s="131">
        <v>6777.1295570599996</v>
      </c>
      <c r="C34" s="23">
        <v>38.880012030000003</v>
      </c>
      <c r="D34" s="131">
        <v>16.03879328</v>
      </c>
      <c r="E34" s="131">
        <v>22.841218749999999</v>
      </c>
      <c r="F34" s="131">
        <v>2.51792719</v>
      </c>
      <c r="G34" s="131">
        <v>1.3238708400000001</v>
      </c>
      <c r="H34" s="131">
        <v>1.1940563499999999</v>
      </c>
      <c r="I34" s="131">
        <v>1031.9457312</v>
      </c>
      <c r="J34" s="131">
        <v>133.56699777</v>
      </c>
      <c r="K34" s="131">
        <v>898.37873343000012</v>
      </c>
      <c r="L34" s="131">
        <v>5703.7858866400002</v>
      </c>
      <c r="M34" s="131">
        <v>5680.69553146</v>
      </c>
      <c r="N34" s="131">
        <v>23.09035518</v>
      </c>
      <c r="O34" s="131">
        <v>-2.18896997</v>
      </c>
      <c r="P34" s="131">
        <v>8.68654248</v>
      </c>
      <c r="Q34" s="132"/>
      <c r="R34" s="132"/>
      <c r="S34" s="132"/>
      <c r="T34" s="132"/>
      <c r="U34" s="132"/>
      <c r="V34" s="132"/>
    </row>
    <row r="35" spans="1:22" hidden="1" outlineLevel="1">
      <c r="A35" s="9">
        <v>41275</v>
      </c>
      <c r="B35" s="131">
        <v>7017.2261296500001</v>
      </c>
      <c r="C35" s="23">
        <v>40.540582820000004</v>
      </c>
      <c r="D35" s="131">
        <v>17.152549839999999</v>
      </c>
      <c r="E35" s="131">
        <v>23.388032979999998</v>
      </c>
      <c r="F35" s="131">
        <v>3.8005503099999998</v>
      </c>
      <c r="G35" s="131">
        <v>2.28981287</v>
      </c>
      <c r="H35" s="131">
        <v>1.51073744</v>
      </c>
      <c r="I35" s="131">
        <v>1054.8269761700001</v>
      </c>
      <c r="J35" s="131">
        <v>99.493999289999991</v>
      </c>
      <c r="K35" s="131">
        <v>955.33297687999993</v>
      </c>
      <c r="L35" s="131">
        <v>5918.0580203500012</v>
      </c>
      <c r="M35" s="131">
        <v>5886.3801774399999</v>
      </c>
      <c r="N35" s="131">
        <v>31.677842909999999</v>
      </c>
      <c r="O35" s="131">
        <v>-2.2182299700000003</v>
      </c>
      <c r="P35" s="131">
        <v>7.7780615400000004</v>
      </c>
      <c r="Q35" s="132"/>
      <c r="R35" s="132"/>
      <c r="S35" s="132"/>
      <c r="T35" s="132"/>
      <c r="U35" s="132"/>
      <c r="V35" s="132"/>
    </row>
    <row r="36" spans="1:22" hidden="1" outlineLevel="1">
      <c r="A36" s="9">
        <v>41306</v>
      </c>
      <c r="B36" s="131">
        <v>7391.0711874500003</v>
      </c>
      <c r="C36" s="23">
        <v>36.27557375</v>
      </c>
      <c r="D36" s="131">
        <v>15.228055889999998</v>
      </c>
      <c r="E36" s="131">
        <v>21.047517859999999</v>
      </c>
      <c r="F36" s="131">
        <v>10.74918673</v>
      </c>
      <c r="G36" s="131">
        <v>2.60789838</v>
      </c>
      <c r="H36" s="131">
        <v>8.14128835</v>
      </c>
      <c r="I36" s="131">
        <v>1354.8933290099999</v>
      </c>
      <c r="J36" s="131">
        <v>101.57980366000001</v>
      </c>
      <c r="K36" s="131">
        <v>1253.31352535</v>
      </c>
      <c r="L36" s="131">
        <v>5989.1530979600002</v>
      </c>
      <c r="M36" s="131">
        <v>5957.7023148900007</v>
      </c>
      <c r="N36" s="131">
        <v>31.45078307</v>
      </c>
      <c r="O36" s="131">
        <v>-1.38422713</v>
      </c>
      <c r="P36" s="131">
        <v>7.7020312799999999</v>
      </c>
      <c r="Q36" s="132"/>
      <c r="R36" s="132"/>
      <c r="S36" s="132"/>
      <c r="T36" s="132"/>
      <c r="U36" s="132"/>
      <c r="V36" s="132"/>
    </row>
    <row r="37" spans="1:22" hidden="1" outlineLevel="1">
      <c r="A37" s="9">
        <v>41334</v>
      </c>
      <c r="B37" s="131">
        <v>7493.7464750199997</v>
      </c>
      <c r="C37" s="23">
        <v>38.734039659999993</v>
      </c>
      <c r="D37" s="131">
        <v>16.47404877</v>
      </c>
      <c r="E37" s="131">
        <v>22.259990890000001</v>
      </c>
      <c r="F37" s="131">
        <v>11.988197319999999</v>
      </c>
      <c r="G37" s="131">
        <v>3.8354708</v>
      </c>
      <c r="H37" s="131">
        <v>8.1527265199999999</v>
      </c>
      <c r="I37" s="131">
        <v>1347.94044332</v>
      </c>
      <c r="J37" s="131">
        <v>99.510591630000022</v>
      </c>
      <c r="K37" s="131">
        <v>1248.4298516899999</v>
      </c>
      <c r="L37" s="131">
        <v>6095.0837947199998</v>
      </c>
      <c r="M37" s="131">
        <v>6044.507606969999</v>
      </c>
      <c r="N37" s="131">
        <v>50.576187749999988</v>
      </c>
      <c r="O37" s="131">
        <v>-1.1939218300000001</v>
      </c>
      <c r="P37" s="131">
        <v>7.52528445</v>
      </c>
      <c r="Q37" s="132"/>
      <c r="R37" s="132"/>
      <c r="S37" s="132"/>
      <c r="T37" s="132"/>
      <c r="U37" s="132"/>
      <c r="V37" s="132"/>
    </row>
    <row r="38" spans="1:22" hidden="1" outlineLevel="1">
      <c r="A38" s="9">
        <v>41365</v>
      </c>
      <c r="B38" s="131">
        <v>7275.4182776999996</v>
      </c>
      <c r="C38" s="23">
        <v>37.22705268</v>
      </c>
      <c r="D38" s="131">
        <v>15.856361589999999</v>
      </c>
      <c r="E38" s="131">
        <v>21.370691090000001</v>
      </c>
      <c r="F38" s="131">
        <v>14.977298809999999</v>
      </c>
      <c r="G38" s="131">
        <v>6.0797433099999996</v>
      </c>
      <c r="H38" s="131">
        <v>8.8975554999999993</v>
      </c>
      <c r="I38" s="131">
        <v>1029.2721607599999</v>
      </c>
      <c r="J38" s="131">
        <v>116.48819947999998</v>
      </c>
      <c r="K38" s="131">
        <v>912.78396128000009</v>
      </c>
      <c r="L38" s="131">
        <v>6193.9417654499994</v>
      </c>
      <c r="M38" s="131">
        <v>6143.8183547400004</v>
      </c>
      <c r="N38" s="131">
        <v>50.123410709999995</v>
      </c>
      <c r="O38" s="131">
        <v>-0.69204691000000007</v>
      </c>
      <c r="P38" s="131">
        <v>7.3840669800000001</v>
      </c>
      <c r="Q38" s="132"/>
      <c r="R38" s="132"/>
      <c r="S38" s="132"/>
      <c r="T38" s="132"/>
      <c r="U38" s="132"/>
      <c r="V38" s="132"/>
    </row>
    <row r="39" spans="1:22" hidden="1" outlineLevel="1">
      <c r="A39" s="9">
        <v>41395</v>
      </c>
      <c r="B39" s="131">
        <v>7365.4418283699997</v>
      </c>
      <c r="C39" s="23">
        <v>39.651009519999995</v>
      </c>
      <c r="D39" s="131">
        <v>16.529093079999999</v>
      </c>
      <c r="E39" s="131">
        <v>23.121916439999996</v>
      </c>
      <c r="F39" s="131">
        <v>13.070197510000002</v>
      </c>
      <c r="G39" s="131">
        <v>4.4025447099999999</v>
      </c>
      <c r="H39" s="131">
        <v>8.667652799999999</v>
      </c>
      <c r="I39" s="131">
        <v>1058.46317228</v>
      </c>
      <c r="J39" s="131">
        <v>129.34607299000001</v>
      </c>
      <c r="K39" s="131">
        <v>929.11709928999983</v>
      </c>
      <c r="L39" s="131">
        <v>6254.25744906</v>
      </c>
      <c r="M39" s="131">
        <v>6202.2747808000004</v>
      </c>
      <c r="N39" s="131">
        <v>51.982668259999997</v>
      </c>
      <c r="O39" s="131">
        <v>-0.38931804000000003</v>
      </c>
      <c r="P39" s="131">
        <v>7.0474923500000006</v>
      </c>
      <c r="Q39" s="132"/>
      <c r="R39" s="132"/>
      <c r="S39" s="132"/>
      <c r="T39" s="132"/>
      <c r="U39" s="132"/>
      <c r="V39" s="132"/>
    </row>
    <row r="40" spans="1:22" hidden="1" outlineLevel="1">
      <c r="A40" s="9">
        <v>41426</v>
      </c>
      <c r="B40" s="131">
        <v>7489.1760476400004</v>
      </c>
      <c r="C40" s="23">
        <v>38.358446229999998</v>
      </c>
      <c r="D40" s="131">
        <v>15.753826959999998</v>
      </c>
      <c r="E40" s="131">
        <v>22.604619269999997</v>
      </c>
      <c r="F40" s="131">
        <v>9.7114879699999985</v>
      </c>
      <c r="G40" s="131">
        <v>2.9853076300000003</v>
      </c>
      <c r="H40" s="131">
        <v>6.72618034</v>
      </c>
      <c r="I40" s="131">
        <v>987.44396294000001</v>
      </c>
      <c r="J40" s="131">
        <v>112.54849202</v>
      </c>
      <c r="K40" s="131">
        <v>874.89547091999998</v>
      </c>
      <c r="L40" s="131">
        <v>6453.6621505000003</v>
      </c>
      <c r="M40" s="131">
        <v>6401.6832191100002</v>
      </c>
      <c r="N40" s="131">
        <v>51.97893139</v>
      </c>
      <c r="O40" s="131">
        <v>-0.61412350999999998</v>
      </c>
      <c r="P40" s="131">
        <v>6.8425461499999995</v>
      </c>
      <c r="Q40" s="132"/>
      <c r="R40" s="132"/>
      <c r="S40" s="132"/>
      <c r="T40" s="132"/>
      <c r="U40" s="132"/>
      <c r="V40" s="132"/>
    </row>
    <row r="41" spans="1:22" hidden="1" outlineLevel="1">
      <c r="A41" s="9">
        <v>41456</v>
      </c>
      <c r="B41" s="131">
        <v>7614.37899113</v>
      </c>
      <c r="C41" s="23">
        <v>39.869441019999996</v>
      </c>
      <c r="D41" s="131">
        <v>16.69820515</v>
      </c>
      <c r="E41" s="131">
        <v>23.17123587</v>
      </c>
      <c r="F41" s="131">
        <v>12.629864340000001</v>
      </c>
      <c r="G41" s="131">
        <v>5.5003594600000003</v>
      </c>
      <c r="H41" s="131">
        <v>7.1295048799999998</v>
      </c>
      <c r="I41" s="131">
        <v>1089.00321693</v>
      </c>
      <c r="J41" s="131">
        <v>108.45295253999998</v>
      </c>
      <c r="K41" s="131">
        <v>980.55026438999994</v>
      </c>
      <c r="L41" s="131">
        <v>6472.8764688399997</v>
      </c>
      <c r="M41" s="131">
        <v>6433.2646906299997</v>
      </c>
      <c r="N41" s="131">
        <v>39.611778210000004</v>
      </c>
      <c r="O41" s="131">
        <v>-0.56326368999999987</v>
      </c>
      <c r="P41" s="131">
        <v>7.2589682399999997</v>
      </c>
      <c r="Q41" s="132"/>
      <c r="R41" s="132"/>
      <c r="S41" s="132"/>
      <c r="T41" s="132"/>
      <c r="U41" s="132"/>
      <c r="V41" s="132"/>
    </row>
    <row r="42" spans="1:22" hidden="1" outlineLevel="1">
      <c r="A42" s="9">
        <v>41487</v>
      </c>
      <c r="B42" s="131">
        <v>7663.0374525300003</v>
      </c>
      <c r="C42" s="23">
        <v>43.356088820000004</v>
      </c>
      <c r="D42" s="131">
        <v>15.72193233</v>
      </c>
      <c r="E42" s="131">
        <v>27.634156490000002</v>
      </c>
      <c r="F42" s="131">
        <v>10.440773009999997</v>
      </c>
      <c r="G42" s="131">
        <v>3.8130290799999997</v>
      </c>
      <c r="H42" s="131">
        <v>6.6277439300000003</v>
      </c>
      <c r="I42" s="131">
        <v>1035.9125802000001</v>
      </c>
      <c r="J42" s="131">
        <v>95.074624950000015</v>
      </c>
      <c r="K42" s="131">
        <v>940.83795524999982</v>
      </c>
      <c r="L42" s="131">
        <v>6573.3280104999994</v>
      </c>
      <c r="M42" s="131">
        <v>6528.8199869999999</v>
      </c>
      <c r="N42" s="131">
        <v>44.5080235</v>
      </c>
      <c r="O42" s="131">
        <v>-1.05913199</v>
      </c>
      <c r="P42" s="131">
        <v>7.2401609900000006</v>
      </c>
      <c r="Q42" s="132"/>
      <c r="R42" s="132"/>
      <c r="S42" s="132"/>
      <c r="T42" s="132"/>
      <c r="U42" s="132"/>
      <c r="V42" s="132"/>
    </row>
    <row r="43" spans="1:22" hidden="1" outlineLevel="1">
      <c r="A43" s="9">
        <v>41518</v>
      </c>
      <c r="B43" s="131">
        <v>7837.0264630600004</v>
      </c>
      <c r="C43" s="23">
        <v>46.148306869999999</v>
      </c>
      <c r="D43" s="131">
        <v>14.65162535</v>
      </c>
      <c r="E43" s="131">
        <v>31.496681520000003</v>
      </c>
      <c r="F43" s="131">
        <v>12.95030193</v>
      </c>
      <c r="G43" s="131">
        <v>6.3219106600000003</v>
      </c>
      <c r="H43" s="131">
        <v>6.6283912700000007</v>
      </c>
      <c r="I43" s="131">
        <v>1061.9911486399999</v>
      </c>
      <c r="J43" s="131">
        <v>95.356315819999992</v>
      </c>
      <c r="K43" s="131">
        <v>966.63483282000004</v>
      </c>
      <c r="L43" s="131">
        <v>6715.9367056199999</v>
      </c>
      <c r="M43" s="131">
        <v>6663.7408345899994</v>
      </c>
      <c r="N43" s="131">
        <v>52.195871029999999</v>
      </c>
      <c r="O43" s="131">
        <v>-0.93878709000000016</v>
      </c>
      <c r="P43" s="131">
        <v>7.7472164000000001</v>
      </c>
      <c r="Q43" s="132"/>
      <c r="R43" s="132"/>
      <c r="S43" s="132"/>
      <c r="T43" s="132"/>
      <c r="U43" s="132"/>
      <c r="V43" s="132"/>
    </row>
    <row r="44" spans="1:22" hidden="1" outlineLevel="1">
      <c r="A44" s="9">
        <v>41548</v>
      </c>
      <c r="B44" s="131">
        <v>8028.2326862099999</v>
      </c>
      <c r="C44" s="23">
        <v>49.150718400000002</v>
      </c>
      <c r="D44" s="131">
        <v>15.093871979999999</v>
      </c>
      <c r="E44" s="131">
        <v>34.056846419999999</v>
      </c>
      <c r="F44" s="131">
        <v>17.9016153</v>
      </c>
      <c r="G44" s="131">
        <v>11.78953536</v>
      </c>
      <c r="H44" s="131">
        <v>6.112079940000001</v>
      </c>
      <c r="I44" s="131">
        <v>1149.2396549</v>
      </c>
      <c r="J44" s="131">
        <v>92.193808219999994</v>
      </c>
      <c r="K44" s="131">
        <v>1057.0458466800001</v>
      </c>
      <c r="L44" s="131">
        <v>6811.9406976099999</v>
      </c>
      <c r="M44" s="131">
        <v>6759.7400879899997</v>
      </c>
      <c r="N44" s="131">
        <v>52.200609620000002</v>
      </c>
      <c r="O44" s="131">
        <v>-1.5235291400000002</v>
      </c>
      <c r="P44" s="131">
        <v>7.4510045300000005</v>
      </c>
      <c r="Q44" s="132"/>
      <c r="R44" s="132"/>
      <c r="S44" s="132"/>
      <c r="T44" s="132"/>
      <c r="U44" s="132"/>
      <c r="V44" s="132"/>
    </row>
    <row r="45" spans="1:22" hidden="1" outlineLevel="1">
      <c r="A45" s="9">
        <v>41579</v>
      </c>
      <c r="B45" s="131">
        <v>8275.7769743499994</v>
      </c>
      <c r="C45" s="23">
        <v>54.925284390000002</v>
      </c>
      <c r="D45" s="131">
        <v>16.689587940000003</v>
      </c>
      <c r="E45" s="131">
        <v>38.235696449999999</v>
      </c>
      <c r="F45" s="131">
        <v>9.0142385300000001</v>
      </c>
      <c r="G45" s="131">
        <v>2.9106293399999998</v>
      </c>
      <c r="H45" s="131">
        <v>6.1036091900000002</v>
      </c>
      <c r="I45" s="131">
        <v>1235.5683449000001</v>
      </c>
      <c r="J45" s="131">
        <v>107.38147640000001</v>
      </c>
      <c r="K45" s="131">
        <v>1128.1868684999999</v>
      </c>
      <c r="L45" s="131">
        <v>6976.2691065300005</v>
      </c>
      <c r="M45" s="131">
        <v>6917.9045867799996</v>
      </c>
      <c r="N45" s="131">
        <v>58.364519749999999</v>
      </c>
      <c r="O45" s="131">
        <v>-1.2531937599999998</v>
      </c>
      <c r="P45" s="131">
        <v>7.3096766300000002</v>
      </c>
      <c r="Q45" s="132"/>
      <c r="R45" s="132"/>
      <c r="S45" s="132"/>
      <c r="T45" s="132"/>
      <c r="U45" s="132"/>
      <c r="V45" s="132"/>
    </row>
    <row r="46" spans="1:22" hidden="1" outlineLevel="1">
      <c r="A46" s="9">
        <v>41609</v>
      </c>
      <c r="B46" s="131">
        <v>8380.3625958299999</v>
      </c>
      <c r="C46" s="23">
        <v>54.127371740000008</v>
      </c>
      <c r="D46" s="131">
        <v>15.76664373</v>
      </c>
      <c r="E46" s="131">
        <v>38.360728010000003</v>
      </c>
      <c r="F46" s="131">
        <v>2.4347041599999999</v>
      </c>
      <c r="G46" s="131">
        <v>2.3967871700000001</v>
      </c>
      <c r="H46" s="131">
        <v>3.7916990000000005E-2</v>
      </c>
      <c r="I46" s="131">
        <v>1303.4950159300001</v>
      </c>
      <c r="J46" s="131">
        <v>176.22494383</v>
      </c>
      <c r="K46" s="131">
        <v>1127.2700721000001</v>
      </c>
      <c r="L46" s="131">
        <v>7020.3055039999999</v>
      </c>
      <c r="M46" s="131">
        <v>6969.3695941699998</v>
      </c>
      <c r="N46" s="131">
        <v>50.93590983</v>
      </c>
      <c r="O46" s="131">
        <v>-0.32114425000000002</v>
      </c>
      <c r="P46" s="131">
        <v>8.7003576999999996</v>
      </c>
      <c r="Q46" s="132"/>
      <c r="R46" s="132"/>
      <c r="S46" s="132"/>
      <c r="T46" s="132"/>
      <c r="U46" s="132"/>
      <c r="V46" s="132"/>
    </row>
    <row r="47" spans="1:22" hidden="1" outlineLevel="1">
      <c r="A47" s="9">
        <v>41640</v>
      </c>
      <c r="B47" s="131">
        <v>8222.8675062799994</v>
      </c>
      <c r="C47" s="23">
        <v>64.873841609999999</v>
      </c>
      <c r="D47" s="131">
        <v>17.45663231</v>
      </c>
      <c r="E47" s="131">
        <v>47.417209300000003</v>
      </c>
      <c r="F47" s="131">
        <v>1.2676447099999999</v>
      </c>
      <c r="G47" s="131">
        <v>1.1593659199999999</v>
      </c>
      <c r="H47" s="131">
        <v>0.10827878999999999</v>
      </c>
      <c r="I47" s="131">
        <v>1152.0807935299999</v>
      </c>
      <c r="J47" s="131">
        <v>116.57838101999999</v>
      </c>
      <c r="K47" s="131">
        <v>1035.5024125100001</v>
      </c>
      <c r="L47" s="131">
        <v>7004.6452264300005</v>
      </c>
      <c r="M47" s="131">
        <v>6951.0240184499999</v>
      </c>
      <c r="N47" s="131">
        <v>53.621207980000001</v>
      </c>
      <c r="O47" s="131">
        <v>-1.0747097299999999</v>
      </c>
      <c r="P47" s="131">
        <v>9.5137732799999988</v>
      </c>
      <c r="Q47" s="132"/>
      <c r="R47" s="132"/>
      <c r="S47" s="132"/>
      <c r="T47" s="132"/>
      <c r="U47" s="132"/>
      <c r="V47" s="132"/>
    </row>
    <row r="48" spans="1:22" hidden="1" outlineLevel="1">
      <c r="A48" s="9">
        <v>41671</v>
      </c>
      <c r="B48" s="131">
        <v>8277.0356397199994</v>
      </c>
      <c r="C48" s="23">
        <v>55.822279110000004</v>
      </c>
      <c r="D48" s="131">
        <v>14.198035390000001</v>
      </c>
      <c r="E48" s="131">
        <v>41.624243719999996</v>
      </c>
      <c r="F48" s="131">
        <v>8.9420368500000009</v>
      </c>
      <c r="G48" s="131">
        <v>8.7938860999999999</v>
      </c>
      <c r="H48" s="131">
        <v>0.14815075</v>
      </c>
      <c r="I48" s="131">
        <v>1162.9822765700001</v>
      </c>
      <c r="J48" s="131">
        <v>138.24122442999999</v>
      </c>
      <c r="K48" s="131">
        <v>1024.74105214</v>
      </c>
      <c r="L48" s="131">
        <v>7049.28904719</v>
      </c>
      <c r="M48" s="131">
        <v>6996.5231151600001</v>
      </c>
      <c r="N48" s="131">
        <v>52.765932030000009</v>
      </c>
      <c r="O48" s="131">
        <v>-1.6030273400000001</v>
      </c>
      <c r="P48" s="131">
        <v>11.163138529999999</v>
      </c>
      <c r="Q48" s="132"/>
      <c r="R48" s="132"/>
      <c r="S48" s="132"/>
      <c r="T48" s="132"/>
      <c r="U48" s="132"/>
      <c r="V48" s="132"/>
    </row>
    <row r="49" spans="1:22" hidden="1" outlineLevel="1">
      <c r="A49" s="9">
        <v>41699</v>
      </c>
      <c r="B49" s="131">
        <v>8132.9554773600003</v>
      </c>
      <c r="C49" s="23">
        <v>51.814970590000001</v>
      </c>
      <c r="D49" s="131">
        <v>15.526619319999998</v>
      </c>
      <c r="E49" s="131">
        <v>36.28835127</v>
      </c>
      <c r="F49" s="131">
        <v>2.8069048100000002</v>
      </c>
      <c r="G49" s="131">
        <v>2.7462895700000001</v>
      </c>
      <c r="H49" s="131">
        <v>6.0615240000000001E-2</v>
      </c>
      <c r="I49" s="131">
        <v>1161.5152793900002</v>
      </c>
      <c r="J49" s="131">
        <v>138.91375914</v>
      </c>
      <c r="K49" s="131">
        <v>1022.6015202500001</v>
      </c>
      <c r="L49" s="131">
        <v>6916.8183225699995</v>
      </c>
      <c r="M49" s="131">
        <v>6854.9611005100005</v>
      </c>
      <c r="N49" s="131">
        <v>61.857222059999998</v>
      </c>
      <c r="O49" s="131">
        <v>-3.02353315</v>
      </c>
      <c r="P49" s="131">
        <v>10.9767066</v>
      </c>
      <c r="Q49" s="132"/>
      <c r="R49" s="132"/>
      <c r="S49" s="132"/>
      <c r="T49" s="132"/>
      <c r="U49" s="132"/>
      <c r="V49" s="132"/>
    </row>
    <row r="50" spans="1:22" hidden="1" outlineLevel="1">
      <c r="A50" s="9">
        <v>41730</v>
      </c>
      <c r="B50" s="131">
        <v>8166.2654583699996</v>
      </c>
      <c r="C50" s="23">
        <v>64.725271730000003</v>
      </c>
      <c r="D50" s="131">
        <v>22.377305810000003</v>
      </c>
      <c r="E50" s="131">
        <v>42.347965919999993</v>
      </c>
      <c r="F50" s="131">
        <v>6.8758296099999994</v>
      </c>
      <c r="G50" s="131">
        <v>6.7322945999999995</v>
      </c>
      <c r="H50" s="131">
        <v>0.14353500999999999</v>
      </c>
      <c r="I50" s="131">
        <v>1065.9655296600001</v>
      </c>
      <c r="J50" s="131">
        <v>145.96960093000001</v>
      </c>
      <c r="K50" s="131">
        <v>919.99592873000006</v>
      </c>
      <c r="L50" s="131">
        <v>7028.6988273700008</v>
      </c>
      <c r="M50" s="131">
        <v>6946.7864871299998</v>
      </c>
      <c r="N50" s="131">
        <v>81.912340240000006</v>
      </c>
      <c r="O50" s="131">
        <v>0.82999336000000001</v>
      </c>
      <c r="P50" s="131">
        <v>10.889878209999999</v>
      </c>
      <c r="Q50" s="132"/>
      <c r="R50" s="132"/>
      <c r="S50" s="132"/>
      <c r="T50" s="132"/>
      <c r="U50" s="132"/>
      <c r="V50" s="132"/>
    </row>
    <row r="51" spans="1:22" hidden="1" outlineLevel="1">
      <c r="A51" s="9">
        <v>41760</v>
      </c>
      <c r="B51" s="131">
        <v>8202.6861487499991</v>
      </c>
      <c r="C51" s="23">
        <v>63.376102359999997</v>
      </c>
      <c r="D51" s="131">
        <v>17.638680919999999</v>
      </c>
      <c r="E51" s="131">
        <v>45.737421439999999</v>
      </c>
      <c r="F51" s="131">
        <v>3.7933490499999998</v>
      </c>
      <c r="G51" s="131">
        <v>3.5072774199999999</v>
      </c>
      <c r="H51" s="131">
        <v>0.28607162999999997</v>
      </c>
      <c r="I51" s="131">
        <v>1079.8443316299999</v>
      </c>
      <c r="J51" s="131">
        <v>140.27655088999998</v>
      </c>
      <c r="K51" s="131">
        <v>939.56778073999999</v>
      </c>
      <c r="L51" s="131">
        <v>7055.6723657099992</v>
      </c>
      <c r="M51" s="131">
        <v>6975.0369629000006</v>
      </c>
      <c r="N51" s="131">
        <v>80.635402810000016</v>
      </c>
      <c r="O51" s="131">
        <v>1.1292247</v>
      </c>
      <c r="P51" s="131">
        <v>11.133991330000001</v>
      </c>
      <c r="Q51" s="132"/>
      <c r="R51" s="132"/>
      <c r="S51" s="132"/>
      <c r="T51" s="132"/>
      <c r="U51" s="132"/>
      <c r="V51" s="132"/>
    </row>
    <row r="52" spans="1:22" hidden="1" outlineLevel="1">
      <c r="A52" s="9">
        <v>41791</v>
      </c>
      <c r="B52" s="131">
        <v>8360.9833189100009</v>
      </c>
      <c r="C52" s="23">
        <v>78.90889691000001</v>
      </c>
      <c r="D52" s="131">
        <v>32.189156130000001</v>
      </c>
      <c r="E52" s="131">
        <v>46.719740780000002</v>
      </c>
      <c r="F52" s="131">
        <v>3.0061862000000001</v>
      </c>
      <c r="G52" s="131">
        <v>2.7574061800000003</v>
      </c>
      <c r="H52" s="131">
        <v>0.24878002000000002</v>
      </c>
      <c r="I52" s="131">
        <v>1030.3773063400001</v>
      </c>
      <c r="J52" s="131">
        <v>129.53263663999999</v>
      </c>
      <c r="K52" s="131">
        <v>900.84466970000005</v>
      </c>
      <c r="L52" s="131">
        <v>7248.69092946</v>
      </c>
      <c r="M52" s="131">
        <v>7166.1073170400005</v>
      </c>
      <c r="N52" s="131">
        <v>82.583612419999994</v>
      </c>
      <c r="O52" s="131">
        <v>0.84834406000000007</v>
      </c>
      <c r="P52" s="131">
        <v>11.377740169999999</v>
      </c>
      <c r="Q52" s="132"/>
      <c r="R52" s="132"/>
      <c r="S52" s="132"/>
      <c r="T52" s="132"/>
      <c r="U52" s="132"/>
      <c r="V52" s="132"/>
    </row>
    <row r="53" spans="1:22" hidden="1" outlineLevel="1">
      <c r="A53" s="9">
        <v>41821</v>
      </c>
      <c r="B53" s="131">
        <v>8513.4272905300004</v>
      </c>
      <c r="C53" s="23">
        <v>72.065990119999995</v>
      </c>
      <c r="D53" s="131">
        <v>25.490732739999999</v>
      </c>
      <c r="E53" s="131">
        <v>46.575257379999996</v>
      </c>
      <c r="F53" s="131">
        <v>7.0829278000000002</v>
      </c>
      <c r="G53" s="131">
        <v>6.8109385199999997</v>
      </c>
      <c r="H53" s="131">
        <v>0.27198928</v>
      </c>
      <c r="I53" s="131">
        <v>1211.4658097200002</v>
      </c>
      <c r="J53" s="131">
        <v>139.46621314999999</v>
      </c>
      <c r="K53" s="131">
        <v>1071.99959657</v>
      </c>
      <c r="L53" s="131">
        <v>7222.8125628899998</v>
      </c>
      <c r="M53" s="131">
        <v>7136.8953635199996</v>
      </c>
      <c r="N53" s="131">
        <v>85.917199369999992</v>
      </c>
      <c r="O53" s="131">
        <v>0.45261300000000004</v>
      </c>
      <c r="P53" s="131">
        <v>11.563766509999999</v>
      </c>
      <c r="Q53" s="132"/>
      <c r="R53" s="132"/>
      <c r="S53" s="132"/>
      <c r="T53" s="132"/>
      <c r="U53" s="132"/>
      <c r="V53" s="132"/>
    </row>
    <row r="54" spans="1:22" hidden="1" outlineLevel="1">
      <c r="A54" s="9">
        <v>41852</v>
      </c>
      <c r="B54" s="131">
        <v>8788.7600410699997</v>
      </c>
      <c r="C54" s="23">
        <v>73.578387030000016</v>
      </c>
      <c r="D54" s="131">
        <v>25.217373139999999</v>
      </c>
      <c r="E54" s="131">
        <v>48.361013889999995</v>
      </c>
      <c r="F54" s="131">
        <v>2.2878731700000001</v>
      </c>
      <c r="G54" s="131">
        <v>1.9014675599999999</v>
      </c>
      <c r="H54" s="131">
        <v>0.38640561000000007</v>
      </c>
      <c r="I54" s="131">
        <v>1293.3387245500003</v>
      </c>
      <c r="J54" s="131">
        <v>134.26071331</v>
      </c>
      <c r="K54" s="131">
        <v>1159.07801124</v>
      </c>
      <c r="L54" s="131">
        <v>7419.5550563199995</v>
      </c>
      <c r="M54" s="131">
        <v>7327.2296817400002</v>
      </c>
      <c r="N54" s="131">
        <v>92.325374580000002</v>
      </c>
      <c r="O54" s="131">
        <v>0.56357292000000003</v>
      </c>
      <c r="P54" s="131">
        <v>12.65247143</v>
      </c>
      <c r="Q54" s="132"/>
      <c r="R54" s="132"/>
      <c r="S54" s="132"/>
      <c r="T54" s="132"/>
      <c r="U54" s="132"/>
      <c r="V54" s="132"/>
    </row>
    <row r="55" spans="1:22" hidden="1" outlineLevel="1">
      <c r="A55" s="9">
        <v>41883</v>
      </c>
      <c r="B55" s="131">
        <v>8464.3813283399995</v>
      </c>
      <c r="C55" s="23">
        <v>67.718006419999995</v>
      </c>
      <c r="D55" s="131">
        <v>25.52071445</v>
      </c>
      <c r="E55" s="131">
        <v>42.197291969999995</v>
      </c>
      <c r="F55" s="131">
        <v>3.4237608800000006</v>
      </c>
      <c r="G55" s="131">
        <v>3.1526722200000004</v>
      </c>
      <c r="H55" s="131">
        <v>0.27108865999999998</v>
      </c>
      <c r="I55" s="131">
        <v>1359.3448008800001</v>
      </c>
      <c r="J55" s="131">
        <v>136.62418462999997</v>
      </c>
      <c r="K55" s="131">
        <v>1222.7206162499999</v>
      </c>
      <c r="L55" s="131">
        <v>7033.8947601600003</v>
      </c>
      <c r="M55" s="131">
        <v>6943.4351299600003</v>
      </c>
      <c r="N55" s="131">
        <v>90.459630200000007</v>
      </c>
      <c r="O55" s="131">
        <v>0.34649960000000002</v>
      </c>
      <c r="P55" s="131">
        <v>11.91617535</v>
      </c>
      <c r="Q55" s="132"/>
      <c r="R55" s="132"/>
      <c r="S55" s="132"/>
      <c r="T55" s="132"/>
      <c r="U55" s="132"/>
      <c r="V55" s="132"/>
    </row>
    <row r="56" spans="1:22" hidden="1" outlineLevel="1">
      <c r="A56" s="9">
        <v>41913</v>
      </c>
      <c r="B56" s="131">
        <v>8367.3609038400009</v>
      </c>
      <c r="C56" s="23">
        <v>67.146480639999993</v>
      </c>
      <c r="D56" s="131">
        <v>21.830439669999997</v>
      </c>
      <c r="E56" s="131">
        <v>45.316040969999996</v>
      </c>
      <c r="F56" s="131">
        <v>3.7247924699999997</v>
      </c>
      <c r="G56" s="131">
        <v>3.4720983099999998</v>
      </c>
      <c r="H56" s="131">
        <v>0.25269416</v>
      </c>
      <c r="I56" s="131">
        <v>1381.82726473</v>
      </c>
      <c r="J56" s="131">
        <v>162.63480032999999</v>
      </c>
      <c r="K56" s="131">
        <v>1219.1924644000001</v>
      </c>
      <c r="L56" s="131">
        <v>6914.6623660000005</v>
      </c>
      <c r="M56" s="131">
        <v>6834.248872709999</v>
      </c>
      <c r="N56" s="131">
        <v>80.413493289999991</v>
      </c>
      <c r="O56" s="131">
        <v>-0.58766684000000002</v>
      </c>
      <c r="P56" s="131">
        <v>12.00148978</v>
      </c>
      <c r="Q56" s="132"/>
      <c r="R56" s="132"/>
      <c r="S56" s="132"/>
      <c r="T56" s="132"/>
      <c r="U56" s="132"/>
      <c r="V56" s="132"/>
    </row>
    <row r="57" spans="1:22" hidden="1" outlineLevel="1">
      <c r="A57" s="9">
        <v>41944</v>
      </c>
      <c r="B57" s="131">
        <v>8939.8486950299994</v>
      </c>
      <c r="C57" s="23">
        <v>68.097298129999999</v>
      </c>
      <c r="D57" s="131">
        <v>21.114308810000001</v>
      </c>
      <c r="E57" s="131">
        <v>46.982989320000001</v>
      </c>
      <c r="F57" s="131">
        <v>4.1718248000000004</v>
      </c>
      <c r="G57" s="131">
        <v>1.91262205</v>
      </c>
      <c r="H57" s="131">
        <v>2.25920275</v>
      </c>
      <c r="I57" s="131">
        <v>1617.2573839900001</v>
      </c>
      <c r="J57" s="131">
        <v>228.05029967999999</v>
      </c>
      <c r="K57" s="131">
        <v>1389.20708431</v>
      </c>
      <c r="L57" s="131">
        <v>7250.3221881100008</v>
      </c>
      <c r="M57" s="131">
        <v>7174.5980835700002</v>
      </c>
      <c r="N57" s="131">
        <v>75.724104539999999</v>
      </c>
      <c r="O57" s="131">
        <v>3.814200000000767E-4</v>
      </c>
      <c r="P57" s="131">
        <v>17.349271959999999</v>
      </c>
      <c r="Q57" s="132"/>
      <c r="R57" s="132"/>
      <c r="S57" s="132"/>
      <c r="T57" s="132"/>
      <c r="U57" s="132"/>
      <c r="V57" s="132"/>
    </row>
    <row r="58" spans="1:22" hidden="1" outlineLevel="1">
      <c r="A58" s="9">
        <v>41974</v>
      </c>
      <c r="B58" s="131">
        <v>8980.2645252599996</v>
      </c>
      <c r="C58" s="23">
        <v>70.379083039999998</v>
      </c>
      <c r="D58" s="131">
        <v>15.74468933</v>
      </c>
      <c r="E58" s="131">
        <v>54.634393709999998</v>
      </c>
      <c r="F58" s="131">
        <v>1.4400210200000001</v>
      </c>
      <c r="G58" s="131">
        <v>0.85457004999999997</v>
      </c>
      <c r="H58" s="131">
        <v>0.58545097000000001</v>
      </c>
      <c r="I58" s="131">
        <v>1783.7764231100002</v>
      </c>
      <c r="J58" s="131">
        <v>257.42989565000005</v>
      </c>
      <c r="K58" s="131">
        <v>1526.3465274599998</v>
      </c>
      <c r="L58" s="131">
        <v>7124.668998090001</v>
      </c>
      <c r="M58" s="131">
        <v>7034.4904103200006</v>
      </c>
      <c r="N58" s="131">
        <v>90.178587769999993</v>
      </c>
      <c r="O58" s="131">
        <v>-4.0161826099999995</v>
      </c>
      <c r="P58" s="131">
        <v>18.33561293</v>
      </c>
      <c r="Q58" s="132"/>
      <c r="R58" s="132"/>
      <c r="S58" s="132"/>
      <c r="T58" s="132"/>
      <c r="U58" s="132"/>
      <c r="V58" s="132"/>
    </row>
    <row r="59" spans="1:22" hidden="1" outlineLevel="1">
      <c r="A59" s="9">
        <v>42005</v>
      </c>
      <c r="B59" s="131">
        <v>8776.9106167699993</v>
      </c>
      <c r="C59" s="23">
        <v>80.999332240000001</v>
      </c>
      <c r="D59" s="131">
        <v>21.66513248</v>
      </c>
      <c r="E59" s="131">
        <v>59.334199760000011</v>
      </c>
      <c r="F59" s="131">
        <v>2.6540407500000001</v>
      </c>
      <c r="G59" s="131">
        <v>1.49762997</v>
      </c>
      <c r="H59" s="131">
        <v>1.1564107800000001</v>
      </c>
      <c r="I59" s="131">
        <v>1680.6271461699998</v>
      </c>
      <c r="J59" s="131">
        <v>250.01900339000002</v>
      </c>
      <c r="K59" s="131">
        <v>1430.60814278</v>
      </c>
      <c r="L59" s="131">
        <v>7012.630097610001</v>
      </c>
      <c r="M59" s="131">
        <v>6912.8569208500012</v>
      </c>
      <c r="N59" s="131">
        <v>99.773176759999998</v>
      </c>
      <c r="O59" s="131">
        <v>-4.1721271699999996</v>
      </c>
      <c r="P59" s="131">
        <v>17.702567680000001</v>
      </c>
      <c r="Q59" s="132"/>
      <c r="R59" s="132"/>
      <c r="S59" s="132"/>
      <c r="T59" s="132"/>
      <c r="U59" s="132"/>
      <c r="V59" s="132"/>
    </row>
    <row r="60" spans="1:22" hidden="1" outlineLevel="1">
      <c r="A60" s="9">
        <v>42036</v>
      </c>
      <c r="B60" s="131">
        <v>10430.802308009999</v>
      </c>
      <c r="C60" s="23">
        <v>80.326086069999988</v>
      </c>
      <c r="D60" s="131">
        <v>19.63185283</v>
      </c>
      <c r="E60" s="131">
        <v>60.694233239999988</v>
      </c>
      <c r="F60" s="131">
        <v>4.5521796700000001</v>
      </c>
      <c r="G60" s="131">
        <v>4.2024255999999998</v>
      </c>
      <c r="H60" s="131">
        <v>0.34975407000000003</v>
      </c>
      <c r="I60" s="131">
        <v>1934.8958830299998</v>
      </c>
      <c r="J60" s="131">
        <v>305.65234126000001</v>
      </c>
      <c r="K60" s="131">
        <v>1629.2435417699999</v>
      </c>
      <c r="L60" s="131">
        <v>8411.0281592399988</v>
      </c>
      <c r="M60" s="131">
        <v>8331.9588465899997</v>
      </c>
      <c r="N60" s="131">
        <v>79.069312650000001</v>
      </c>
      <c r="O60" s="131">
        <v>-0.82533369000000001</v>
      </c>
      <c r="P60" s="131">
        <v>27.475707400000001</v>
      </c>
      <c r="Q60" s="132"/>
      <c r="R60" s="132"/>
      <c r="S60" s="132"/>
      <c r="T60" s="132"/>
      <c r="U60" s="132"/>
      <c r="V60" s="132"/>
    </row>
    <row r="61" spans="1:22" hidden="1" outlineLevel="1">
      <c r="A61" s="9">
        <v>42064</v>
      </c>
      <c r="B61" s="131">
        <v>9186.6883809499996</v>
      </c>
      <c r="C61" s="23">
        <v>86.767990589999997</v>
      </c>
      <c r="D61" s="131">
        <v>25.000033479999999</v>
      </c>
      <c r="E61" s="131">
        <v>61.767957109999998</v>
      </c>
      <c r="F61" s="131">
        <v>7.8241925300000004</v>
      </c>
      <c r="G61" s="131">
        <v>7.5049304699999997</v>
      </c>
      <c r="H61" s="131">
        <v>0.31926206000000001</v>
      </c>
      <c r="I61" s="131">
        <v>1740.68356012</v>
      </c>
      <c r="J61" s="131">
        <v>381.01528354999999</v>
      </c>
      <c r="K61" s="131">
        <v>1359.66827657</v>
      </c>
      <c r="L61" s="131">
        <v>7351.4126377100001</v>
      </c>
      <c r="M61" s="131">
        <v>7290.3594704099996</v>
      </c>
      <c r="N61" s="131">
        <v>61.053167300000005</v>
      </c>
      <c r="O61" s="131">
        <v>-0.88459922999999996</v>
      </c>
      <c r="P61" s="131">
        <v>23.621015110000002</v>
      </c>
      <c r="Q61" s="132"/>
      <c r="R61" s="132"/>
      <c r="S61" s="132"/>
      <c r="T61" s="132"/>
      <c r="U61" s="132"/>
      <c r="V61" s="132"/>
    </row>
    <row r="62" spans="1:22" hidden="1" outlineLevel="1">
      <c r="A62" s="9">
        <v>42095</v>
      </c>
      <c r="B62" s="131">
        <v>8852.5889138300008</v>
      </c>
      <c r="C62" s="23">
        <v>72.878019939999987</v>
      </c>
      <c r="D62" s="131">
        <v>18.307349989999999</v>
      </c>
      <c r="E62" s="131">
        <v>54.570669949999996</v>
      </c>
      <c r="F62" s="131">
        <v>7.8303081699999995</v>
      </c>
      <c r="G62" s="131">
        <v>7.5037549600000002</v>
      </c>
      <c r="H62" s="131">
        <v>0.32655321000000004</v>
      </c>
      <c r="I62" s="131">
        <v>1797.9350449399999</v>
      </c>
      <c r="J62" s="131">
        <v>349.47852927999998</v>
      </c>
      <c r="K62" s="131">
        <v>1448.4565156600002</v>
      </c>
      <c r="L62" s="131">
        <v>6973.9455407799996</v>
      </c>
      <c r="M62" s="131">
        <v>6895.00844039</v>
      </c>
      <c r="N62" s="131">
        <v>78.937100390000012</v>
      </c>
      <c r="O62" s="131">
        <v>-2.3535014299999997</v>
      </c>
      <c r="P62" s="131">
        <v>20.218107510000003</v>
      </c>
      <c r="Q62" s="132"/>
      <c r="R62" s="132"/>
      <c r="S62" s="132"/>
      <c r="T62" s="132"/>
      <c r="U62" s="132"/>
      <c r="V62" s="132"/>
    </row>
    <row r="63" spans="1:22" hidden="1" outlineLevel="1">
      <c r="A63" s="9">
        <v>42125</v>
      </c>
      <c r="B63" s="131">
        <v>8691.6385346000006</v>
      </c>
      <c r="C63" s="23">
        <v>70.744310929999997</v>
      </c>
      <c r="D63" s="131">
        <v>16.579098519999999</v>
      </c>
      <c r="E63" s="131">
        <v>54.165212410000002</v>
      </c>
      <c r="F63" s="131">
        <v>13.740671280000001</v>
      </c>
      <c r="G63" s="131">
        <v>2.7853978700000002</v>
      </c>
      <c r="H63" s="131">
        <v>10.95527341</v>
      </c>
      <c r="I63" s="131">
        <v>1806.68719702</v>
      </c>
      <c r="J63" s="131">
        <v>327.57154253000004</v>
      </c>
      <c r="K63" s="131">
        <v>1479.11565449</v>
      </c>
      <c r="L63" s="131">
        <v>6800.4663553700011</v>
      </c>
      <c r="M63" s="131">
        <v>6733.4914528299996</v>
      </c>
      <c r="N63" s="131">
        <v>66.974902540000002</v>
      </c>
      <c r="O63" s="131">
        <v>0.7001803499999999</v>
      </c>
      <c r="P63" s="131">
        <v>19.353069239999996</v>
      </c>
      <c r="Q63" s="132"/>
      <c r="R63" s="132"/>
      <c r="S63" s="132"/>
      <c r="T63" s="132"/>
      <c r="U63" s="132"/>
      <c r="V63" s="132"/>
    </row>
    <row r="64" spans="1:22" hidden="1" outlineLevel="1">
      <c r="A64" s="9">
        <v>42156</v>
      </c>
      <c r="B64" s="131">
        <v>8502.1107658700003</v>
      </c>
      <c r="C64" s="23">
        <v>73.153403310000002</v>
      </c>
      <c r="D64" s="131">
        <v>26.593954359999998</v>
      </c>
      <c r="E64" s="131">
        <v>46.559448949999997</v>
      </c>
      <c r="F64" s="131">
        <v>14.280340300000001</v>
      </c>
      <c r="G64" s="131">
        <v>3.7609924799999996</v>
      </c>
      <c r="H64" s="131">
        <v>10.51934782</v>
      </c>
      <c r="I64" s="131">
        <v>1532.0498923900002</v>
      </c>
      <c r="J64" s="131">
        <v>322.20524300000005</v>
      </c>
      <c r="K64" s="131">
        <v>1209.8446493900001</v>
      </c>
      <c r="L64" s="131">
        <v>6882.6271298699994</v>
      </c>
      <c r="M64" s="131">
        <v>6814.3265070499992</v>
      </c>
      <c r="N64" s="131">
        <v>68.300622820000001</v>
      </c>
      <c r="O64" s="131">
        <v>-3.2273102800000002</v>
      </c>
      <c r="P64" s="131">
        <v>13.366650139999999</v>
      </c>
      <c r="Q64" s="132"/>
      <c r="R64" s="132"/>
      <c r="S64" s="132"/>
      <c r="T64" s="132"/>
      <c r="U64" s="132"/>
      <c r="V64" s="132"/>
    </row>
    <row r="65" spans="1:22" hidden="1" outlineLevel="1">
      <c r="A65" s="9">
        <v>42186</v>
      </c>
      <c r="B65" s="131">
        <v>8517.6954711899998</v>
      </c>
      <c r="C65" s="23">
        <v>66.870920729999995</v>
      </c>
      <c r="D65" s="131">
        <v>27.457952999999996</v>
      </c>
      <c r="E65" s="131">
        <v>39.412967729999998</v>
      </c>
      <c r="F65" s="131">
        <v>13.949119080000001</v>
      </c>
      <c r="G65" s="131">
        <v>3.4165218099999999</v>
      </c>
      <c r="H65" s="131">
        <v>10.53259727</v>
      </c>
      <c r="I65" s="131">
        <v>1660.8900218699998</v>
      </c>
      <c r="J65" s="131">
        <v>298.87327428000003</v>
      </c>
      <c r="K65" s="131">
        <v>1362.01674759</v>
      </c>
      <c r="L65" s="131">
        <v>6775.98540951</v>
      </c>
      <c r="M65" s="131">
        <v>6680.8148587800006</v>
      </c>
      <c r="N65" s="131">
        <v>95.170550729999974</v>
      </c>
      <c r="O65" s="131">
        <v>-0.36152372999999999</v>
      </c>
      <c r="P65" s="131">
        <v>7.1634373399999998</v>
      </c>
      <c r="Q65" s="132"/>
      <c r="R65" s="132"/>
      <c r="S65" s="132"/>
      <c r="T65" s="132"/>
      <c r="U65" s="132"/>
      <c r="V65" s="132"/>
    </row>
    <row r="66" spans="1:22" hidden="1" outlineLevel="1">
      <c r="A66" s="9">
        <v>42217</v>
      </c>
      <c r="B66" s="131">
        <v>8454.4313382399996</v>
      </c>
      <c r="C66" s="23">
        <v>64.911860419999996</v>
      </c>
      <c r="D66" s="131">
        <v>29.758828629999996</v>
      </c>
      <c r="E66" s="131">
        <v>35.15303179</v>
      </c>
      <c r="F66" s="131">
        <v>17.068196399999998</v>
      </c>
      <c r="G66" s="131">
        <v>6.4194602200000004</v>
      </c>
      <c r="H66" s="131">
        <v>10.64873618</v>
      </c>
      <c r="I66" s="131">
        <v>1656.7230116200001</v>
      </c>
      <c r="J66" s="131">
        <v>295.34129669999999</v>
      </c>
      <c r="K66" s="131">
        <v>1361.3817149200001</v>
      </c>
      <c r="L66" s="131">
        <v>6715.7282697999999</v>
      </c>
      <c r="M66" s="131">
        <v>6620.0421711300005</v>
      </c>
      <c r="N66" s="131">
        <v>95.686098670000021</v>
      </c>
      <c r="O66" s="131">
        <v>0.48136234</v>
      </c>
      <c r="P66" s="131">
        <v>6.7131699500000002</v>
      </c>
      <c r="Q66" s="132"/>
      <c r="R66" s="132"/>
      <c r="S66" s="132"/>
      <c r="T66" s="132"/>
      <c r="U66" s="132"/>
      <c r="V66" s="132"/>
    </row>
    <row r="67" spans="1:22" hidden="1" outlineLevel="1">
      <c r="A67" s="9">
        <v>42248</v>
      </c>
      <c r="B67" s="131">
        <v>8397.0428187500002</v>
      </c>
      <c r="C67" s="23">
        <v>52.198998779999989</v>
      </c>
      <c r="D67" s="131">
        <v>20.69637088</v>
      </c>
      <c r="E67" s="131">
        <v>31.5026279</v>
      </c>
      <c r="F67" s="131">
        <v>19.316693560000001</v>
      </c>
      <c r="G67" s="131">
        <v>8.4953404700000004</v>
      </c>
      <c r="H67" s="131">
        <v>10.821353090000001</v>
      </c>
      <c r="I67" s="131">
        <v>1677.77846116</v>
      </c>
      <c r="J67" s="131">
        <v>250.26027112</v>
      </c>
      <c r="K67" s="131">
        <v>1427.51819004</v>
      </c>
      <c r="L67" s="131">
        <v>6647.7486652499992</v>
      </c>
      <c r="M67" s="131">
        <v>6524.2577874399994</v>
      </c>
      <c r="N67" s="131">
        <v>123.49087781000001</v>
      </c>
      <c r="O67" s="131">
        <v>-2.0241508000000001</v>
      </c>
      <c r="P67" s="131">
        <v>6.4671141699999994</v>
      </c>
      <c r="Q67" s="132"/>
      <c r="R67" s="132"/>
      <c r="S67" s="132"/>
      <c r="T67" s="132"/>
      <c r="U67" s="132"/>
      <c r="V67" s="132"/>
    </row>
    <row r="68" spans="1:22" hidden="1" outlineLevel="1">
      <c r="A68" s="9">
        <v>42278</v>
      </c>
      <c r="B68" s="131">
        <v>8699.4244321900005</v>
      </c>
      <c r="C68" s="23">
        <v>56.285255230000004</v>
      </c>
      <c r="D68" s="131">
        <v>26.709218270000001</v>
      </c>
      <c r="E68" s="131">
        <v>29.576036959999996</v>
      </c>
      <c r="F68" s="131">
        <v>27.517525499999998</v>
      </c>
      <c r="G68" s="131">
        <v>16.13010448</v>
      </c>
      <c r="H68" s="131">
        <v>11.38742102</v>
      </c>
      <c r="I68" s="131">
        <v>1619.3828713600001</v>
      </c>
      <c r="J68" s="131">
        <v>240.68019012999997</v>
      </c>
      <c r="K68" s="131">
        <v>1378.7026812300003</v>
      </c>
      <c r="L68" s="131">
        <v>6996.2387800999995</v>
      </c>
      <c r="M68" s="131">
        <v>6818.3331541299995</v>
      </c>
      <c r="N68" s="131">
        <v>177.90562597000002</v>
      </c>
      <c r="O68" s="131">
        <v>0.23623942999999997</v>
      </c>
      <c r="P68" s="131">
        <v>6.6110514300000007</v>
      </c>
      <c r="Q68" s="23"/>
      <c r="R68" s="23"/>
      <c r="S68" s="23"/>
      <c r="T68" s="23"/>
      <c r="U68" s="23"/>
      <c r="V68" s="23"/>
    </row>
    <row r="69" spans="1:22" hidden="1" outlineLevel="1">
      <c r="A69" s="9">
        <v>42309</v>
      </c>
      <c r="B69" s="131">
        <v>8775.5758527899998</v>
      </c>
      <c r="C69" s="23">
        <v>68.047990059999989</v>
      </c>
      <c r="D69" s="131">
        <v>32.816296109999996</v>
      </c>
      <c r="E69" s="131">
        <v>35.23169395</v>
      </c>
      <c r="F69" s="131">
        <v>25.773827109999999</v>
      </c>
      <c r="G69" s="131">
        <v>14.72082865</v>
      </c>
      <c r="H69" s="131">
        <v>11.05299846</v>
      </c>
      <c r="I69" s="131">
        <v>1651.9614827500004</v>
      </c>
      <c r="J69" s="131">
        <v>273.11146738999997</v>
      </c>
      <c r="K69" s="131">
        <v>1378.8500153599998</v>
      </c>
      <c r="L69" s="131">
        <v>7029.7925528699998</v>
      </c>
      <c r="M69" s="131">
        <v>6832.7407596499997</v>
      </c>
      <c r="N69" s="131">
        <v>197.05179322000001</v>
      </c>
      <c r="O69" s="131">
        <v>-0.84480719999999998</v>
      </c>
      <c r="P69" s="131">
        <v>4.38229896</v>
      </c>
      <c r="Q69" s="23"/>
      <c r="R69" s="23"/>
      <c r="S69" s="23"/>
      <c r="T69" s="23"/>
      <c r="U69" s="23"/>
      <c r="V69" s="23"/>
    </row>
    <row r="70" spans="1:22" hidden="1" outlineLevel="1">
      <c r="A70" s="9">
        <v>42339</v>
      </c>
      <c r="B70" s="131">
        <v>9227.1067067500007</v>
      </c>
      <c r="C70" s="23">
        <v>65.859569539999995</v>
      </c>
      <c r="D70" s="131">
        <v>29.153082910000002</v>
      </c>
      <c r="E70" s="131">
        <v>36.706486630000001</v>
      </c>
      <c r="F70" s="131">
        <v>13.1963802</v>
      </c>
      <c r="G70" s="131">
        <v>1.7657347000000001</v>
      </c>
      <c r="H70" s="131">
        <v>11.430645500000001</v>
      </c>
      <c r="I70" s="131">
        <v>1786.97508264</v>
      </c>
      <c r="J70" s="131">
        <v>305.85709710999998</v>
      </c>
      <c r="K70" s="131">
        <v>1481.1179855299997</v>
      </c>
      <c r="L70" s="131">
        <v>7361.0756743700003</v>
      </c>
      <c r="M70" s="131">
        <v>7155.0418064200003</v>
      </c>
      <c r="N70" s="131">
        <v>206.03386795</v>
      </c>
      <c r="O70" s="131">
        <v>-0.12046898999999997</v>
      </c>
      <c r="P70" s="131">
        <v>4.7490890800000001</v>
      </c>
      <c r="Q70" s="23"/>
      <c r="R70" s="23"/>
      <c r="S70" s="23"/>
      <c r="T70" s="23"/>
      <c r="U70" s="23"/>
      <c r="V70" s="23"/>
    </row>
    <row r="71" spans="1:22" hidden="1" outlineLevel="1">
      <c r="A71" s="9">
        <v>42370</v>
      </c>
      <c r="B71" s="131">
        <v>9269.8191289999995</v>
      </c>
      <c r="C71" s="23">
        <v>72.767640819999997</v>
      </c>
      <c r="D71" s="131">
        <v>31.256478919999999</v>
      </c>
      <c r="E71" s="131">
        <v>41.511161899999998</v>
      </c>
      <c r="F71" s="131">
        <v>21.136661329999999</v>
      </c>
      <c r="G71" s="131">
        <v>8.9950871800000005</v>
      </c>
      <c r="H71" s="131">
        <v>12.14157415</v>
      </c>
      <c r="I71" s="131">
        <v>1779.1000755300001</v>
      </c>
      <c r="J71" s="131">
        <v>266.08122729000002</v>
      </c>
      <c r="K71" s="131">
        <v>1513.0188482400001</v>
      </c>
      <c r="L71" s="131">
        <v>7396.8147513199992</v>
      </c>
      <c r="M71" s="131">
        <v>7204.2697155499991</v>
      </c>
      <c r="N71" s="131">
        <v>192.54503576999997</v>
      </c>
      <c r="O71" s="131">
        <v>-1.9439658900000001</v>
      </c>
      <c r="P71" s="131">
        <v>4.8429897799999999</v>
      </c>
      <c r="Q71" s="23"/>
      <c r="R71" s="23"/>
      <c r="S71" s="23"/>
      <c r="T71" s="23"/>
      <c r="U71" s="23"/>
      <c r="V71" s="23"/>
    </row>
    <row r="72" spans="1:22" hidden="1" outlineLevel="1">
      <c r="A72" s="9">
        <v>42401</v>
      </c>
      <c r="B72" s="131">
        <v>9517.7801313999989</v>
      </c>
      <c r="C72" s="23">
        <v>79.449632869999988</v>
      </c>
      <c r="D72" s="131">
        <v>31.001196280000002</v>
      </c>
      <c r="E72" s="131">
        <v>48.448436589999986</v>
      </c>
      <c r="F72" s="131">
        <v>14.823703760000001</v>
      </c>
      <c r="G72" s="131">
        <v>9.8317543000000001</v>
      </c>
      <c r="H72" s="131">
        <v>4.9919494599999998</v>
      </c>
      <c r="I72" s="131">
        <v>1739.51105057</v>
      </c>
      <c r="J72" s="131">
        <v>312.48629665999999</v>
      </c>
      <c r="K72" s="131">
        <v>1427.0247539100001</v>
      </c>
      <c r="L72" s="131">
        <v>7683.9957441999995</v>
      </c>
      <c r="M72" s="131">
        <v>7438.8519549399998</v>
      </c>
      <c r="N72" s="131">
        <v>245.14378926000001</v>
      </c>
      <c r="O72" s="131">
        <v>-5.0712325200000006</v>
      </c>
      <c r="P72" s="131">
        <v>5.2453226100000006</v>
      </c>
      <c r="Q72" s="23"/>
      <c r="R72" s="23"/>
      <c r="S72" s="23"/>
      <c r="T72" s="23"/>
      <c r="U72" s="23"/>
      <c r="V72" s="23"/>
    </row>
    <row r="73" spans="1:22" hidden="1" outlineLevel="1">
      <c r="A73" s="9">
        <v>42430</v>
      </c>
      <c r="B73" s="131">
        <v>9507.2409076699987</v>
      </c>
      <c r="C73" s="23">
        <v>87.056875199999979</v>
      </c>
      <c r="D73" s="131">
        <v>32.910961569999998</v>
      </c>
      <c r="E73" s="131">
        <v>54.145913629999988</v>
      </c>
      <c r="F73" s="131">
        <v>123.79446356000001</v>
      </c>
      <c r="G73" s="131">
        <v>12.507870660000002</v>
      </c>
      <c r="H73" s="131">
        <v>111.2865929</v>
      </c>
      <c r="I73" s="131">
        <v>1662.65936035</v>
      </c>
      <c r="J73" s="131">
        <v>271.29919716000001</v>
      </c>
      <c r="K73" s="131">
        <v>1391.3601631899999</v>
      </c>
      <c r="L73" s="131">
        <v>7633.7302085600004</v>
      </c>
      <c r="M73" s="131">
        <v>7413.06941181</v>
      </c>
      <c r="N73" s="131">
        <v>220.66079674999997</v>
      </c>
      <c r="O73" s="131">
        <v>0.46019435999999997</v>
      </c>
      <c r="P73" s="131">
        <v>5.23034511</v>
      </c>
      <c r="Q73" s="23"/>
      <c r="R73" s="23"/>
      <c r="S73" s="23"/>
      <c r="T73" s="23"/>
      <c r="U73" s="23"/>
      <c r="V73" s="23"/>
    </row>
    <row r="74" spans="1:22" hidden="1" outlineLevel="1">
      <c r="A74" s="9">
        <v>42461</v>
      </c>
      <c r="B74" s="131">
        <v>9656.5434875499996</v>
      </c>
      <c r="C74" s="23">
        <v>87.166463560000011</v>
      </c>
      <c r="D74" s="131">
        <v>38.678752760000002</v>
      </c>
      <c r="E74" s="131">
        <v>48.487710799999995</v>
      </c>
      <c r="F74" s="131">
        <v>124.78208644000001</v>
      </c>
      <c r="G74" s="131">
        <v>11.296449260000001</v>
      </c>
      <c r="H74" s="131">
        <v>113.48563718</v>
      </c>
      <c r="I74" s="131">
        <v>1879.9532405800001</v>
      </c>
      <c r="J74" s="131">
        <v>342.97140738000002</v>
      </c>
      <c r="K74" s="131">
        <v>1536.9818331999998</v>
      </c>
      <c r="L74" s="131">
        <v>7564.6416969700003</v>
      </c>
      <c r="M74" s="131">
        <v>7391.1450235600005</v>
      </c>
      <c r="N74" s="131">
        <v>173.49667341</v>
      </c>
      <c r="O74" s="131">
        <v>-0.18654677</v>
      </c>
      <c r="P74" s="131">
        <v>4.9976918599999998</v>
      </c>
      <c r="Q74" s="23"/>
      <c r="R74" s="23"/>
      <c r="S74" s="23"/>
      <c r="T74" s="23"/>
      <c r="U74" s="23"/>
      <c r="V74" s="23"/>
    </row>
    <row r="75" spans="1:22" hidden="1" outlineLevel="1">
      <c r="A75" s="9">
        <v>42491</v>
      </c>
      <c r="B75" s="131">
        <v>9871.0255673499996</v>
      </c>
      <c r="C75" s="23">
        <v>89.640850720000003</v>
      </c>
      <c r="D75" s="131">
        <v>40.503247380000005</v>
      </c>
      <c r="E75" s="131">
        <v>49.137603339999998</v>
      </c>
      <c r="F75" s="131">
        <v>124.69048872</v>
      </c>
      <c r="G75" s="131">
        <v>10.01104902</v>
      </c>
      <c r="H75" s="131">
        <v>114.6794397</v>
      </c>
      <c r="I75" s="131">
        <v>1985.4051706400001</v>
      </c>
      <c r="J75" s="131">
        <v>320.59741299000001</v>
      </c>
      <c r="K75" s="131">
        <v>1664.80775765</v>
      </c>
      <c r="L75" s="131">
        <v>7671.2890572699998</v>
      </c>
      <c r="M75" s="131">
        <v>7504.1661486699995</v>
      </c>
      <c r="N75" s="131">
        <v>167.12290860000002</v>
      </c>
      <c r="O75" s="131">
        <v>-1.3603554</v>
      </c>
      <c r="P75" s="131">
        <v>4.82550656</v>
      </c>
      <c r="Q75" s="23"/>
      <c r="R75" s="23"/>
      <c r="S75" s="23"/>
      <c r="T75" s="23"/>
      <c r="U75" s="23"/>
      <c r="V75" s="23"/>
    </row>
    <row r="76" spans="1:22" hidden="1" outlineLevel="1">
      <c r="A76" s="9">
        <v>42522</v>
      </c>
      <c r="B76" s="131">
        <v>10101.12145067</v>
      </c>
      <c r="C76" s="23">
        <v>85.606892869999982</v>
      </c>
      <c r="D76" s="131">
        <v>39.54540342</v>
      </c>
      <c r="E76" s="131">
        <v>46.061489450000003</v>
      </c>
      <c r="F76" s="131">
        <v>140.44719757999999</v>
      </c>
      <c r="G76" s="131">
        <v>9.5167489799999991</v>
      </c>
      <c r="H76" s="131">
        <v>130.93044859999998</v>
      </c>
      <c r="I76" s="131">
        <v>2088.3362873599999</v>
      </c>
      <c r="J76" s="131">
        <v>300.89433540999994</v>
      </c>
      <c r="K76" s="131">
        <v>1787.4419519499997</v>
      </c>
      <c r="L76" s="131">
        <v>7786.7310728599996</v>
      </c>
      <c r="M76" s="131">
        <v>7642.2118864100003</v>
      </c>
      <c r="N76" s="131">
        <v>144.51918645000001</v>
      </c>
      <c r="O76" s="131">
        <v>-4.5481229599999997</v>
      </c>
      <c r="P76" s="131">
        <v>5.0073238099999999</v>
      </c>
      <c r="Q76" s="23"/>
      <c r="R76" s="23"/>
      <c r="S76" s="23"/>
      <c r="T76" s="23"/>
      <c r="U76" s="23"/>
      <c r="V76" s="23"/>
    </row>
    <row r="77" spans="1:22" hidden="1" outlineLevel="1">
      <c r="A77" s="9">
        <v>42552</v>
      </c>
      <c r="B77" s="131">
        <v>10183.965776450001</v>
      </c>
      <c r="C77" s="23">
        <v>78.570933029999992</v>
      </c>
      <c r="D77" s="131">
        <v>35.756041440000004</v>
      </c>
      <c r="E77" s="131">
        <v>42.814891590000002</v>
      </c>
      <c r="F77" s="131">
        <v>142.09821629000001</v>
      </c>
      <c r="G77" s="131">
        <v>11.094106440000001</v>
      </c>
      <c r="H77" s="131">
        <v>131.00410985000002</v>
      </c>
      <c r="I77" s="131">
        <v>2263.0024159100003</v>
      </c>
      <c r="J77" s="131">
        <v>273.34334865</v>
      </c>
      <c r="K77" s="131">
        <v>1989.65906726</v>
      </c>
      <c r="L77" s="131">
        <v>7700.2942112199999</v>
      </c>
      <c r="M77" s="131">
        <v>7582.4049096899998</v>
      </c>
      <c r="N77" s="131">
        <v>117.88930153000001</v>
      </c>
      <c r="O77" s="131">
        <v>-2.8337647000000001</v>
      </c>
      <c r="P77" s="131">
        <v>4.9823944500000001</v>
      </c>
      <c r="Q77" s="23"/>
      <c r="R77" s="23"/>
      <c r="S77" s="23"/>
      <c r="T77" s="23"/>
      <c r="U77" s="23"/>
      <c r="V77" s="23"/>
    </row>
    <row r="78" spans="1:22" hidden="1" outlineLevel="1">
      <c r="A78" s="9">
        <v>42583</v>
      </c>
      <c r="B78" s="131">
        <v>9984.6544803799989</v>
      </c>
      <c r="C78" s="23">
        <v>80.014664339999982</v>
      </c>
      <c r="D78" s="131">
        <v>34.81793347</v>
      </c>
      <c r="E78" s="131">
        <v>45.196730869999996</v>
      </c>
      <c r="F78" s="131">
        <v>118.49444941</v>
      </c>
      <c r="G78" s="131">
        <v>14.466792380000001</v>
      </c>
      <c r="H78" s="131">
        <v>104.02765703</v>
      </c>
      <c r="I78" s="131">
        <v>2018.1612163100001</v>
      </c>
      <c r="J78" s="131">
        <v>283.57245369999998</v>
      </c>
      <c r="K78" s="131">
        <v>1734.5887626099998</v>
      </c>
      <c r="L78" s="131">
        <v>7767.9841503200005</v>
      </c>
      <c r="M78" s="131">
        <v>7633.4089912000009</v>
      </c>
      <c r="N78" s="131">
        <v>134.57515912</v>
      </c>
      <c r="O78" s="131">
        <v>-2.5737079899999999</v>
      </c>
      <c r="P78" s="131">
        <v>4.9893532999999994</v>
      </c>
      <c r="Q78" s="23"/>
      <c r="R78" s="23"/>
      <c r="S78" s="23"/>
      <c r="T78" s="23"/>
      <c r="U78" s="23"/>
      <c r="V78" s="23"/>
    </row>
    <row r="79" spans="1:22" hidden="1" outlineLevel="1">
      <c r="A79" s="9">
        <v>42614</v>
      </c>
      <c r="B79" s="131">
        <v>10374.755835510001</v>
      </c>
      <c r="C79" s="23">
        <v>78.224732340000003</v>
      </c>
      <c r="D79" s="131">
        <v>34.627648929999999</v>
      </c>
      <c r="E79" s="131">
        <v>43.597083410000003</v>
      </c>
      <c r="F79" s="131">
        <v>128.68501582999997</v>
      </c>
      <c r="G79" s="131">
        <v>23.175167219999999</v>
      </c>
      <c r="H79" s="131">
        <v>105.50984861000001</v>
      </c>
      <c r="I79" s="131">
        <v>2204.9998277300001</v>
      </c>
      <c r="J79" s="131">
        <v>352.94680370000003</v>
      </c>
      <c r="K79" s="131">
        <v>1852.0530240300002</v>
      </c>
      <c r="L79" s="131">
        <v>7962.8462596099998</v>
      </c>
      <c r="M79" s="131">
        <v>7824.2384811000002</v>
      </c>
      <c r="N79" s="131">
        <v>138.60777851</v>
      </c>
      <c r="O79" s="131">
        <v>-0.65987952999999999</v>
      </c>
      <c r="P79" s="131">
        <v>5.06704329</v>
      </c>
      <c r="Q79" s="23"/>
      <c r="R79" s="23"/>
      <c r="S79" s="23"/>
      <c r="T79" s="23"/>
      <c r="U79" s="23"/>
      <c r="V79" s="23"/>
    </row>
    <row r="80" spans="1:22" hidden="1" outlineLevel="1">
      <c r="A80" s="9">
        <v>42644</v>
      </c>
      <c r="B80" s="131">
        <v>10298.760810670001</v>
      </c>
      <c r="C80" s="23">
        <v>83.968874440000008</v>
      </c>
      <c r="D80" s="131">
        <v>36.320124440000001</v>
      </c>
      <c r="E80" s="131">
        <v>47.64875</v>
      </c>
      <c r="F80" s="131">
        <v>126.75332113</v>
      </c>
      <c r="G80" s="131">
        <v>13.966793989999999</v>
      </c>
      <c r="H80" s="131">
        <v>112.78652714</v>
      </c>
      <c r="I80" s="131">
        <v>2166.65602171</v>
      </c>
      <c r="J80" s="131">
        <v>273.51741449000002</v>
      </c>
      <c r="K80" s="131">
        <v>1893.13860722</v>
      </c>
      <c r="L80" s="131">
        <v>7921.3825933900007</v>
      </c>
      <c r="M80" s="131">
        <v>7798.2586197999999</v>
      </c>
      <c r="N80" s="131">
        <v>123.12397359000001</v>
      </c>
      <c r="O80" s="131">
        <v>-2.63998752</v>
      </c>
      <c r="P80" s="131">
        <v>10.15317827</v>
      </c>
      <c r="Q80" s="23"/>
      <c r="R80" s="23"/>
      <c r="S80" s="23"/>
      <c r="T80" s="23"/>
      <c r="U80" s="23"/>
      <c r="V80" s="23"/>
    </row>
    <row r="81" spans="1:22" hidden="1" outlineLevel="1">
      <c r="A81" s="9">
        <v>42675</v>
      </c>
      <c r="B81" s="131">
        <v>10299.490805380001</v>
      </c>
      <c r="C81" s="23">
        <v>79.107761750000009</v>
      </c>
      <c r="D81" s="131">
        <v>36.79969225</v>
      </c>
      <c r="E81" s="131">
        <v>42.308069499999995</v>
      </c>
      <c r="F81" s="131">
        <v>128.45575724</v>
      </c>
      <c r="G81" s="131">
        <v>16.78576833</v>
      </c>
      <c r="H81" s="131">
        <v>111.66998890999999</v>
      </c>
      <c r="I81" s="131">
        <v>2138.1331186699999</v>
      </c>
      <c r="J81" s="131">
        <v>340.22294324999996</v>
      </c>
      <c r="K81" s="131">
        <v>1797.9101754199999</v>
      </c>
      <c r="L81" s="131">
        <v>7953.7941677199997</v>
      </c>
      <c r="M81" s="131">
        <v>7820.2265991799995</v>
      </c>
      <c r="N81" s="131">
        <v>133.56756854</v>
      </c>
      <c r="O81" s="131">
        <v>-1.60005351</v>
      </c>
      <c r="P81" s="131">
        <v>4.72289694</v>
      </c>
      <c r="Q81" s="23"/>
      <c r="R81" s="23"/>
      <c r="S81" s="23"/>
      <c r="T81" s="23"/>
      <c r="U81" s="23"/>
      <c r="V81" s="23"/>
    </row>
    <row r="82" spans="1:22" hidden="1" outlineLevel="1">
      <c r="A82" s="9">
        <v>42705</v>
      </c>
      <c r="B82" s="131">
        <v>10296.14092942</v>
      </c>
      <c r="C82" s="23">
        <v>83.95198357999999</v>
      </c>
      <c r="D82" s="131">
        <v>35.375862409999996</v>
      </c>
      <c r="E82" s="131">
        <v>48.57612117</v>
      </c>
      <c r="F82" s="131">
        <v>8.9255127200000022</v>
      </c>
      <c r="G82" s="131">
        <v>8.8110633400000005</v>
      </c>
      <c r="H82" s="131">
        <v>0.11444938</v>
      </c>
      <c r="I82" s="131">
        <v>2151.4100376800002</v>
      </c>
      <c r="J82" s="131">
        <v>311.99594152999998</v>
      </c>
      <c r="K82" s="131">
        <v>1839.4140961499998</v>
      </c>
      <c r="L82" s="131">
        <v>8051.8533954400009</v>
      </c>
      <c r="M82" s="131">
        <v>7946.9648876600004</v>
      </c>
      <c r="N82" s="131">
        <v>104.88850778</v>
      </c>
      <c r="O82" s="131">
        <v>-0.96036785999999996</v>
      </c>
      <c r="P82" s="131">
        <v>6.4758315</v>
      </c>
      <c r="Q82" s="23"/>
      <c r="R82" s="23"/>
      <c r="S82" s="23"/>
      <c r="T82" s="23"/>
      <c r="U82" s="23"/>
      <c r="V82" s="23"/>
    </row>
    <row r="83" spans="1:22" hidden="1" outlineLevel="1">
      <c r="A83" s="9">
        <v>42736</v>
      </c>
      <c r="B83" s="131">
        <v>10365.81265082</v>
      </c>
      <c r="C83" s="23">
        <v>83.973641780000008</v>
      </c>
      <c r="D83" s="131">
        <v>38.935373210000002</v>
      </c>
      <c r="E83" s="131">
        <v>45.03826857</v>
      </c>
      <c r="F83" s="131">
        <v>129.28751543999999</v>
      </c>
      <c r="G83" s="131">
        <v>14.64134825</v>
      </c>
      <c r="H83" s="131">
        <v>114.64616719</v>
      </c>
      <c r="I83" s="131">
        <v>2151.3757499399999</v>
      </c>
      <c r="J83" s="131">
        <v>332.18200393000001</v>
      </c>
      <c r="K83" s="131">
        <v>1819.1937460099998</v>
      </c>
      <c r="L83" s="131">
        <v>8001.1757436600001</v>
      </c>
      <c r="M83" s="131">
        <v>7854.2479616000001</v>
      </c>
      <c r="N83" s="131">
        <v>146.92778206</v>
      </c>
      <c r="O83" s="131">
        <v>-1.3251547700000001</v>
      </c>
      <c r="P83" s="131">
        <v>7.3038438799999996</v>
      </c>
      <c r="Q83" s="23"/>
      <c r="R83" s="23"/>
      <c r="S83" s="23"/>
      <c r="T83" s="23"/>
      <c r="U83" s="23"/>
      <c r="V83" s="23"/>
    </row>
    <row r="84" spans="1:22" hidden="1" outlineLevel="1">
      <c r="A84" s="9">
        <v>42767</v>
      </c>
      <c r="B84" s="131">
        <v>10824.488384509999</v>
      </c>
      <c r="C84" s="23">
        <v>82.313302480000004</v>
      </c>
      <c r="D84" s="131">
        <v>40.659095800000003</v>
      </c>
      <c r="E84" s="131">
        <v>41.654206680000001</v>
      </c>
      <c r="F84" s="131">
        <v>182.66229525999998</v>
      </c>
      <c r="G84" s="131">
        <v>12.829984249999999</v>
      </c>
      <c r="H84" s="131">
        <v>169.83231100999998</v>
      </c>
      <c r="I84" s="131">
        <v>2469.4482784800007</v>
      </c>
      <c r="J84" s="131">
        <v>386.73290719000011</v>
      </c>
      <c r="K84" s="131">
        <v>2082.7153712899999</v>
      </c>
      <c r="L84" s="131">
        <v>8090.06450829</v>
      </c>
      <c r="M84" s="131">
        <v>7952.1946498100006</v>
      </c>
      <c r="N84" s="131">
        <v>137.86985848</v>
      </c>
      <c r="O84" s="131">
        <v>-43.432787600000005</v>
      </c>
      <c r="P84" s="131">
        <v>7.3618040000000002</v>
      </c>
      <c r="Q84" s="23"/>
      <c r="R84" s="23"/>
      <c r="S84" s="23"/>
      <c r="T84" s="23"/>
      <c r="U84" s="23"/>
      <c r="V84" s="23"/>
    </row>
    <row r="85" spans="1:22" hidden="1" outlineLevel="1">
      <c r="A85" s="9">
        <v>42795</v>
      </c>
      <c r="B85" s="131">
        <v>11121.235479180001</v>
      </c>
      <c r="C85" s="23">
        <v>106.87872916999999</v>
      </c>
      <c r="D85" s="131">
        <v>57.148285889999997</v>
      </c>
      <c r="E85" s="131">
        <v>49.730443279999996</v>
      </c>
      <c r="F85" s="131">
        <v>228.18333691000001</v>
      </c>
      <c r="G85" s="131">
        <v>14.234237069999999</v>
      </c>
      <c r="H85" s="131">
        <v>213.94909984</v>
      </c>
      <c r="I85" s="131">
        <v>2627.7983715700002</v>
      </c>
      <c r="J85" s="131">
        <v>375.44588352</v>
      </c>
      <c r="K85" s="131">
        <v>2252.3524880500004</v>
      </c>
      <c r="L85" s="131">
        <v>8158.3750415300001</v>
      </c>
      <c r="M85" s="131">
        <v>8027.5922780100009</v>
      </c>
      <c r="N85" s="131">
        <v>130.78276352</v>
      </c>
      <c r="O85" s="131">
        <v>-3.7009945900000001</v>
      </c>
      <c r="P85" s="131">
        <v>7.2302245699999999</v>
      </c>
      <c r="Q85" s="23"/>
      <c r="R85" s="23"/>
      <c r="S85" s="23"/>
      <c r="T85" s="23"/>
      <c r="U85" s="23"/>
      <c r="V85" s="23"/>
    </row>
    <row r="86" spans="1:22" hidden="1" outlineLevel="1">
      <c r="A86" s="9">
        <v>42826</v>
      </c>
      <c r="B86" s="131">
        <v>11360.46980483</v>
      </c>
      <c r="C86" s="23">
        <v>90.893368420000002</v>
      </c>
      <c r="D86" s="131">
        <v>54.735321169999999</v>
      </c>
      <c r="E86" s="131">
        <v>36.158047249999996</v>
      </c>
      <c r="F86" s="131">
        <v>244.25547722000002</v>
      </c>
      <c r="G86" s="131">
        <v>12.39933471</v>
      </c>
      <c r="H86" s="131">
        <v>231.85614251000001</v>
      </c>
      <c r="I86" s="131">
        <v>2755.48517765</v>
      </c>
      <c r="J86" s="131">
        <v>362.07211740999998</v>
      </c>
      <c r="K86" s="131">
        <v>2393.41306024</v>
      </c>
      <c r="L86" s="131">
        <v>8269.8357815399995</v>
      </c>
      <c r="M86" s="131">
        <v>8153.4994464400006</v>
      </c>
      <c r="N86" s="131">
        <v>116.3363351</v>
      </c>
      <c r="O86" s="131">
        <v>-4.3963060199999999</v>
      </c>
      <c r="P86" s="131">
        <v>7.8573566499999998</v>
      </c>
      <c r="Q86" s="23"/>
      <c r="R86" s="23"/>
      <c r="S86" s="23"/>
      <c r="T86" s="23"/>
      <c r="U86" s="23"/>
      <c r="V86" s="23"/>
    </row>
    <row r="87" spans="1:22" hidden="1" outlineLevel="1">
      <c r="A87" s="9">
        <v>42856</v>
      </c>
      <c r="B87" s="131">
        <v>11742.222968100001</v>
      </c>
      <c r="C87" s="23">
        <v>91.19074827</v>
      </c>
      <c r="D87" s="131">
        <v>43.618233009999997</v>
      </c>
      <c r="E87" s="131">
        <v>47.572515260000003</v>
      </c>
      <c r="F87" s="131">
        <v>242.29715040999997</v>
      </c>
      <c r="G87" s="131">
        <v>10.16368037</v>
      </c>
      <c r="H87" s="131">
        <v>232.13347003999999</v>
      </c>
      <c r="I87" s="131">
        <v>3119.1043670399995</v>
      </c>
      <c r="J87" s="131">
        <v>353.18926486999999</v>
      </c>
      <c r="K87" s="131">
        <v>2765.91510217</v>
      </c>
      <c r="L87" s="131">
        <v>8289.63070238</v>
      </c>
      <c r="M87" s="131">
        <v>8155.3970378499998</v>
      </c>
      <c r="N87" s="131">
        <v>134.23366453</v>
      </c>
      <c r="O87" s="131">
        <v>-3.3926478400000004</v>
      </c>
      <c r="P87" s="131">
        <v>7.7968958300000004</v>
      </c>
      <c r="Q87" s="23"/>
      <c r="R87" s="23"/>
      <c r="S87" s="23"/>
      <c r="T87" s="23"/>
      <c r="U87" s="23"/>
      <c r="V87" s="23"/>
    </row>
    <row r="88" spans="1:22" hidden="1" outlineLevel="1">
      <c r="A88" s="9">
        <v>42887</v>
      </c>
      <c r="B88" s="131">
        <v>11779.265493209999</v>
      </c>
      <c r="C88" s="23">
        <v>77.064915319999997</v>
      </c>
      <c r="D88" s="131">
        <v>42.079493839999998</v>
      </c>
      <c r="E88" s="131">
        <v>34.985421479999999</v>
      </c>
      <c r="F88" s="131">
        <v>236.92140232</v>
      </c>
      <c r="G88" s="131">
        <v>7.6281268099999995</v>
      </c>
      <c r="H88" s="131">
        <v>229.29327551</v>
      </c>
      <c r="I88" s="131">
        <v>3035.9536385599995</v>
      </c>
      <c r="J88" s="131">
        <v>340.15825632000002</v>
      </c>
      <c r="K88" s="131">
        <v>2695.7953822400004</v>
      </c>
      <c r="L88" s="131">
        <v>8429.3255370099996</v>
      </c>
      <c r="M88" s="131">
        <v>8318.4603118199993</v>
      </c>
      <c r="N88" s="131">
        <v>110.86522518999999</v>
      </c>
      <c r="O88" s="131">
        <v>-7.6881835199999999</v>
      </c>
      <c r="P88" s="131">
        <v>7.9814684800000002</v>
      </c>
      <c r="Q88" s="23"/>
      <c r="R88" s="23"/>
      <c r="S88" s="23"/>
      <c r="T88" s="23"/>
      <c r="U88" s="23"/>
      <c r="V88" s="23"/>
    </row>
    <row r="89" spans="1:22" hidden="1" outlineLevel="1">
      <c r="A89" s="9">
        <v>42917</v>
      </c>
      <c r="B89" s="131">
        <v>11478.75080978</v>
      </c>
      <c r="C89" s="23">
        <v>71.059245220000008</v>
      </c>
      <c r="D89" s="131">
        <v>41.555793440000002</v>
      </c>
      <c r="E89" s="131">
        <v>29.503451779999999</v>
      </c>
      <c r="F89" s="131">
        <v>223.88184057999999</v>
      </c>
      <c r="G89" s="131">
        <v>6.1517564600000005</v>
      </c>
      <c r="H89" s="131">
        <v>217.73008411999999</v>
      </c>
      <c r="I89" s="131">
        <v>2848.5863814800005</v>
      </c>
      <c r="J89" s="131">
        <v>296.56644340000003</v>
      </c>
      <c r="K89" s="131">
        <v>2552.01993808</v>
      </c>
      <c r="L89" s="131">
        <v>8335.2233424999995</v>
      </c>
      <c r="M89" s="131">
        <v>8216.1647635099998</v>
      </c>
      <c r="N89" s="131">
        <v>119.05857898999999</v>
      </c>
      <c r="O89" s="131">
        <v>-3.0504976099999999</v>
      </c>
      <c r="P89" s="131">
        <v>7.5747428899999996</v>
      </c>
      <c r="Q89" s="23"/>
      <c r="R89" s="23"/>
      <c r="S89" s="23"/>
      <c r="T89" s="23"/>
      <c r="U89" s="23"/>
      <c r="V89" s="23"/>
    </row>
    <row r="90" spans="1:22" hidden="1" outlineLevel="1">
      <c r="A90" s="9">
        <v>42948</v>
      </c>
      <c r="B90" s="131">
        <v>11761.63301666</v>
      </c>
      <c r="C90" s="23">
        <v>68.807089989999994</v>
      </c>
      <c r="D90" s="131">
        <v>42.438169370000004</v>
      </c>
      <c r="E90" s="131">
        <v>26.368920620000001</v>
      </c>
      <c r="F90" s="131">
        <v>270.01925439999997</v>
      </c>
      <c r="G90" s="131">
        <v>17.175739140000001</v>
      </c>
      <c r="H90" s="131">
        <v>252.84351526</v>
      </c>
      <c r="I90" s="131">
        <v>3008.4828351799997</v>
      </c>
      <c r="J90" s="131">
        <v>284.20092329000005</v>
      </c>
      <c r="K90" s="131">
        <v>2724.2819118899997</v>
      </c>
      <c r="L90" s="131">
        <v>8414.3238370899999</v>
      </c>
      <c r="M90" s="131">
        <v>8280.0829066100014</v>
      </c>
      <c r="N90" s="131">
        <v>134.24093048</v>
      </c>
      <c r="O90" s="131">
        <v>-17.71837154</v>
      </c>
      <c r="P90" s="131">
        <v>7.0488750199999997</v>
      </c>
      <c r="Q90" s="23"/>
      <c r="R90" s="23"/>
      <c r="S90" s="23"/>
      <c r="T90" s="23"/>
      <c r="U90" s="23"/>
      <c r="V90" s="23"/>
    </row>
    <row r="91" spans="1:22" hidden="1" outlineLevel="1">
      <c r="A91" s="9">
        <v>42979</v>
      </c>
      <c r="B91" s="131">
        <v>11797.505304709999</v>
      </c>
      <c r="C91" s="23">
        <v>71.342658150000005</v>
      </c>
      <c r="D91" s="131">
        <v>44.553342120000003</v>
      </c>
      <c r="E91" s="131">
        <v>26.789316030000002</v>
      </c>
      <c r="F91" s="131">
        <v>255.32160972</v>
      </c>
      <c r="G91" s="131">
        <v>29.167094649999999</v>
      </c>
      <c r="H91" s="131">
        <v>226.15451507</v>
      </c>
      <c r="I91" s="131">
        <v>2840.4060920499996</v>
      </c>
      <c r="J91" s="131">
        <v>279.17636329000004</v>
      </c>
      <c r="K91" s="131">
        <v>2561.2297287599999</v>
      </c>
      <c r="L91" s="131">
        <v>8630.4349447900004</v>
      </c>
      <c r="M91" s="131">
        <v>8507.3275148399989</v>
      </c>
      <c r="N91" s="131">
        <v>123.10742995000001</v>
      </c>
      <c r="O91" s="131">
        <v>-5.0218172699999997</v>
      </c>
      <c r="P91" s="131">
        <v>7.1321265</v>
      </c>
      <c r="Q91" s="23"/>
      <c r="R91" s="23"/>
      <c r="S91" s="23"/>
      <c r="T91" s="23"/>
      <c r="U91" s="23"/>
      <c r="V91" s="23"/>
    </row>
    <row r="92" spans="1:22" hidden="1" outlineLevel="1">
      <c r="A92" s="9">
        <v>43009</v>
      </c>
      <c r="B92" s="131">
        <v>11913.46929101</v>
      </c>
      <c r="C92" s="23">
        <v>73.431310919999987</v>
      </c>
      <c r="D92" s="131">
        <v>46.217656250000005</v>
      </c>
      <c r="E92" s="131">
        <v>27.21365467</v>
      </c>
      <c r="F92" s="131">
        <v>284.50174857999997</v>
      </c>
      <c r="G92" s="131">
        <v>27.207434970000001</v>
      </c>
      <c r="H92" s="131">
        <v>257.29431360999996</v>
      </c>
      <c r="I92" s="131">
        <v>2858.8615453299999</v>
      </c>
      <c r="J92" s="131">
        <v>304.52153514999998</v>
      </c>
      <c r="K92" s="131">
        <v>2554.3400101799998</v>
      </c>
      <c r="L92" s="131">
        <v>8696.6746861800002</v>
      </c>
      <c r="M92" s="131">
        <v>8557.9633801499986</v>
      </c>
      <c r="N92" s="131">
        <v>138.71130603000003</v>
      </c>
      <c r="O92" s="131">
        <v>-14.61173999</v>
      </c>
      <c r="P92" s="131">
        <v>7.4706577299999992</v>
      </c>
      <c r="Q92" s="23"/>
      <c r="R92" s="23"/>
      <c r="S92" s="23"/>
      <c r="T92" s="23"/>
      <c r="U92" s="23"/>
      <c r="V92" s="23"/>
    </row>
    <row r="93" spans="1:22" hidden="1" outlineLevel="1">
      <c r="A93" s="9">
        <v>43040</v>
      </c>
      <c r="B93" s="131">
        <v>11910.03652102</v>
      </c>
      <c r="C93" s="23">
        <v>81.067745939999995</v>
      </c>
      <c r="D93" s="131">
        <v>48.368127200000004</v>
      </c>
      <c r="E93" s="131">
        <v>32.699618739999998</v>
      </c>
      <c r="F93" s="131">
        <v>269.02702776000001</v>
      </c>
      <c r="G93" s="131">
        <v>23.854447500000003</v>
      </c>
      <c r="H93" s="131">
        <v>245.17258026000002</v>
      </c>
      <c r="I93" s="131">
        <v>2702.9998453499998</v>
      </c>
      <c r="J93" s="131">
        <v>396.38770871000003</v>
      </c>
      <c r="K93" s="131">
        <v>2306.6121366399998</v>
      </c>
      <c r="L93" s="131">
        <v>8856.9419019699999</v>
      </c>
      <c r="M93" s="131">
        <v>8705.4367343699996</v>
      </c>
      <c r="N93" s="131">
        <v>151.50516759999999</v>
      </c>
      <c r="O93" s="131">
        <v>-7.0451588899999997</v>
      </c>
      <c r="P93" s="131">
        <v>6.8856552400000002</v>
      </c>
      <c r="Q93" s="23"/>
      <c r="R93" s="23"/>
      <c r="S93" s="23"/>
      <c r="T93" s="23"/>
      <c r="U93" s="23"/>
      <c r="V93" s="23"/>
    </row>
    <row r="94" spans="1:22" hidden="1" outlineLevel="1">
      <c r="A94" s="9">
        <v>43070</v>
      </c>
      <c r="B94" s="131">
        <v>12068.25585465</v>
      </c>
      <c r="C94" s="23">
        <v>99.320008169999994</v>
      </c>
      <c r="D94" s="131">
        <v>49.638079330000004</v>
      </c>
      <c r="E94" s="131">
        <v>49.681928839999998</v>
      </c>
      <c r="F94" s="131">
        <v>5.9900775299999998</v>
      </c>
      <c r="G94" s="131">
        <v>4.5897528100000002</v>
      </c>
      <c r="H94" s="131">
        <v>1.4003247200000002</v>
      </c>
      <c r="I94" s="131">
        <v>2730.2618411800004</v>
      </c>
      <c r="J94" s="131">
        <v>393.15233415000006</v>
      </c>
      <c r="K94" s="131">
        <v>2337.1095070299998</v>
      </c>
      <c r="L94" s="131">
        <v>9232.6839277699983</v>
      </c>
      <c r="M94" s="131">
        <v>9088.2711609399994</v>
      </c>
      <c r="N94" s="131">
        <v>144.41276682999998</v>
      </c>
      <c r="O94" s="131">
        <v>-14.47518904</v>
      </c>
      <c r="P94" s="131">
        <v>6.0517984900000004</v>
      </c>
      <c r="Q94" s="23"/>
      <c r="R94" s="23"/>
      <c r="S94" s="23"/>
      <c r="T94" s="23"/>
      <c r="U94" s="23"/>
      <c r="V94" s="23"/>
    </row>
    <row r="95" spans="1:22" hidden="1" outlineLevel="1">
      <c r="A95" s="9">
        <v>43101</v>
      </c>
      <c r="B95" s="131">
        <v>12125.618378339999</v>
      </c>
      <c r="C95" s="23">
        <v>98.321429780000003</v>
      </c>
      <c r="D95" s="131">
        <v>49.641040869999998</v>
      </c>
      <c r="E95" s="131">
        <v>48.680388910000005</v>
      </c>
      <c r="F95" s="131">
        <v>153.89884605999998</v>
      </c>
      <c r="G95" s="131">
        <v>27.74730409</v>
      </c>
      <c r="H95" s="131">
        <v>126.15154197</v>
      </c>
      <c r="I95" s="131">
        <v>2617.3976140699997</v>
      </c>
      <c r="J95" s="131">
        <v>315.80885907999999</v>
      </c>
      <c r="K95" s="131">
        <v>2301.5887549899999</v>
      </c>
      <c r="L95" s="131">
        <v>9256.0004884299997</v>
      </c>
      <c r="M95" s="131">
        <v>9050.6174259899999</v>
      </c>
      <c r="N95" s="131">
        <v>205.38306244</v>
      </c>
      <c r="O95" s="131">
        <v>-2.29337481</v>
      </c>
      <c r="P95" s="131">
        <v>5.0010271500000005</v>
      </c>
      <c r="Q95" s="23"/>
      <c r="R95" s="23"/>
      <c r="S95" s="23"/>
      <c r="T95" s="23"/>
      <c r="U95" s="23"/>
      <c r="V95" s="23"/>
    </row>
    <row r="96" spans="1:22" hidden="1" outlineLevel="1">
      <c r="A96" s="9">
        <v>43132</v>
      </c>
      <c r="B96" s="131">
        <v>12033.99793729</v>
      </c>
      <c r="C96" s="23">
        <v>94.222387839999996</v>
      </c>
      <c r="D96" s="131">
        <v>53.605024819999997</v>
      </c>
      <c r="E96" s="131">
        <v>40.617363019999999</v>
      </c>
      <c r="F96" s="131">
        <v>209.25860230999999</v>
      </c>
      <c r="G96" s="131">
        <v>27.449031770000001</v>
      </c>
      <c r="H96" s="131">
        <v>181.80957054000001</v>
      </c>
      <c r="I96" s="131">
        <v>2503.7861508000001</v>
      </c>
      <c r="J96" s="131">
        <v>348.02223447</v>
      </c>
      <c r="K96" s="131">
        <v>2155.76391633</v>
      </c>
      <c r="L96" s="131">
        <v>9226.7307963399999</v>
      </c>
      <c r="M96" s="131">
        <v>9014.7908636100001</v>
      </c>
      <c r="N96" s="131">
        <v>211.93993273000001</v>
      </c>
      <c r="O96" s="131">
        <v>-17.116122530000002</v>
      </c>
      <c r="P96" s="131">
        <v>5.0459710800000002</v>
      </c>
      <c r="Q96" s="23"/>
      <c r="R96" s="23"/>
      <c r="S96" s="23"/>
      <c r="T96" s="23"/>
      <c r="U96" s="23"/>
      <c r="V96" s="23"/>
    </row>
    <row r="97" spans="1:22" hidden="1" outlineLevel="1">
      <c r="A97" s="9">
        <v>43160</v>
      </c>
      <c r="B97" s="131">
        <v>12161.502755699999</v>
      </c>
      <c r="C97" s="23">
        <v>91.062496800000005</v>
      </c>
      <c r="D97" s="131">
        <v>51.801600569999998</v>
      </c>
      <c r="E97" s="131">
        <v>39.26089623</v>
      </c>
      <c r="F97" s="131">
        <v>253.59148154000002</v>
      </c>
      <c r="G97" s="131">
        <v>31.0981475</v>
      </c>
      <c r="H97" s="131">
        <v>222.49333404000001</v>
      </c>
      <c r="I97" s="131">
        <v>2611.7314392599997</v>
      </c>
      <c r="J97" s="131">
        <v>362.79228089000003</v>
      </c>
      <c r="K97" s="131">
        <v>2248.9391583699999</v>
      </c>
      <c r="L97" s="131">
        <v>9205.1173381000008</v>
      </c>
      <c r="M97" s="131">
        <v>8998.9837106600007</v>
      </c>
      <c r="N97" s="131">
        <v>206.13362744</v>
      </c>
      <c r="O97" s="131">
        <v>-11.580131440000001</v>
      </c>
      <c r="P97" s="131">
        <v>4.8683418100000004</v>
      </c>
      <c r="Q97" s="23"/>
      <c r="R97" s="23"/>
      <c r="S97" s="23"/>
      <c r="T97" s="23"/>
      <c r="U97" s="23"/>
      <c r="V97" s="23"/>
    </row>
    <row r="98" spans="1:22" hidden="1" outlineLevel="1">
      <c r="A98" s="9">
        <v>43191</v>
      </c>
      <c r="B98" s="131">
        <v>12452.667032150001</v>
      </c>
      <c r="C98" s="23">
        <v>98.765608630000003</v>
      </c>
      <c r="D98" s="131">
        <v>51.756501779999994</v>
      </c>
      <c r="E98" s="131">
        <v>47.009106850000002</v>
      </c>
      <c r="F98" s="131">
        <v>271.44430062999999</v>
      </c>
      <c r="G98" s="131">
        <v>26.552385390000001</v>
      </c>
      <c r="H98" s="131">
        <v>244.89191524</v>
      </c>
      <c r="I98" s="131">
        <v>2719.0182870399999</v>
      </c>
      <c r="J98" s="131">
        <v>329.62154126000007</v>
      </c>
      <c r="K98" s="131">
        <v>2389.3967457799999</v>
      </c>
      <c r="L98" s="131">
        <v>9363.43883585</v>
      </c>
      <c r="M98" s="131">
        <v>9164.9091754799992</v>
      </c>
      <c r="N98" s="131">
        <v>198.52966036999999</v>
      </c>
      <c r="O98" s="131">
        <v>-7.8619307900000006</v>
      </c>
      <c r="P98" s="131">
        <v>5.2692070199999996</v>
      </c>
      <c r="Q98" s="23"/>
      <c r="R98" s="23"/>
      <c r="S98" s="23"/>
      <c r="T98" s="23"/>
      <c r="U98" s="23"/>
      <c r="V98" s="23"/>
    </row>
    <row r="99" spans="1:22" hidden="1" outlineLevel="1">
      <c r="A99" s="9">
        <v>43221</v>
      </c>
      <c r="B99" s="131">
        <v>12430.32999007</v>
      </c>
      <c r="C99" s="23">
        <v>97.335314539999999</v>
      </c>
      <c r="D99" s="131">
        <v>50.246117429999998</v>
      </c>
      <c r="E99" s="131">
        <v>47.089197110000001</v>
      </c>
      <c r="F99" s="131">
        <v>259.57170714</v>
      </c>
      <c r="G99" s="131">
        <v>22.327962930000002</v>
      </c>
      <c r="H99" s="131">
        <v>237.24374420999999</v>
      </c>
      <c r="I99" s="131">
        <v>2805.8320352700002</v>
      </c>
      <c r="J99" s="131">
        <v>279.21463132000002</v>
      </c>
      <c r="K99" s="131">
        <v>2526.6174039500002</v>
      </c>
      <c r="L99" s="131">
        <v>9267.59093312</v>
      </c>
      <c r="M99" s="131">
        <v>9079.6498574300003</v>
      </c>
      <c r="N99" s="131">
        <v>187.94107568999999</v>
      </c>
      <c r="O99" s="131">
        <v>-10.153432260000001</v>
      </c>
      <c r="P99" s="131">
        <v>5.0659923899999999</v>
      </c>
      <c r="Q99" s="23"/>
      <c r="R99" s="23"/>
      <c r="S99" s="23"/>
      <c r="T99" s="23"/>
      <c r="U99" s="23"/>
      <c r="V99" s="23"/>
    </row>
    <row r="100" spans="1:22" hidden="1" outlineLevel="1">
      <c r="A100" s="9">
        <v>43252</v>
      </c>
      <c r="B100" s="131">
        <v>12846.982840709999</v>
      </c>
      <c r="C100" s="23">
        <v>107.09382418999999</v>
      </c>
      <c r="D100" s="131">
        <v>62.640986150000003</v>
      </c>
      <c r="E100" s="131">
        <v>44.452838039999996</v>
      </c>
      <c r="F100" s="131">
        <v>208.10426962999998</v>
      </c>
      <c r="G100" s="131">
        <v>20.344928039999999</v>
      </c>
      <c r="H100" s="131">
        <v>187.75934159000002</v>
      </c>
      <c r="I100" s="131">
        <v>2861.0162625200001</v>
      </c>
      <c r="J100" s="131">
        <v>382.51254010000002</v>
      </c>
      <c r="K100" s="131">
        <v>2478.5037224199996</v>
      </c>
      <c r="L100" s="131">
        <v>9670.7684843700008</v>
      </c>
      <c r="M100" s="131">
        <v>9483.7799569399995</v>
      </c>
      <c r="N100" s="131">
        <v>186.98852743</v>
      </c>
      <c r="O100" s="131">
        <v>-26.559051320000002</v>
      </c>
      <c r="P100" s="131">
        <v>5.2397691000000002</v>
      </c>
      <c r="Q100" s="23"/>
      <c r="R100" s="23"/>
      <c r="S100" s="23"/>
      <c r="T100" s="23"/>
      <c r="U100" s="23"/>
      <c r="V100" s="23"/>
    </row>
    <row r="101" spans="1:22" hidden="1" outlineLevel="1">
      <c r="A101" s="9">
        <v>43282</v>
      </c>
      <c r="B101" s="131">
        <v>12768.519780840001</v>
      </c>
      <c r="C101" s="23">
        <v>107.17229551</v>
      </c>
      <c r="D101" s="131">
        <v>57.421434330000004</v>
      </c>
      <c r="E101" s="131">
        <v>49.750861180000001</v>
      </c>
      <c r="F101" s="131">
        <v>214.27660115999998</v>
      </c>
      <c r="G101" s="131">
        <v>15.173761039999999</v>
      </c>
      <c r="H101" s="131">
        <v>199.10284012000002</v>
      </c>
      <c r="I101" s="131">
        <v>2886.3568815600001</v>
      </c>
      <c r="J101" s="131">
        <v>286.89805458000001</v>
      </c>
      <c r="K101" s="131">
        <v>2599.4588269800001</v>
      </c>
      <c r="L101" s="131">
        <v>9560.7140026100005</v>
      </c>
      <c r="M101" s="131">
        <v>9358.6810273299998</v>
      </c>
      <c r="N101" s="131">
        <v>202.03297527999999</v>
      </c>
      <c r="O101" s="131">
        <v>-5.4723478800000001</v>
      </c>
      <c r="P101" s="131">
        <v>6.7408724699999993</v>
      </c>
      <c r="Q101" s="23"/>
      <c r="R101" s="23"/>
      <c r="S101" s="23"/>
      <c r="T101" s="23"/>
      <c r="U101" s="23"/>
      <c r="V101" s="23"/>
    </row>
    <row r="102" spans="1:22" hidden="1" outlineLevel="1">
      <c r="A102" s="9">
        <v>43313</v>
      </c>
      <c r="B102" s="131">
        <v>13082.38118765</v>
      </c>
      <c r="C102" s="23">
        <v>112.43973717999999</v>
      </c>
      <c r="D102" s="131">
        <v>57.209806919999998</v>
      </c>
      <c r="E102" s="131">
        <v>55.229930260000003</v>
      </c>
      <c r="F102" s="131">
        <v>260.10752107999997</v>
      </c>
      <c r="G102" s="131">
        <v>38.010603010000004</v>
      </c>
      <c r="H102" s="131">
        <v>222.09691806999999</v>
      </c>
      <c r="I102" s="131">
        <v>2872.3690461899996</v>
      </c>
      <c r="J102" s="131">
        <v>278.83723844999997</v>
      </c>
      <c r="K102" s="131">
        <v>2593.5318077400002</v>
      </c>
      <c r="L102" s="131">
        <v>9837.4648832000003</v>
      </c>
      <c r="M102" s="131">
        <v>9642.6512430100011</v>
      </c>
      <c r="N102" s="131">
        <v>194.81364018999997</v>
      </c>
      <c r="O102" s="131">
        <v>-15.239182170000001</v>
      </c>
      <c r="P102" s="131">
        <v>7.0508108300000005</v>
      </c>
      <c r="Q102" s="23"/>
      <c r="R102" s="23"/>
      <c r="S102" s="23"/>
      <c r="T102" s="23"/>
      <c r="U102" s="23"/>
      <c r="V102" s="23"/>
    </row>
    <row r="103" spans="1:22" hidden="1" outlineLevel="1">
      <c r="A103" s="9">
        <v>43344</v>
      </c>
      <c r="B103" s="131">
        <v>13123.9469063</v>
      </c>
      <c r="C103" s="23">
        <v>114.93362283</v>
      </c>
      <c r="D103" s="131">
        <v>53.047315179999998</v>
      </c>
      <c r="E103" s="131">
        <v>61.886307649999999</v>
      </c>
      <c r="F103" s="131">
        <v>228.10532973000002</v>
      </c>
      <c r="G103" s="131">
        <v>46.369206030000001</v>
      </c>
      <c r="H103" s="131">
        <v>181.73612369999998</v>
      </c>
      <c r="I103" s="131">
        <v>2734.7806809799995</v>
      </c>
      <c r="J103" s="131">
        <v>271.65134485999999</v>
      </c>
      <c r="K103" s="131">
        <v>2463.1293361200001</v>
      </c>
      <c r="L103" s="131">
        <v>10046.127272760001</v>
      </c>
      <c r="M103" s="131">
        <v>9851.4351536600007</v>
      </c>
      <c r="N103" s="131">
        <v>194.69211910000001</v>
      </c>
      <c r="O103" s="131">
        <v>-4.1081824999999998</v>
      </c>
      <c r="P103" s="131">
        <v>5.8488185099999992</v>
      </c>
      <c r="Q103" s="23"/>
      <c r="R103" s="23"/>
      <c r="S103" s="23"/>
      <c r="T103" s="23"/>
      <c r="U103" s="23"/>
      <c r="V103" s="23"/>
    </row>
    <row r="104" spans="1:22" hidden="1" outlineLevel="1">
      <c r="A104" s="9">
        <v>43374</v>
      </c>
      <c r="B104" s="131">
        <v>13180.82728177</v>
      </c>
      <c r="C104" s="23">
        <v>126.44450398000001</v>
      </c>
      <c r="D104" s="131">
        <v>54.840039310000002</v>
      </c>
      <c r="E104" s="131">
        <v>71.604464669999999</v>
      </c>
      <c r="F104" s="131">
        <v>229.99185324999999</v>
      </c>
      <c r="G104" s="131">
        <v>37.672785480000002</v>
      </c>
      <c r="H104" s="131">
        <v>192.31906776999998</v>
      </c>
      <c r="I104" s="131">
        <v>2789.3524364599998</v>
      </c>
      <c r="J104" s="131">
        <v>296.26382208999996</v>
      </c>
      <c r="K104" s="131">
        <v>2493.08861437</v>
      </c>
      <c r="L104" s="131">
        <v>10035.038488080001</v>
      </c>
      <c r="M104" s="131">
        <v>9845.9346265800013</v>
      </c>
      <c r="N104" s="131">
        <v>189.10386149999999</v>
      </c>
      <c r="O104" s="131">
        <v>-3.2853698200000001</v>
      </c>
      <c r="P104" s="131">
        <v>5.6208500399999997</v>
      </c>
      <c r="Q104" s="23"/>
      <c r="R104" s="23"/>
      <c r="S104" s="23"/>
      <c r="T104" s="23"/>
      <c r="U104" s="23"/>
      <c r="V104" s="23"/>
    </row>
    <row r="105" spans="1:22" hidden="1" outlineLevel="1">
      <c r="A105" s="9">
        <v>43405</v>
      </c>
      <c r="B105" s="131">
        <v>13185.105502889999</v>
      </c>
      <c r="C105" s="23">
        <v>119.78120568</v>
      </c>
      <c r="D105" s="131">
        <v>41.873253410000004</v>
      </c>
      <c r="E105" s="131">
        <v>77.907952269999996</v>
      </c>
      <c r="F105" s="131">
        <v>224.78565920999998</v>
      </c>
      <c r="G105" s="131">
        <v>35.516177190000001</v>
      </c>
      <c r="H105" s="131">
        <v>189.26948202</v>
      </c>
      <c r="I105" s="131">
        <v>2814.6771749199997</v>
      </c>
      <c r="J105" s="131">
        <v>267.10895485999998</v>
      </c>
      <c r="K105" s="131">
        <v>2547.5682200599999</v>
      </c>
      <c r="L105" s="131">
        <v>10025.86146308</v>
      </c>
      <c r="M105" s="131">
        <v>9832.5738520000014</v>
      </c>
      <c r="N105" s="131">
        <v>193.28761107999998</v>
      </c>
      <c r="O105" s="131">
        <v>-7.2339797199999998</v>
      </c>
      <c r="P105" s="131">
        <v>5.1305472400000003</v>
      </c>
      <c r="Q105" s="23"/>
      <c r="R105" s="23"/>
      <c r="S105" s="23"/>
      <c r="T105" s="23"/>
      <c r="U105" s="23"/>
      <c r="V105" s="23"/>
    </row>
    <row r="106" spans="1:22" hidden="1" outlineLevel="1">
      <c r="A106" s="9">
        <v>43435</v>
      </c>
      <c r="B106" s="131">
        <v>13206.21324166</v>
      </c>
      <c r="C106" s="23">
        <v>131.25716918000001</v>
      </c>
      <c r="D106" s="131">
        <v>39.109959370000006</v>
      </c>
      <c r="E106" s="131">
        <v>92.147209809999993</v>
      </c>
      <c r="F106" s="131">
        <v>8.8047214300000007</v>
      </c>
      <c r="G106" s="131">
        <v>7.8498590399999992</v>
      </c>
      <c r="H106" s="131">
        <v>0.95486239000000006</v>
      </c>
      <c r="I106" s="131">
        <v>3065.61485533</v>
      </c>
      <c r="J106" s="131">
        <v>351.05733681000004</v>
      </c>
      <c r="K106" s="131">
        <v>2714.55751852</v>
      </c>
      <c r="L106" s="131">
        <v>10000.53649572</v>
      </c>
      <c r="M106" s="131">
        <v>9870.8614841400013</v>
      </c>
      <c r="N106" s="131">
        <v>129.67501157999999</v>
      </c>
      <c r="O106" s="131">
        <v>-0.68848383999999996</v>
      </c>
      <c r="P106" s="131">
        <v>7.7359973599999998</v>
      </c>
      <c r="Q106" s="23"/>
      <c r="R106" s="23"/>
      <c r="S106" s="23"/>
      <c r="T106" s="23"/>
      <c r="U106" s="23"/>
      <c r="V106" s="23"/>
    </row>
    <row r="107" spans="1:22" hidden="1" outlineLevel="1">
      <c r="A107" s="9">
        <v>43466</v>
      </c>
      <c r="B107" s="131">
        <v>13557.194983650001</v>
      </c>
      <c r="C107" s="23">
        <v>153.30045028000001</v>
      </c>
      <c r="D107" s="131">
        <v>42.467442589999997</v>
      </c>
      <c r="E107" s="131">
        <v>110.83300769</v>
      </c>
      <c r="F107" s="131">
        <v>140.36735421</v>
      </c>
      <c r="G107" s="131">
        <v>60.330325959999996</v>
      </c>
      <c r="H107" s="131">
        <v>80.037028250000006</v>
      </c>
      <c r="I107" s="131">
        <v>3160.6212127899998</v>
      </c>
      <c r="J107" s="131">
        <v>395.71443497000001</v>
      </c>
      <c r="K107" s="131">
        <v>2764.9067778200006</v>
      </c>
      <c r="L107" s="131">
        <v>10102.905966370001</v>
      </c>
      <c r="M107" s="131">
        <v>9957.5675086500014</v>
      </c>
      <c r="N107" s="131">
        <v>145.33845772000001</v>
      </c>
      <c r="O107" s="131">
        <v>-1.64978501</v>
      </c>
      <c r="P107" s="131">
        <v>7.6355421500000009</v>
      </c>
      <c r="Q107" s="23"/>
      <c r="R107" s="23"/>
      <c r="S107" s="23"/>
      <c r="T107" s="23"/>
      <c r="U107" s="23"/>
      <c r="V107" s="23"/>
    </row>
    <row r="108" spans="1:22" hidden="1" outlineLevel="1">
      <c r="A108" s="9">
        <v>43497</v>
      </c>
      <c r="B108" s="131">
        <v>13421.514492079999</v>
      </c>
      <c r="C108" s="23">
        <v>153.82539701999997</v>
      </c>
      <c r="D108" s="131">
        <v>42.094575209999995</v>
      </c>
      <c r="E108" s="131">
        <v>111.73082181000001</v>
      </c>
      <c r="F108" s="131">
        <v>155.46098524999999</v>
      </c>
      <c r="G108" s="131">
        <v>65.141332230000003</v>
      </c>
      <c r="H108" s="131">
        <v>90.31965301999999</v>
      </c>
      <c r="I108" s="131">
        <v>3048.8982364100002</v>
      </c>
      <c r="J108" s="131">
        <v>354.73556019</v>
      </c>
      <c r="K108" s="131">
        <v>2694.1626762199999</v>
      </c>
      <c r="L108" s="131">
        <v>10063.329873399998</v>
      </c>
      <c r="M108" s="131">
        <v>9920.7146142900001</v>
      </c>
      <c r="N108" s="131">
        <v>142.61525911000001</v>
      </c>
      <c r="O108" s="131">
        <v>-10.637502749999999</v>
      </c>
      <c r="P108" s="131">
        <v>7.3941634000000001</v>
      </c>
      <c r="Q108" s="23"/>
      <c r="R108" s="23"/>
      <c r="S108" s="23"/>
      <c r="T108" s="23"/>
      <c r="U108" s="23"/>
      <c r="V108" s="23"/>
    </row>
    <row r="109" spans="1:22" hidden="1" outlineLevel="1">
      <c r="A109" s="9">
        <v>43525</v>
      </c>
      <c r="B109" s="131">
        <v>13350.91342492</v>
      </c>
      <c r="C109" s="23">
        <v>149.77211154000003</v>
      </c>
      <c r="D109" s="131">
        <v>44.47148588999999</v>
      </c>
      <c r="E109" s="131">
        <v>105.30062565</v>
      </c>
      <c r="F109" s="131">
        <v>148.94700601000002</v>
      </c>
      <c r="G109" s="131">
        <v>56.424060050000001</v>
      </c>
      <c r="H109" s="131">
        <v>92.522945960000001</v>
      </c>
      <c r="I109" s="131">
        <v>2940.3275590000003</v>
      </c>
      <c r="J109" s="131">
        <v>383.94546858999996</v>
      </c>
      <c r="K109" s="131">
        <v>2556.3820904100003</v>
      </c>
      <c r="L109" s="131">
        <v>10111.866748370001</v>
      </c>
      <c r="M109" s="131">
        <v>9983.1443961799996</v>
      </c>
      <c r="N109" s="131">
        <v>128.72235219000001</v>
      </c>
      <c r="O109" s="131">
        <v>-3.4651924699999999</v>
      </c>
      <c r="P109" s="131">
        <v>6.7446269399999998</v>
      </c>
      <c r="Q109" s="23"/>
      <c r="R109" s="23"/>
      <c r="S109" s="23"/>
      <c r="T109" s="23"/>
      <c r="U109" s="23"/>
      <c r="V109" s="23"/>
    </row>
    <row r="110" spans="1:22" hidden="1" outlineLevel="1">
      <c r="A110" s="9">
        <v>43556</v>
      </c>
      <c r="B110" s="131">
        <v>13450.90025475</v>
      </c>
      <c r="C110" s="23">
        <v>191.45913010000001</v>
      </c>
      <c r="D110" s="131">
        <v>47.397651879999998</v>
      </c>
      <c r="E110" s="131">
        <v>144.06147822</v>
      </c>
      <c r="F110" s="131">
        <v>181.46892195999999</v>
      </c>
      <c r="G110" s="131">
        <v>56.835729700000002</v>
      </c>
      <c r="H110" s="131">
        <v>124.63319226</v>
      </c>
      <c r="I110" s="131">
        <v>2984.9741635099999</v>
      </c>
      <c r="J110" s="131">
        <v>411.59402453999996</v>
      </c>
      <c r="K110" s="131">
        <v>2573.3801389700002</v>
      </c>
      <c r="L110" s="131">
        <v>10092.99803918</v>
      </c>
      <c r="M110" s="131">
        <v>9971.7237225999997</v>
      </c>
      <c r="N110" s="131">
        <v>121.27431658000002</v>
      </c>
      <c r="O110" s="131">
        <v>-14.64112484</v>
      </c>
      <c r="P110" s="131">
        <v>4.7073372199999994</v>
      </c>
      <c r="Q110" s="23"/>
      <c r="R110" s="23"/>
      <c r="S110" s="23"/>
      <c r="T110" s="23"/>
      <c r="U110" s="23"/>
      <c r="V110" s="23"/>
    </row>
    <row r="111" spans="1:22" hidden="1" outlineLevel="1">
      <c r="A111" s="9">
        <v>43586</v>
      </c>
      <c r="B111" s="131">
        <v>13340.05718301</v>
      </c>
      <c r="C111" s="23">
        <v>129.63571893</v>
      </c>
      <c r="D111" s="131">
        <v>43.917211360000003</v>
      </c>
      <c r="E111" s="131">
        <v>85.71850757</v>
      </c>
      <c r="F111" s="131">
        <v>175.97518660999998</v>
      </c>
      <c r="G111" s="131">
        <v>52.428838929999998</v>
      </c>
      <c r="H111" s="131">
        <v>123.54634768000001</v>
      </c>
      <c r="I111" s="131">
        <v>3058.6902673699997</v>
      </c>
      <c r="J111" s="131">
        <v>434.82132272999996</v>
      </c>
      <c r="K111" s="131">
        <v>2623.8689446400003</v>
      </c>
      <c r="L111" s="131">
        <v>9975.7560100999999</v>
      </c>
      <c r="M111" s="131">
        <v>9850.7324818800007</v>
      </c>
      <c r="N111" s="131">
        <v>125.02352822000002</v>
      </c>
      <c r="O111" s="131">
        <v>-15.017582189999999</v>
      </c>
      <c r="P111" s="131">
        <v>4.2398722600000003</v>
      </c>
      <c r="Q111" s="23"/>
      <c r="R111" s="23"/>
      <c r="S111" s="23"/>
      <c r="T111" s="23"/>
      <c r="U111" s="23"/>
      <c r="V111" s="23"/>
    </row>
    <row r="112" spans="1:22" hidden="1" outlineLevel="1">
      <c r="A112" s="9">
        <v>43617</v>
      </c>
      <c r="B112" s="131">
        <v>13714.478491489999</v>
      </c>
      <c r="C112" s="23">
        <v>135.27954807</v>
      </c>
      <c r="D112" s="131">
        <v>46.613210180000003</v>
      </c>
      <c r="E112" s="131">
        <v>88.666337890000008</v>
      </c>
      <c r="F112" s="131">
        <v>121.92805967</v>
      </c>
      <c r="G112" s="131">
        <v>48.682554060000001</v>
      </c>
      <c r="H112" s="131">
        <v>73.245505609999995</v>
      </c>
      <c r="I112" s="131">
        <v>3176.1307797300001</v>
      </c>
      <c r="J112" s="131">
        <v>500.62454252999999</v>
      </c>
      <c r="K112" s="131">
        <v>2675.5062372000002</v>
      </c>
      <c r="L112" s="131">
        <v>10281.14010402</v>
      </c>
      <c r="M112" s="131">
        <v>10152.855433519999</v>
      </c>
      <c r="N112" s="131">
        <v>128.2846705</v>
      </c>
      <c r="O112" s="131">
        <v>-8.5603667300000001</v>
      </c>
      <c r="P112" s="131">
        <v>4.6877439299999999</v>
      </c>
      <c r="Q112" s="23"/>
      <c r="R112" s="23"/>
      <c r="S112" s="23"/>
      <c r="T112" s="23"/>
      <c r="U112" s="23"/>
      <c r="V112" s="23"/>
    </row>
    <row r="113" spans="1:22" hidden="1" outlineLevel="1">
      <c r="A113" s="9">
        <v>43647</v>
      </c>
      <c r="B113" s="131">
        <v>13532.883003589999</v>
      </c>
      <c r="C113" s="23">
        <v>141.79667809</v>
      </c>
      <c r="D113" s="131">
        <v>62.037687049999995</v>
      </c>
      <c r="E113" s="131">
        <v>79.758991040000012</v>
      </c>
      <c r="F113" s="131">
        <v>119.26744273999999</v>
      </c>
      <c r="G113" s="131">
        <v>41.149548679999995</v>
      </c>
      <c r="H113" s="131">
        <v>78.117894059999998</v>
      </c>
      <c r="I113" s="131">
        <v>3282.4465999799995</v>
      </c>
      <c r="J113" s="131">
        <v>431.24198307</v>
      </c>
      <c r="K113" s="131">
        <v>2851.2046169099999</v>
      </c>
      <c r="L113" s="131">
        <v>9989.3722827800011</v>
      </c>
      <c r="M113" s="131">
        <v>9864.7531909099998</v>
      </c>
      <c r="N113" s="131">
        <v>124.61909187000001</v>
      </c>
      <c r="O113" s="131">
        <v>-27.69163326</v>
      </c>
      <c r="P113" s="131">
        <v>37.415955660000002</v>
      </c>
      <c r="Q113" s="23"/>
      <c r="R113" s="23"/>
      <c r="S113" s="23"/>
      <c r="T113" s="23"/>
      <c r="U113" s="23"/>
      <c r="V113" s="23"/>
    </row>
    <row r="114" spans="1:22" hidden="1" outlineLevel="1">
      <c r="A114" s="9">
        <v>43678</v>
      </c>
      <c r="B114" s="131">
        <v>13775.345574700001</v>
      </c>
      <c r="C114" s="23">
        <v>121.25180075</v>
      </c>
      <c r="D114" s="131">
        <v>46.513907579999994</v>
      </c>
      <c r="E114" s="131">
        <v>74.737893170000007</v>
      </c>
      <c r="F114" s="131">
        <v>164.14789517999998</v>
      </c>
      <c r="G114" s="131">
        <v>61.516638489999998</v>
      </c>
      <c r="H114" s="131">
        <v>102.63125669</v>
      </c>
      <c r="I114" s="131">
        <v>3304.9425400999999</v>
      </c>
      <c r="J114" s="131">
        <v>419.94447226000005</v>
      </c>
      <c r="K114" s="131">
        <v>2884.9980678400002</v>
      </c>
      <c r="L114" s="131">
        <v>10185.00333867</v>
      </c>
      <c r="M114" s="131">
        <v>10060.56666343</v>
      </c>
      <c r="N114" s="131">
        <v>124.43667523999999</v>
      </c>
      <c r="O114" s="131">
        <v>-5.7456359099999998</v>
      </c>
      <c r="P114" s="131">
        <v>36.915807739999998</v>
      </c>
      <c r="Q114" s="23"/>
      <c r="R114" s="23"/>
      <c r="S114" s="23"/>
      <c r="T114" s="23"/>
      <c r="U114" s="23"/>
      <c r="V114" s="23"/>
    </row>
    <row r="115" spans="1:22" hidden="1" outlineLevel="1">
      <c r="A115" s="9">
        <v>43709</v>
      </c>
      <c r="B115" s="131">
        <v>13711.44451001</v>
      </c>
      <c r="C115" s="23">
        <v>130.06173253</v>
      </c>
      <c r="D115" s="131">
        <v>52.76708713</v>
      </c>
      <c r="E115" s="131">
        <v>77.294645400000007</v>
      </c>
      <c r="F115" s="131">
        <v>161.47861997000001</v>
      </c>
      <c r="G115" s="131">
        <v>79.878837079999997</v>
      </c>
      <c r="H115" s="131">
        <v>81.59978289</v>
      </c>
      <c r="I115" s="131">
        <v>3324.96798085</v>
      </c>
      <c r="J115" s="131">
        <v>380.07508077000006</v>
      </c>
      <c r="K115" s="131">
        <v>2944.8929000800003</v>
      </c>
      <c r="L115" s="131">
        <v>10094.93617666</v>
      </c>
      <c r="M115" s="131">
        <v>9963.3620359199995</v>
      </c>
      <c r="N115" s="131">
        <v>131.57414073999999</v>
      </c>
      <c r="O115" s="131">
        <v>-3.1140767899999999</v>
      </c>
      <c r="P115" s="131">
        <v>36.569439920000001</v>
      </c>
      <c r="Q115" s="23"/>
      <c r="R115" s="23"/>
      <c r="S115" s="23"/>
      <c r="T115" s="23"/>
      <c r="U115" s="23"/>
      <c r="V115" s="23"/>
    </row>
    <row r="116" spans="1:22" hidden="1" outlineLevel="1">
      <c r="A116" s="9">
        <v>43739</v>
      </c>
      <c r="B116" s="131">
        <v>14260.15246775</v>
      </c>
      <c r="C116" s="23">
        <v>128.09448116000002</v>
      </c>
      <c r="D116" s="131">
        <v>51.331092500000004</v>
      </c>
      <c r="E116" s="131">
        <v>76.763388660000004</v>
      </c>
      <c r="F116" s="131">
        <v>154.3311483</v>
      </c>
      <c r="G116" s="131">
        <v>81.204332719999996</v>
      </c>
      <c r="H116" s="131">
        <v>73.126815579999999</v>
      </c>
      <c r="I116" s="131">
        <v>3468.5886830899999</v>
      </c>
      <c r="J116" s="131">
        <v>366.66630276000001</v>
      </c>
      <c r="K116" s="131">
        <v>3101.9223803300006</v>
      </c>
      <c r="L116" s="131">
        <v>10509.1381552</v>
      </c>
      <c r="M116" s="131">
        <v>10381.47907791</v>
      </c>
      <c r="N116" s="131">
        <v>127.65907729000001</v>
      </c>
      <c r="O116" s="131">
        <v>-4.7572041399999998</v>
      </c>
      <c r="P116" s="131">
        <v>38.287243199999999</v>
      </c>
      <c r="Q116" s="23"/>
      <c r="R116" s="23"/>
      <c r="S116" s="23"/>
      <c r="T116" s="23"/>
      <c r="U116" s="23"/>
      <c r="V116" s="23"/>
    </row>
    <row r="117" spans="1:22" hidden="1" outlineLevel="1">
      <c r="A117" s="9">
        <v>43770</v>
      </c>
      <c r="B117" s="131">
        <v>14329.689970359999</v>
      </c>
      <c r="C117" s="23">
        <v>127.67719514000001</v>
      </c>
      <c r="D117" s="131">
        <v>52.231640889999994</v>
      </c>
      <c r="E117" s="131">
        <v>75.445554250000001</v>
      </c>
      <c r="F117" s="131">
        <v>125.60803568</v>
      </c>
      <c r="G117" s="131">
        <v>80.030044660000001</v>
      </c>
      <c r="H117" s="131">
        <v>45.577991019999999</v>
      </c>
      <c r="I117" s="131">
        <v>3399.8144649699998</v>
      </c>
      <c r="J117" s="131">
        <v>368.95619133999998</v>
      </c>
      <c r="K117" s="131">
        <v>3030.85827363</v>
      </c>
      <c r="L117" s="131">
        <v>10676.59027457</v>
      </c>
      <c r="M117" s="131">
        <v>10531.42731486</v>
      </c>
      <c r="N117" s="131">
        <v>145.16295971</v>
      </c>
      <c r="O117" s="131">
        <v>-11.432346679999998</v>
      </c>
      <c r="P117" s="131">
        <v>41.745179610000001</v>
      </c>
      <c r="Q117" s="23"/>
      <c r="R117" s="23"/>
      <c r="S117" s="23"/>
      <c r="T117" s="23"/>
      <c r="U117" s="23"/>
      <c r="V117" s="23"/>
    </row>
    <row r="118" spans="1:22" hidden="1" outlineLevel="1">
      <c r="A118" s="9">
        <v>43800</v>
      </c>
      <c r="B118" s="131">
        <v>14888.50232768</v>
      </c>
      <c r="C118" s="23">
        <v>126.73369191</v>
      </c>
      <c r="D118" s="131">
        <v>47.828202559999994</v>
      </c>
      <c r="E118" s="131">
        <v>78.905489349999996</v>
      </c>
      <c r="F118" s="131">
        <v>30.436763710000001</v>
      </c>
      <c r="G118" s="131">
        <v>30.07665523</v>
      </c>
      <c r="H118" s="131">
        <v>0.36010848000000001</v>
      </c>
      <c r="I118" s="131">
        <v>3869.1200747599996</v>
      </c>
      <c r="J118" s="131">
        <v>465.28277782000004</v>
      </c>
      <c r="K118" s="131">
        <v>3403.8372969399998</v>
      </c>
      <c r="L118" s="131">
        <v>10862.2117973</v>
      </c>
      <c r="M118" s="131">
        <v>10731.666005769999</v>
      </c>
      <c r="N118" s="131">
        <v>130.54579153000003</v>
      </c>
      <c r="O118" s="131">
        <v>-37.808074920000003</v>
      </c>
      <c r="P118" s="131">
        <v>40.713781400000002</v>
      </c>
      <c r="Q118" s="23"/>
      <c r="R118" s="23"/>
      <c r="S118" s="23"/>
      <c r="T118" s="23"/>
      <c r="U118" s="23"/>
      <c r="V118" s="23"/>
    </row>
    <row r="119" spans="1:22" hidden="1" outlineLevel="1">
      <c r="A119" s="9">
        <v>43831</v>
      </c>
      <c r="B119" s="131">
        <v>15234.677962739999</v>
      </c>
      <c r="C119" s="23">
        <v>135.27788542000002</v>
      </c>
      <c r="D119" s="131">
        <v>46.9057593</v>
      </c>
      <c r="E119" s="131">
        <v>88.372126120000004</v>
      </c>
      <c r="F119" s="131">
        <v>103.61943454</v>
      </c>
      <c r="G119" s="131">
        <v>74.130113899999998</v>
      </c>
      <c r="H119" s="131">
        <v>29.489320640000003</v>
      </c>
      <c r="I119" s="131">
        <v>3709.4041689299997</v>
      </c>
      <c r="J119" s="131">
        <v>444.98557983000001</v>
      </c>
      <c r="K119" s="131">
        <v>3264.4185891000002</v>
      </c>
      <c r="L119" s="131">
        <v>11286.376473849999</v>
      </c>
      <c r="M119" s="131">
        <v>11136.590372120001</v>
      </c>
      <c r="N119" s="131">
        <v>149.78610173000001</v>
      </c>
      <c r="O119" s="131">
        <v>-11.695873129999999</v>
      </c>
      <c r="P119" s="131">
        <v>41.590723840000003</v>
      </c>
      <c r="Q119" s="23"/>
      <c r="R119" s="23"/>
      <c r="S119" s="23"/>
      <c r="T119" s="23"/>
      <c r="U119" s="23"/>
      <c r="V119" s="23"/>
    </row>
    <row r="120" spans="1:22" hidden="1" outlineLevel="1">
      <c r="A120" s="9">
        <v>43862</v>
      </c>
      <c r="B120" s="131">
        <v>15337.23650013</v>
      </c>
      <c r="C120" s="23">
        <v>126.87498066000001</v>
      </c>
      <c r="D120" s="131">
        <v>46.010397789999999</v>
      </c>
      <c r="E120" s="131">
        <v>80.864582870000007</v>
      </c>
      <c r="F120" s="131">
        <v>113.17773390000001</v>
      </c>
      <c r="G120" s="131">
        <v>71.918040959999999</v>
      </c>
      <c r="H120" s="131">
        <v>41.259692940000001</v>
      </c>
      <c r="I120" s="131">
        <v>3720.5769437899999</v>
      </c>
      <c r="J120" s="131">
        <v>350.08802616999998</v>
      </c>
      <c r="K120" s="131">
        <v>3370.4889176199999</v>
      </c>
      <c r="L120" s="131">
        <v>11376.606841780002</v>
      </c>
      <c r="M120" s="131">
        <v>11228.41465624</v>
      </c>
      <c r="N120" s="131">
        <v>148.19218554</v>
      </c>
      <c r="O120" s="131">
        <v>-8.5675838999999989</v>
      </c>
      <c r="P120" s="131">
        <v>43.136452980000001</v>
      </c>
      <c r="Q120" s="23"/>
      <c r="R120" s="23"/>
      <c r="S120" s="23"/>
      <c r="T120" s="23"/>
      <c r="U120" s="23"/>
      <c r="V120" s="23"/>
    </row>
    <row r="121" spans="1:22" hidden="1" outlineLevel="1">
      <c r="A121" s="9">
        <v>43891</v>
      </c>
      <c r="B121" s="131">
        <v>15928.98514556</v>
      </c>
      <c r="C121" s="23">
        <v>125.00799568000001</v>
      </c>
      <c r="D121" s="131">
        <v>46.643836690000008</v>
      </c>
      <c r="E121" s="131">
        <v>78.364158990000007</v>
      </c>
      <c r="F121" s="131">
        <v>114.85808951000001</v>
      </c>
      <c r="G121" s="131">
        <v>90.23810374</v>
      </c>
      <c r="H121" s="131">
        <v>24.61998577</v>
      </c>
      <c r="I121" s="131">
        <v>3793.6453977499996</v>
      </c>
      <c r="J121" s="131">
        <v>382.21511721000002</v>
      </c>
      <c r="K121" s="131">
        <v>3411.4302805399993</v>
      </c>
      <c r="L121" s="131">
        <v>11895.473662619999</v>
      </c>
      <c r="M121" s="131">
        <v>11744.831223780002</v>
      </c>
      <c r="N121" s="131">
        <v>150.64243883999998</v>
      </c>
      <c r="O121" s="131">
        <v>-21.57260539</v>
      </c>
      <c r="P121" s="131">
        <v>46.613805120000002</v>
      </c>
      <c r="Q121" s="23"/>
      <c r="R121" s="23"/>
      <c r="S121" s="23"/>
      <c r="T121" s="23"/>
      <c r="U121" s="23"/>
      <c r="V121" s="23"/>
    </row>
    <row r="122" spans="1:22" hidden="1" outlineLevel="1">
      <c r="A122" s="9">
        <v>43922</v>
      </c>
      <c r="B122" s="131">
        <v>16407.618454719999</v>
      </c>
      <c r="C122" s="23">
        <v>126.17969859</v>
      </c>
      <c r="D122" s="131">
        <v>45.749261300000001</v>
      </c>
      <c r="E122" s="131">
        <v>80.43043729</v>
      </c>
      <c r="F122" s="131">
        <v>74.296303350000002</v>
      </c>
      <c r="G122" s="131">
        <v>60.141189240000003</v>
      </c>
      <c r="H122" s="131">
        <v>14.15511411</v>
      </c>
      <c r="I122" s="131">
        <v>4146.3104192999999</v>
      </c>
      <c r="J122" s="131">
        <v>430.99052450999994</v>
      </c>
      <c r="K122" s="131">
        <v>3715.31989479</v>
      </c>
      <c r="L122" s="131">
        <v>12060.832033480001</v>
      </c>
      <c r="M122" s="131">
        <v>11904.13636844</v>
      </c>
      <c r="N122" s="131">
        <v>156.69566503999999</v>
      </c>
      <c r="O122" s="131">
        <v>-8.6086030400000002</v>
      </c>
      <c r="P122" s="131">
        <v>44.859230150000002</v>
      </c>
      <c r="Q122" s="23"/>
      <c r="R122" s="23"/>
      <c r="S122" s="23"/>
      <c r="T122" s="23"/>
      <c r="U122" s="23"/>
      <c r="V122" s="23"/>
    </row>
    <row r="123" spans="1:22" hidden="1" outlineLevel="1">
      <c r="A123" s="9">
        <v>43952</v>
      </c>
      <c r="B123" s="131">
        <v>16816.010989049999</v>
      </c>
      <c r="C123" s="23">
        <v>115.54853612999999</v>
      </c>
      <c r="D123" s="131">
        <v>46.134799099999995</v>
      </c>
      <c r="E123" s="131">
        <v>69.413737029999993</v>
      </c>
      <c r="F123" s="131">
        <v>89.687197510000004</v>
      </c>
      <c r="G123" s="131">
        <v>57.180056640000004</v>
      </c>
      <c r="H123" s="131">
        <v>32.507140870000001</v>
      </c>
      <c r="I123" s="131">
        <v>4488.33630094</v>
      </c>
      <c r="J123" s="131">
        <v>440.08266947000004</v>
      </c>
      <c r="K123" s="131">
        <v>4048.2536314700005</v>
      </c>
      <c r="L123" s="131">
        <v>12122.438954469999</v>
      </c>
      <c r="M123" s="131">
        <v>11947.889157739999</v>
      </c>
      <c r="N123" s="131">
        <v>174.54979673</v>
      </c>
      <c r="O123" s="131">
        <v>-4.7028381699999997</v>
      </c>
      <c r="P123" s="131">
        <v>44.37222869</v>
      </c>
      <c r="Q123" s="23"/>
      <c r="R123" s="23"/>
      <c r="S123" s="23"/>
      <c r="T123" s="23"/>
      <c r="U123" s="23"/>
      <c r="V123" s="23"/>
    </row>
    <row r="124" spans="1:22" hidden="1" outlineLevel="1">
      <c r="A124" s="9">
        <v>43983</v>
      </c>
      <c r="B124" s="131">
        <v>17102.629714120001</v>
      </c>
      <c r="C124" s="23">
        <v>117.25625671</v>
      </c>
      <c r="D124" s="131">
        <v>45.07255644</v>
      </c>
      <c r="E124" s="131">
        <v>72.183700270000003</v>
      </c>
      <c r="F124" s="131">
        <v>84.334451729999998</v>
      </c>
      <c r="G124" s="131">
        <v>58.538990209999994</v>
      </c>
      <c r="H124" s="131">
        <v>25.79546152</v>
      </c>
      <c r="I124" s="131">
        <v>4545.7540114899994</v>
      </c>
      <c r="J124" s="131">
        <v>502.76063267000001</v>
      </c>
      <c r="K124" s="131">
        <v>4042.9933788199996</v>
      </c>
      <c r="L124" s="131">
        <v>12355.28499419</v>
      </c>
      <c r="M124" s="131">
        <v>12144.692620670001</v>
      </c>
      <c r="N124" s="131">
        <v>210.59237352000002</v>
      </c>
      <c r="O124" s="131">
        <v>-5.4268989400000001</v>
      </c>
      <c r="P124" s="131">
        <v>46.721850209999999</v>
      </c>
      <c r="Q124" s="23"/>
      <c r="R124" s="23"/>
      <c r="S124" s="23"/>
      <c r="T124" s="23"/>
      <c r="U124" s="23"/>
      <c r="V124" s="23"/>
    </row>
    <row r="125" spans="1:22" hidden="1" outlineLevel="1">
      <c r="A125" s="9">
        <v>44013</v>
      </c>
      <c r="B125" s="131">
        <v>16887.110706169999</v>
      </c>
      <c r="C125" s="23">
        <v>112.91036557000001</v>
      </c>
      <c r="D125" s="131">
        <v>44.489326269999999</v>
      </c>
      <c r="E125" s="131">
        <v>68.421039300000004</v>
      </c>
      <c r="F125" s="131">
        <v>115.38156106</v>
      </c>
      <c r="G125" s="131">
        <v>65.011044060000003</v>
      </c>
      <c r="H125" s="131">
        <v>50.370517</v>
      </c>
      <c r="I125" s="131">
        <v>4242.2000351999995</v>
      </c>
      <c r="J125" s="131">
        <v>502.72575178999995</v>
      </c>
      <c r="K125" s="131">
        <v>3739.4742834100002</v>
      </c>
      <c r="L125" s="131">
        <v>12416.618744340001</v>
      </c>
      <c r="M125" s="131">
        <v>12176.29082794</v>
      </c>
      <c r="N125" s="131">
        <v>240.32791639999999</v>
      </c>
      <c r="O125" s="131">
        <v>-2.8188071400000001</v>
      </c>
      <c r="P125" s="131">
        <v>51.558711670000001</v>
      </c>
      <c r="Q125" s="23"/>
      <c r="R125" s="23"/>
      <c r="S125" s="23"/>
      <c r="T125" s="23"/>
      <c r="U125" s="23"/>
      <c r="V125" s="23"/>
    </row>
    <row r="126" spans="1:22" hidden="1" outlineLevel="1">
      <c r="A126" s="9">
        <v>44044</v>
      </c>
      <c r="B126" s="131">
        <v>17418.714819960001</v>
      </c>
      <c r="C126" s="23">
        <v>115.26747497000001</v>
      </c>
      <c r="D126" s="131">
        <v>44.826914670000001</v>
      </c>
      <c r="E126" s="131">
        <v>70.440560300000001</v>
      </c>
      <c r="F126" s="131">
        <v>142.0940076</v>
      </c>
      <c r="G126" s="131">
        <v>68.835858029999997</v>
      </c>
      <c r="H126" s="131">
        <v>73.25814957</v>
      </c>
      <c r="I126" s="131">
        <v>4768.2228263699999</v>
      </c>
      <c r="J126" s="131">
        <v>594.12074280000002</v>
      </c>
      <c r="K126" s="131">
        <v>4174.1020835700001</v>
      </c>
      <c r="L126" s="131">
        <v>12393.130511019999</v>
      </c>
      <c r="M126" s="131">
        <v>12140.292678919999</v>
      </c>
      <c r="N126" s="131">
        <v>252.83783210000004</v>
      </c>
      <c r="O126" s="131">
        <v>-14.86396459</v>
      </c>
      <c r="P126" s="131">
        <v>52.293228020000001</v>
      </c>
      <c r="Q126" s="23"/>
      <c r="R126" s="23"/>
      <c r="S126" s="23"/>
      <c r="T126" s="23"/>
      <c r="U126" s="23"/>
      <c r="V126" s="23"/>
    </row>
    <row r="127" spans="1:22" hidden="1" outlineLevel="1">
      <c r="A127" s="9">
        <v>44075</v>
      </c>
      <c r="B127" s="131">
        <v>17586.096560229998</v>
      </c>
      <c r="C127" s="23">
        <v>116.16800719000001</v>
      </c>
      <c r="D127" s="131">
        <v>44.62709838</v>
      </c>
      <c r="E127" s="131">
        <v>71.540908810000005</v>
      </c>
      <c r="F127" s="131">
        <v>190.79010156000004</v>
      </c>
      <c r="G127" s="131">
        <v>96.790467509999999</v>
      </c>
      <c r="H127" s="131">
        <v>93.999634049999997</v>
      </c>
      <c r="I127" s="131">
        <v>4561.2274865599993</v>
      </c>
      <c r="J127" s="131">
        <v>576.59707096</v>
      </c>
      <c r="K127" s="131">
        <v>3984.6304156000001</v>
      </c>
      <c r="L127" s="131">
        <v>12717.91096492</v>
      </c>
      <c r="M127" s="131">
        <v>12456.98722474</v>
      </c>
      <c r="N127" s="131">
        <v>260.92374017999998</v>
      </c>
      <c r="O127" s="131">
        <v>-5.4645500600000005</v>
      </c>
      <c r="P127" s="131">
        <v>53.485385139999998</v>
      </c>
      <c r="Q127" s="23"/>
      <c r="R127" s="23"/>
      <c r="S127" s="23"/>
      <c r="T127" s="23"/>
      <c r="U127" s="23"/>
      <c r="V127" s="23"/>
    </row>
    <row r="128" spans="1:22" hidden="1" outlineLevel="1">
      <c r="A128" s="9">
        <v>44105</v>
      </c>
      <c r="B128" s="131">
        <v>17949.388382379999</v>
      </c>
      <c r="C128" s="23">
        <v>114.02117815</v>
      </c>
      <c r="D128" s="131">
        <v>45.029622560000007</v>
      </c>
      <c r="E128" s="131">
        <v>68.991555590000004</v>
      </c>
      <c r="F128" s="131">
        <v>218.80742899000001</v>
      </c>
      <c r="G128" s="131">
        <v>108.01145202000001</v>
      </c>
      <c r="H128" s="131">
        <v>110.79597697</v>
      </c>
      <c r="I128" s="131">
        <v>4714.8848157900002</v>
      </c>
      <c r="J128" s="131">
        <v>641.91215631</v>
      </c>
      <c r="K128" s="131">
        <v>4072.9726594799995</v>
      </c>
      <c r="L128" s="131">
        <v>12901.67495945</v>
      </c>
      <c r="M128" s="131">
        <v>12613.736293439999</v>
      </c>
      <c r="N128" s="131">
        <v>287.93866600999996</v>
      </c>
      <c r="O128" s="131">
        <v>1.4610441300000001</v>
      </c>
      <c r="P128" s="131">
        <v>55.4274688</v>
      </c>
      <c r="Q128" s="23"/>
      <c r="R128" s="23"/>
      <c r="S128" s="23"/>
      <c r="T128" s="23"/>
      <c r="U128" s="23"/>
      <c r="V128" s="23"/>
    </row>
    <row r="129" spans="1:22" hidden="1" outlineLevel="1">
      <c r="A129" s="9">
        <v>44136</v>
      </c>
      <c r="B129" s="131">
        <v>18278.42948671</v>
      </c>
      <c r="C129" s="23">
        <v>105.61812871000001</v>
      </c>
      <c r="D129" s="131">
        <v>43.075413499999996</v>
      </c>
      <c r="E129" s="131">
        <v>62.542715209999997</v>
      </c>
      <c r="F129" s="131">
        <v>234.68997138</v>
      </c>
      <c r="G129" s="131">
        <v>103.60902079</v>
      </c>
      <c r="H129" s="131">
        <v>131.08095059000001</v>
      </c>
      <c r="I129" s="131">
        <v>4873.8553020099998</v>
      </c>
      <c r="J129" s="131">
        <v>664.17966000000001</v>
      </c>
      <c r="K129" s="131">
        <v>4209.67564201</v>
      </c>
      <c r="L129" s="131">
        <v>13064.266084610003</v>
      </c>
      <c r="M129" s="131">
        <v>12740.357131659999</v>
      </c>
      <c r="N129" s="131">
        <v>323.90895295000001</v>
      </c>
      <c r="O129" s="131">
        <v>-5.7910087299999997</v>
      </c>
      <c r="P129" s="131">
        <v>49.911730910000003</v>
      </c>
      <c r="Q129" s="23"/>
      <c r="R129" s="23"/>
      <c r="S129" s="23"/>
      <c r="T129" s="23"/>
      <c r="U129" s="23"/>
      <c r="V129" s="23"/>
    </row>
    <row r="130" spans="1:22" hidden="1" outlineLevel="1">
      <c r="A130" s="9">
        <v>44166</v>
      </c>
      <c r="B130" s="131">
        <v>19242.721923829999</v>
      </c>
      <c r="C130" s="23">
        <v>114.01652892</v>
      </c>
      <c r="D130" s="131">
        <v>46.665279750000003</v>
      </c>
      <c r="E130" s="131">
        <v>67.351249170000003</v>
      </c>
      <c r="F130" s="131">
        <v>86.838237239999998</v>
      </c>
      <c r="G130" s="131">
        <v>66.153495109999994</v>
      </c>
      <c r="H130" s="131">
        <v>20.68474213</v>
      </c>
      <c r="I130" s="131">
        <v>5824.1215656800005</v>
      </c>
      <c r="J130" s="131">
        <v>1006.80895602</v>
      </c>
      <c r="K130" s="131">
        <v>4817.3126096599999</v>
      </c>
      <c r="L130" s="131">
        <v>13217.745591990002</v>
      </c>
      <c r="M130" s="131">
        <v>12899.36854218</v>
      </c>
      <c r="N130" s="131">
        <v>318.37704981000002</v>
      </c>
      <c r="O130" s="131">
        <v>-20.989293750000002</v>
      </c>
      <c r="P130" s="131">
        <v>43.000685130000001</v>
      </c>
      <c r="Q130" s="23"/>
      <c r="R130" s="23"/>
      <c r="S130" s="23"/>
      <c r="T130" s="23"/>
      <c r="U130" s="23"/>
      <c r="V130" s="23"/>
    </row>
    <row r="131" spans="1:22" hidden="1" outlineLevel="1">
      <c r="A131" s="9">
        <v>44197</v>
      </c>
      <c r="B131" s="131">
        <v>18615.385432679999</v>
      </c>
      <c r="C131" s="23">
        <v>121.23974989999999</v>
      </c>
      <c r="D131" s="131">
        <v>49.310977880000003</v>
      </c>
      <c r="E131" s="131">
        <v>71.928772019999997</v>
      </c>
      <c r="F131" s="131">
        <v>176.03843352999999</v>
      </c>
      <c r="G131" s="131">
        <v>86.669870700000004</v>
      </c>
      <c r="H131" s="131">
        <v>89.368562830000002</v>
      </c>
      <c r="I131" s="131">
        <v>5067.1941160400002</v>
      </c>
      <c r="J131" s="131">
        <v>931.72102751</v>
      </c>
      <c r="K131" s="131">
        <v>4135.4730885300005</v>
      </c>
      <c r="L131" s="131">
        <v>13250.913133210001</v>
      </c>
      <c r="M131" s="131">
        <v>12891.311393760003</v>
      </c>
      <c r="N131" s="131">
        <v>359.60173945000003</v>
      </c>
      <c r="O131" s="131">
        <v>1.5160089099999998</v>
      </c>
      <c r="P131" s="131">
        <v>45.003191619999996</v>
      </c>
      <c r="Q131" s="23"/>
      <c r="R131" s="23"/>
      <c r="S131" s="23"/>
      <c r="T131" s="23"/>
      <c r="U131" s="23"/>
      <c r="V131" s="23"/>
    </row>
    <row r="132" spans="1:22" hidden="1" outlineLevel="1">
      <c r="A132" s="9">
        <v>44228</v>
      </c>
      <c r="B132" s="131">
        <v>18787.129969540001</v>
      </c>
      <c r="C132" s="23">
        <v>149.80101106000004</v>
      </c>
      <c r="D132" s="131">
        <v>48.977244529999993</v>
      </c>
      <c r="E132" s="131">
        <v>100.82376653</v>
      </c>
      <c r="F132" s="131">
        <v>212.67511454999999</v>
      </c>
      <c r="G132" s="131">
        <v>96.083198019999998</v>
      </c>
      <c r="H132" s="131">
        <v>116.59191653000001</v>
      </c>
      <c r="I132" s="131">
        <v>5147.0436400899998</v>
      </c>
      <c r="J132" s="131">
        <v>1059.4055360999998</v>
      </c>
      <c r="K132" s="131">
        <v>4087.6381039900002</v>
      </c>
      <c r="L132" s="131">
        <v>13277.610203840002</v>
      </c>
      <c r="M132" s="131">
        <v>12893.104681929999</v>
      </c>
      <c r="N132" s="131">
        <v>384.50552191000003</v>
      </c>
      <c r="O132" s="131">
        <v>-3.5988144399999999</v>
      </c>
      <c r="P132" s="131">
        <v>43.597701450000002</v>
      </c>
      <c r="Q132" s="23"/>
      <c r="R132" s="23"/>
      <c r="S132" s="23"/>
      <c r="T132" s="23"/>
      <c r="U132" s="23"/>
      <c r="V132" s="23"/>
    </row>
    <row r="133" spans="1:22" hidden="1" outlineLevel="1">
      <c r="A133" s="9">
        <v>44256</v>
      </c>
      <c r="B133" s="131">
        <v>18637.169665329999</v>
      </c>
      <c r="C133" s="23">
        <v>144.02136578999998</v>
      </c>
      <c r="D133" s="131">
        <v>41.664757120000004</v>
      </c>
      <c r="E133" s="131">
        <v>102.35660867</v>
      </c>
      <c r="F133" s="131">
        <v>177.73238705</v>
      </c>
      <c r="G133" s="131">
        <v>88.386393709999993</v>
      </c>
      <c r="H133" s="131">
        <v>89.345993339999993</v>
      </c>
      <c r="I133" s="131">
        <v>5140.8097186399991</v>
      </c>
      <c r="J133" s="131">
        <v>1023.3939316399999</v>
      </c>
      <c r="K133" s="131">
        <v>4117.4157869999999</v>
      </c>
      <c r="L133" s="131">
        <v>13174.606193849999</v>
      </c>
      <c r="M133" s="131">
        <v>12741.482683229999</v>
      </c>
      <c r="N133" s="131">
        <v>433.12351062000005</v>
      </c>
      <c r="O133" s="131">
        <v>-1.8701985800000001</v>
      </c>
      <c r="P133" s="131">
        <v>44.218825639999999</v>
      </c>
      <c r="Q133" s="23"/>
      <c r="R133" s="23"/>
      <c r="S133" s="23"/>
      <c r="T133" s="23"/>
      <c r="U133" s="23"/>
      <c r="V133" s="23"/>
    </row>
    <row r="134" spans="1:22" hidden="1" outlineLevel="1">
      <c r="A134" s="9">
        <v>44287</v>
      </c>
      <c r="B134" s="131">
        <v>18857.072623380001</v>
      </c>
      <c r="C134" s="23">
        <v>128.13143865000001</v>
      </c>
      <c r="D134" s="131">
        <v>41.842303110000003</v>
      </c>
      <c r="E134" s="131">
        <v>86.28913553999999</v>
      </c>
      <c r="F134" s="131">
        <v>190.67932877999999</v>
      </c>
      <c r="G134" s="131">
        <v>79.003662229999989</v>
      </c>
      <c r="H134" s="131">
        <v>111.67566654999999</v>
      </c>
      <c r="I134" s="131">
        <v>5160.3582116600001</v>
      </c>
      <c r="J134" s="131">
        <v>928.97225278000008</v>
      </c>
      <c r="K134" s="131">
        <v>4231.3859588800005</v>
      </c>
      <c r="L134" s="131">
        <v>13377.903644289998</v>
      </c>
      <c r="M134" s="131">
        <v>12958.009777159998</v>
      </c>
      <c r="N134" s="131">
        <v>419.89386712999999</v>
      </c>
      <c r="O134" s="131">
        <v>7.9199275</v>
      </c>
      <c r="P134" s="131">
        <v>44.96609814</v>
      </c>
      <c r="Q134" s="23"/>
      <c r="R134" s="23"/>
      <c r="S134" s="23"/>
      <c r="T134" s="23"/>
      <c r="U134" s="23"/>
      <c r="V134" s="23"/>
    </row>
    <row r="135" spans="1:22" hidden="1" outlineLevel="1">
      <c r="A135" s="9">
        <v>44317</v>
      </c>
      <c r="B135" s="131">
        <v>19253.741227139999</v>
      </c>
      <c r="C135" s="23">
        <v>115.60712817000001</v>
      </c>
      <c r="D135" s="131">
        <v>32.937809740000006</v>
      </c>
      <c r="E135" s="131">
        <v>82.669318430000004</v>
      </c>
      <c r="F135" s="131">
        <v>206.80038789999998</v>
      </c>
      <c r="G135" s="131">
        <v>78.051272639999993</v>
      </c>
      <c r="H135" s="131">
        <v>128.74911526</v>
      </c>
      <c r="I135" s="131">
        <v>5688.7583912200007</v>
      </c>
      <c r="J135" s="131">
        <v>1059.41629463</v>
      </c>
      <c r="K135" s="131">
        <v>4629.3420965900004</v>
      </c>
      <c r="L135" s="131">
        <v>13242.575319850001</v>
      </c>
      <c r="M135" s="131">
        <v>12816.06490858</v>
      </c>
      <c r="N135" s="131">
        <v>426.51041126999996</v>
      </c>
      <c r="O135" s="131">
        <v>-4.5680566700000007</v>
      </c>
      <c r="P135" s="131">
        <v>49.988832079999995</v>
      </c>
      <c r="Q135" s="23"/>
      <c r="R135" s="23"/>
      <c r="S135" s="23"/>
      <c r="T135" s="23"/>
      <c r="U135" s="23"/>
      <c r="V135" s="23"/>
    </row>
    <row r="136" spans="1:22" hidden="1" outlineLevel="1">
      <c r="A136" s="9">
        <v>44348</v>
      </c>
      <c r="B136" s="131">
        <v>19236.122808209999</v>
      </c>
      <c r="C136" s="23">
        <v>111.40165435</v>
      </c>
      <c r="D136" s="131">
        <v>24.887077720000001</v>
      </c>
      <c r="E136" s="131">
        <v>86.514576630000008</v>
      </c>
      <c r="F136" s="131">
        <v>129.64691056000001</v>
      </c>
      <c r="G136" s="131">
        <v>58.246106139999995</v>
      </c>
      <c r="H136" s="131">
        <v>71.40080442</v>
      </c>
      <c r="I136" s="131">
        <v>5426.7324396000004</v>
      </c>
      <c r="J136" s="131">
        <v>959.96657994999987</v>
      </c>
      <c r="K136" s="131">
        <v>4466.7658596500005</v>
      </c>
      <c r="L136" s="131">
        <v>13568.341803700001</v>
      </c>
      <c r="M136" s="131">
        <v>13163.632102969999</v>
      </c>
      <c r="N136" s="131">
        <v>404.70970073000001</v>
      </c>
      <c r="O136" s="131">
        <v>-1.4098383800000001</v>
      </c>
      <c r="P136" s="131">
        <v>41.810658340000003</v>
      </c>
      <c r="Q136" s="23"/>
      <c r="R136" s="23"/>
      <c r="S136" s="23"/>
      <c r="T136" s="23"/>
      <c r="U136" s="23"/>
      <c r="V136" s="23"/>
    </row>
    <row r="137" spans="1:22" hidden="1" outlineLevel="1">
      <c r="A137" s="9">
        <v>44378</v>
      </c>
      <c r="B137" s="131">
        <v>18910.939792000001</v>
      </c>
      <c r="C137" s="23">
        <v>110.30194675999999</v>
      </c>
      <c r="D137" s="131">
        <v>22.857226709999999</v>
      </c>
      <c r="E137" s="131">
        <v>87.444720050000001</v>
      </c>
      <c r="F137" s="131">
        <v>193.07683440999998</v>
      </c>
      <c r="G137" s="131">
        <v>55.233166830000002</v>
      </c>
      <c r="H137" s="131">
        <v>137.84366757999999</v>
      </c>
      <c r="I137" s="131">
        <v>5349.0665497200007</v>
      </c>
      <c r="J137" s="131">
        <v>982.48933728999987</v>
      </c>
      <c r="K137" s="131">
        <v>4366.5772124300001</v>
      </c>
      <c r="L137" s="131">
        <v>13258.49446111</v>
      </c>
      <c r="M137" s="131">
        <v>12807.137459879999</v>
      </c>
      <c r="N137" s="131">
        <v>451.35700122999998</v>
      </c>
      <c r="O137" s="131">
        <v>-7.4744988400000008</v>
      </c>
      <c r="P137" s="131">
        <v>45.727967409999998</v>
      </c>
      <c r="Q137" s="23"/>
      <c r="R137" s="23"/>
      <c r="S137" s="23"/>
      <c r="T137" s="23"/>
      <c r="U137" s="23"/>
      <c r="V137" s="23"/>
    </row>
    <row r="138" spans="1:22" hidden="1" outlineLevel="1">
      <c r="A138" s="9">
        <v>44409</v>
      </c>
      <c r="B138" s="131">
        <v>19006.375982699999</v>
      </c>
      <c r="C138" s="23">
        <v>104.88347487</v>
      </c>
      <c r="D138" s="131">
        <v>20.656645130000001</v>
      </c>
      <c r="E138" s="131">
        <v>84.226829739999999</v>
      </c>
      <c r="F138" s="131">
        <v>242.79273039999998</v>
      </c>
      <c r="G138" s="131">
        <v>75.574939029999996</v>
      </c>
      <c r="H138" s="131">
        <v>167.21779137000001</v>
      </c>
      <c r="I138" s="131">
        <v>5494.8175336200002</v>
      </c>
      <c r="J138" s="131">
        <v>930.67640042000005</v>
      </c>
      <c r="K138" s="131">
        <v>4564.1411331999998</v>
      </c>
      <c r="L138" s="131">
        <v>13163.88224381</v>
      </c>
      <c r="M138" s="131">
        <v>12703.916288549999</v>
      </c>
      <c r="N138" s="131">
        <v>459.96595526000004</v>
      </c>
      <c r="O138" s="131">
        <v>0.5549113499999998</v>
      </c>
      <c r="P138" s="131">
        <v>45.767666550000001</v>
      </c>
      <c r="Q138" s="23"/>
      <c r="R138" s="23"/>
      <c r="S138" s="23"/>
      <c r="T138" s="23"/>
      <c r="U138" s="23"/>
      <c r="V138" s="23"/>
    </row>
    <row r="139" spans="1:22" hidden="1" outlineLevel="1">
      <c r="A139" s="9">
        <v>44440</v>
      </c>
      <c r="B139" s="131">
        <v>18955.108690699999</v>
      </c>
      <c r="C139" s="23">
        <v>103.70782450999999</v>
      </c>
      <c r="D139" s="131">
        <v>20.381606570000002</v>
      </c>
      <c r="E139" s="131">
        <v>83.326217940000006</v>
      </c>
      <c r="F139" s="131">
        <v>220.57218949999998</v>
      </c>
      <c r="G139" s="131">
        <v>93.848435960000003</v>
      </c>
      <c r="H139" s="131">
        <v>126.72375354</v>
      </c>
      <c r="I139" s="131">
        <v>5450.1256596100002</v>
      </c>
      <c r="J139" s="131">
        <v>955.09498368999994</v>
      </c>
      <c r="K139" s="131">
        <v>4495.0306759199993</v>
      </c>
      <c r="L139" s="131">
        <v>13180.703017079999</v>
      </c>
      <c r="M139" s="131">
        <v>12757.8108061</v>
      </c>
      <c r="N139" s="131">
        <v>422.89221098000007</v>
      </c>
      <c r="O139" s="131">
        <v>-0.94089219000000002</v>
      </c>
      <c r="P139" s="131">
        <v>46.836622089999999</v>
      </c>
      <c r="Q139" s="23"/>
      <c r="R139" s="23"/>
      <c r="S139" s="23"/>
      <c r="T139" s="23"/>
      <c r="U139" s="23"/>
      <c r="V139" s="23"/>
    </row>
    <row r="140" spans="1:22" hidden="1" outlineLevel="1">
      <c r="A140" s="9">
        <v>44470</v>
      </c>
      <c r="B140" s="131">
        <v>19084.102841219999</v>
      </c>
      <c r="C140" s="23">
        <v>105.31213265000001</v>
      </c>
      <c r="D140" s="131">
        <v>21.05380267</v>
      </c>
      <c r="E140" s="131">
        <v>84.258329979999999</v>
      </c>
      <c r="F140" s="131">
        <v>256.66214812999999</v>
      </c>
      <c r="G140" s="131">
        <v>92.558130160000005</v>
      </c>
      <c r="H140" s="131">
        <v>164.10401796999997</v>
      </c>
      <c r="I140" s="131">
        <v>5379.81495946</v>
      </c>
      <c r="J140" s="131">
        <v>903.48641383000006</v>
      </c>
      <c r="K140" s="131">
        <v>4476.32854563</v>
      </c>
      <c r="L140" s="131">
        <v>13342.31360098</v>
      </c>
      <c r="M140" s="131">
        <v>12929.21648877</v>
      </c>
      <c r="N140" s="131">
        <v>413.09711221000003</v>
      </c>
      <c r="O140" s="131">
        <v>-11.43146449</v>
      </c>
      <c r="P140" s="131">
        <v>50.443202799999995</v>
      </c>
      <c r="Q140" s="23"/>
      <c r="R140" s="23"/>
      <c r="S140" s="23"/>
      <c r="T140" s="23"/>
      <c r="U140" s="23"/>
      <c r="V140" s="23"/>
    </row>
    <row r="141" spans="1:22" hidden="1" outlineLevel="1">
      <c r="A141" s="9">
        <v>44501</v>
      </c>
      <c r="B141" s="131">
        <v>19518.307035620001</v>
      </c>
      <c r="C141" s="23">
        <v>98.086536529999989</v>
      </c>
      <c r="D141" s="131">
        <v>17.18771486</v>
      </c>
      <c r="E141" s="131">
        <v>80.89882166999999</v>
      </c>
      <c r="F141" s="131">
        <v>260.57912297000001</v>
      </c>
      <c r="G141" s="131">
        <v>86.078832440000014</v>
      </c>
      <c r="H141" s="131">
        <v>174.50029053</v>
      </c>
      <c r="I141" s="131">
        <v>5786.9898981100005</v>
      </c>
      <c r="J141" s="131">
        <v>958.19952842999987</v>
      </c>
      <c r="K141" s="131">
        <v>4828.7903696799995</v>
      </c>
      <c r="L141" s="131">
        <v>13372.651478009999</v>
      </c>
      <c r="M141" s="131">
        <v>12963.840889500001</v>
      </c>
      <c r="N141" s="131">
        <v>408.81058851</v>
      </c>
      <c r="O141" s="131">
        <v>-14.678236940000001</v>
      </c>
      <c r="P141" s="131">
        <v>44.515214360000002</v>
      </c>
      <c r="Q141" s="23"/>
      <c r="R141" s="23"/>
      <c r="S141" s="23"/>
      <c r="T141" s="23"/>
      <c r="U141" s="23"/>
      <c r="V141" s="23"/>
    </row>
    <row r="142" spans="1:22" hidden="1" outlineLevel="1">
      <c r="A142" s="9">
        <v>44531</v>
      </c>
      <c r="B142" s="131">
        <v>20804.68700908</v>
      </c>
      <c r="C142" s="23">
        <v>92.210533070000011</v>
      </c>
      <c r="D142" s="131">
        <v>17.777633469999998</v>
      </c>
      <c r="E142" s="131">
        <v>74.432899599999999</v>
      </c>
      <c r="F142" s="131">
        <v>37.924143819999998</v>
      </c>
      <c r="G142" s="131">
        <v>36.315364460000005</v>
      </c>
      <c r="H142" s="131">
        <v>1.60877936</v>
      </c>
      <c r="I142" s="131">
        <v>6846.43861681</v>
      </c>
      <c r="J142" s="131">
        <v>1048.3054702100001</v>
      </c>
      <c r="K142" s="131">
        <v>5798.1331465999992</v>
      </c>
      <c r="L142" s="131">
        <v>13828.113715380001</v>
      </c>
      <c r="M142" s="131">
        <v>13456.729457190002</v>
      </c>
      <c r="N142" s="131">
        <v>371.38425818999997</v>
      </c>
      <c r="O142" s="131">
        <v>-22.979236289999999</v>
      </c>
      <c r="P142" s="131">
        <v>37.765270169999994</v>
      </c>
      <c r="Q142" s="23"/>
      <c r="R142" s="23"/>
      <c r="S142" s="23"/>
      <c r="T142" s="23"/>
      <c r="U142" s="23"/>
      <c r="V142" s="23"/>
    </row>
    <row r="143" spans="1:22" hidden="1" outlineLevel="1">
      <c r="A143" s="9">
        <v>44562</v>
      </c>
      <c r="B143" s="131">
        <v>19036.31597064</v>
      </c>
      <c r="C143" s="23">
        <v>87.705273979999987</v>
      </c>
      <c r="D143" s="131">
        <v>18.147595889999998</v>
      </c>
      <c r="E143" s="131">
        <v>69.557678089999996</v>
      </c>
      <c r="F143" s="131">
        <v>157.83112076999998</v>
      </c>
      <c r="G143" s="131">
        <v>64.789630470000006</v>
      </c>
      <c r="H143" s="131">
        <v>93.041490299999992</v>
      </c>
      <c r="I143" s="131">
        <v>5584.7582785800005</v>
      </c>
      <c r="J143" s="131">
        <v>799.32238199999995</v>
      </c>
      <c r="K143" s="131">
        <v>4785.4358965800002</v>
      </c>
      <c r="L143" s="131">
        <v>13206.021297309999</v>
      </c>
      <c r="M143" s="131">
        <v>12828.13030282</v>
      </c>
      <c r="N143" s="131">
        <v>377.89099449000003</v>
      </c>
      <c r="O143" s="131">
        <v>-6.8519055</v>
      </c>
      <c r="P143" s="131">
        <v>36.161525099999999</v>
      </c>
      <c r="Q143" s="23"/>
      <c r="R143" s="23"/>
      <c r="S143" s="23"/>
      <c r="T143" s="23"/>
      <c r="U143" s="23"/>
      <c r="V143" s="23"/>
    </row>
    <row r="144" spans="1:22" hidden="1" outlineLevel="1">
      <c r="A144" s="9">
        <v>44593</v>
      </c>
      <c r="B144" s="131">
        <v>18915.302440039999</v>
      </c>
      <c r="C144" s="23">
        <v>84.365151150000003</v>
      </c>
      <c r="D144" s="131">
        <v>19.962611949999999</v>
      </c>
      <c r="E144" s="131">
        <v>64.402539199999993</v>
      </c>
      <c r="F144" s="131">
        <v>95.041234239999994</v>
      </c>
      <c r="G144" s="131">
        <v>67.237190799999993</v>
      </c>
      <c r="H144" s="131">
        <v>27.804043439999997</v>
      </c>
      <c r="I144" s="131">
        <v>6374.7983846600009</v>
      </c>
      <c r="J144" s="131">
        <v>1204.7021943899997</v>
      </c>
      <c r="K144" s="131">
        <v>5170.0961902700001</v>
      </c>
      <c r="L144" s="131">
        <v>12361.09766999</v>
      </c>
      <c r="M144" s="131">
        <v>12037.486361339999</v>
      </c>
      <c r="N144" s="131">
        <v>323.61130865000001</v>
      </c>
      <c r="O144" s="131">
        <v>-6.9202458299999998</v>
      </c>
      <c r="P144" s="131">
        <v>45.511085950000002</v>
      </c>
      <c r="Q144" s="23"/>
      <c r="R144" s="23"/>
      <c r="S144" s="23"/>
      <c r="T144" s="23"/>
      <c r="U144" s="23"/>
      <c r="V144" s="23"/>
    </row>
    <row r="145" spans="1:22" hidden="1" outlineLevel="1">
      <c r="A145" s="9">
        <v>44621</v>
      </c>
      <c r="B145" s="131">
        <v>19628.349773559999</v>
      </c>
      <c r="C145" s="23">
        <v>80.012181379999987</v>
      </c>
      <c r="D145" s="131">
        <v>17.856222689999999</v>
      </c>
      <c r="E145" s="131">
        <v>62.155958690000006</v>
      </c>
      <c r="F145" s="131">
        <v>87.514610020000006</v>
      </c>
      <c r="G145" s="131">
        <v>60.148008719999993</v>
      </c>
      <c r="H145" s="131">
        <v>27.366601299999999</v>
      </c>
      <c r="I145" s="131">
        <v>6419.0388115300011</v>
      </c>
      <c r="J145" s="131">
        <v>1318.1790876800001</v>
      </c>
      <c r="K145" s="131">
        <v>5100.8597238499997</v>
      </c>
      <c r="L145" s="131">
        <v>13041.784170630001</v>
      </c>
      <c r="M145" s="131">
        <v>12747.536030339999</v>
      </c>
      <c r="N145" s="131">
        <v>294.24814028999998</v>
      </c>
      <c r="O145" s="131">
        <v>-3.14194554</v>
      </c>
      <c r="P145" s="131">
        <v>46.220368469999997</v>
      </c>
      <c r="Q145" s="23"/>
      <c r="R145" s="23"/>
      <c r="S145" s="23"/>
      <c r="T145" s="23"/>
      <c r="U145" s="23"/>
      <c r="V145" s="23"/>
    </row>
    <row r="146" spans="1:22" hidden="1" outlineLevel="1">
      <c r="A146" s="9">
        <v>44652</v>
      </c>
      <c r="B146" s="131">
        <v>20352.398416110002</v>
      </c>
      <c r="C146" s="23">
        <v>81.239687560000007</v>
      </c>
      <c r="D146" s="131">
        <v>16.9613002</v>
      </c>
      <c r="E146" s="131">
        <v>64.278387359999996</v>
      </c>
      <c r="F146" s="131">
        <v>102.01477666000001</v>
      </c>
      <c r="G146" s="131">
        <v>68.027774989999998</v>
      </c>
      <c r="H146" s="131">
        <v>33.987001669999998</v>
      </c>
      <c r="I146" s="131">
        <v>6632.3787369400006</v>
      </c>
      <c r="J146" s="131">
        <v>1333.34724579</v>
      </c>
      <c r="K146" s="131">
        <v>5299.03149115</v>
      </c>
      <c r="L146" s="131">
        <v>13536.765214949999</v>
      </c>
      <c r="M146" s="131">
        <v>13255.649044539998</v>
      </c>
      <c r="N146" s="131">
        <v>281.11617041</v>
      </c>
      <c r="O146" s="131">
        <v>1.0750626699999999</v>
      </c>
      <c r="P146" s="131">
        <v>26.893572280000001</v>
      </c>
      <c r="Q146" s="23"/>
      <c r="R146" s="23"/>
      <c r="S146" s="23"/>
      <c r="T146" s="23"/>
      <c r="U146" s="23"/>
      <c r="V146" s="23"/>
    </row>
    <row r="147" spans="1:22" hidden="1" outlineLevel="1">
      <c r="A147" s="9">
        <v>44682</v>
      </c>
      <c r="B147" s="131">
        <v>21163.35006026</v>
      </c>
      <c r="C147" s="23">
        <v>82.139527170000008</v>
      </c>
      <c r="D147" s="131">
        <v>18.14270634</v>
      </c>
      <c r="E147" s="131">
        <v>63.996820829999997</v>
      </c>
      <c r="F147" s="131">
        <v>102.05134280999999</v>
      </c>
      <c r="G147" s="131">
        <v>74.83027611</v>
      </c>
      <c r="H147" s="131">
        <v>27.221066699999998</v>
      </c>
      <c r="I147" s="131">
        <v>6806.5683053399998</v>
      </c>
      <c r="J147" s="131">
        <v>1320.2360051400001</v>
      </c>
      <c r="K147" s="131">
        <v>5486.3323001999997</v>
      </c>
      <c r="L147" s="131">
        <v>14172.59088494</v>
      </c>
      <c r="M147" s="131">
        <v>13854.617245770001</v>
      </c>
      <c r="N147" s="131">
        <v>317.97363916999996</v>
      </c>
      <c r="O147" s="131">
        <v>-6.8482743399999997</v>
      </c>
      <c r="P147" s="131">
        <v>24.094729909999998</v>
      </c>
      <c r="Q147" s="23"/>
      <c r="R147" s="23"/>
      <c r="S147" s="23"/>
      <c r="T147" s="23"/>
      <c r="U147" s="23"/>
      <c r="V147" s="23"/>
    </row>
    <row r="148" spans="1:22" hidden="1" outlineLevel="1">
      <c r="A148" s="9">
        <v>44713</v>
      </c>
      <c r="B148" s="131">
        <v>21616.065604200001</v>
      </c>
      <c r="C148" s="23">
        <v>77.476189879999993</v>
      </c>
      <c r="D148" s="131">
        <v>19.609893589999999</v>
      </c>
      <c r="E148" s="131">
        <v>57.866296290000001</v>
      </c>
      <c r="F148" s="131">
        <v>103.67902201000001</v>
      </c>
      <c r="G148" s="131">
        <v>76.821919800000003</v>
      </c>
      <c r="H148" s="131">
        <v>26.857102210000001</v>
      </c>
      <c r="I148" s="131">
        <v>6607.7358264900013</v>
      </c>
      <c r="J148" s="131">
        <v>1228.3856792200002</v>
      </c>
      <c r="K148" s="131">
        <v>5379.35014727</v>
      </c>
      <c r="L148" s="131">
        <v>14827.174565820002</v>
      </c>
      <c r="M148" s="131">
        <v>14503.750915199998</v>
      </c>
      <c r="N148" s="131">
        <v>323.42365061999999</v>
      </c>
      <c r="O148" s="131">
        <v>8.7017780499999997</v>
      </c>
      <c r="P148" s="131">
        <v>24.6314919</v>
      </c>
      <c r="Q148" s="23"/>
      <c r="R148" s="23"/>
      <c r="S148" s="23"/>
      <c r="T148" s="23"/>
      <c r="U148" s="23"/>
      <c r="V148" s="23"/>
    </row>
    <row r="149" spans="1:22" hidden="1" outlineLevel="1">
      <c r="A149" s="9">
        <v>44743</v>
      </c>
      <c r="B149" s="131">
        <v>22597.665496109999</v>
      </c>
      <c r="C149" s="23">
        <v>78.131775640000001</v>
      </c>
      <c r="D149" s="131">
        <v>24.4090773</v>
      </c>
      <c r="E149" s="131">
        <v>53.722698340000001</v>
      </c>
      <c r="F149" s="131">
        <v>101.89784004000001</v>
      </c>
      <c r="G149" s="131">
        <v>74.655114920000003</v>
      </c>
      <c r="H149" s="131">
        <v>27.242725119999999</v>
      </c>
      <c r="I149" s="131">
        <v>6549.1480888200003</v>
      </c>
      <c r="J149" s="131">
        <v>1119.4601123</v>
      </c>
      <c r="K149" s="131">
        <v>5429.6879765200001</v>
      </c>
      <c r="L149" s="131">
        <v>15868.487791610001</v>
      </c>
      <c r="M149" s="131">
        <v>15563.038226500001</v>
      </c>
      <c r="N149" s="131">
        <v>305.44956510999998</v>
      </c>
      <c r="O149" s="131">
        <v>7.1010864600000003</v>
      </c>
      <c r="P149" s="131">
        <v>38.163311930000006</v>
      </c>
      <c r="Q149" s="23"/>
      <c r="R149" s="23"/>
      <c r="S149" s="23"/>
      <c r="T149" s="23"/>
      <c r="U149" s="23"/>
      <c r="V149" s="23"/>
    </row>
    <row r="150" spans="1:22" hidden="1" outlineLevel="1">
      <c r="A150" s="9">
        <v>44774</v>
      </c>
      <c r="B150" s="131">
        <v>23563.471622000001</v>
      </c>
      <c r="C150" s="23">
        <v>77.918298039999996</v>
      </c>
      <c r="D150" s="131">
        <v>25.39699616</v>
      </c>
      <c r="E150" s="131">
        <v>52.521301880000003</v>
      </c>
      <c r="F150" s="131">
        <v>107.22573491999998</v>
      </c>
      <c r="G150" s="131">
        <v>78.950053019999999</v>
      </c>
      <c r="H150" s="131">
        <v>28.275681899999999</v>
      </c>
      <c r="I150" s="131">
        <v>6418.8003648299991</v>
      </c>
      <c r="J150" s="131">
        <v>1209.58908511</v>
      </c>
      <c r="K150" s="131">
        <v>5209.2112797199998</v>
      </c>
      <c r="L150" s="131">
        <v>16959.52722421</v>
      </c>
      <c r="M150" s="131">
        <v>16599.738818179998</v>
      </c>
      <c r="N150" s="131">
        <v>359.78840602999998</v>
      </c>
      <c r="O150" s="131">
        <v>-3.8844215299999996</v>
      </c>
      <c r="P150" s="131">
        <v>31.480644940000001</v>
      </c>
      <c r="Q150" s="23"/>
      <c r="R150" s="23"/>
      <c r="S150" s="23"/>
      <c r="T150" s="23"/>
      <c r="U150" s="23"/>
      <c r="V150" s="23"/>
    </row>
    <row r="151" spans="1:22" hidden="1" outlineLevel="1">
      <c r="A151" s="9">
        <v>44805</v>
      </c>
      <c r="B151" s="131">
        <v>23860.981272100002</v>
      </c>
      <c r="C151" s="23">
        <v>74.942941560000008</v>
      </c>
      <c r="D151" s="131">
        <v>25.841398850000004</v>
      </c>
      <c r="E151" s="131">
        <v>49.101542710000004</v>
      </c>
      <c r="F151" s="131">
        <v>104.26693504000001</v>
      </c>
      <c r="G151" s="131">
        <v>76.754331870000001</v>
      </c>
      <c r="H151" s="131">
        <v>27.512603169999998</v>
      </c>
      <c r="I151" s="131">
        <v>6702.3876585999988</v>
      </c>
      <c r="J151" s="131">
        <v>1230.41379665</v>
      </c>
      <c r="K151" s="131">
        <v>5471.9738619499994</v>
      </c>
      <c r="L151" s="131">
        <v>16979.383736900003</v>
      </c>
      <c r="M151" s="131">
        <v>16586.929841100002</v>
      </c>
      <c r="N151" s="131">
        <v>392.45389580000005</v>
      </c>
      <c r="O151" s="131">
        <v>-47.817130650000003</v>
      </c>
      <c r="P151" s="131">
        <v>27.845460250000002</v>
      </c>
      <c r="Q151" s="23"/>
      <c r="R151" s="23"/>
      <c r="S151" s="23"/>
      <c r="T151" s="23"/>
      <c r="U151" s="23"/>
      <c r="V151" s="23"/>
    </row>
    <row r="152" spans="1:22" hidden="1" outlineLevel="1">
      <c r="A152" s="9">
        <v>44835</v>
      </c>
      <c r="B152" s="131">
        <v>24848.091145300001</v>
      </c>
      <c r="C152" s="23">
        <v>75.018302399999996</v>
      </c>
      <c r="D152" s="131">
        <v>27.880601680000002</v>
      </c>
      <c r="E152" s="131">
        <v>47.137700719999998</v>
      </c>
      <c r="F152" s="131">
        <v>104.82454021000001</v>
      </c>
      <c r="G152" s="131">
        <v>77.179709870000011</v>
      </c>
      <c r="H152" s="131">
        <v>27.644830340000002</v>
      </c>
      <c r="I152" s="131">
        <v>7235.0905570300001</v>
      </c>
      <c r="J152" s="131">
        <v>1221.7802520600001</v>
      </c>
      <c r="K152" s="131">
        <v>6013.3103049700003</v>
      </c>
      <c r="L152" s="131">
        <v>17433.157745659999</v>
      </c>
      <c r="M152" s="131">
        <v>17071.286352749998</v>
      </c>
      <c r="N152" s="131">
        <v>361.87139291000005</v>
      </c>
      <c r="O152" s="131">
        <v>9.095542</v>
      </c>
      <c r="P152" s="131">
        <v>33.202416839999998</v>
      </c>
      <c r="Q152" s="23"/>
      <c r="R152" s="23"/>
      <c r="S152" s="23"/>
      <c r="T152" s="23"/>
      <c r="U152" s="23"/>
      <c r="V152" s="23"/>
    </row>
    <row r="153" spans="1:22" hidden="1" outlineLevel="1">
      <c r="A153" s="9">
        <v>44866</v>
      </c>
      <c r="B153" s="131">
        <v>25103.500586270002</v>
      </c>
      <c r="C153" s="23">
        <v>82.150094530000004</v>
      </c>
      <c r="D153" s="131">
        <v>31.444295879999999</v>
      </c>
      <c r="E153" s="131">
        <v>50.705798649999998</v>
      </c>
      <c r="F153" s="131">
        <v>106.71475845000001</v>
      </c>
      <c r="G153" s="131">
        <v>77.817304979999989</v>
      </c>
      <c r="H153" s="131">
        <v>28.897453469999999</v>
      </c>
      <c r="I153" s="131">
        <v>6872.4656393299992</v>
      </c>
      <c r="J153" s="131">
        <v>1169.8761732300002</v>
      </c>
      <c r="K153" s="131">
        <v>5702.5894660999993</v>
      </c>
      <c r="L153" s="131">
        <v>18042.170093960005</v>
      </c>
      <c r="M153" s="131">
        <v>17688.525257180001</v>
      </c>
      <c r="N153" s="131">
        <v>353.64483677999999</v>
      </c>
      <c r="O153" s="131">
        <v>10.84943854</v>
      </c>
      <c r="P153" s="131">
        <v>29.387402819999998</v>
      </c>
      <c r="Q153" s="23"/>
      <c r="R153" s="23"/>
      <c r="S153" s="23"/>
      <c r="T153" s="23"/>
      <c r="U153" s="23"/>
      <c r="V153" s="23"/>
    </row>
    <row r="154" spans="1:22" hidden="1" outlineLevel="1">
      <c r="A154" s="9">
        <v>44896</v>
      </c>
      <c r="B154" s="131">
        <v>26589.300198429999</v>
      </c>
      <c r="C154" s="23">
        <v>85.197962840000017</v>
      </c>
      <c r="D154" s="131">
        <v>31.052016269999999</v>
      </c>
      <c r="E154" s="131">
        <v>54.145946570000007</v>
      </c>
      <c r="F154" s="131">
        <v>101.98797201999999</v>
      </c>
      <c r="G154" s="131">
        <v>80.733876600000002</v>
      </c>
      <c r="H154" s="131">
        <v>21.254095419999999</v>
      </c>
      <c r="I154" s="131">
        <v>7541.3768679000004</v>
      </c>
      <c r="J154" s="131">
        <v>1287.1890852900001</v>
      </c>
      <c r="K154" s="131">
        <v>6254.1877826100008</v>
      </c>
      <c r="L154" s="131">
        <v>18860.737395669996</v>
      </c>
      <c r="M154" s="131">
        <v>18488.528396100002</v>
      </c>
      <c r="N154" s="131">
        <v>372.20899956999995</v>
      </c>
      <c r="O154" s="131">
        <v>0.63211306999999994</v>
      </c>
      <c r="P154" s="131">
        <v>30.758894529999999</v>
      </c>
      <c r="Q154" s="23"/>
      <c r="R154" s="23"/>
      <c r="S154" s="23"/>
      <c r="T154" s="23"/>
      <c r="U154" s="23"/>
      <c r="V154" s="23"/>
    </row>
    <row r="155" spans="1:22" hidden="1" outlineLevel="1">
      <c r="A155" s="9">
        <v>44927</v>
      </c>
      <c r="B155" s="131">
        <v>26203.490175300001</v>
      </c>
      <c r="C155" s="23">
        <v>86.965182989999988</v>
      </c>
      <c r="D155" s="131">
        <v>34.38044507</v>
      </c>
      <c r="E155" s="131">
        <v>52.584737920000002</v>
      </c>
      <c r="F155" s="131">
        <v>109.28194528</v>
      </c>
      <c r="G155" s="131">
        <v>87.52080543999999</v>
      </c>
      <c r="H155" s="131">
        <v>21.761139839999998</v>
      </c>
      <c r="I155" s="131">
        <v>7383.837827450001</v>
      </c>
      <c r="J155" s="131">
        <v>1245.16421365</v>
      </c>
      <c r="K155" s="131">
        <v>6138.6736137999997</v>
      </c>
      <c r="L155" s="131">
        <v>18623.40521958</v>
      </c>
      <c r="M155" s="131">
        <v>18218.58896555</v>
      </c>
      <c r="N155" s="131">
        <v>404.81625402999993</v>
      </c>
      <c r="O155" s="131">
        <v>0.28052888000000004</v>
      </c>
      <c r="P155" s="131">
        <v>30.540793040000001</v>
      </c>
      <c r="Q155" s="23"/>
      <c r="R155" s="23"/>
      <c r="S155" s="23"/>
      <c r="T155" s="23"/>
      <c r="U155" s="23"/>
      <c r="V155" s="23"/>
    </row>
    <row r="156" spans="1:22" hidden="1" outlineLevel="1">
      <c r="A156" s="9">
        <v>44958</v>
      </c>
      <c r="B156" s="131">
        <v>26622.022919200001</v>
      </c>
      <c r="C156" s="23">
        <v>92.060269640000001</v>
      </c>
      <c r="D156" s="131">
        <v>38.392053259999997</v>
      </c>
      <c r="E156" s="131">
        <v>53.668216379999997</v>
      </c>
      <c r="F156" s="131">
        <v>89.298599889999991</v>
      </c>
      <c r="G156" s="131">
        <v>65.984469779999998</v>
      </c>
      <c r="H156" s="131">
        <v>23.314130110000001</v>
      </c>
      <c r="I156" s="131">
        <v>7649.9278372600002</v>
      </c>
      <c r="J156" s="131">
        <v>1541.53994605</v>
      </c>
      <c r="K156" s="131">
        <v>6108.387891209999</v>
      </c>
      <c r="L156" s="131">
        <v>18790.73621241</v>
      </c>
      <c r="M156" s="131">
        <v>18402.916609710002</v>
      </c>
      <c r="N156" s="131">
        <v>387.81960270000002</v>
      </c>
      <c r="O156" s="131">
        <v>5.3574630000000001</v>
      </c>
      <c r="P156" s="131">
        <v>22.81746098</v>
      </c>
      <c r="Q156" s="23"/>
      <c r="R156" s="23"/>
      <c r="S156" s="23"/>
      <c r="T156" s="23"/>
      <c r="U156" s="23"/>
      <c r="V156" s="23"/>
    </row>
    <row r="157" spans="1:22" hidden="1" outlineLevel="1">
      <c r="A157" s="9">
        <v>44986</v>
      </c>
      <c r="B157" s="131">
        <v>26809.457351780002</v>
      </c>
      <c r="C157" s="23">
        <v>97.705608439999992</v>
      </c>
      <c r="D157" s="131">
        <v>38.85264068</v>
      </c>
      <c r="E157" s="131">
        <v>58.852967759999999</v>
      </c>
      <c r="F157" s="131">
        <v>90.906724660000009</v>
      </c>
      <c r="G157" s="131">
        <v>67.927211639999996</v>
      </c>
      <c r="H157" s="131">
        <v>22.979513019999999</v>
      </c>
      <c r="I157" s="131">
        <v>7860.9115636200004</v>
      </c>
      <c r="J157" s="131">
        <v>1468.2522897700001</v>
      </c>
      <c r="K157" s="131">
        <v>6392.6592738500003</v>
      </c>
      <c r="L157" s="131">
        <v>18759.93345506</v>
      </c>
      <c r="M157" s="131">
        <v>18353.270307589999</v>
      </c>
      <c r="N157" s="131">
        <v>406.66314747000001</v>
      </c>
      <c r="O157" s="131">
        <v>-0.24185647999999998</v>
      </c>
      <c r="P157" s="131">
        <v>22.421841569999998</v>
      </c>
      <c r="Q157" s="23"/>
      <c r="R157" s="23"/>
      <c r="S157" s="23"/>
      <c r="T157" s="23"/>
      <c r="U157" s="23"/>
      <c r="V157" s="23"/>
    </row>
    <row r="158" spans="1:22">
      <c r="A158" s="9">
        <v>45017</v>
      </c>
      <c r="B158" s="131">
        <v>27563.171703280001</v>
      </c>
      <c r="C158" s="23">
        <v>110.67221062</v>
      </c>
      <c r="D158" s="131">
        <v>40.564109829999992</v>
      </c>
      <c r="E158" s="131">
        <v>70.108100789999995</v>
      </c>
      <c r="F158" s="131">
        <v>99.888802619999993</v>
      </c>
      <c r="G158" s="131">
        <v>76.318481519999992</v>
      </c>
      <c r="H158" s="131">
        <v>23.570321100000001</v>
      </c>
      <c r="I158" s="131">
        <v>8417.0710440900002</v>
      </c>
      <c r="J158" s="131">
        <v>1548.9116045600001</v>
      </c>
      <c r="K158" s="131">
        <v>6868.1594395299999</v>
      </c>
      <c r="L158" s="131">
        <v>18935.539645949997</v>
      </c>
      <c r="M158" s="131">
        <v>18502.11672002</v>
      </c>
      <c r="N158" s="131">
        <v>433.42292593000002</v>
      </c>
      <c r="O158" s="131">
        <v>-1.2459026799999999</v>
      </c>
      <c r="P158" s="131">
        <v>23.125383380000002</v>
      </c>
      <c r="Q158" s="23"/>
      <c r="R158" s="23"/>
      <c r="S158" s="23"/>
      <c r="T158" s="23"/>
      <c r="U158" s="23"/>
      <c r="V158" s="23"/>
    </row>
    <row r="159" spans="1:22">
      <c r="A159" s="9">
        <v>45047</v>
      </c>
      <c r="B159" s="131">
        <v>27925.881136330001</v>
      </c>
      <c r="C159" s="23">
        <v>114.45948195</v>
      </c>
      <c r="D159" s="131">
        <v>41.369003759999998</v>
      </c>
      <c r="E159" s="131">
        <v>73.090478189999999</v>
      </c>
      <c r="F159" s="131">
        <v>118.54326440999999</v>
      </c>
      <c r="G159" s="131">
        <v>79.411307340000008</v>
      </c>
      <c r="H159" s="131">
        <v>39.131957069999999</v>
      </c>
      <c r="I159" s="131">
        <v>8692.3902742600003</v>
      </c>
      <c r="J159" s="131">
        <v>1452.1323240299998</v>
      </c>
      <c r="K159" s="131">
        <v>7240.2579502299996</v>
      </c>
      <c r="L159" s="131">
        <v>19000.488115710003</v>
      </c>
      <c r="M159" s="131">
        <v>18553.357128260002</v>
      </c>
      <c r="N159" s="131">
        <v>447.13098744999996</v>
      </c>
      <c r="O159" s="131">
        <v>3.5126606699999998</v>
      </c>
      <c r="P159" s="131">
        <v>23.53682542</v>
      </c>
      <c r="Q159" s="23"/>
      <c r="R159" s="23"/>
      <c r="S159" s="23"/>
      <c r="T159" s="23"/>
      <c r="U159" s="23"/>
      <c r="V159" s="23"/>
    </row>
    <row r="160" spans="1:22">
      <c r="A160" s="9">
        <v>45078</v>
      </c>
      <c r="B160" s="131">
        <v>28573.136305610002</v>
      </c>
      <c r="C160" s="23">
        <v>109.38177125999999</v>
      </c>
      <c r="D160" s="131">
        <v>39.087173140000004</v>
      </c>
      <c r="E160" s="131">
        <v>70.294598120000003</v>
      </c>
      <c r="F160" s="131">
        <v>167.47598567</v>
      </c>
      <c r="G160" s="131">
        <v>83.86823923</v>
      </c>
      <c r="H160" s="131">
        <v>83.60774644</v>
      </c>
      <c r="I160" s="131">
        <v>8694.9876200500003</v>
      </c>
      <c r="J160" s="131">
        <v>1384.75177502</v>
      </c>
      <c r="K160" s="131">
        <v>7310.2358450299989</v>
      </c>
      <c r="L160" s="131">
        <v>19601.290928630006</v>
      </c>
      <c r="M160" s="131">
        <v>19139.238420909998</v>
      </c>
      <c r="N160" s="131">
        <v>462.05250771999999</v>
      </c>
      <c r="O160" s="131">
        <v>-1.6204529300000001</v>
      </c>
      <c r="P160" s="131">
        <v>19.892340789999999</v>
      </c>
      <c r="Q160" s="23"/>
      <c r="R160" s="23"/>
      <c r="S160" s="23"/>
      <c r="T160" s="23"/>
      <c r="U160" s="23"/>
      <c r="V160" s="23"/>
    </row>
    <row r="161" spans="1:22">
      <c r="A161" s="9">
        <v>45108</v>
      </c>
      <c r="B161" s="131">
        <v>29372.83267544</v>
      </c>
      <c r="C161" s="23">
        <v>121.06077667</v>
      </c>
      <c r="D161" s="131">
        <v>40.06845929</v>
      </c>
      <c r="E161" s="131">
        <v>80.992317379999989</v>
      </c>
      <c r="F161" s="131">
        <v>188.73198888000002</v>
      </c>
      <c r="G161" s="131">
        <v>83.970137190000003</v>
      </c>
      <c r="H161" s="131">
        <v>104.76185169</v>
      </c>
      <c r="I161" s="131">
        <v>9157.3594047099996</v>
      </c>
      <c r="J161" s="131">
        <v>1274.6055679499998</v>
      </c>
      <c r="K161" s="131">
        <v>7882.75383676</v>
      </c>
      <c r="L161" s="131">
        <v>19905.68050518</v>
      </c>
      <c r="M161" s="131">
        <v>19460.293578569999</v>
      </c>
      <c r="N161" s="131">
        <v>445.38692660999999</v>
      </c>
      <c r="O161" s="131">
        <v>2.4837923499999999</v>
      </c>
      <c r="P161" s="131">
        <v>19.840570939999999</v>
      </c>
      <c r="Q161" s="23"/>
      <c r="R161" s="23"/>
      <c r="S161" s="23"/>
      <c r="T161" s="23"/>
      <c r="U161" s="23"/>
      <c r="V161" s="23"/>
    </row>
    <row r="162" spans="1:22">
      <c r="A162" s="9">
        <v>45139</v>
      </c>
      <c r="B162" s="131">
        <v>29761.547801410001</v>
      </c>
      <c r="C162" s="23">
        <v>134.32348343000001</v>
      </c>
      <c r="D162" s="131">
        <v>45.621102360000002</v>
      </c>
      <c r="E162" s="131">
        <v>88.702381070000001</v>
      </c>
      <c r="F162" s="131">
        <v>208.74184301</v>
      </c>
      <c r="G162" s="131">
        <v>93.201191859999994</v>
      </c>
      <c r="H162" s="131">
        <v>115.54065115</v>
      </c>
      <c r="I162" s="131">
        <v>9354.4267859899992</v>
      </c>
      <c r="J162" s="131">
        <v>1153.3939684500001</v>
      </c>
      <c r="K162" s="131">
        <v>8201.0328175399991</v>
      </c>
      <c r="L162" s="131">
        <v>20064.055688979999</v>
      </c>
      <c r="M162" s="131">
        <v>19563.746301029998</v>
      </c>
      <c r="N162" s="131">
        <v>500.30938794999997</v>
      </c>
      <c r="O162" s="131">
        <v>3.2055371699999999</v>
      </c>
      <c r="P162" s="131">
        <v>19.242377259999998</v>
      </c>
      <c r="Q162" s="23"/>
      <c r="R162" s="23"/>
      <c r="S162" s="23"/>
      <c r="T162" s="23"/>
      <c r="U162" s="23"/>
      <c r="V162" s="23"/>
    </row>
    <row r="163" spans="1:22">
      <c r="A163" s="9">
        <v>45170</v>
      </c>
      <c r="B163" s="131">
        <v>30510.14858157</v>
      </c>
      <c r="C163" s="23">
        <v>206.05278831999999</v>
      </c>
      <c r="D163" s="131">
        <v>120.43168329</v>
      </c>
      <c r="E163" s="131">
        <v>85.62110503000001</v>
      </c>
      <c r="F163" s="131">
        <v>122.61298429999999</v>
      </c>
      <c r="G163" s="131">
        <v>98.972964310000009</v>
      </c>
      <c r="H163" s="131">
        <v>23.640019989999999</v>
      </c>
      <c r="I163" s="131">
        <v>9351.3469510799987</v>
      </c>
      <c r="J163" s="131">
        <v>1375.4439129099999</v>
      </c>
      <c r="K163" s="131">
        <v>7975.9030381699995</v>
      </c>
      <c r="L163" s="131">
        <v>20830.135857870002</v>
      </c>
      <c r="M163" s="131">
        <v>20332.919723250001</v>
      </c>
      <c r="N163" s="131">
        <v>497.21613461999999</v>
      </c>
      <c r="O163" s="131">
        <v>10.617645639999999</v>
      </c>
      <c r="P163" s="131">
        <v>19.430041009999997</v>
      </c>
      <c r="Q163" s="23"/>
      <c r="R163" s="23"/>
      <c r="S163" s="23"/>
      <c r="T163" s="23"/>
      <c r="U163" s="23"/>
      <c r="V163" s="23"/>
    </row>
    <row r="164" spans="1:22">
      <c r="A164" s="9">
        <v>45200</v>
      </c>
      <c r="B164" s="131">
        <v>30251.517758819999</v>
      </c>
      <c r="C164" s="23">
        <v>193.48384828999997</v>
      </c>
      <c r="D164" s="131">
        <v>106.12846936</v>
      </c>
      <c r="E164" s="131">
        <v>87.355378930000001</v>
      </c>
      <c r="F164" s="131">
        <v>127.16461128</v>
      </c>
      <c r="G164" s="131">
        <v>103.24509569999999</v>
      </c>
      <c r="H164" s="131">
        <v>23.919515579999999</v>
      </c>
      <c r="I164" s="131">
        <v>9018.8385615499992</v>
      </c>
      <c r="J164" s="131">
        <v>1273.80829423</v>
      </c>
      <c r="K164" s="131">
        <v>7745.0302673200003</v>
      </c>
      <c r="L164" s="131">
        <v>20912.030737699999</v>
      </c>
      <c r="M164" s="131">
        <v>20395.52678833</v>
      </c>
      <c r="N164" s="131">
        <v>516.50394936999999</v>
      </c>
      <c r="O164" s="131">
        <v>4.41858986</v>
      </c>
      <c r="P164" s="131">
        <v>19.363049159999999</v>
      </c>
      <c r="Q164" s="23"/>
      <c r="R164" s="23"/>
      <c r="S164" s="23"/>
      <c r="T164" s="23"/>
      <c r="U164" s="23"/>
      <c r="V164" s="23"/>
    </row>
    <row r="165" spans="1:22">
      <c r="A165" s="9">
        <v>45231</v>
      </c>
      <c r="B165" s="131">
        <v>31004.377595620001</v>
      </c>
      <c r="C165" s="23">
        <v>172.16158542000002</v>
      </c>
      <c r="D165" s="131">
        <v>74.520170269999994</v>
      </c>
      <c r="E165" s="131">
        <v>97.64141515</v>
      </c>
      <c r="F165" s="131">
        <v>130.86974106</v>
      </c>
      <c r="G165" s="131">
        <v>98.688317219999988</v>
      </c>
      <c r="H165" s="131">
        <v>32.181423840000001</v>
      </c>
      <c r="I165" s="131">
        <v>9180.0167365699999</v>
      </c>
      <c r="J165" s="131">
        <v>1523.14873063</v>
      </c>
      <c r="K165" s="131">
        <v>7656.8680059399994</v>
      </c>
      <c r="L165" s="131">
        <v>21521.329532570002</v>
      </c>
      <c r="M165" s="131">
        <v>20974.057168850002</v>
      </c>
      <c r="N165" s="131">
        <v>547.27236372000004</v>
      </c>
      <c r="O165" s="131">
        <v>3.78225217</v>
      </c>
      <c r="P165" s="131">
        <v>21.240639979999997</v>
      </c>
      <c r="Q165" s="23"/>
      <c r="R165" s="23"/>
      <c r="S165" s="23"/>
      <c r="T165" s="23"/>
      <c r="U165" s="23"/>
      <c r="V165" s="23"/>
    </row>
    <row r="166" spans="1:22">
      <c r="A166" s="9">
        <v>45261</v>
      </c>
      <c r="B166" s="131">
        <v>31850.735409630001</v>
      </c>
      <c r="C166" s="23">
        <v>169.22240421999999</v>
      </c>
      <c r="D166" s="131">
        <v>79.670790039999986</v>
      </c>
      <c r="E166" s="131">
        <v>89.551614179999987</v>
      </c>
      <c r="F166" s="131">
        <v>151.08756830999999</v>
      </c>
      <c r="G166" s="131">
        <v>106.9370646</v>
      </c>
      <c r="H166" s="131">
        <v>44.150503709999995</v>
      </c>
      <c r="I166" s="131">
        <v>9360.5744263800007</v>
      </c>
      <c r="J166" s="131">
        <v>1272.57892535</v>
      </c>
      <c r="K166" s="131">
        <v>8087.99550103</v>
      </c>
      <c r="L166" s="131">
        <v>22169.851010720002</v>
      </c>
      <c r="M166" s="131">
        <v>21619.351443849999</v>
      </c>
      <c r="N166" s="131">
        <v>550.49956687000008</v>
      </c>
      <c r="O166" s="131">
        <v>3.6024187400000001</v>
      </c>
      <c r="P166" s="131">
        <v>20.095566499999997</v>
      </c>
      <c r="Q166" s="23"/>
      <c r="R166" s="23"/>
      <c r="S166" s="23"/>
      <c r="T166" s="23"/>
      <c r="U166" s="23"/>
      <c r="V166" s="23"/>
    </row>
    <row r="167" spans="1:22">
      <c r="A167" s="9">
        <v>45292</v>
      </c>
      <c r="B167" s="131">
        <v>31430.773721580001</v>
      </c>
      <c r="C167" s="23">
        <v>187.35209772000002</v>
      </c>
      <c r="D167" s="131">
        <v>89.295153499999998</v>
      </c>
      <c r="E167" s="131">
        <v>98.056944219999991</v>
      </c>
      <c r="F167" s="131">
        <v>129.04534982000001</v>
      </c>
      <c r="G167" s="131">
        <v>93.80316538999999</v>
      </c>
      <c r="H167" s="131">
        <v>35.242184429999995</v>
      </c>
      <c r="I167" s="131">
        <v>9830.2026085500001</v>
      </c>
      <c r="J167" s="131">
        <v>1559.3668125900001</v>
      </c>
      <c r="K167" s="131">
        <v>8270.8357959599998</v>
      </c>
      <c r="L167" s="131">
        <v>21284.173665489998</v>
      </c>
      <c r="M167" s="131">
        <v>20704.51980962</v>
      </c>
      <c r="N167" s="131">
        <v>579.65385587000003</v>
      </c>
      <c r="O167" s="131">
        <v>5.6262144900000006</v>
      </c>
      <c r="P167" s="131">
        <v>21.201814460000001</v>
      </c>
      <c r="Q167" s="23"/>
      <c r="R167" s="23"/>
      <c r="S167" s="23"/>
      <c r="T167" s="23"/>
      <c r="U167" s="23"/>
      <c r="V167" s="23"/>
    </row>
    <row r="168" spans="1:22">
      <c r="A168" s="9">
        <v>45323</v>
      </c>
      <c r="B168" s="131">
        <v>32413.114622410001</v>
      </c>
      <c r="C168" s="23">
        <v>200.49232918999999</v>
      </c>
      <c r="D168" s="131">
        <v>99.229487180000007</v>
      </c>
      <c r="E168" s="131">
        <v>101.26284201</v>
      </c>
      <c r="F168" s="131">
        <v>128.32460442999999</v>
      </c>
      <c r="G168" s="131">
        <v>93.52482676999999</v>
      </c>
      <c r="H168" s="131">
        <v>34.799777659999997</v>
      </c>
      <c r="I168" s="131">
        <v>10521.89880486</v>
      </c>
      <c r="J168" s="131">
        <v>2290.4068872100001</v>
      </c>
      <c r="K168" s="131">
        <v>8231.4919176500007</v>
      </c>
      <c r="L168" s="131">
        <v>21562.39888393</v>
      </c>
      <c r="M168" s="131">
        <v>20951.473344260001</v>
      </c>
      <c r="N168" s="131">
        <v>610.92553967000003</v>
      </c>
      <c r="O168" s="131">
        <v>4.6843278799999997</v>
      </c>
      <c r="P168" s="131">
        <v>23.444416910000001</v>
      </c>
      <c r="Q168" s="23"/>
      <c r="R168" s="23"/>
      <c r="S168" s="23"/>
      <c r="T168" s="23"/>
      <c r="U168" s="23"/>
      <c r="V168" s="23"/>
    </row>
    <row r="169" spans="1:22">
      <c r="A169" s="9">
        <v>45352</v>
      </c>
      <c r="B169" s="131">
        <v>33079.303269429998</v>
      </c>
      <c r="C169" s="23">
        <v>197.87510383</v>
      </c>
      <c r="D169" s="131">
        <v>96.124310190000017</v>
      </c>
      <c r="E169" s="131">
        <v>101.75079364</v>
      </c>
      <c r="F169" s="131">
        <v>127.86996639</v>
      </c>
      <c r="G169" s="131">
        <v>89.316717640000007</v>
      </c>
      <c r="H169" s="131">
        <v>38.553248750000002</v>
      </c>
      <c r="I169" s="131">
        <v>10841.3673518</v>
      </c>
      <c r="J169" s="131">
        <v>2268.42145024</v>
      </c>
      <c r="K169" s="131">
        <v>8572.9459015599987</v>
      </c>
      <c r="L169" s="131">
        <v>21912.190847409998</v>
      </c>
      <c r="M169" s="131">
        <v>21308.70193983</v>
      </c>
      <c r="N169" s="131">
        <v>603.48890758000005</v>
      </c>
      <c r="O169" s="131">
        <v>3.93460571</v>
      </c>
      <c r="P169" s="131">
        <v>20.82854244</v>
      </c>
      <c r="Q169" s="23"/>
      <c r="R169" s="23"/>
      <c r="S169" s="23"/>
      <c r="T169" s="23"/>
      <c r="U169" s="23"/>
      <c r="V169" s="23"/>
    </row>
    <row r="170" spans="1:22">
      <c r="A170" s="9">
        <v>45383</v>
      </c>
      <c r="B170" s="131">
        <v>33434.624221090002</v>
      </c>
      <c r="C170" s="23">
        <v>196.15661283999998</v>
      </c>
      <c r="D170" s="131">
        <v>92.139399729999994</v>
      </c>
      <c r="E170" s="131">
        <v>104.01721311</v>
      </c>
      <c r="F170" s="131">
        <v>150.42734673999999</v>
      </c>
      <c r="G170" s="131">
        <v>102.22712471</v>
      </c>
      <c r="H170" s="131">
        <v>48.200222029999999</v>
      </c>
      <c r="I170" s="131">
        <v>10623.991192609999</v>
      </c>
      <c r="J170" s="131">
        <v>2051.4838081400003</v>
      </c>
      <c r="K170" s="131">
        <v>8572.50738447</v>
      </c>
      <c r="L170" s="131">
        <v>22464.049068899996</v>
      </c>
      <c r="M170" s="131">
        <v>21886.192148590002</v>
      </c>
      <c r="N170" s="131">
        <v>577.85692031000008</v>
      </c>
      <c r="O170" s="131">
        <v>7.0706060199999996</v>
      </c>
      <c r="P170" s="131">
        <v>23.992559190000001</v>
      </c>
      <c r="Q170" s="23"/>
      <c r="R170" s="23"/>
      <c r="S170" s="23"/>
      <c r="T170" s="23"/>
      <c r="U170" s="23"/>
      <c r="V170" s="23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2016-06-24T12:45:08Z</cp:lastPrinted>
  <dcterms:created xsi:type="dcterms:W3CDTF">2015-11-02T12:52:14Z</dcterms:created>
  <dcterms:modified xsi:type="dcterms:W3CDTF">2024-05-27T11:03:21Z</dcterms:modified>
</cp:coreProperties>
</file>