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J169" i="24"/>
  <c r="H169" i="24" s="1"/>
  <c r="G169" i="24"/>
  <c r="F169" i="24"/>
  <c r="E169" i="24"/>
  <c r="C169" i="24"/>
  <c r="P169" i="4"/>
  <c r="J169" i="4"/>
  <c r="E169" i="4"/>
  <c r="G169" i="4"/>
  <c r="C169" i="4"/>
  <c r="E169" i="23"/>
  <c r="D169" i="23"/>
  <c r="C169" i="23"/>
  <c r="E169" i="5"/>
  <c r="D169" i="5"/>
  <c r="C169" i="5"/>
  <c r="D169" i="24" l="1"/>
  <c r="N169" i="4"/>
  <c r="D169" i="4"/>
  <c r="H169" i="4"/>
  <c r="F169" i="4"/>
  <c r="P168" i="24"/>
  <c r="N168" i="24" s="1"/>
  <c r="G168" i="24"/>
  <c r="J168" i="24"/>
  <c r="C168" i="24"/>
  <c r="E168" i="24"/>
  <c r="P168" i="4"/>
  <c r="N168" i="4" s="1"/>
  <c r="F168" i="4"/>
  <c r="G168" i="4"/>
  <c r="E168" i="4"/>
  <c r="C168" i="4"/>
  <c r="E168" i="23"/>
  <c r="D168" i="23"/>
  <c r="C168" i="23"/>
  <c r="D168" i="5"/>
  <c r="E168" i="5"/>
  <c r="C168" i="5"/>
  <c r="H168" i="24" l="1"/>
  <c r="D168" i="24"/>
  <c r="F168" i="24"/>
  <c r="J168" i="4"/>
  <c r="P167" i="24"/>
  <c r="F167" i="24"/>
  <c r="J167" i="24"/>
  <c r="G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N167" i="24" l="1"/>
  <c r="H168" i="4"/>
  <c r="D168" i="4"/>
  <c r="H167" i="24"/>
  <c r="D167" i="24"/>
  <c r="E167" i="24"/>
  <c r="D167" i="4"/>
  <c r="P166" i="24"/>
  <c r="N166" i="24" s="1"/>
  <c r="E166" i="24"/>
  <c r="J166" i="24"/>
  <c r="H166" i="24" s="1"/>
  <c r="G166" i="24"/>
  <c r="F166" i="24"/>
  <c r="C166" i="24"/>
  <c r="P166" i="4"/>
  <c r="J166" i="4"/>
  <c r="D166" i="4" s="1"/>
  <c r="G166" i="4"/>
  <c r="F166" i="4"/>
  <c r="C166" i="4"/>
  <c r="E166" i="23"/>
  <c r="D166" i="23"/>
  <c r="C166" i="23"/>
  <c r="D166" i="5"/>
  <c r="E166" i="5"/>
  <c r="C166" i="5"/>
  <c r="H166" i="4" l="1"/>
  <c r="D166" i="24"/>
  <c r="N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F165" i="4"/>
  <c r="E165" i="4"/>
  <c r="J165" i="4"/>
  <c r="H165" i="4" s="1"/>
  <c r="G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F164" i="24"/>
  <c r="G164" i="24"/>
  <c r="E164" i="24"/>
  <c r="C164" i="24"/>
  <c r="P164" i="4"/>
  <c r="J164" i="4"/>
  <c r="G164" i="4"/>
  <c r="F164" i="4"/>
  <c r="C164" i="4"/>
  <c r="E164" i="23"/>
  <c r="D164" i="23"/>
  <c r="C164" i="23"/>
  <c r="E164" i="5"/>
  <c r="D164" i="5"/>
  <c r="C164" i="5"/>
  <c r="J164" i="24" l="1"/>
  <c r="N164" i="4"/>
  <c r="H164" i="4"/>
  <c r="D164" i="4"/>
  <c r="E164" i="4"/>
  <c r="P163" i="24"/>
  <c r="F163" i="24"/>
  <c r="J163" i="24"/>
  <c r="G163" i="24"/>
  <c r="C163" i="24"/>
  <c r="P163" i="4"/>
  <c r="F163" i="4"/>
  <c r="J163" i="4"/>
  <c r="G163" i="4"/>
  <c r="C163" i="4"/>
  <c r="E163" i="23"/>
  <c r="D163" i="23"/>
  <c r="C163" i="23"/>
  <c r="E163" i="5"/>
  <c r="D163" i="5"/>
  <c r="C163" i="5"/>
  <c r="D164" i="24" l="1"/>
  <c r="H164" i="24"/>
  <c r="N163" i="24"/>
  <c r="H163" i="24"/>
  <c r="D163" i="24"/>
  <c r="E163" i="24"/>
  <c r="N163" i="4"/>
  <c r="H163" i="4"/>
  <c r="D163" i="4"/>
  <c r="E163" i="4"/>
  <c r="P162" i="24"/>
  <c r="F162" i="24"/>
  <c r="J162" i="24"/>
  <c r="G162" i="24"/>
  <c r="C162" i="24"/>
  <c r="P162" i="4"/>
  <c r="F162" i="4"/>
  <c r="J162" i="4"/>
  <c r="G162" i="4"/>
  <c r="C162" i="4"/>
  <c r="E162" i="23"/>
  <c r="D162" i="23"/>
  <c r="C162" i="23"/>
  <c r="E162" i="5"/>
  <c r="D162" i="5"/>
  <c r="C162" i="5"/>
  <c r="N162" i="24" l="1"/>
  <c r="H162" i="24"/>
  <c r="D162" i="24"/>
  <c r="E162" i="24"/>
  <c r="N162" i="4"/>
  <c r="D162" i="4"/>
  <c r="H162" i="4"/>
  <c r="E162" i="4"/>
  <c r="P161" i="24"/>
  <c r="F161" i="24"/>
  <c r="J161" i="24"/>
  <c r="G161" i="24"/>
  <c r="C161" i="24"/>
  <c r="P161" i="4"/>
  <c r="N161" i="4" s="1"/>
  <c r="J161" i="4"/>
  <c r="G161" i="4"/>
  <c r="E161" i="4"/>
  <c r="C161" i="4"/>
  <c r="E161" i="23"/>
  <c r="D161" i="23"/>
  <c r="C161" i="23"/>
  <c r="E161" i="5"/>
  <c r="D161" i="5"/>
  <c r="C161" i="5"/>
  <c r="N161" i="24" l="1"/>
  <c r="H161" i="24"/>
  <c r="D161" i="24"/>
  <c r="E161" i="24"/>
  <c r="D161" i="4"/>
  <c r="H161" i="4"/>
  <c r="F161" i="4"/>
  <c r="G160" i="24"/>
  <c r="P160" i="24"/>
  <c r="N160" i="24" s="1"/>
  <c r="E160" i="24"/>
  <c r="J160" i="24"/>
  <c r="H160" i="24" s="1"/>
  <c r="C160" i="24"/>
  <c r="P160" i="4"/>
  <c r="N160" i="4" s="1"/>
  <c r="E160" i="4"/>
  <c r="J160" i="4"/>
  <c r="H160" i="4" s="1"/>
  <c r="G160" i="4"/>
  <c r="C160" i="4"/>
  <c r="E160" i="23"/>
  <c r="D160" i="23"/>
  <c r="C160" i="23"/>
  <c r="E160" i="5"/>
  <c r="D160" i="5"/>
  <c r="C160" i="5"/>
  <c r="F160" i="24" l="1"/>
  <c r="D160" i="24"/>
  <c r="F160" i="4"/>
  <c r="D160" i="4"/>
  <c r="P159" i="24"/>
  <c r="N159" i="24" s="1"/>
  <c r="G159" i="24"/>
  <c r="J159" i="24"/>
  <c r="E159" i="24"/>
  <c r="C159" i="24"/>
  <c r="P159" i="4"/>
  <c r="N159" i="4" s="1"/>
  <c r="G159" i="4"/>
  <c r="J159" i="4"/>
  <c r="C159" i="4"/>
  <c r="E159" i="4"/>
  <c r="E159" i="23"/>
  <c r="D159" i="23"/>
  <c r="C159" i="23"/>
  <c r="C159" i="5"/>
  <c r="E159" i="5"/>
  <c r="D159" i="5"/>
  <c r="D159" i="24" l="1"/>
  <c r="H159" i="24"/>
  <c r="F159" i="24"/>
  <c r="D159" i="4"/>
  <c r="H159" i="4"/>
  <c r="F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E158" i="23"/>
  <c r="D158" i="23"/>
  <c r="C158" i="23"/>
  <c r="E158" i="5"/>
  <c r="D158" i="5"/>
  <c r="C158" i="5"/>
  <c r="H158" i="24" l="1"/>
  <c r="D158" i="24"/>
  <c r="F158" i="24"/>
  <c r="H158" i="4"/>
  <c r="D158" i="4"/>
  <c r="F158" i="4"/>
  <c r="P157" i="24"/>
  <c r="N157" i="24" s="1"/>
  <c r="G157" i="24"/>
  <c r="J157" i="24"/>
  <c r="C157" i="24"/>
  <c r="E157" i="24"/>
  <c r="P157" i="4"/>
  <c r="N157" i="4" s="1"/>
  <c r="G157" i="4"/>
  <c r="F157" i="4"/>
  <c r="C157" i="4"/>
  <c r="E157" i="4"/>
  <c r="E157" i="23"/>
  <c r="D157" i="23"/>
  <c r="C157" i="23"/>
  <c r="E157" i="5"/>
  <c r="D157" i="5"/>
  <c r="C157" i="5"/>
  <c r="D157" i="24" l="1"/>
  <c r="H157" i="24"/>
  <c r="F157" i="24"/>
  <c r="J157" i="4"/>
  <c r="G156" i="24"/>
  <c r="P156" i="24"/>
  <c r="N156" i="24" s="1"/>
  <c r="E156" i="24"/>
  <c r="J156" i="24"/>
  <c r="H156" i="24" s="1"/>
  <c r="C156" i="24"/>
  <c r="P156" i="4"/>
  <c r="J156" i="4"/>
  <c r="E156" i="4"/>
  <c r="G156" i="4"/>
  <c r="C156" i="4"/>
  <c r="E156" i="23"/>
  <c r="D156" i="23"/>
  <c r="C156" i="23"/>
  <c r="C156" i="5"/>
  <c r="E156" i="5"/>
  <c r="D156" i="5"/>
  <c r="D157" i="4" l="1"/>
  <c r="H157" i="4"/>
  <c r="F156" i="24"/>
  <c r="D156" i="24"/>
  <c r="N156" i="4"/>
  <c r="H156" i="4"/>
  <c r="D156" i="4"/>
  <c r="F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J154" i="4"/>
  <c r="G154" i="4"/>
  <c r="E154" i="4"/>
  <c r="C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N153" i="24" s="1"/>
  <c r="E153" i="24"/>
  <c r="J153" i="24"/>
  <c r="H153" i="24" s="1"/>
  <c r="G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F153" i="24" l="1"/>
  <c r="D153" i="24"/>
  <c r="D153" i="4"/>
  <c r="P152" i="24"/>
  <c r="N152" i="24" s="1"/>
  <c r="G152" i="24"/>
  <c r="J152" i="24"/>
  <c r="C152" i="24"/>
  <c r="E152" i="24"/>
  <c r="P152" i="4"/>
  <c r="N152" i="4" s="1"/>
  <c r="J152" i="4"/>
  <c r="H152" i="4" s="1"/>
  <c r="G152" i="4"/>
  <c r="F152" i="4"/>
  <c r="E152" i="4"/>
  <c r="C152" i="4"/>
  <c r="E152" i="23"/>
  <c r="D152" i="23"/>
  <c r="C152" i="23"/>
  <c r="E152" i="5"/>
  <c r="D152" i="5"/>
  <c r="C152" i="5"/>
  <c r="H152" i="24" l="1"/>
  <c r="D152" i="24"/>
  <c r="F152" i="24"/>
  <c r="D152" i="4"/>
  <c r="P151" i="24"/>
  <c r="N151" i="24" s="1"/>
  <c r="J151" i="24"/>
  <c r="H151" i="24" s="1"/>
  <c r="G151" i="24"/>
  <c r="F151" i="24"/>
  <c r="E151" i="24"/>
  <c r="C151" i="24"/>
  <c r="P151" i="4"/>
  <c r="J151" i="4"/>
  <c r="E151" i="4"/>
  <c r="G151" i="4"/>
  <c r="F151" i="4"/>
  <c r="C151" i="4"/>
  <c r="E151" i="23"/>
  <c r="D151" i="23"/>
  <c r="C151" i="23"/>
  <c r="E151" i="5"/>
  <c r="D151" i="5"/>
  <c r="C151" i="5"/>
  <c r="D151" i="24" l="1"/>
  <c r="N151" i="4"/>
  <c r="H151" i="4"/>
  <c r="D151" i="4"/>
  <c r="P150" i="24"/>
  <c r="F150" i="24"/>
  <c r="J150" i="24"/>
  <c r="G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N150" i="4" l="1"/>
  <c r="H150" i="24"/>
  <c r="D150" i="24"/>
  <c r="N150" i="24"/>
  <c r="E150" i="24"/>
  <c r="H150" i="4"/>
  <c r="D150" i="4"/>
  <c r="E150" i="4"/>
  <c r="P149" i="24"/>
  <c r="N149" i="24" s="1"/>
  <c r="E149" i="24"/>
  <c r="J149" i="24"/>
  <c r="H149" i="24" s="1"/>
  <c r="G149" i="24"/>
  <c r="F149" i="24"/>
  <c r="C149" i="24"/>
  <c r="P149" i="4"/>
  <c r="F149" i="4"/>
  <c r="J149" i="4"/>
  <c r="G149" i="4"/>
  <c r="E149" i="4"/>
  <c r="C149" i="4"/>
  <c r="E149" i="23"/>
  <c r="D149" i="23"/>
  <c r="C149" i="23"/>
  <c r="E149" i="5"/>
  <c r="D149" i="5"/>
  <c r="C149" i="5"/>
  <c r="D149" i="24" l="1"/>
  <c r="N149" i="4"/>
  <c r="D149" i="4"/>
  <c r="H149" i="4"/>
  <c r="P148" i="24"/>
  <c r="N148" i="24" s="1"/>
  <c r="J148" i="24"/>
  <c r="G148" i="24"/>
  <c r="E148" i="24"/>
  <c r="C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F147" i="24"/>
  <c r="J147" i="24"/>
  <c r="G147" i="24"/>
  <c r="C147" i="24"/>
  <c r="P147" i="4"/>
  <c r="N147" i="4" s="1"/>
  <c r="E147" i="4"/>
  <c r="J147" i="4"/>
  <c r="H147" i="4" s="1"/>
  <c r="G147" i="4"/>
  <c r="F147" i="4"/>
  <c r="C147" i="4"/>
  <c r="E147" i="23"/>
  <c r="D147" i="23"/>
  <c r="C147" i="23"/>
  <c r="E147" i="5"/>
  <c r="D147" i="5"/>
  <c r="C147" i="5"/>
  <c r="N147" i="24" l="1"/>
  <c r="H147" i="24"/>
  <c r="D147" i="24"/>
  <c r="E147" i="24"/>
  <c r="D147" i="4"/>
  <c r="G146" i="24"/>
  <c r="P146" i="24"/>
  <c r="N146" i="24" s="1"/>
  <c r="E146" i="24"/>
  <c r="J146" i="24"/>
  <c r="H146" i="24" s="1"/>
  <c r="C146" i="24"/>
  <c r="P146" i="4"/>
  <c r="N146" i="4" s="1"/>
  <c r="G146" i="4"/>
  <c r="J146" i="4"/>
  <c r="H146" i="4" s="1"/>
  <c r="C146" i="4"/>
  <c r="F146" i="4"/>
  <c r="E146" i="4"/>
  <c r="E146" i="23"/>
  <c r="D146" i="23"/>
  <c r="C146" i="23"/>
  <c r="E146" i="5"/>
  <c r="D146" i="5"/>
  <c r="C146" i="5"/>
  <c r="F146" i="24" l="1"/>
  <c r="D146" i="24"/>
  <c r="D146" i="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P145" i="4" l="1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/>
  <c r="F144" i="24" l="1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J143" i="4"/>
  <c r="H143" i="4" s="1"/>
  <c r="G143" i="4"/>
  <c r="D144" i="4"/>
  <c r="H143" i="24"/>
  <c r="F143" i="24"/>
  <c r="F143" i="4"/>
  <c r="G142" i="24"/>
  <c r="E142" i="24"/>
  <c r="C142" i="24"/>
  <c r="G142" i="4"/>
  <c r="F142" i="4"/>
  <c r="C142" i="4"/>
  <c r="E142" i="23"/>
  <c r="D142" i="23"/>
  <c r="C142" i="23"/>
  <c r="E142" i="5"/>
  <c r="C142" i="5"/>
  <c r="E142" i="4" l="1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/>
  <c r="G141" i="24" l="1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C139" i="24"/>
  <c r="G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E136" i="23"/>
  <c r="D136" i="5"/>
  <c r="C136" i="5"/>
  <c r="E136" i="5" l="1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D134" i="23"/>
  <c r="E134" i="5"/>
  <c r="D134" i="5"/>
  <c r="C134" i="5"/>
  <c r="C134" i="23" l="1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F133" i="24"/>
  <c r="E133" i="24"/>
  <c r="C133" i="24"/>
  <c r="G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C132" i="23"/>
  <c r="E132" i="23"/>
  <c r="D132" i="23"/>
  <c r="E132" i="5"/>
  <c r="D132" i="5"/>
  <c r="C132" i="5"/>
  <c r="E132" i="4" l="1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C127" i="5"/>
  <c r="D127" i="5"/>
  <c r="P127" i="4" l="1"/>
  <c r="N127" i="4" s="1"/>
  <c r="D128" i="24"/>
  <c r="D127" i="23"/>
  <c r="D128" i="4"/>
  <c r="P127" i="24"/>
  <c r="N127" i="24" s="1"/>
  <c r="J127" i="4"/>
  <c r="G127" i="4"/>
  <c r="J127" i="24"/>
  <c r="H127" i="24" s="1"/>
  <c r="F127" i="24"/>
  <c r="H127" i="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E125" i="4"/>
  <c r="C125" i="4"/>
  <c r="E125" i="23"/>
  <c r="D125" i="23"/>
  <c r="C125" i="23"/>
  <c r="D125" i="5"/>
  <c r="G125" i="24" l="1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<sst xmlns="http://schemas.openxmlformats.org/spreadsheetml/2006/main" count="2295" uniqueCount="272">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</sst>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232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232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232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264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4" t="s">
        <v>1</v>
      </c>
      <c r="C6" s="204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4"/>
      <c r="C7" s="204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4"/>
      <c r="C8" s="204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4" t="s">
        <v>1</v>
      </c>
      <c r="C6" s="204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4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4"/>
      <c r="C7" s="204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4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4"/>
      <c r="C8" s="204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4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>
      <c r="A158" s="8">
        <v>45017</v>
      </c>
      <c r="B158" s="145">
        <v>0</v>
      </c>
      <c r="C158" s="145">
        <v>2</v>
      </c>
      <c r="D158" s="158">
        <v>114</v>
      </c>
    </row>
    <row r="159" spans="1:4" ht="14.4">
      <c r="A159" s="8">
        <v>45047</v>
      </c>
      <c r="B159" s="145">
        <v>0</v>
      </c>
      <c r="C159" s="145">
        <v>2</v>
      </c>
      <c r="D159" s="158">
        <v>114</v>
      </c>
    </row>
    <row r="160" spans="1:4" ht="14.4">
      <c r="A160" s="8">
        <v>45078</v>
      </c>
      <c r="B160" s="145">
        <v>0</v>
      </c>
      <c r="C160" s="145">
        <v>2</v>
      </c>
      <c r="D160" s="158">
        <v>115</v>
      </c>
    </row>
    <row r="161" spans="1:4" ht="14.4">
      <c r="A161" s="8">
        <v>45108</v>
      </c>
      <c r="B161" s="145">
        <v>0</v>
      </c>
      <c r="C161" s="145">
        <v>2</v>
      </c>
      <c r="D161" s="158">
        <v>115</v>
      </c>
    </row>
    <row r="162" spans="1:4" ht="14.4">
      <c r="A162" s="8">
        <v>45139</v>
      </c>
      <c r="B162" s="145">
        <v>0</v>
      </c>
      <c r="C162" s="145">
        <v>2</v>
      </c>
      <c r="D162" s="158">
        <v>115</v>
      </c>
    </row>
    <row r="163" spans="1:4" ht="14.4">
      <c r="A163" s="8">
        <v>45170</v>
      </c>
      <c r="B163" s="145">
        <v>0</v>
      </c>
      <c r="C163" s="145">
        <v>2</v>
      </c>
      <c r="D163" s="158">
        <v>113</v>
      </c>
    </row>
    <row r="164" spans="1:4" ht="14.4">
      <c r="A164" s="8">
        <v>45200</v>
      </c>
      <c r="B164" s="145">
        <v>0</v>
      </c>
      <c r="C164" s="145">
        <v>2</v>
      </c>
      <c r="D164" s="158">
        <v>113</v>
      </c>
    </row>
    <row r="165" spans="1:4" ht="14.4">
      <c r="A165" s="8">
        <v>45231</v>
      </c>
      <c r="B165" s="145">
        <v>0</v>
      </c>
      <c r="C165" s="145">
        <v>2</v>
      </c>
      <c r="D165" s="158">
        <v>113</v>
      </c>
    </row>
    <row r="166" spans="1:4" ht="14.4">
      <c r="A166" s="8">
        <v>45261</v>
      </c>
      <c r="B166" s="145">
        <v>0</v>
      </c>
      <c r="C166" s="145">
        <v>2</v>
      </c>
      <c r="D166" s="158">
        <v>115</v>
      </c>
    </row>
    <row r="167" spans="1:4" ht="14.4">
      <c r="A167" s="8">
        <v>45292</v>
      </c>
      <c r="B167" s="145">
        <v>0</v>
      </c>
      <c r="C167" s="145">
        <v>2</v>
      </c>
      <c r="D167" s="158">
        <v>115</v>
      </c>
    </row>
    <row r="168" spans="1:4" ht="14.4">
      <c r="A168" s="8">
        <v>45323</v>
      </c>
      <c r="B168" s="145">
        <v>0</v>
      </c>
      <c r="C168" s="145">
        <v>2</v>
      </c>
      <c r="D168" s="158">
        <v>115</v>
      </c>
    </row>
    <row r="169" spans="1:4" ht="14.4">
      <c r="A169" s="8">
        <v>45352</v>
      </c>
      <c r="B169" s="145">
        <v>0</v>
      </c>
      <c r="C169" s="145">
        <v>2</v>
      </c>
      <c r="D169" s="158">
        <v>114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156</v>
      </c>
      <c r="B1" s="57">
        <v>2024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45352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231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8708.2358619299994</v>
      </c>
      <c r="D11" s="82">
        <f t="shared" ref="D11:D16" si="0">IF(ISERROR(C11/B11*100),"–",C11/B11*100)</f>
        <v>1.1856879004378298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17.440201125958922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0.53189087282696335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3.9720940635555451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499835.36826587003</v>
      </c>
      <c r="C12" s="81">
        <f>IF(ISERROR(VLOOKUP($A$6,'Кредити НФК'!$A$10:$M$200,6,0)),"–",VLOOKUP($A$6,'Кредити НФК'!$A$10:$M$200,6,0))</f>
        <v>6831.9828610200002</v>
      </c>
      <c r="D12" s="82">
        <f t="shared" si="0"/>
        <v>1.3668466248642823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10.446639833419951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-0.83418569652116048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2.5890291800515968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234610.50562002999</v>
      </c>
      <c r="C13" s="81">
        <f>IF(ISERROR(VLOOKUP($A$6,'Кредити НФК'!$A$10:$M$200,10,0)),"–",VLOOKUP($A$6,'Кредити НФК'!$A$10:$M$200,10,0))</f>
        <v>1876.2530009100001</v>
      </c>
      <c r="D13" s="82">
        <f t="shared" si="0"/>
        <v>0.79973102481128366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52.632565981048288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5.8410091454459376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9.3396253472568276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251193.41652028999</v>
      </c>
      <c r="C14" s="81">
        <f>IF(ISERROR(VLOOKUP($A$6,'Кредити ДГ'!$A$10:$M$200,2,0)),"–",VLOOKUP($A$6,'Кредити ДГ'!$A$10:$M$200,2,0))</f>
        <v>4339.1781572700002</v>
      </c>
      <c r="D14" s="82">
        <f t="shared" si="0"/>
        <v>1.7274251122419468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31.960034403602322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8.1370434861047158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3.4276150206194131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238488.11980111001</v>
      </c>
      <c r="C15" s="81">
        <f>IF(ISERROR(VLOOKUP($A$6,'Кредити ДГ'!$A$10:$M$200,6,0)),"–",VLOOKUP($A$6,'Кредити ДГ'!$A$10:$M$200,6,0))</f>
        <v>4148.2429826300004</v>
      </c>
      <c r="D15" s="82">
        <f t="shared" si="0"/>
        <v>1.7393918766643288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33.291831804245163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8.6006151208093229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3.4033089515072703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12705.29671918</v>
      </c>
      <c r="C16" s="88">
        <f>IF(ISERROR(VLOOKUP($A$6,'Кредити ДГ'!$A$10:$M$200,10,0)),"–",VLOOKUP($A$6,'Кредити ДГ'!$A$10:$M$200,10,0))</f>
        <v>190.93517464000001</v>
      </c>
      <c r="D16" s="89">
        <f t="shared" si="0"/>
        <v>1.5027998075146329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8.4237770920468193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-1.0403811618370895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3.9585222432983755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1070116.66968392</v>
      </c>
      <c r="C18" s="81">
        <f>IF(ISERROR(VLOOKUP($A$6,'Депозити НФК'!$A$10:$S$200,2,0)),"–",VLOOKUP($A$6,'Депозити НФК'!$A$10:$S$200,2,0))</f>
        <v>7914.9847357299986</v>
      </c>
      <c r="D18" s="82">
        <f>IF(ISERROR(C18/B18*100),"–",C18/B18*100)</f>
        <v>0.73963755167629008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33.44186060460774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-3.7379166313415908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-6.1056117972575947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766718.42511713994</v>
      </c>
      <c r="C19" s="81">
        <f>IF(ISERROR(VLOOKUP($A$6,'Депозити НФК'!$A$10:$S$200,8,0)),"–",VLOOKUP($A$6,'Депозити НФК'!$A$10:$S$200,8,0))</f>
        <v>5820.4836901799999</v>
      </c>
      <c r="D19" s="82">
        <f t="shared" ref="D19:D23" si="1">IF(ISERROR(C19/B19*100),"–",C19/B19*100)</f>
        <v>0.75914227433503267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46.569209773103893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-0.84560027952332462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-5.536535722895934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303398.24456678005</v>
      </c>
      <c r="C20" s="81">
        <f>IF(ISERROR(VLOOKUP($A$6,'Депозити НФК'!$A$10:$S$200,14,0)),"–",VLOOKUP($A$6,'Депозити НФК'!$A$10:$S$200,14,0))</f>
        <v>2094.5010455500001</v>
      </c>
      <c r="D20" s="82">
        <f t="shared" si="1"/>
        <v>0.69034712067656212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6.8481081070844709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-10.955924137021412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-7.6516285467351111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1219831.0966803001</v>
      </c>
      <c r="C21" s="81">
        <f>IF(ISERROR(VLOOKUP($A$6,'Депозити ДГ'!$A$10:$S$200,2,0)),"–",VLOOKUP($A$6,'Депозити ДГ'!$A$10:$S$200,2,0))</f>
        <v>18015.48879372</v>
      </c>
      <c r="D21" s="82">
        <f t="shared" si="1"/>
        <v>1.4768838770177375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14.526410902103649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-1.6841613632871741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0.95933774083908929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787041.49556210986</v>
      </c>
      <c r="C22" s="81">
        <f>IF(ISERROR(VLOOKUP($A$6,'Депозити ДГ'!$A$10:$S$200,8,0)),"–",VLOOKUP($A$6,'Депозити ДГ'!$A$10:$S$200,8,0))</f>
        <v>14025.405367449999</v>
      </c>
      <c r="D22" s="82">
        <f t="shared" si="1"/>
        <v>1.7820414103366897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22.866549275560061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-1.9203223623714649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0.46790202434078765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432789.6011181901</v>
      </c>
      <c r="C23" s="88">
        <f>IF(ISERROR(VLOOKUP($A$6,'Депозити ДГ'!$A$10:$S$200,14,0)),"–",VLOOKUP($A$6,'Депозити ДГ'!$A$10:$S$200,14,0))</f>
        <v>3990.08342627</v>
      </c>
      <c r="D23" s="89">
        <f t="shared" si="1"/>
        <v>0.92194530921281359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-7.5357026187198812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-0.84493815900393088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2.7255848004788419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18.149699999999999</v>
      </c>
      <c r="G28" s="83">
        <f>IF(ISERROR(IF(F28=0,"–",F28-E28)),"–",IF(F28=0,"–",F28-E28))</f>
        <v>2.3054999999999986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18.730499999999999</v>
      </c>
      <c r="G29" s="83">
        <f t="shared" ref="G29:G44" si="2">IF(ISERROR(IF(F29=0,"–",F29-E29)),"–",IF(F29=0,"–",F29-E29))</f>
        <v>1.8643000000000001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17.3718</v>
      </c>
      <c r="G30" s="83">
        <f t="shared" si="2"/>
        <v>0.90490000000000137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5.8421000000000003</v>
      </c>
      <c r="G31" s="83">
        <f t="shared" si="2"/>
        <v>-0.94029999999999969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5.8421000000000003</v>
      </c>
      <c r="G32" s="83">
        <f t="shared" si="2"/>
        <v>-0.94019999999999992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35.967199999999998</v>
      </c>
      <c r="G33" s="83">
        <f t="shared" si="2"/>
        <v>8.6832999999999991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36.105899999999998</v>
      </c>
      <c r="G34" s="83">
        <f t="shared" si="2"/>
        <v>8.8068999999999988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36.107999999999997</v>
      </c>
      <c r="G35" s="83">
        <f t="shared" si="2"/>
        <v>1.9453999999999994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11.672599999999999</v>
      </c>
      <c r="G36" s="83">
        <f t="shared" si="2"/>
        <v>-1.5842000000000009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11.518700000000001</v>
      </c>
      <c r="G37" s="90">
        <f t="shared" si="2"/>
        <v>3.6121000000000008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11.116300000000001</v>
      </c>
      <c r="G39" s="83">
        <f t="shared" si="2"/>
        <v>2.8127000000000013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11.4465</v>
      </c>
      <c r="G40" s="83">
        <f t="shared" si="2"/>
        <v>1.8574999999999999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1.0744</v>
      </c>
      <c r="G41" s="83">
        <f t="shared" si="2"/>
        <v>0.2611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9.3714999999999993</v>
      </c>
      <c r="G42" s="83">
        <f t="shared" si="2"/>
        <v>0.85919999999999952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11.0044</v>
      </c>
      <c r="G43" s="83">
        <f t="shared" si="2"/>
        <v>-4.4200000000000017E-2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0.77490000000000003</v>
      </c>
      <c r="G44" s="90">
        <f t="shared" si="2"/>
        <v>-0.24979999999999991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114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270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47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1181</v>
      </c>
      <c r="E11" s="158">
        <v>34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36</v>
      </c>
      <c r="E12" s="158">
        <v>1</v>
      </c>
    </row>
    <row r="13" spans="1:16" s="1" customFormat="1">
      <c r="A13" s="157">
        <v>36</v>
      </c>
      <c r="B13" s="159" t="s">
        <v>268</v>
      </c>
      <c r="C13" s="158">
        <v>300335</v>
      </c>
      <c r="D13" s="158">
        <v>332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260</v>
      </c>
      <c r="C15" s="158">
        <v>305299</v>
      </c>
      <c r="D15" s="158">
        <v>1127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16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98</v>
      </c>
      <c r="E17" s="158">
        <v>2</v>
      </c>
    </row>
    <row r="18" spans="1:5" s="1" customFormat="1">
      <c r="A18" s="157">
        <v>72</v>
      </c>
      <c r="B18" s="159" t="s">
        <v>233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253</v>
      </c>
      <c r="C19" s="158">
        <v>325365</v>
      </c>
      <c r="D19" s="158">
        <v>67</v>
      </c>
      <c r="E19" s="158">
        <v>4</v>
      </c>
    </row>
    <row r="20" spans="1:5" s="1" customFormat="1">
      <c r="A20" s="157">
        <v>91</v>
      </c>
      <c r="B20" s="159" t="s">
        <v>259</v>
      </c>
      <c r="C20" s="158">
        <v>325268</v>
      </c>
      <c r="D20" s="158">
        <v>19</v>
      </c>
      <c r="E20" s="158">
        <v>1</v>
      </c>
    </row>
    <row r="21" spans="1:5" s="1" customFormat="1">
      <c r="A21" s="157">
        <v>95</v>
      </c>
      <c r="B21" s="159" t="s">
        <v>254</v>
      </c>
      <c r="C21" s="158">
        <v>325990</v>
      </c>
      <c r="D21" s="158">
        <v>11</v>
      </c>
      <c r="E21" s="158">
        <v>2</v>
      </c>
    </row>
    <row r="22" spans="1:5" s="1" customFormat="1">
      <c r="A22" s="157">
        <v>96</v>
      </c>
      <c r="B22" s="159" t="s">
        <v>234</v>
      </c>
      <c r="C22" s="158">
        <v>307770</v>
      </c>
      <c r="D22" s="158">
        <v>197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28</v>
      </c>
      <c r="E23" s="158">
        <v>0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43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49</v>
      </c>
      <c r="E25" s="158">
        <v>1</v>
      </c>
    </row>
    <row r="26" spans="1:5" s="1" customFormat="1" ht="15" customHeight="1">
      <c r="A26" s="157">
        <v>113</v>
      </c>
      <c r="B26" s="159" t="s">
        <v>220</v>
      </c>
      <c r="C26" s="158">
        <v>331489</v>
      </c>
      <c r="D26" s="158">
        <v>73</v>
      </c>
      <c r="E26" s="158">
        <v>0</v>
      </c>
    </row>
    <row r="27" spans="1:5" s="1" customFormat="1">
      <c r="A27" s="157">
        <v>115</v>
      </c>
      <c r="B27" s="159" t="s">
        <v>240</v>
      </c>
      <c r="C27" s="158">
        <v>334851</v>
      </c>
      <c r="D27" s="158">
        <v>222</v>
      </c>
      <c r="E27" s="158">
        <v>4</v>
      </c>
    </row>
    <row r="28" spans="1:5" s="1" customFormat="1">
      <c r="A28" s="157">
        <v>123</v>
      </c>
      <c r="B28" s="159" t="s">
        <v>235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236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43</v>
      </c>
      <c r="E31" s="158">
        <v>0</v>
      </c>
    </row>
    <row r="32" spans="1:5" s="1" customFormat="1">
      <c r="A32" s="157">
        <v>136</v>
      </c>
      <c r="B32" s="159" t="s">
        <v>241</v>
      </c>
      <c r="C32" s="158">
        <v>351005</v>
      </c>
      <c r="D32" s="158">
        <v>223</v>
      </c>
      <c r="E32" s="158">
        <v>4</v>
      </c>
    </row>
    <row r="33" spans="1:5" s="1" customFormat="1">
      <c r="A33" s="157">
        <v>142</v>
      </c>
      <c r="B33" s="159" t="s">
        <v>242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143</v>
      </c>
      <c r="B34" s="159" t="s">
        <v>223</v>
      </c>
      <c r="C34" s="158">
        <v>312248</v>
      </c>
      <c r="D34" s="158">
        <v>39</v>
      </c>
      <c r="E34" s="158">
        <v>0</v>
      </c>
    </row>
    <row r="35" spans="1:5" s="1" customFormat="1">
      <c r="A35" s="157">
        <v>146</v>
      </c>
      <c r="B35" s="159" t="s">
        <v>265</v>
      </c>
      <c r="C35" s="158">
        <v>320371</v>
      </c>
      <c r="D35" s="158">
        <v>13</v>
      </c>
      <c r="E35" s="158">
        <v>0</v>
      </c>
    </row>
    <row r="36" spans="1:5" s="1" customFormat="1">
      <c r="A36" s="157">
        <v>153</v>
      </c>
      <c r="B36" s="159" t="s">
        <v>224</v>
      </c>
      <c r="C36" s="158">
        <v>380838</v>
      </c>
      <c r="D36" s="158">
        <v>42</v>
      </c>
      <c r="E36" s="158">
        <v>1</v>
      </c>
    </row>
    <row r="37" spans="1:5" s="1" customFormat="1">
      <c r="A37" s="157">
        <v>171</v>
      </c>
      <c r="B37" s="159" t="s">
        <v>255</v>
      </c>
      <c r="C37" s="158">
        <v>300614</v>
      </c>
      <c r="D37" s="158">
        <v>128</v>
      </c>
      <c r="E37" s="158">
        <v>2</v>
      </c>
    </row>
    <row r="38" spans="1:5" s="1" customFormat="1">
      <c r="A38" s="157">
        <v>205</v>
      </c>
      <c r="B38" s="159" t="s">
        <v>209</v>
      </c>
      <c r="C38" s="158">
        <v>313582</v>
      </c>
      <c r="D38" s="158">
        <v>24</v>
      </c>
      <c r="E38" s="158">
        <v>0</v>
      </c>
    </row>
    <row r="39" spans="1:5" s="1" customFormat="1">
      <c r="A39" s="157">
        <v>231</v>
      </c>
      <c r="B39" s="159" t="s">
        <v>237</v>
      </c>
      <c r="C39" s="158">
        <v>322539</v>
      </c>
      <c r="D39" s="158">
        <v>19</v>
      </c>
      <c r="E39" s="158">
        <v>1</v>
      </c>
    </row>
    <row r="40" spans="1:5" s="1" customFormat="1">
      <c r="A40" s="157">
        <v>240</v>
      </c>
      <c r="B40" s="159" t="s">
        <v>266</v>
      </c>
      <c r="C40" s="158">
        <v>322540</v>
      </c>
      <c r="D40" s="158">
        <v>58</v>
      </c>
      <c r="E40" s="158">
        <v>2</v>
      </c>
    </row>
    <row r="41" spans="1:5" s="1" customFormat="1">
      <c r="A41" s="157">
        <v>242</v>
      </c>
      <c r="B41" s="159" t="s">
        <v>256</v>
      </c>
      <c r="C41" s="158">
        <v>322001</v>
      </c>
      <c r="D41" s="158">
        <v>13</v>
      </c>
      <c r="E41" s="158">
        <v>0</v>
      </c>
    </row>
    <row r="42" spans="1:5" s="1" customFormat="1">
      <c r="A42" s="157">
        <v>251</v>
      </c>
      <c r="B42" s="159" t="s">
        <v>210</v>
      </c>
      <c r="C42" s="158">
        <v>300658</v>
      </c>
      <c r="D42" s="158">
        <v>14</v>
      </c>
      <c r="E42" s="158">
        <v>0</v>
      </c>
    </row>
    <row r="43" spans="1:5" s="1" customFormat="1">
      <c r="A43" s="157">
        <v>270</v>
      </c>
      <c r="B43" s="159" t="s">
        <v>238</v>
      </c>
      <c r="C43" s="158">
        <v>305749</v>
      </c>
      <c r="D43" s="158">
        <v>33</v>
      </c>
      <c r="E43" s="158">
        <v>1</v>
      </c>
    </row>
    <row r="44" spans="1:5" s="1" customFormat="1">
      <c r="A44" s="157">
        <v>272</v>
      </c>
      <c r="B44" s="159" t="s">
        <v>267</v>
      </c>
      <c r="C44" s="158">
        <v>300346</v>
      </c>
      <c r="D44" s="158">
        <v>138</v>
      </c>
      <c r="E44" s="158">
        <v>2</v>
      </c>
    </row>
    <row r="45" spans="1:5" s="1" customFormat="1">
      <c r="A45" s="157">
        <v>274</v>
      </c>
      <c r="B45" s="159" t="s">
        <v>211</v>
      </c>
      <c r="C45" s="158">
        <v>320478</v>
      </c>
      <c r="D45" s="158">
        <v>222</v>
      </c>
      <c r="E45" s="158">
        <v>6</v>
      </c>
    </row>
    <row r="46" spans="1:5" s="1" customFormat="1">
      <c r="A46" s="157">
        <v>286</v>
      </c>
      <c r="B46" s="159" t="s">
        <v>243</v>
      </c>
      <c r="C46" s="158">
        <v>306500</v>
      </c>
      <c r="D46" s="158">
        <v>28</v>
      </c>
      <c r="E46" s="158">
        <v>0</v>
      </c>
    </row>
    <row r="47" spans="1:5" s="1" customFormat="1">
      <c r="A47" s="157">
        <v>288</v>
      </c>
      <c r="B47" s="159" t="s">
        <v>212</v>
      </c>
      <c r="C47" s="158">
        <v>300647</v>
      </c>
      <c r="D47" s="158">
        <v>3</v>
      </c>
      <c r="E47" s="158">
        <v>0</v>
      </c>
    </row>
    <row r="48" spans="1:5" s="1" customFormat="1">
      <c r="A48" s="157">
        <v>290</v>
      </c>
      <c r="B48" s="159" t="s">
        <v>225</v>
      </c>
      <c r="C48" s="158">
        <v>300506</v>
      </c>
      <c r="D48" s="158">
        <v>11</v>
      </c>
      <c r="E48" s="158">
        <v>0</v>
      </c>
    </row>
    <row r="49" spans="1:5" s="1" customFormat="1">
      <c r="A49" s="157">
        <v>295</v>
      </c>
      <c r="B49" s="159" t="s">
        <v>244</v>
      </c>
      <c r="C49" s="158">
        <v>300539</v>
      </c>
      <c r="D49" s="158">
        <v>0</v>
      </c>
      <c r="E49" s="158">
        <v>0</v>
      </c>
    </row>
    <row r="50" spans="1:5" s="1" customFormat="1">
      <c r="A50" s="157">
        <v>296</v>
      </c>
      <c r="B50" s="159" t="s">
        <v>213</v>
      </c>
      <c r="C50" s="158">
        <v>300528</v>
      </c>
      <c r="D50" s="158">
        <v>71</v>
      </c>
      <c r="E50" s="158">
        <v>1</v>
      </c>
    </row>
    <row r="51" spans="1:5" s="1" customFormat="1">
      <c r="A51" s="157">
        <v>297</v>
      </c>
      <c r="B51" s="159" t="s">
        <v>226</v>
      </c>
      <c r="C51" s="158">
        <v>300584</v>
      </c>
      <c r="D51" s="158">
        <v>0</v>
      </c>
      <c r="E51" s="158">
        <v>0</v>
      </c>
    </row>
    <row r="52" spans="1:5" s="1" customFormat="1">
      <c r="A52" s="157">
        <v>298</v>
      </c>
      <c r="B52" s="159" t="s">
        <v>214</v>
      </c>
      <c r="C52" s="158">
        <v>320984</v>
      </c>
      <c r="D52" s="158">
        <v>4</v>
      </c>
      <c r="E52" s="158">
        <v>0</v>
      </c>
    </row>
    <row r="53" spans="1:5" s="1" customFormat="1">
      <c r="A53" s="157">
        <v>305</v>
      </c>
      <c r="B53" s="159" t="s">
        <v>215</v>
      </c>
      <c r="C53" s="158">
        <v>307123</v>
      </c>
      <c r="D53" s="158">
        <v>34</v>
      </c>
      <c r="E53" s="158">
        <v>0</v>
      </c>
    </row>
    <row r="54" spans="1:5" s="1" customFormat="1">
      <c r="A54" s="157">
        <v>311</v>
      </c>
      <c r="B54" s="159" t="s">
        <v>245</v>
      </c>
      <c r="C54" s="158">
        <v>380106</v>
      </c>
      <c r="D54" s="158">
        <v>0</v>
      </c>
      <c r="E54" s="158">
        <v>0</v>
      </c>
    </row>
    <row r="55" spans="1:5" s="1" customFormat="1" ht="28.8">
      <c r="A55" s="157">
        <v>313</v>
      </c>
      <c r="B55" s="159" t="s">
        <v>246</v>
      </c>
      <c r="C55" s="158">
        <v>380883</v>
      </c>
      <c r="D55" s="158">
        <v>0</v>
      </c>
      <c r="E55" s="158">
        <v>0</v>
      </c>
    </row>
    <row r="56" spans="1:5" s="1" customFormat="1" ht="28.8">
      <c r="A56" s="157">
        <v>320</v>
      </c>
      <c r="B56" s="159" t="s">
        <v>261</v>
      </c>
      <c r="C56" s="158">
        <v>380281</v>
      </c>
      <c r="D56" s="158">
        <v>30</v>
      </c>
      <c r="E56" s="158">
        <v>3</v>
      </c>
    </row>
    <row r="57" spans="1:5" s="1" customFormat="1">
      <c r="A57" s="157">
        <v>329</v>
      </c>
      <c r="B57" s="159" t="s">
        <v>247</v>
      </c>
      <c r="C57" s="158">
        <v>380366</v>
      </c>
      <c r="D57" s="158">
        <v>1</v>
      </c>
      <c r="E57" s="158">
        <v>0</v>
      </c>
    </row>
    <row r="58" spans="1:5" s="1" customFormat="1">
      <c r="A58" s="157">
        <v>331</v>
      </c>
      <c r="B58" s="159" t="s">
        <v>248</v>
      </c>
      <c r="C58" s="158">
        <v>380441</v>
      </c>
      <c r="D58" s="158">
        <v>0</v>
      </c>
      <c r="E58" s="158">
        <v>0</v>
      </c>
    </row>
    <row r="59" spans="1:5" s="1" customFormat="1">
      <c r="A59" s="157">
        <v>381</v>
      </c>
      <c r="B59" s="159" t="s">
        <v>227</v>
      </c>
      <c r="C59" s="158">
        <v>313009</v>
      </c>
      <c r="D59" s="158">
        <v>8</v>
      </c>
      <c r="E59" s="158">
        <v>0</v>
      </c>
    </row>
    <row r="60" spans="1:5" s="1" customFormat="1">
      <c r="A60" s="157">
        <v>386</v>
      </c>
      <c r="B60" s="159" t="s">
        <v>257</v>
      </c>
      <c r="C60" s="158">
        <v>380526</v>
      </c>
      <c r="D60" s="158">
        <v>30</v>
      </c>
      <c r="E60" s="158">
        <v>0</v>
      </c>
    </row>
    <row r="61" spans="1:5" s="1" customFormat="1">
      <c r="A61" s="157">
        <v>387</v>
      </c>
      <c r="B61" s="159" t="s">
        <v>271</v>
      </c>
      <c r="C61" s="158">
        <v>380548</v>
      </c>
      <c r="D61" s="158">
        <v>5</v>
      </c>
      <c r="E61" s="158">
        <v>0</v>
      </c>
    </row>
    <row r="62" spans="1:5" s="1" customFormat="1">
      <c r="A62" s="157">
        <v>389</v>
      </c>
      <c r="B62" s="159" t="s">
        <v>228</v>
      </c>
      <c r="C62" s="158">
        <v>380582</v>
      </c>
      <c r="D62" s="158">
        <v>14</v>
      </c>
      <c r="E62" s="158">
        <v>0</v>
      </c>
    </row>
    <row r="63" spans="1:5" s="1" customFormat="1">
      <c r="A63" s="157">
        <v>392</v>
      </c>
      <c r="B63" s="159" t="s">
        <v>216</v>
      </c>
      <c r="C63" s="158">
        <v>380634</v>
      </c>
      <c r="D63" s="158">
        <v>148</v>
      </c>
      <c r="E63" s="158">
        <v>3</v>
      </c>
    </row>
    <row r="64" spans="1:5" s="1" customFormat="1">
      <c r="A64" s="157">
        <v>394</v>
      </c>
      <c r="B64" s="159" t="s">
        <v>249</v>
      </c>
      <c r="C64" s="158">
        <v>380645</v>
      </c>
      <c r="D64" s="158">
        <v>5</v>
      </c>
      <c r="E64" s="158">
        <v>0</v>
      </c>
    </row>
    <row r="65" spans="1:5" s="1" customFormat="1">
      <c r="A65" s="157">
        <v>395</v>
      </c>
      <c r="B65" s="159" t="s">
        <v>239</v>
      </c>
      <c r="C65" s="158">
        <v>377090</v>
      </c>
      <c r="D65" s="158">
        <v>4</v>
      </c>
      <c r="E65" s="158">
        <v>0</v>
      </c>
    </row>
    <row r="66" spans="1:5" s="1" customFormat="1">
      <c r="A66" s="157">
        <v>407</v>
      </c>
      <c r="B66" s="159" t="s">
        <v>250</v>
      </c>
      <c r="C66" s="158">
        <v>380731</v>
      </c>
      <c r="D66" s="158">
        <v>0</v>
      </c>
      <c r="E66" s="158">
        <v>0</v>
      </c>
    </row>
    <row r="67" spans="1:5" s="1" customFormat="1">
      <c r="A67" s="157">
        <v>455</v>
      </c>
      <c r="B67" s="159" t="s">
        <v>251</v>
      </c>
      <c r="C67" s="158">
        <v>380797</v>
      </c>
      <c r="D67" s="158">
        <v>0</v>
      </c>
      <c r="E67" s="158">
        <v>0</v>
      </c>
    </row>
    <row r="68" spans="1:5" s="1" customFormat="1">
      <c r="A68" s="157">
        <v>512</v>
      </c>
      <c r="B68" s="159" t="s">
        <v>229</v>
      </c>
      <c r="C68" s="158">
        <v>380894</v>
      </c>
      <c r="D68" s="158">
        <v>0</v>
      </c>
      <c r="E68" s="158">
        <v>0</v>
      </c>
    </row>
    <row r="69" spans="1:5" s="1" customFormat="1">
      <c r="A69" s="157">
        <v>553</v>
      </c>
      <c r="B69" s="159" t="s">
        <v>218</v>
      </c>
      <c r="C69" s="158">
        <v>380946</v>
      </c>
      <c r="D69" s="158">
        <v>0</v>
      </c>
      <c r="E69" s="158">
        <v>0</v>
      </c>
    </row>
    <row r="70" spans="1:5" s="1" customFormat="1">
      <c r="A70" s="157">
        <v>634</v>
      </c>
      <c r="B70" s="159" t="s">
        <v>258</v>
      </c>
      <c r="C70" s="158">
        <v>339016</v>
      </c>
      <c r="D70" s="158">
        <v>0</v>
      </c>
      <c r="E70" s="158">
        <v>0</v>
      </c>
    </row>
    <row r="71" spans="1:5" s="1" customFormat="1">
      <c r="A71" s="157">
        <v>694</v>
      </c>
      <c r="B71" s="159" t="s">
        <v>230</v>
      </c>
      <c r="C71" s="158">
        <v>339050</v>
      </c>
      <c r="D71" s="158">
        <v>41</v>
      </c>
      <c r="E71" s="158">
        <v>0</v>
      </c>
    </row>
    <row r="72" spans="1:5" s="1" customFormat="1">
      <c r="A72" s="157">
        <v>774</v>
      </c>
      <c r="B72" s="159" t="s">
        <v>252</v>
      </c>
      <c r="C72" s="158">
        <v>339072</v>
      </c>
      <c r="D72" s="158">
        <v>19</v>
      </c>
      <c r="E72" s="158">
        <v>0</v>
      </c>
    </row>
    <row r="73" spans="1:5" s="1" customFormat="1">
      <c r="A73" s="157"/>
      <c r="B73" s="149" t="s">
        <v>269</v>
      </c>
      <c r="C73" s="158"/>
      <c r="D73" s="161">
        <v>5108</v>
      </c>
      <c r="E73" s="161">
        <v>114</v>
      </c>
    </row>
    <row r="74" spans="1:5" s="1" customFormat="1">
      <c r="A74" s="157"/>
      <c r="B74" s="149"/>
      <c r="C74" s="158"/>
      <c r="D74" s="161"/>
      <c r="E74" s="161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4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57"/>
      <c r="B86" s="159"/>
      <c r="C86" s="158"/>
      <c r="D86" s="158"/>
      <c r="E86" s="158"/>
    </row>
    <row r="87" spans="1:5" s="1" customFormat="1">
      <c r="A87" s="157"/>
      <c r="B87" s="159"/>
      <c r="C87" s="158"/>
      <c r="D87" s="158"/>
      <c r="E87" s="158"/>
    </row>
    <row r="88" spans="1:5" s="1" customFormat="1">
      <c r="A88" s="157"/>
      <c r="B88" s="159"/>
      <c r="C88" s="158"/>
      <c r="D88" s="158"/>
      <c r="E88" s="158"/>
    </row>
    <row r="89" spans="1:5" s="1" customFormat="1">
      <c r="A89" s="149"/>
      <c r="C89" s="149"/>
      <c r="D89" s="158"/>
      <c r="E89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232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232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232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232</v>
      </c>
    </row>
    <row r="6" spans="1:702" ht="12.75" customHeight="1">
      <c r="A6" s="209" t="s">
        <v>0</v>
      </c>
      <c r="B6" s="211" t="s">
        <v>1</v>
      </c>
      <c r="C6" s="206" t="s">
        <v>51</v>
      </c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</row>
    <row r="7" spans="1:702" s="24" customFormat="1" ht="12.75" customHeight="1">
      <c r="A7" s="209"/>
      <c r="B7" s="211"/>
      <c r="C7" s="204" t="s">
        <v>262</v>
      </c>
      <c r="D7" s="204" t="s">
        <v>263</v>
      </c>
      <c r="E7" s="204" t="s">
        <v>48</v>
      </c>
      <c r="F7" s="204" t="s">
        <v>47</v>
      </c>
      <c r="G7" s="204" t="s">
        <v>46</v>
      </c>
      <c r="H7" s="204" t="s">
        <v>45</v>
      </c>
      <c r="I7" s="204" t="s">
        <v>44</v>
      </c>
      <c r="J7" s="204" t="s">
        <v>43</v>
      </c>
      <c r="K7" s="204" t="s">
        <v>42</v>
      </c>
      <c r="L7" s="204" t="s">
        <v>65</v>
      </c>
      <c r="M7" s="204" t="s">
        <v>264</v>
      </c>
      <c r="N7" s="204" t="s">
        <v>40</v>
      </c>
      <c r="O7" s="204" t="s">
        <v>39</v>
      </c>
      <c r="P7" s="204" t="s">
        <v>53</v>
      </c>
      <c r="Q7" s="204" t="s">
        <v>38</v>
      </c>
      <c r="R7" s="204" t="s">
        <v>37</v>
      </c>
      <c r="S7" s="204" t="s">
        <v>36</v>
      </c>
      <c r="T7" s="204" t="s">
        <v>35</v>
      </c>
    </row>
    <row r="8" spans="1:702" s="24" customFormat="1" ht="12.75" customHeight="1">
      <c r="A8" s="210"/>
      <c r="B8" s="212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</row>
    <row r="9" spans="1:702" s="24" customFormat="1" ht="65.25" customHeight="1">
      <c r="A9" s="210"/>
      <c r="B9" s="212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232</v>
      </c>
    </row>
    <row r="6" spans="1:20" s="31" customFormat="1">
      <c r="A6" s="215" t="s">
        <v>0</v>
      </c>
      <c r="B6" s="204" t="s">
        <v>1</v>
      </c>
      <c r="C6" s="204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56</v>
      </c>
      <c r="M6" s="216" t="s">
        <v>55</v>
      </c>
    </row>
    <row r="7" spans="1:20" s="31" customFormat="1">
      <c r="A7" s="215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216"/>
    </row>
    <row r="8" spans="1:20" ht="27.6">
      <c r="A8" s="215"/>
      <c r="B8" s="204"/>
      <c r="C8" s="204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4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232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4" t="s">
        <v>1</v>
      </c>
      <c r="C6" s="204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4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4" t="s">
        <v>60</v>
      </c>
      <c r="V6" s="204" t="s">
        <v>55</v>
      </c>
    </row>
    <row r="7" spans="1:28" s="33" customFormat="1" ht="15" customHeight="1">
      <c r="A7" s="219"/>
      <c r="B7" s="204"/>
      <c r="C7" s="204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4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4"/>
      <c r="V7" s="204"/>
    </row>
    <row r="8" spans="1:28" ht="55.2">
      <c r="A8" s="219"/>
      <c r="B8" s="204"/>
      <c r="C8" s="204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4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4"/>
      <c r="V8" s="204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232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2024-04-25T19:24:09Z</dcterms:modified>
</cp:coreProperties>
</file>