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7651\Documents\БРАТИ ЦЮ ПАПКУ ДЛЯ РОБОТИ 2022-2023!!!!\!007651\САЙТ_4КВ_23_ДОЛ_ЄВРО_ГРН\окончат для сайта!!!!!\USD_ДЛЯ САЙТА БРАТЬ!!!!\КВ\"/>
    </mc:Choice>
  </mc:AlternateContent>
  <bookViews>
    <workbookView xWindow="0" yWindow="0" windowWidth="19200" windowHeight="6312" tabRatio="304"/>
  </bookViews>
  <sheets>
    <sheet name="1" sheetId="2" r:id="rId1"/>
    <sheet name="1.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tab06">#REF!</definedName>
    <definedName name="__tab07">#REF!</definedName>
    <definedName name="__Tab1">#REF!</definedName>
    <definedName name="__UKR1">#REF!</definedName>
    <definedName name="__UKR2">#REF!</definedName>
    <definedName name="__UKR3">#REF!</definedName>
    <definedName name="_tab06">#REF!</definedName>
    <definedName name="_tab07">#REF!</definedName>
    <definedName name="_Tab1">#REF!</definedName>
    <definedName name="_UKR1">#REF!</definedName>
    <definedName name="_UKR2">#REF!</definedName>
    <definedName name="_UKR3">#REF!</definedName>
    <definedName name="a">#REF!</definedName>
    <definedName name="aaa">#REF!</definedName>
    <definedName name="Agency_List">[1]Control!$H$17:$H$19</definedName>
    <definedName name="All_Data">#REF!</definedName>
    <definedName name="Balance_of_payments">#REF!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RO">#REF!</definedName>
    <definedName name="BUControlSheet_CurrencySelections">[2]Control!$A$19:$A$20</definedName>
    <definedName name="BUControlSheet_FormulaSelections">[2]Control!$A$16:$A$17</definedName>
    <definedName name="BUControlSheet_RevisionSelections">[2]Control!$A$21:$A$22</definedName>
    <definedName name="BUControlSheet_ScaleSelections">[2]Control!$J$35:$J$36</definedName>
    <definedName name="BudArrears">#REF!</definedName>
    <definedName name="budfin">#REF!</definedName>
    <definedName name="Budget">#REF!</definedName>
    <definedName name="budget_financing">#REF!</definedName>
    <definedName name="Central">#REF!</definedName>
    <definedName name="Coordinator_List">[1]Control!$J$20:$J$21</definedName>
    <definedName name="Country">[3]Control!$C$1</definedName>
    <definedName name="ctyList">#REF!</definedName>
    <definedName name="Currency_Def">[1]Control!$BA$330:$BA$487</definedName>
    <definedName name="Current_account">#REF!</definedName>
    <definedName name="DATES">#REF!</definedName>
    <definedName name="DATESA">#REF!</definedName>
    <definedName name="DATESM">#REF!</definedName>
    <definedName name="DATESQ">#REF!</definedName>
    <definedName name="EdssBatchRange">#REF!</definedName>
    <definedName name="Exp_GDP">#REF!</definedName>
    <definedName name="Exp_nom">#REF!</definedName>
    <definedName name="f">#REF!</definedName>
    <definedName name="Foreign_liabilities">#REF!</definedName>
    <definedName name="GDPgrowth">#REF!</definedName>
    <definedName name="Gross_reserves">#REF!</definedName>
    <definedName name="HERE">#REF!</definedName>
    <definedName name="In_millions_of_lei">#REF!</definedName>
    <definedName name="In_millions_of_U.S._dollars">#REF!</definedName>
    <definedName name="k" hidden="1">{"WEO",#N/A,FALSE,"T"}</definedName>
    <definedName name="KEND">#REF!</definedName>
    <definedName name="KMENU">#REF!</definedName>
    <definedName name="liquidity_reserve">#REF!</definedName>
    <definedName name="Local">#REF!</definedName>
    <definedName name="m" hidden="1">{#N/A,#N/A,FALSE,"I";#N/A,#N/A,FALSE,"J";#N/A,#N/A,FALSE,"K";#N/A,#N/A,FALSE,"L";#N/A,#N/A,FALSE,"M";#N/A,#N/A,FALSE,"N";#N/A,#N/A,FALSE,"O"}</definedName>
    <definedName name="MACROS">#REF!</definedName>
    <definedName name="Medium_term_BOP_scenario">#REF!</definedName>
    <definedName name="mn" hidden="1">{"MONA",#N/A,FALSE,"S"}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t_moneyprog">#REF!</definedName>
    <definedName name="NAMES">#REF!</definedName>
    <definedName name="NAMESA">#REF!</definedName>
    <definedName name="NAMESM">#REF!</definedName>
    <definedName name="NAMESQ">#REF!</definedName>
    <definedName name="NFA_assumptions">#REF!</definedName>
    <definedName name="Non_BRO">#REF!</definedName>
    <definedName name="Notes">#REF!</definedName>
    <definedName name="p">[4]labels!#REF!</definedName>
    <definedName name="PEND">#REF!</definedName>
    <definedName name="Pilot2">#REF!</definedName>
    <definedName name="PMENU">#REF!</definedName>
    <definedName name="PRINT_AREA_MI">#REF!</definedName>
    <definedName name="Range_Country">#REF!</definedName>
    <definedName name="Range_DownloadAnnual">[2]Control!$C$4</definedName>
    <definedName name="Range_DownloadDateTime">#REF!</definedName>
    <definedName name="Range_DownloadMonth">[2]Control!$C$2</definedName>
    <definedName name="Range_DownloadQuarter">[2]Control!$C$3</definedName>
    <definedName name="Range_DSTNotes">#REF!</definedName>
    <definedName name="Range_InValidResultsStart">#REF!</definedName>
    <definedName name="Range_NumberofFailuresStart">#REF!</definedName>
    <definedName name="Range_ReportFormName">#REF!</definedName>
    <definedName name="Range_ValidationResultsStart">#REF!</definedName>
    <definedName name="Range_ValidationRulesStart">#REF!</definedName>
    <definedName name="REAL">#REF!</definedName>
    <definedName name="Reporting_Country">[1]Control!$C$1</definedName>
    <definedName name="Reporting_CountryCode">[2]Control!$B$28</definedName>
    <definedName name="Reporting_Currency">[1]Control!$C$5</definedName>
    <definedName name="Reporting_Frequency">[1]Control!$C$8</definedName>
    <definedName name="RevA">#REF!</definedName>
    <definedName name="RevB">#REF!</definedName>
    <definedName name="rrrrr">[5]Control!$A$19:$A$20</definedName>
    <definedName name="rrrrrrrrrr">[5]Control!$C$4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_Def">[1]Control!$V$42:$V$45</definedName>
    <definedName name="sencount" hidden="1">2</definedName>
    <definedName name="SUMMARY1">#REF!</definedName>
    <definedName name="SUMMARY2">#REF!</definedName>
    <definedName name="Taballgastables">#REF!</definedName>
    <definedName name="TabAmort2004">#REF!</definedName>
    <definedName name="TabAssumptionsImports">#REF!</definedName>
    <definedName name="TabCapAccount">#REF!</definedName>
    <definedName name="Tabdebt_historic">#REF!</definedName>
    <definedName name="Tabdebtflow">#REF!</definedName>
    <definedName name="TabExports">#REF!</definedName>
    <definedName name="TabFcredit2007">#REF!</definedName>
    <definedName name="TabFcredit2010">#REF!</definedName>
    <definedName name="TabGas_arrears_to_Russia">#REF!</definedName>
    <definedName name="TabImportdetail">#REF!</definedName>
    <definedName name="TabImports">#REF!</definedName>
    <definedName name="Table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129">#REF!</definedName>
    <definedName name="table130">#REF!</definedName>
    <definedName name="Table135">#REF!,[6]Contents!$A$87:$H$247</definedName>
    <definedName name="Table16_2000">#REF!</definedName>
    <definedName name="Table17">#REF!</definedName>
    <definedName name="Table19">#REF!</definedName>
    <definedName name="Table20">#REF!</definedName>
    <definedName name="Table21">#REF!,[7]Contents!$A$87:$H$247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0">#REF!</definedName>
    <definedName name="Table31">#REF!</definedName>
    <definedName name="Table32">#REF!</definedName>
    <definedName name="Table33">#REF!</definedName>
    <definedName name="Table330">#REF!</definedName>
    <definedName name="Table336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MTBOP2006">#REF!</definedName>
    <definedName name="TabMTbop2010">#REF!</definedName>
    <definedName name="TabMTdebt">#REF!</definedName>
    <definedName name="TabNonfactorServices_and_Income">#REF!</definedName>
    <definedName name="TabOutMon">#REF!</definedName>
    <definedName name="TabsimplifiedBOP">#REF!</definedName>
    <definedName name="TaxArrears">#REF!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>#REF!</definedName>
    <definedName name="Test1">#REF!</definedName>
    <definedName name="Trade_balance">#REF!</definedName>
    <definedName name="trade_figure">#REF!</definedName>
    <definedName name="Uploaded_Currency">[3]Control!$F$17</definedName>
    <definedName name="Uploaded_Scale">[3]Control!$F$18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www">[8]Control!$B$13</definedName>
    <definedName name="Year">[3]Control!$C$3</definedName>
    <definedName name="zDollarGDP">[9]ass!$A$7:$IV$7</definedName>
    <definedName name="zGDPgrowth">#REF!</definedName>
    <definedName name="zIGNFS">#REF!</definedName>
    <definedName name="zImports">#REF!</definedName>
    <definedName name="zLiborUS">#REF!</definedName>
    <definedName name="zReserves">[9]oth!$A$17:$IV$17</definedName>
    <definedName name="zRoWCPIchange">#REF!</definedName>
    <definedName name="zSDReRate">[9]ass!$A$24:$IV$24</definedName>
    <definedName name="zXGNFS">#REF!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hidden="1">{"WEO",#N/A,FALSE,"T"}</definedName>
    <definedName name="_xlnm.Database">#REF!</definedName>
    <definedName name="квефі" hidden="1">{#N/A,#N/A,FALSE,"I";#N/A,#N/A,FALSE,"J";#N/A,#N/A,FALSE,"K";#N/A,#N/A,FALSE,"L";#N/A,#N/A,FALSE,"M";#N/A,#N/A,FALSE,"N";#N/A,#N/A,FALSE,"O"}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0">'1'!$B$1:$I$12</definedName>
    <definedName name="_xlnm.Print_Area" localSheetId="1">'1.1'!$A$2:$AY$21</definedName>
    <definedName name="_xlnm.Print_Area">#REF!</definedName>
    <definedName name="Область_печати_ИМ">#REF!</definedName>
    <definedName name="п" hidden="1">{"MONA",#N/A,FALSE,"S"}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hidden="1">{#N/A,#N/A,FALSE,"I";#N/A,#N/A,FALSE,"J";#N/A,#N/A,FALSE,"K";#N/A,#N/A,FALSE,"L";#N/A,#N/A,FALSE,"M";#N/A,#N/A,FALSE,"N";#N/A,#N/A,FALSE,"O"}</definedName>
    <definedName name="ррпеак" hidden="1">{"MONA",#N/A,FALSE,"S"}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hidden="1">{"MONA",#N/A,FALSE,"S"}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calcChain.xml><?xml version="1.0" encoding="utf-8"?>
<calcChain xmlns="http://schemas.openxmlformats.org/spreadsheetml/2006/main">
  <c r="B12" i="2" l="1"/>
  <c r="S19" i="1" l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S10" i="1"/>
  <c r="R10" i="1"/>
  <c r="Q10" i="1"/>
  <c r="P10" i="1"/>
  <c r="O10" i="1"/>
  <c r="N10" i="1"/>
  <c r="N7" i="1" s="1"/>
  <c r="N6" i="1" s="1"/>
  <c r="M10" i="1"/>
  <c r="L10" i="1"/>
  <c r="K10" i="1"/>
  <c r="K7" i="1" s="1"/>
  <c r="K6" i="1" s="1"/>
  <c r="J10" i="1"/>
  <c r="I10" i="1"/>
  <c r="H10" i="1"/>
  <c r="G10" i="1"/>
  <c r="F10" i="1"/>
  <c r="E10" i="1"/>
  <c r="D10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S7" i="1"/>
  <c r="S6" i="1" s="1"/>
  <c r="O7" i="1"/>
  <c r="O6" i="1" s="1"/>
  <c r="G7" i="1"/>
  <c r="G6" i="1" s="1"/>
  <c r="F7" i="1"/>
  <c r="F6" i="1" s="1"/>
  <c r="J7" i="1" l="1"/>
  <c r="J6" i="1" s="1"/>
  <c r="R7" i="1"/>
  <c r="R6" i="1" s="1"/>
  <c r="H7" i="1"/>
  <c r="E7" i="1"/>
  <c r="E6" i="1" s="1"/>
  <c r="I7" i="1"/>
  <c r="I6" i="1" s="1"/>
  <c r="M7" i="1"/>
  <c r="M6" i="1" s="1"/>
  <c r="Q7" i="1"/>
  <c r="Q6" i="1" s="1"/>
  <c r="D7" i="1"/>
  <c r="D6" i="1" s="1"/>
  <c r="P7" i="1"/>
  <c r="P6" i="1" s="1"/>
  <c r="L7" i="1"/>
  <c r="H6" i="1"/>
  <c r="AY19" i="1"/>
  <c r="AY16" i="1"/>
  <c r="AY13" i="1"/>
  <c r="AY10" i="1"/>
  <c r="AY9" i="1"/>
  <c r="AY8" i="1"/>
  <c r="L6" i="1" l="1"/>
  <c r="AY7" i="1"/>
  <c r="AY6" i="1" s="1"/>
  <c r="AX19" i="1"/>
  <c r="AX16" i="1"/>
  <c r="AX13" i="1"/>
  <c r="AX10" i="1"/>
  <c r="AX9" i="1"/>
  <c r="AX8" i="1"/>
  <c r="AX7" i="1" l="1"/>
  <c r="AX6" i="1" s="1"/>
  <c r="AW8" i="1"/>
  <c r="AW9" i="1"/>
  <c r="AW10" i="1"/>
  <c r="AW13" i="1"/>
  <c r="AW16" i="1"/>
  <c r="AW19" i="1"/>
  <c r="AW7" i="1" l="1"/>
  <c r="AW6" i="1" s="1"/>
  <c r="AV8" i="1" l="1"/>
  <c r="AV9" i="1"/>
  <c r="AV10" i="1"/>
  <c r="AV13" i="1"/>
  <c r="AV16" i="1"/>
  <c r="AV19" i="1"/>
  <c r="AV7" i="1" l="1"/>
  <c r="AV6" i="1" s="1"/>
  <c r="AU10" i="1"/>
  <c r="AU19" i="1" l="1"/>
  <c r="AU16" i="1"/>
  <c r="AU13" i="1"/>
  <c r="AU7" i="1" s="1"/>
  <c r="AU9" i="1"/>
  <c r="AU8" i="1"/>
  <c r="AU6" i="1" l="1"/>
  <c r="AR13" i="1"/>
  <c r="AT19" i="1" l="1"/>
  <c r="AT16" i="1"/>
  <c r="AT13" i="1"/>
  <c r="AT10" i="1"/>
  <c r="AT9" i="1"/>
  <c r="AT8" i="1"/>
  <c r="AT7" i="1" l="1"/>
  <c r="AT6" i="1" s="1"/>
  <c r="AS19" i="1"/>
  <c r="AS16" i="1"/>
  <c r="AS13" i="1"/>
  <c r="AS10" i="1"/>
  <c r="AS9" i="1"/>
  <c r="AS8" i="1"/>
  <c r="AS7" i="1" l="1"/>
  <c r="AS6" i="1" s="1"/>
  <c r="AR10" i="1"/>
  <c r="AR19" i="1"/>
  <c r="AR16" i="1" l="1"/>
  <c r="AR7" i="1"/>
  <c r="AR9" i="1"/>
  <c r="AR8" i="1"/>
  <c r="AR6" i="1" l="1"/>
  <c r="AQ19" i="1" l="1"/>
  <c r="AQ16" i="1"/>
  <c r="AQ13" i="1"/>
  <c r="AQ10" i="1"/>
  <c r="AQ9" i="1"/>
  <c r="AQ8" i="1"/>
  <c r="AQ7" i="1" l="1"/>
  <c r="AQ6" i="1" s="1"/>
  <c r="AP19" i="1"/>
  <c r="AP16" i="1"/>
  <c r="AP13" i="1"/>
  <c r="AP10" i="1"/>
  <c r="AP9" i="1"/>
  <c r="AP8" i="1"/>
  <c r="AP7" i="1" l="1"/>
  <c r="AP6" i="1" s="1"/>
  <c r="AO8" i="1" l="1"/>
  <c r="AO9" i="1"/>
  <c r="AO10" i="1"/>
  <c r="AO13" i="1"/>
  <c r="AO16" i="1"/>
  <c r="AO19" i="1"/>
  <c r="AO7" i="1" l="1"/>
  <c r="AO6" i="1" s="1"/>
  <c r="AJ10" i="1"/>
  <c r="AK10" i="1"/>
  <c r="AL10" i="1"/>
  <c r="AM10" i="1"/>
  <c r="AN13" i="1"/>
  <c r="AN10" i="1"/>
  <c r="AN16" i="1"/>
  <c r="AN19" i="1"/>
  <c r="AN7" i="1" l="1"/>
  <c r="AN6" i="1" s="1"/>
  <c r="AN9" i="1"/>
  <c r="AN8" i="1"/>
  <c r="AF16" i="1" l="1"/>
  <c r="AM19" i="1" l="1"/>
  <c r="AM16" i="1"/>
  <c r="AM13" i="1"/>
  <c r="AM9" i="1"/>
  <c r="AM8" i="1"/>
  <c r="AM7" i="1" l="1"/>
  <c r="AM6" i="1" s="1"/>
  <c r="AL19" i="1"/>
  <c r="AL16" i="1"/>
  <c r="AL13" i="1"/>
  <c r="AL8" i="1"/>
  <c r="AL9" i="1"/>
  <c r="AL7" i="1" l="1"/>
  <c r="AL6" i="1" s="1"/>
  <c r="AI16" i="1"/>
  <c r="T16" i="1"/>
  <c r="AK8" i="1" l="1"/>
  <c r="AK9" i="1"/>
  <c r="AK19" i="1"/>
  <c r="AK16" i="1"/>
  <c r="AK13" i="1"/>
  <c r="AK7" i="1" l="1"/>
  <c r="AK6" i="1" s="1"/>
  <c r="A3" i="1"/>
  <c r="A2" i="1"/>
  <c r="AJ19" i="1" l="1"/>
  <c r="AJ16" i="1"/>
  <c r="AJ13" i="1"/>
  <c r="AJ9" i="1" l="1"/>
  <c r="AJ8" i="1"/>
  <c r="AJ7" i="1" l="1"/>
  <c r="AJ6" i="1" l="1"/>
  <c r="AI19" i="1" l="1"/>
  <c r="AI13" i="1"/>
  <c r="AI10" i="1"/>
  <c r="AI9" i="1"/>
  <c r="AI8" i="1"/>
  <c r="AI7" i="1" l="1"/>
  <c r="AI6" i="1" s="1"/>
  <c r="AH19" i="1"/>
  <c r="AH16" i="1"/>
  <c r="AH13" i="1"/>
  <c r="AH10" i="1"/>
  <c r="AH9" i="1"/>
  <c r="AH8" i="1"/>
  <c r="AH7" i="1" l="1"/>
  <c r="AH6" i="1" s="1"/>
  <c r="AG19" i="1"/>
  <c r="AG16" i="1"/>
  <c r="AG13" i="1"/>
  <c r="AG10" i="1"/>
  <c r="AG9" i="1"/>
  <c r="AG8" i="1"/>
  <c r="AG7" i="1" l="1"/>
  <c r="AG6" i="1" s="1"/>
  <c r="AF19" i="1"/>
  <c r="AF13" i="1"/>
  <c r="AF10" i="1"/>
  <c r="AF9" i="1"/>
  <c r="AF8" i="1"/>
  <c r="AF7" i="1" l="1"/>
  <c r="AE16" i="1"/>
  <c r="AF6" i="1" l="1"/>
  <c r="AE19" i="1"/>
  <c r="AE13" i="1"/>
  <c r="AE10" i="1"/>
  <c r="AE9" i="1"/>
  <c r="AE8" i="1"/>
  <c r="AE7" i="1" l="1"/>
  <c r="AE6" i="1" s="1"/>
  <c r="AD19" i="1"/>
  <c r="AD16" i="1"/>
  <c r="AD13" i="1"/>
  <c r="AD8" i="1"/>
  <c r="AD9" i="1"/>
  <c r="AD10" i="1"/>
  <c r="AD7" i="1" l="1"/>
  <c r="AD6" i="1" s="1"/>
  <c r="AC8" i="1"/>
  <c r="AC19" i="1" l="1"/>
  <c r="AB19" i="1"/>
  <c r="AA19" i="1"/>
  <c r="AC16" i="1"/>
  <c r="AB16" i="1"/>
  <c r="AA16" i="1"/>
  <c r="AC13" i="1"/>
  <c r="AB13" i="1"/>
  <c r="AA13" i="1"/>
  <c r="AC10" i="1"/>
  <c r="AB10" i="1"/>
  <c r="AA10" i="1"/>
  <c r="AC9" i="1"/>
  <c r="AB9" i="1"/>
  <c r="AA9" i="1"/>
  <c r="AB8" i="1"/>
  <c r="AA8" i="1"/>
  <c r="AB7" i="1" l="1"/>
  <c r="AA7" i="1"/>
  <c r="AA6" i="1" s="1"/>
  <c r="AC7" i="1"/>
  <c r="AC6" i="1" s="1"/>
  <c r="AB6" i="1" l="1"/>
  <c r="T8" i="1"/>
  <c r="U8" i="1"/>
  <c r="V8" i="1"/>
  <c r="W8" i="1"/>
  <c r="X8" i="1"/>
  <c r="Y8" i="1"/>
  <c r="Z8" i="1"/>
  <c r="T9" i="1"/>
  <c r="U9" i="1"/>
  <c r="V9" i="1"/>
  <c r="W9" i="1"/>
  <c r="X9" i="1"/>
  <c r="Y9" i="1"/>
  <c r="Z9" i="1"/>
  <c r="Z19" i="1" l="1"/>
  <c r="Z16" i="1"/>
  <c r="Z13" i="1"/>
  <c r="Z10" i="1"/>
  <c r="Z7" i="1" l="1"/>
  <c r="Z6" i="1" s="1"/>
  <c r="Y19" i="1"/>
  <c r="Y16" i="1"/>
  <c r="Y13" i="1"/>
  <c r="Y10" i="1"/>
  <c r="Y7" i="1" l="1"/>
  <c r="Y6" i="1" s="1"/>
  <c r="X19" i="1"/>
  <c r="X16" i="1"/>
  <c r="X13" i="1"/>
  <c r="X10" i="1"/>
  <c r="T10" i="1"/>
  <c r="U10" i="1"/>
  <c r="V10" i="1"/>
  <c r="W10" i="1"/>
  <c r="T13" i="1"/>
  <c r="U13" i="1"/>
  <c r="V13" i="1"/>
  <c r="W13" i="1"/>
  <c r="U16" i="1"/>
  <c r="V16" i="1"/>
  <c r="W16" i="1"/>
  <c r="T19" i="1"/>
  <c r="U19" i="1"/>
  <c r="V19" i="1"/>
  <c r="W19" i="1"/>
  <c r="W7" i="1" l="1"/>
  <c r="W6" i="1" s="1"/>
  <c r="U7" i="1"/>
  <c r="U6" i="1" s="1"/>
  <c r="X7" i="1"/>
  <c r="V7" i="1"/>
  <c r="V6" i="1" s="1"/>
  <c r="T7" i="1"/>
  <c r="A1" i="1"/>
  <c r="T6" i="1" l="1"/>
  <c r="X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6" i="1"/>
  <c r="A4" i="1"/>
  <c r="B2" i="2"/>
  <c r="B1" i="2"/>
</calcChain>
</file>

<file path=xl/sharedStrings.xml><?xml version="1.0" encoding="utf-8"?>
<sst xmlns="http://schemas.openxmlformats.org/spreadsheetml/2006/main" count="94" uniqueCount="45">
  <si>
    <t>РАХУНОК ПОТОЧНИХ ОПЕРАЦІЙ</t>
  </si>
  <si>
    <t xml:space="preserve"> БАЛАНС ТОВАРІВ ТА ПОСЛУГ</t>
  </si>
  <si>
    <t xml:space="preserve">   ЕКСПОРТ ТОВАРІВ ТА ПОСЛУГ</t>
  </si>
  <si>
    <t xml:space="preserve">   ІМПОРТ ТОВАРІВ ТА ПОСЛУГ</t>
  </si>
  <si>
    <t xml:space="preserve">     БАЛАНС ТОВАРІВ</t>
  </si>
  <si>
    <t xml:space="preserve">        ЕКСПОРТ ТОВАРІВ</t>
  </si>
  <si>
    <t xml:space="preserve">        ІМПОРТ ТОВАРІВ </t>
  </si>
  <si>
    <t xml:space="preserve">     БАЛАНС ПОСЛУГ</t>
  </si>
  <si>
    <t xml:space="preserve">        ЕКСПОРТ ПОСЛУГ</t>
  </si>
  <si>
    <t xml:space="preserve">        ІМПОРТ ПОСЛУГ</t>
  </si>
  <si>
    <t xml:space="preserve">        надходження</t>
  </si>
  <si>
    <t xml:space="preserve">        виплати</t>
  </si>
  <si>
    <t>1.1. Поточний рахунок платіжного балансу України (сезонно скориговані дані)</t>
  </si>
  <si>
    <t>1. Сезонно скориговані дані поточного рахунку</t>
  </si>
  <si>
    <t>укр</t>
  </si>
  <si>
    <t>eng</t>
  </si>
  <si>
    <t>1. Seasonally Adjusted Indices of the BOP Current Account</t>
  </si>
  <si>
    <t>1.1 The Current Account of the Balance of Payments of Ukraine (seasonally adjusted data)</t>
  </si>
  <si>
    <t>Million USD</t>
  </si>
  <si>
    <t>Статті платіжного балансу</t>
  </si>
  <si>
    <t>BOP items</t>
  </si>
  <si>
    <t>БАЛАНС ПЕРВИННИХ ДОХОДІВ</t>
  </si>
  <si>
    <t>БАЛАНС ВТОРИННИХ ДОХОДІВ</t>
  </si>
  <si>
    <t xml:space="preserve">CURRENT ACCOUNT </t>
  </si>
  <si>
    <t xml:space="preserve">  BALANCE ON GOODS AND SERVICES </t>
  </si>
  <si>
    <t xml:space="preserve">   EXPORTS OF GOODS AND SERVICES</t>
  </si>
  <si>
    <t xml:space="preserve">   IMPORTS OF GOODS AND SERVICES</t>
  </si>
  <si>
    <t xml:space="preserve">   BALANCE ON TRADE IN GOODS </t>
  </si>
  <si>
    <t xml:space="preserve">       EXPORTS OF GOODS</t>
  </si>
  <si>
    <t xml:space="preserve">       IMPORTS OF GOODS</t>
  </si>
  <si>
    <t xml:space="preserve">  BALANCE ON TRADE IN SERVICES </t>
  </si>
  <si>
    <t xml:space="preserve">       EXPORTS OF SERVICES</t>
  </si>
  <si>
    <t xml:space="preserve">       IMPORTS OF SERVICES</t>
  </si>
  <si>
    <t xml:space="preserve">  BALANCE ON PRIMARY INCOME </t>
  </si>
  <si>
    <t xml:space="preserve">        Receipts</t>
  </si>
  <si>
    <t xml:space="preserve">        Payments</t>
  </si>
  <si>
    <t xml:space="preserve">  BALANCE ON SECONDARY INCOME </t>
  </si>
  <si>
    <t xml:space="preserve">I </t>
  </si>
  <si>
    <t>II</t>
  </si>
  <si>
    <t xml:space="preserve">III </t>
  </si>
  <si>
    <t xml:space="preserve">IV </t>
  </si>
  <si>
    <t>1.1 Поточний рахунок платіжного балансу України (сезонно скориговані дані)</t>
  </si>
  <si>
    <t>Млн дол. США</t>
  </si>
  <si>
    <t>Дата останнього оновлення: 29.03.2024</t>
  </si>
  <si>
    <t>Last updated on: 29.03.2024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</si>
</sst>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г_р_н_._-;\-* #,##0.00\ _г_р_н_._-;_-* &quot;-&quot;??\ _г_р_н_._-;_-@_-"/>
    <numFmt numFmtId="165" formatCode="_(* #,##0.000_);_(* \-#,##0.000_);_(* &quot;--&quot;_);_(@_)"/>
    <numFmt numFmtId="166" formatCode="_-* #,##0_р_._-;\-* #,##0_р_._-;_-* &quot;-&quot;_р_._-;_-@_-"/>
    <numFmt numFmtId="167" formatCode="_-* #,##0.00_р_._-;\-* #,##0.00_р_._-;_-* &quot;-&quot;??_р_._-;_-@_-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\M\o\n\t\h\ \D.\y\y\y\y"/>
    <numFmt numFmtId="171" formatCode="_(* #,##0.00_);_(* \(#,##0.00\);_(* &quot;-&quot;??_);_(@_)"/>
  </numFmts>
  <fonts count="38">
    <font>
      <sz val="10"/>
      <name val="Arial Cyr"/>
      <charset val="204"/>
    </font>
    <font>
      <sz val="10"/>
      <name val="Arial Cyr"/>
      <charset val="204"/>
    </font>
    <font>
      <sz val="10"/>
      <name val="Tms Rmn"/>
    </font>
    <font>
      <sz val="12"/>
      <name val="Times New Roman"/>
      <family val="1"/>
      <charset val="204"/>
    </font>
    <font>
      <u/>
      <sz val="11"/>
      <color indexed="12"/>
      <name val="Times New Roman Cyr"/>
      <charset val="204"/>
    </font>
    <font>
      <b/>
      <sz val="10"/>
      <color indexed="8"/>
      <name val="Verdana"/>
      <family val="2"/>
      <charset val="204"/>
    </font>
    <font>
      <sz val="10"/>
      <name val="Arial"/>
      <family val="2"/>
      <charset val="204"/>
    </font>
    <font>
      <b/>
      <sz val="13"/>
      <color indexed="9"/>
      <name val="Verdana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"/>
      <family val="2"/>
    </font>
    <font>
      <sz val="10"/>
      <name val="Times New Roman"/>
      <family val="1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Arial Cyr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u/>
      <sz val="10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" fontId="5" fillId="2" borderId="1">
      <alignment horizontal="right" vertical="center"/>
    </xf>
    <xf numFmtId="0" fontId="5" fillId="3" borderId="1">
      <alignment horizontal="center" vertical="center"/>
    </xf>
    <xf numFmtId="1" fontId="5" fillId="2" borderId="1">
      <alignment horizontal="right" vertical="center"/>
    </xf>
    <xf numFmtId="0" fontId="6" fillId="2" borderId="0"/>
    <xf numFmtId="0" fontId="7" fillId="4" borderId="1">
      <alignment horizontal="left" vertical="center"/>
    </xf>
    <xf numFmtId="0" fontId="7" fillId="4" borderId="1">
      <alignment horizontal="left" vertical="center"/>
    </xf>
    <xf numFmtId="0" fontId="1" fillId="2" borderId="1">
      <alignment horizontal="left" vertical="center"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0" fillId="0" borderId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4" fillId="0" borderId="0"/>
    <xf numFmtId="0" fontId="6" fillId="0" borderId="0"/>
    <xf numFmtId="0" fontId="3" fillId="0" borderId="0"/>
    <xf numFmtId="0" fontId="2" fillId="0" borderId="0"/>
    <xf numFmtId="171" fontId="11" fillId="0" borderId="0" applyFont="0" applyFill="0" applyBorder="0" applyAlignment="0" applyProtection="0"/>
    <xf numFmtId="0" fontId="15" fillId="5" borderId="0">
      <alignment horizontal="right" vertical="top"/>
    </xf>
    <xf numFmtId="0" fontId="16" fillId="5" borderId="0">
      <alignment horizontal="center" vertical="center"/>
    </xf>
    <xf numFmtId="0" fontId="15" fillId="5" borderId="0">
      <alignment horizontal="left" vertical="top"/>
    </xf>
    <xf numFmtId="0" fontId="15" fillId="5" borderId="0">
      <alignment horizontal="left" vertical="top"/>
    </xf>
    <xf numFmtId="0" fontId="16" fillId="5" borderId="0">
      <alignment horizontal="left" vertical="top"/>
    </xf>
    <xf numFmtId="0" fontId="16" fillId="5" borderId="0">
      <alignment horizontal="right" vertical="top"/>
    </xf>
    <xf numFmtId="0" fontId="16" fillId="5" borderId="0">
      <alignment horizontal="right" vertical="top"/>
    </xf>
    <xf numFmtId="0" fontId="17" fillId="0" borderId="0">
      <alignment vertical="top"/>
    </xf>
    <xf numFmtId="0" fontId="8" fillId="0" borderId="2"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9" fillId="0" borderId="0"/>
    <xf numFmtId="0" fontId="18" fillId="0" borderId="0"/>
    <xf numFmtId="0" fontId="6" fillId="0" borderId="0"/>
    <xf numFmtId="0" fontId="18" fillId="0" borderId="0"/>
    <xf numFmtId="0" fontId="19" fillId="0" borderId="0"/>
    <xf numFmtId="0" fontId="19" fillId="0" borderId="0"/>
    <xf numFmtId="0" fontId="1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164" fontId="18" fillId="0" borderId="0" applyFont="0" applyFill="0" applyBorder="0" applyAlignment="0" applyProtection="0"/>
  </cellStyleXfs>
  <cellXfs count="75">
    <xf numFmtId="0" fontId="0" fillId="0" borderId="0" xfId="0"/>
    <xf numFmtId="0" fontId="24" fillId="2" borderId="0" xfId="0" applyFont="1" applyFill="1"/>
    <xf numFmtId="0" fontId="25" fillId="2" borderId="0" xfId="0" applyFont="1" applyFill="1"/>
    <xf numFmtId="0" fontId="26" fillId="2" borderId="0" xfId="37" applyFont="1" applyFill="1" applyAlignment="1" applyProtection="1"/>
    <xf numFmtId="0" fontId="27" fillId="2" borderId="0" xfId="0" applyFont="1" applyFill="1"/>
    <xf numFmtId="0" fontId="28" fillId="2" borderId="0" xfId="37" applyFont="1" applyFill="1" applyAlignment="1" applyProtection="1">
      <alignment wrapText="1"/>
    </xf>
    <xf numFmtId="2" fontId="28" fillId="2" borderId="0" xfId="37" applyNumberFormat="1" applyFont="1" applyFill="1" applyAlignment="1" applyProtection="1">
      <alignment horizontal="left" wrapText="1"/>
    </xf>
    <xf numFmtId="0" fontId="29" fillId="2" borderId="0" xfId="0" applyFont="1" applyFill="1"/>
    <xf numFmtId="0" fontId="30" fillId="2" borderId="0" xfId="0" applyFont="1" applyFill="1"/>
    <xf numFmtId="0" fontId="30" fillId="2" borderId="0" xfId="37" applyFont="1" applyFill="1" applyAlignment="1" applyProtection="1"/>
    <xf numFmtId="0" fontId="31" fillId="2" borderId="0" xfId="0" applyFont="1" applyFill="1"/>
    <xf numFmtId="0" fontId="32" fillId="2" borderId="0" xfId="0" applyFont="1" applyFill="1"/>
    <xf numFmtId="0" fontId="33" fillId="2" borderId="0" xfId="0" applyFont="1" applyFill="1"/>
    <xf numFmtId="0" fontId="34" fillId="2" borderId="0" xfId="0" applyFont="1" applyFill="1"/>
    <xf numFmtId="0" fontId="31" fillId="6" borderId="0" xfId="0" applyFont="1" applyFill="1"/>
    <xf numFmtId="0" fontId="32" fillId="6" borderId="0" xfId="0" applyFont="1" applyFill="1"/>
    <xf numFmtId="0" fontId="34" fillId="6" borderId="0" xfId="0" applyFont="1" applyFill="1"/>
    <xf numFmtId="3" fontId="34" fillId="6" borderId="0" xfId="0" applyNumberFormat="1" applyFont="1" applyFill="1" applyBorder="1" applyAlignment="1">
      <alignment horizontal="center"/>
    </xf>
    <xf numFmtId="0" fontId="33" fillId="6" borderId="0" xfId="0" applyFont="1" applyFill="1"/>
    <xf numFmtId="3" fontId="33" fillId="6" borderId="0" xfId="25" applyNumberFormat="1" applyFont="1" applyFill="1" applyBorder="1" applyAlignment="1">
      <alignment horizontal="center"/>
    </xf>
    <xf numFmtId="3" fontId="34" fillId="0" borderId="0" xfId="25" applyNumberFormat="1" applyFont="1" applyFill="1" applyBorder="1" applyAlignment="1">
      <alignment horizontal="center"/>
    </xf>
    <xf numFmtId="0" fontId="34" fillId="0" borderId="0" xfId="0" applyFont="1" applyFill="1"/>
    <xf numFmtId="0" fontId="35" fillId="2" borderId="0" xfId="37" applyFont="1" applyFill="1" applyAlignment="1" applyProtection="1"/>
    <xf numFmtId="49" fontId="33" fillId="2" borderId="15" xfId="113" applyNumberFormat="1" applyFont="1" applyFill="1" applyBorder="1" applyAlignment="1">
      <alignment horizontal="center" vertical="center"/>
    </xf>
    <xf numFmtId="49" fontId="33" fillId="2" borderId="3" xfId="113" applyNumberFormat="1" applyFont="1" applyFill="1" applyBorder="1" applyAlignment="1">
      <alignment horizontal="center" vertical="center"/>
    </xf>
    <xf numFmtId="49" fontId="33" fillId="6" borderId="15" xfId="113" applyNumberFormat="1" applyFont="1" applyFill="1" applyBorder="1" applyAlignment="1">
      <alignment horizontal="center" vertical="center"/>
    </xf>
    <xf numFmtId="0" fontId="33" fillId="6" borderId="15" xfId="0" applyFont="1" applyFill="1" applyBorder="1"/>
    <xf numFmtId="3" fontId="33" fillId="6" borderId="8" xfId="25" applyNumberFormat="1" applyFont="1" applyFill="1" applyBorder="1" applyAlignment="1">
      <alignment horizontal="center"/>
    </xf>
    <xf numFmtId="3" fontId="33" fillId="6" borderId="7" xfId="25" applyNumberFormat="1" applyFont="1" applyFill="1" applyBorder="1" applyAlignment="1">
      <alignment horizontal="center"/>
    </xf>
    <xf numFmtId="3" fontId="33" fillId="6" borderId="9" xfId="25" applyNumberFormat="1" applyFont="1" applyFill="1" applyBorder="1" applyAlignment="1">
      <alignment horizontal="center"/>
    </xf>
    <xf numFmtId="0" fontId="33" fillId="6" borderId="3" xfId="0" applyFont="1" applyFill="1" applyBorder="1"/>
    <xf numFmtId="3" fontId="34" fillId="6" borderId="0" xfId="25" applyNumberFormat="1" applyFont="1" applyFill="1" applyBorder="1" applyAlignment="1">
      <alignment horizontal="center"/>
    </xf>
    <xf numFmtId="3" fontId="34" fillId="6" borderId="10" xfId="25" applyNumberFormat="1" applyFont="1" applyFill="1" applyBorder="1" applyAlignment="1">
      <alignment horizontal="center"/>
    </xf>
    <xf numFmtId="3" fontId="34" fillId="6" borderId="11" xfId="25" applyNumberFormat="1" applyFont="1" applyFill="1" applyBorder="1" applyAlignment="1">
      <alignment horizontal="center"/>
    </xf>
    <xf numFmtId="3" fontId="34" fillId="6" borderId="10" xfId="0" applyNumberFormat="1" applyFont="1" applyFill="1" applyBorder="1" applyAlignment="1">
      <alignment horizontal="center"/>
    </xf>
    <xf numFmtId="3" fontId="33" fillId="6" borderId="10" xfId="25" applyNumberFormat="1" applyFont="1" applyFill="1" applyBorder="1" applyAlignment="1">
      <alignment horizontal="center"/>
    </xf>
    <xf numFmtId="3" fontId="33" fillId="6" borderId="0" xfId="0" applyNumberFormat="1" applyFont="1" applyFill="1" applyBorder="1" applyAlignment="1">
      <alignment horizontal="center"/>
    </xf>
    <xf numFmtId="3" fontId="33" fillId="6" borderId="11" xfId="25" applyNumberFormat="1" applyFont="1" applyFill="1" applyBorder="1" applyAlignment="1">
      <alignment horizontal="center"/>
    </xf>
    <xf numFmtId="3" fontId="33" fillId="6" borderId="3" xfId="25" applyNumberFormat="1" applyFont="1" applyFill="1" applyBorder="1" applyAlignment="1">
      <alignment horizontal="center"/>
    </xf>
    <xf numFmtId="0" fontId="34" fillId="6" borderId="0" xfId="0" applyFont="1" applyFill="1" applyBorder="1"/>
    <xf numFmtId="3" fontId="34" fillId="2" borderId="0" xfId="0" applyNumberFormat="1" applyFont="1" applyFill="1"/>
    <xf numFmtId="3" fontId="34" fillId="6" borderId="3" xfId="25" applyNumberFormat="1" applyFont="1" applyFill="1" applyBorder="1" applyAlignment="1">
      <alignment horizontal="center"/>
    </xf>
    <xf numFmtId="0" fontId="33" fillId="6" borderId="16" xfId="0" applyFont="1" applyFill="1" applyBorder="1"/>
    <xf numFmtId="3" fontId="34" fillId="6" borderId="13" xfId="0" applyNumberFormat="1" applyFont="1" applyFill="1" applyBorder="1" applyAlignment="1">
      <alignment horizontal="center"/>
    </xf>
    <xf numFmtId="3" fontId="34" fillId="6" borderId="13" xfId="25" applyNumberFormat="1" applyFont="1" applyFill="1" applyBorder="1" applyAlignment="1">
      <alignment horizontal="center"/>
    </xf>
    <xf numFmtId="3" fontId="34" fillId="6" borderId="12" xfId="0" applyNumberFormat="1" applyFont="1" applyFill="1" applyBorder="1" applyAlignment="1">
      <alignment horizontal="center"/>
    </xf>
    <xf numFmtId="49" fontId="33" fillId="6" borderId="3" xfId="113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0" fontId="36" fillId="6" borderId="8" xfId="0" applyFont="1" applyFill="1" applyBorder="1"/>
    <xf numFmtId="0" fontId="33" fillId="6" borderId="0" xfId="0" applyFont="1" applyFill="1" applyBorder="1"/>
    <xf numFmtId="0" fontId="33" fillId="6" borderId="0" xfId="0" applyFont="1" applyFill="1" applyBorder="1" applyAlignment="1"/>
    <xf numFmtId="0" fontId="33" fillId="6" borderId="13" xfId="0" applyFont="1" applyFill="1" applyBorder="1"/>
    <xf numFmtId="3" fontId="31" fillId="0" borderId="0" xfId="25" applyNumberFormat="1" applyFont="1" applyFill="1" applyBorder="1" applyAlignment="1">
      <alignment horizontal="center"/>
    </xf>
    <xf numFmtId="3" fontId="32" fillId="6" borderId="0" xfId="25" applyNumberFormat="1" applyFont="1" applyFill="1" applyBorder="1" applyAlignment="1">
      <alignment horizontal="center"/>
    </xf>
    <xf numFmtId="0" fontId="31" fillId="0" borderId="0" xfId="0" applyFont="1" applyFill="1"/>
    <xf numFmtId="3" fontId="34" fillId="6" borderId="14" xfId="25" applyNumberFormat="1" applyFont="1" applyFill="1" applyBorder="1" applyAlignment="1">
      <alignment horizontal="center"/>
    </xf>
    <xf numFmtId="0" fontId="33" fillId="2" borderId="4" xfId="112" applyFont="1" applyFill="1" applyBorder="1" applyAlignment="1">
      <alignment horizontal="centerContinuous" vertical="center"/>
    </xf>
    <xf numFmtId="0" fontId="33" fillId="2" borderId="5" xfId="112" applyFont="1" applyFill="1" applyBorder="1" applyAlignment="1">
      <alignment horizontal="centerContinuous" vertical="center"/>
    </xf>
    <xf numFmtId="0" fontId="33" fillId="2" borderId="6" xfId="112" applyFont="1" applyFill="1" applyBorder="1" applyAlignment="1">
      <alignment horizontal="centerContinuous" vertical="center"/>
    </xf>
    <xf numFmtId="49" fontId="33" fillId="2" borderId="7" xfId="113" applyNumberFormat="1" applyFont="1" applyFill="1" applyBorder="1" applyAlignment="1">
      <alignment horizontal="center" vertical="center"/>
    </xf>
    <xf numFmtId="49" fontId="33" fillId="2" borderId="9" xfId="113" applyNumberFormat="1" applyFont="1" applyFill="1" applyBorder="1" applyAlignment="1">
      <alignment horizontal="center" vertical="center"/>
    </xf>
    <xf numFmtId="165" fontId="33" fillId="2" borderId="15" xfId="26" applyNumberFormat="1" applyFont="1" applyFill="1" applyBorder="1" applyAlignment="1">
      <alignment horizontal="center" vertical="center"/>
    </xf>
    <xf numFmtId="165" fontId="33" fillId="2" borderId="3" xfId="26" applyNumberFormat="1" applyFont="1" applyFill="1" applyBorder="1" applyAlignment="1">
      <alignment horizontal="center" vertical="center"/>
    </xf>
    <xf numFmtId="0" fontId="33" fillId="2" borderId="4" xfId="112" applyFont="1" applyFill="1" applyBorder="1" applyAlignment="1">
      <alignment horizontal="center" vertical="center"/>
    </xf>
    <xf numFmtId="0" fontId="33" fillId="2" borderId="5" xfId="112" applyFont="1" applyFill="1" applyBorder="1" applyAlignment="1">
      <alignment horizontal="center" vertical="center"/>
    </xf>
    <xf numFmtId="0" fontId="33" fillId="2" borderId="6" xfId="112" applyFont="1" applyFill="1" applyBorder="1" applyAlignment="1">
      <alignment horizontal="center" vertical="center"/>
    </xf>
    <xf numFmtId="165" fontId="33" fillId="2" borderId="16" xfId="26" applyNumberFormat="1" applyFont="1" applyFill="1" applyBorder="1" applyAlignment="1">
      <alignment horizontal="center" vertical="center"/>
    </xf>
    <xf numFmtId="0" fontId="33" fillId="6" borderId="4" xfId="0" applyFont="1" applyFill="1" applyBorder="1" applyAlignment="1">
      <alignment horizontal="center"/>
    </xf>
    <xf numFmtId="0" fontId="33" fillId="6" borderId="5" xfId="0" applyFont="1" applyFill="1" applyBorder="1" applyAlignment="1">
      <alignment horizontal="center"/>
    </xf>
    <xf numFmtId="0" fontId="33" fillId="6" borderId="6" xfId="0" applyFont="1" applyFill="1" applyBorder="1" applyAlignment="1">
      <alignment horizontal="center"/>
    </xf>
    <xf numFmtId="0" fontId="33" fillId="2" borderId="4" xfId="0" applyFont="1" applyFill="1" applyBorder="1" applyAlignment="1">
      <alignment horizontal="center"/>
    </xf>
    <xf numFmtId="0" fontId="33" fillId="2" borderId="5" xfId="0" applyFont="1" applyFill="1" applyBorder="1" applyAlignment="1">
      <alignment horizontal="center"/>
    </xf>
    <xf numFmtId="0" fontId="33" fillId="2" borderId="6" xfId="0" applyFont="1" applyFill="1" applyBorder="1" applyAlignment="1">
      <alignment horizontal="center"/>
    </xf>
    <xf numFmtId="0" fontId="37" fillId="0" borderId="0" xfId="0" applyFont="1" applyAlignment="1">
      <alignment vertical="center"/>
    </xf>
    <xf numFmtId="0" fontId="32" fillId="0" borderId="0" xfId="0" applyFont="1" applyAlignment="1">
      <alignment vertical="center"/>
    </xf>
  </cellXfs>
  <cellStyles count="123">
    <cellStyle name="Aeia?nnueea" xfId="1"/>
    <cellStyle name="Ãèïåðññûëêà" xfId="2"/>
    <cellStyle name="clsAltData" xfId="3"/>
    <cellStyle name="clsColumnHeader" xfId="4"/>
    <cellStyle name="clsData" xfId="5"/>
    <cellStyle name="clsDefault" xfId="6"/>
    <cellStyle name="clsReportFooter" xfId="7"/>
    <cellStyle name="clsReportHeader" xfId="8"/>
    <cellStyle name="clsRowHeader" xfId="9"/>
    <cellStyle name="Comma [0]䧟Лист3" xfId="10"/>
    <cellStyle name="Comma_Лист1" xfId="11"/>
    <cellStyle name="Currency [0]_Лист1" xfId="12"/>
    <cellStyle name="Currency_Лист1" xfId="13"/>
    <cellStyle name="Date" xfId="14"/>
    <cellStyle name="Fixed" xfId="15"/>
    <cellStyle name="Heading1" xfId="16"/>
    <cellStyle name="Heading2" xfId="17"/>
    <cellStyle name="Iau?iue_Eeno1" xfId="18"/>
    <cellStyle name="Îáû÷íûé_Tranche" xfId="19"/>
    <cellStyle name="Ioe?uaaaoayny aeia?nnueea" xfId="20"/>
    <cellStyle name="Îòêðûâàâøàÿñÿ ãèïåðññûëêà" xfId="21"/>
    <cellStyle name="Normal" xfId="22"/>
    <cellStyle name="Normal 2" xfId="23"/>
    <cellStyle name="Normal_Book1" xfId="24"/>
    <cellStyle name="Normal_Sheet2" xfId="25"/>
    <cellStyle name="Normal_sum" xfId="26"/>
    <cellStyle name="Ôèíàíñîâûé_Tranche" xfId="27"/>
    <cellStyle name="S0" xfId="28"/>
    <cellStyle name="S1" xfId="29"/>
    <cellStyle name="S2" xfId="30"/>
    <cellStyle name="S3" xfId="31"/>
    <cellStyle name="S4" xfId="32"/>
    <cellStyle name="S5" xfId="33"/>
    <cellStyle name="S6" xfId="34"/>
    <cellStyle name="Style 1" xfId="35"/>
    <cellStyle name="Total" xfId="36"/>
    <cellStyle name="Гіперпосилання" xfId="37" builtinId="8"/>
    <cellStyle name="Звичайний" xfId="0" builtinId="0"/>
    <cellStyle name="Обычный 10" xfId="38"/>
    <cellStyle name="Обычный 11" xfId="39"/>
    <cellStyle name="Обычный 12" xfId="40"/>
    <cellStyle name="Обычный 13" xfId="41"/>
    <cellStyle name="Обычный 14" xfId="42"/>
    <cellStyle name="Обычный 15" xfId="43"/>
    <cellStyle name="Обычный 16" xfId="44"/>
    <cellStyle name="Обычный 17" xfId="45"/>
    <cellStyle name="Обычный 18" xfId="46"/>
    <cellStyle name="Обычный 19" xfId="47"/>
    <cellStyle name="Обычный 2" xfId="48"/>
    <cellStyle name="Обычный 2 2" xfId="49"/>
    <cellStyle name="Обычный 2 2 2" xfId="50"/>
    <cellStyle name="Обычный 2 2 3" xfId="51"/>
    <cellStyle name="Обычный 2 2 4" xfId="52"/>
    <cellStyle name="Обычный 2 2 5" xfId="53"/>
    <cellStyle name="Обычный 2 2 6" xfId="54"/>
    <cellStyle name="Обычный 2 2 7" xfId="55"/>
    <cellStyle name="Обычный 2 2_ZB_3KV_2014" xfId="56"/>
    <cellStyle name="Обычный 2 3" xfId="57"/>
    <cellStyle name="Обычный 2 4" xfId="58"/>
    <cellStyle name="Обычный 2 5" xfId="59"/>
    <cellStyle name="Обычный 2 6" xfId="60"/>
    <cellStyle name="Обычный 2 7" xfId="61"/>
    <cellStyle name="Обычный 2_Borg_01_11_201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 2" xfId="74"/>
    <cellStyle name="Обычный 3 2 2" xfId="75"/>
    <cellStyle name="Обычный 3 2_borg01082010-prov_div" xfId="76"/>
    <cellStyle name="Обычный 3_ZB_3KV_2014" xfId="77"/>
    <cellStyle name="Обычный 30" xfId="78"/>
    <cellStyle name="Обычный 31" xfId="79"/>
    <cellStyle name="Обычный 32" xfId="80"/>
    <cellStyle name="Обычный 33" xfId="81"/>
    <cellStyle name="Обычный 34" xfId="82"/>
    <cellStyle name="Обычный 35" xfId="83"/>
    <cellStyle name="Обычный 36" xfId="84"/>
    <cellStyle name="Обычный 37" xfId="85"/>
    <cellStyle name="Обычный 38" xfId="86"/>
    <cellStyle name="Обычный 39" xfId="87"/>
    <cellStyle name="Обычный 4" xfId="88"/>
    <cellStyle name="Обычный 4 2" xfId="89"/>
    <cellStyle name="Обычный 4_ZB_3KV_2014" xfId="90"/>
    <cellStyle name="Обычный 40" xfId="91"/>
    <cellStyle name="Обычный 41" xfId="92"/>
    <cellStyle name="Обычный 42" xfId="93"/>
    <cellStyle name="Обычный 45" xfId="94"/>
    <cellStyle name="Обычный 46" xfId="95"/>
    <cellStyle name="Обычный 47" xfId="96"/>
    <cellStyle name="Обычный 48" xfId="97"/>
    <cellStyle name="Обычный 49" xfId="98"/>
    <cellStyle name="Обычный 5" xfId="99"/>
    <cellStyle name="Обычный 5 2" xfId="100"/>
    <cellStyle name="Обычный 50" xfId="101"/>
    <cellStyle name="Обычный 51" xfId="102"/>
    <cellStyle name="Обычный 52" xfId="103"/>
    <cellStyle name="Обычный 53" xfId="104"/>
    <cellStyle name="Обычный 54" xfId="105"/>
    <cellStyle name="Обычный 6" xfId="106"/>
    <cellStyle name="Обычный 6 2" xfId="107"/>
    <cellStyle name="Обычный 6_ZB_3KV_2014" xfId="108"/>
    <cellStyle name="Обычный 7" xfId="109"/>
    <cellStyle name="Обычный 8" xfId="110"/>
    <cellStyle name="Обычный 9" xfId="111"/>
    <cellStyle name="Обычный_Дин.імпорт" xfId="112"/>
    <cellStyle name="Обычный_Експорт" xfId="113"/>
    <cellStyle name="Процентный 2 2" xfId="114"/>
    <cellStyle name="Процентный 2 3" xfId="115"/>
    <cellStyle name="Процентный 2 4" xfId="116"/>
    <cellStyle name="Процентный 2 5" xfId="117"/>
    <cellStyle name="Процентный 2 6" xfId="118"/>
    <cellStyle name="Процентный 2 7" xfId="119"/>
    <cellStyle name="Процентный 3" xfId="120"/>
    <cellStyle name="Стиль 1" xfId="121"/>
    <cellStyle name="Финансовый 2" xfId="1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15" fmlaLink="$A$1" fmlaRange="$A$3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0</xdr:row>
          <xdr:rowOff>22860</xdr:rowOff>
        </xdr:from>
        <xdr:to>
          <xdr:col>0</xdr:col>
          <xdr:colOff>480060</xdr:colOff>
          <xdr:row>1</xdr:row>
          <xdr:rowOff>121920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swn01s\ICS$\576\576FSI_2008Q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Documents%20and%20Settings\CSONG\Local%20Settings\Temporary%20Internet%20Files\OLK3\BOPuk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\TEMP\ukr2001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0fs01.nbu.bank.gov.ua\work\WINDOWS.98\TEMP\&#1043;&#1072;&#1083;&#1100;%20-%20&#1090;&#1072;&#1073;&#1083;.%20(17%20&#1096;&#1090;.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share\My%20Documents\Ukraine\Reporting\ukrbopcmdec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  <sheetName val="576FSI_2008Q4"/>
      <sheetName val="PRIV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 xml:space="preserve"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Links"/>
    </sheetNames>
    <sheetDataSet>
      <sheetData sheetId="0"/>
      <sheetData sheetId="1"/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Input 1- Bas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Довідники"/>
    </sheetNames>
    <sheetDataSet>
      <sheetData sheetId="0"/>
      <sheetData sheetId="1"/>
      <sheetData sheetId="2">
        <row r="19">
          <cell r="A19" t="str">
            <v>Yes</v>
          </cell>
        </row>
        <row r="20">
          <cell r="A20" t="str">
            <v>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  <sheetName val="інв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146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B13" t="str">
            <v>Country Name</v>
          </cell>
        </row>
      </sheetData>
      <sheetData sheetId="8"/>
      <sheetData sheetId="9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  <sheetName val="C"/>
    </sheetNames>
    <sheetDataSet>
      <sheetData sheetId="0">
        <row r="7">
          <cell r="A7" t="str">
            <v>zDollarGDP</v>
          </cell>
        </row>
      </sheetData>
      <sheetData sheetId="1">
        <row r="17">
          <cell r="A17" t="str">
            <v>zReserves</v>
          </cell>
        </row>
      </sheetData>
      <sheetData sheetId="2">
        <row r="7">
          <cell r="A7" t="str">
            <v>zDollarGDP</v>
          </cell>
        </row>
      </sheetData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43"/>
  <sheetViews>
    <sheetView tabSelected="1" workbookViewId="0">
      <selection activeCell="L12" sqref="L12"/>
    </sheetView>
  </sheetViews>
  <sheetFormatPr defaultColWidth="9.109375" defaultRowHeight="13.8"/>
  <cols>
    <col min="1" max="1" width="10.33203125" style="4" customWidth="1"/>
    <col min="2" max="56" width="9.109375" style="2"/>
    <col min="57" max="77" width="9.109375" style="8"/>
    <col min="78" max="16384" width="9.109375" style="2"/>
  </cols>
  <sheetData>
    <row r="1" spans="1:74">
      <c r="A1" s="4">
        <v>1</v>
      </c>
      <c r="B1" s="1" t="str">
        <f>IF('1'!$A$1=1,BF1,BN1)</f>
        <v>1. Сезонно скориговані дані поточного рахунку</v>
      </c>
      <c r="C1" s="1"/>
      <c r="D1" s="1"/>
      <c r="E1" s="1"/>
      <c r="F1" s="1"/>
      <c r="G1" s="1"/>
      <c r="H1" s="1"/>
      <c r="I1" s="1"/>
      <c r="J1" s="1"/>
      <c r="K1" s="1"/>
      <c r="BF1" s="7" t="s">
        <v>13</v>
      </c>
      <c r="BG1" s="7"/>
      <c r="BH1" s="7"/>
      <c r="BI1" s="7"/>
      <c r="BJ1" s="7"/>
      <c r="BK1" s="7"/>
      <c r="BL1" s="7"/>
      <c r="BM1" s="7"/>
      <c r="BN1" s="7" t="s">
        <v>16</v>
      </c>
      <c r="BO1" s="7"/>
      <c r="BP1" s="7"/>
      <c r="BQ1" s="7"/>
      <c r="BR1" s="7"/>
      <c r="BS1" s="7"/>
      <c r="BT1" s="7"/>
      <c r="BU1" s="7"/>
      <c r="BV1" s="7"/>
    </row>
    <row r="2" spans="1:74">
      <c r="B2" s="3" t="str">
        <f>IF('1'!$A$1=1,BF2,BN2)</f>
        <v>1.1. Поточний рахунок платіжного балансу України (сезонно скориговані дані)</v>
      </c>
      <c r="C2" s="1"/>
      <c r="D2" s="1"/>
      <c r="E2" s="1"/>
      <c r="F2" s="1"/>
      <c r="G2" s="1"/>
      <c r="H2" s="1"/>
      <c r="I2" s="1"/>
      <c r="J2" s="1"/>
      <c r="K2" s="1"/>
      <c r="BF2" s="9" t="s">
        <v>12</v>
      </c>
      <c r="BG2" s="7"/>
      <c r="BH2" s="7"/>
      <c r="BI2" s="7"/>
      <c r="BJ2" s="7"/>
      <c r="BK2" s="7"/>
      <c r="BL2" s="7"/>
      <c r="BM2" s="7"/>
      <c r="BN2" s="9" t="s">
        <v>17</v>
      </c>
      <c r="BO2" s="7"/>
      <c r="BP2" s="7"/>
      <c r="BQ2" s="7"/>
      <c r="BR2" s="7"/>
      <c r="BS2" s="7"/>
      <c r="BT2" s="7"/>
      <c r="BU2" s="7"/>
      <c r="BV2" s="7"/>
    </row>
    <row r="3" spans="1:74">
      <c r="A3" s="5" t="s">
        <v>14</v>
      </c>
    </row>
    <row r="4" spans="1:74">
      <c r="A4" s="6" t="s">
        <v>15</v>
      </c>
    </row>
    <row r="12" spans="1:74">
      <c r="B12" s="73" t="str">
        <f>IF('1'!$A$1=1,B42,B43)</f>
        <v>Дата останнього оновлення: 29.03.2024</v>
      </c>
    </row>
    <row r="41" spans="2:2" ht="15" customHeight="1"/>
    <row r="42" spans="2:2" s="8" customFormat="1">
      <c r="B42" s="74" t="s">
        <v>43</v>
      </c>
    </row>
    <row r="43" spans="2:2" s="8" customFormat="1">
      <c r="B43" s="74" t="s">
        <v>44</v>
      </c>
    </row>
  </sheetData>
  <phoneticPr fontId="22" type="noConversion"/>
  <hyperlinks>
    <hyperlink ref="B2" location="'1.1'!A1" display="1.1. Поточний рахунок платіжного балансу України (сезонно скориговані дані)"/>
    <hyperlink ref="BF2" location="'1.1'!A1" display="1.1. Поточний рахунок платіжного балансу України (сезонно скориговані дані)"/>
    <hyperlink ref="BN2" location="'1.1'!A1" display="1.1. Поточний рахунок платіжного балансу України (сезонно скориговані дані)"/>
  </hyperlinks>
  <pageMargins left="0.75" right="0.75" top="1" bottom="1" header="0.5" footer="0.5"/>
  <pageSetup paperSize="9" orientation="landscape" horizont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autoLine="0" autoPict="0">
                <anchor moveWithCells="1">
                  <from>
                    <xdr:col>0</xdr:col>
                    <xdr:colOff>7620</xdr:colOff>
                    <xdr:row>0</xdr:row>
                    <xdr:rowOff>22860</xdr:rowOff>
                  </from>
                  <to>
                    <xdr:col>0</xdr:col>
                    <xdr:colOff>480060</xdr:colOff>
                    <xdr:row>1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40"/>
  <sheetViews>
    <sheetView zoomScale="58" zoomScaleNormal="58" workbookViewId="0">
      <selection activeCell="L12" sqref="L12"/>
    </sheetView>
  </sheetViews>
  <sheetFormatPr defaultColWidth="9.109375" defaultRowHeight="13.2" outlineLevelCol="2"/>
  <cols>
    <col min="1" max="1" width="39.6640625" style="13" customWidth="1"/>
    <col min="2" max="2" width="35.6640625" style="13" hidden="1" customWidth="1" outlineLevel="2"/>
    <col min="3" max="3" width="37.21875" style="13" hidden="1" customWidth="1" outlineLevel="2"/>
    <col min="4" max="4" width="7.109375" style="13" hidden="1" customWidth="1" outlineLevel="1" collapsed="1"/>
    <col min="5" max="19" width="7.109375" style="13" hidden="1" customWidth="1" outlineLevel="1"/>
    <col min="20" max="22" width="7.88671875" style="13" hidden="1" customWidth="1" outlineLevel="1"/>
    <col min="23" max="23" width="8.6640625" style="13" hidden="1" customWidth="1" outlineLevel="1"/>
    <col min="24" max="24" width="8.109375" style="13" hidden="1" customWidth="1" outlineLevel="1"/>
    <col min="25" max="25" width="7.6640625" style="13" hidden="1" customWidth="1" outlineLevel="1"/>
    <col min="26" max="26" width="7.44140625" style="13" hidden="1" customWidth="1" outlineLevel="1"/>
    <col min="27" max="27" width="7.88671875" style="13" hidden="1" customWidth="1" outlineLevel="1"/>
    <col min="28" max="28" width="7.6640625" style="13" hidden="1" customWidth="1" outlineLevel="1"/>
    <col min="29" max="29" width="8" style="13" hidden="1" customWidth="1" outlineLevel="1"/>
    <col min="30" max="30" width="10.109375" style="13" hidden="1" customWidth="1" outlineLevel="1"/>
    <col min="31" max="31" width="7.88671875" style="13" hidden="1" customWidth="1" outlineLevel="1"/>
    <col min="32" max="32" width="10.109375" style="13" customWidth="1" collapsed="1"/>
    <col min="33" max="34" width="10.109375" style="13" customWidth="1"/>
    <col min="35" max="35" width="8.109375" style="13" customWidth="1"/>
    <col min="36" max="40" width="10.109375" style="13" customWidth="1"/>
    <col min="41" max="48" width="10.109375" style="16" customWidth="1"/>
    <col min="49" max="50" width="10.77734375" style="16" customWidth="1"/>
    <col min="51" max="90" width="9.109375" style="16"/>
    <col min="91" max="101" width="9.109375" style="14"/>
    <col min="102" max="109" width="9.109375" style="10"/>
    <col min="110" max="16384" width="9.109375" style="13"/>
  </cols>
  <sheetData>
    <row r="1" spans="1:111">
      <c r="A1" s="22" t="str">
        <f>IF('1'!$A$1=1,"до змісту","to title")</f>
        <v>до змісту</v>
      </c>
    </row>
    <row r="2" spans="1:111" ht="24" customHeight="1">
      <c r="A2" s="12" t="str">
        <f>IF('1'!$A$1=1,CN2,CX2)</f>
        <v>1.1 Поточний рахунок платіжного балансу України (сезонно скориговані дані)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CN2" s="15" t="s">
        <v>41</v>
      </c>
      <c r="CO2" s="15"/>
      <c r="CP2" s="15"/>
      <c r="CX2" s="11" t="s">
        <v>17</v>
      </c>
      <c r="DF2" s="10"/>
      <c r="DG2" s="10"/>
    </row>
    <row r="3" spans="1:111" s="12" customFormat="1" ht="22.5" customHeight="1">
      <c r="A3" s="13" t="str">
        <f>IF('1'!$A$1=1,CN3,CX3)</f>
        <v>Млн дол. США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5"/>
      <c r="CN3" s="14" t="s">
        <v>42</v>
      </c>
      <c r="CO3" s="14"/>
      <c r="CP3" s="14"/>
      <c r="CQ3" s="15"/>
      <c r="CR3" s="15"/>
      <c r="CS3" s="15"/>
      <c r="CT3" s="15"/>
      <c r="CU3" s="15"/>
      <c r="CV3" s="15"/>
      <c r="CW3" s="15"/>
      <c r="CX3" s="10" t="s">
        <v>18</v>
      </c>
      <c r="CY3" s="11"/>
      <c r="CZ3" s="11"/>
      <c r="DA3" s="11"/>
      <c r="DB3" s="11"/>
      <c r="DC3" s="11"/>
      <c r="DD3" s="11"/>
      <c r="DE3" s="11"/>
      <c r="DF3" s="11"/>
      <c r="DG3" s="11"/>
    </row>
    <row r="4" spans="1:111" ht="15.6" customHeight="1">
      <c r="A4" s="61" t="str">
        <f>IF('1'!$A$1=1,B4,C4)</f>
        <v>Статті платіжного балансу</v>
      </c>
      <c r="B4" s="61" t="s">
        <v>19</v>
      </c>
      <c r="C4" s="61" t="s">
        <v>20</v>
      </c>
      <c r="D4" s="56">
        <v>2012</v>
      </c>
      <c r="E4" s="57"/>
      <c r="F4" s="57"/>
      <c r="G4" s="57"/>
      <c r="H4" s="57">
        <v>2013</v>
      </c>
      <c r="I4" s="57"/>
      <c r="J4" s="57"/>
      <c r="K4" s="58"/>
      <c r="L4" s="63">
        <v>2014</v>
      </c>
      <c r="M4" s="64"/>
      <c r="N4" s="64"/>
      <c r="O4" s="65"/>
      <c r="P4" s="64">
        <v>2015</v>
      </c>
      <c r="Q4" s="64"/>
      <c r="R4" s="64"/>
      <c r="S4" s="65"/>
      <c r="T4" s="63">
        <v>2016</v>
      </c>
      <c r="U4" s="64"/>
      <c r="V4" s="64"/>
      <c r="W4" s="65"/>
      <c r="X4" s="63">
        <v>2017</v>
      </c>
      <c r="Y4" s="64"/>
      <c r="Z4" s="64"/>
      <c r="AA4" s="64"/>
      <c r="AB4" s="63">
        <v>2018</v>
      </c>
      <c r="AC4" s="64"/>
      <c r="AD4" s="64"/>
      <c r="AE4" s="65"/>
      <c r="AF4" s="70">
        <v>2019</v>
      </c>
      <c r="AG4" s="71"/>
      <c r="AH4" s="71"/>
      <c r="AI4" s="72"/>
      <c r="AJ4" s="70">
        <v>2020</v>
      </c>
      <c r="AK4" s="71"/>
      <c r="AL4" s="71"/>
      <c r="AM4" s="72"/>
      <c r="AN4" s="70">
        <v>2021</v>
      </c>
      <c r="AO4" s="71"/>
      <c r="AP4" s="71"/>
      <c r="AQ4" s="72"/>
      <c r="AR4" s="67">
        <v>2022</v>
      </c>
      <c r="AS4" s="68"/>
      <c r="AT4" s="68"/>
      <c r="AU4" s="69"/>
      <c r="AV4" s="67">
        <v>2023</v>
      </c>
      <c r="AW4" s="68"/>
      <c r="AX4" s="68"/>
      <c r="AY4" s="69"/>
      <c r="DF4" s="10"/>
      <c r="DG4" s="10"/>
    </row>
    <row r="5" spans="1:111" ht="15" customHeight="1">
      <c r="A5" s="62"/>
      <c r="B5" s="66"/>
      <c r="C5" s="66"/>
      <c r="D5" s="23" t="s">
        <v>37</v>
      </c>
      <c r="E5" s="23" t="s">
        <v>38</v>
      </c>
      <c r="F5" s="23" t="s">
        <v>39</v>
      </c>
      <c r="G5" s="59" t="s">
        <v>40</v>
      </c>
      <c r="H5" s="60" t="s">
        <v>37</v>
      </c>
      <c r="I5" s="23" t="s">
        <v>38</v>
      </c>
      <c r="J5" s="23" t="s">
        <v>39</v>
      </c>
      <c r="K5" s="23" t="s">
        <v>40</v>
      </c>
      <c r="L5" s="23" t="s">
        <v>37</v>
      </c>
      <c r="M5" s="23" t="s">
        <v>38</v>
      </c>
      <c r="N5" s="23" t="s">
        <v>39</v>
      </c>
      <c r="O5" s="23" t="s">
        <v>40</v>
      </c>
      <c r="P5" s="60" t="s">
        <v>37</v>
      </c>
      <c r="Q5" s="23" t="s">
        <v>38</v>
      </c>
      <c r="R5" s="23" t="s">
        <v>39</v>
      </c>
      <c r="S5" s="23" t="s">
        <v>40</v>
      </c>
      <c r="T5" s="24" t="s">
        <v>37</v>
      </c>
      <c r="U5" s="24" t="s">
        <v>38</v>
      </c>
      <c r="V5" s="24" t="s">
        <v>39</v>
      </c>
      <c r="W5" s="24" t="s">
        <v>40</v>
      </c>
      <c r="X5" s="23" t="s">
        <v>37</v>
      </c>
      <c r="Y5" s="23" t="s">
        <v>38</v>
      </c>
      <c r="Z5" s="23" t="s">
        <v>39</v>
      </c>
      <c r="AA5" s="23" t="s">
        <v>40</v>
      </c>
      <c r="AB5" s="23" t="s">
        <v>37</v>
      </c>
      <c r="AC5" s="23" t="s">
        <v>38</v>
      </c>
      <c r="AD5" s="23" t="s">
        <v>39</v>
      </c>
      <c r="AE5" s="23" t="s">
        <v>40</v>
      </c>
      <c r="AF5" s="23" t="s">
        <v>37</v>
      </c>
      <c r="AG5" s="23" t="s">
        <v>38</v>
      </c>
      <c r="AH5" s="23" t="s">
        <v>39</v>
      </c>
      <c r="AI5" s="23" t="s">
        <v>40</v>
      </c>
      <c r="AJ5" s="23" t="s">
        <v>37</v>
      </c>
      <c r="AK5" s="23" t="s">
        <v>38</v>
      </c>
      <c r="AL5" s="23" t="s">
        <v>39</v>
      </c>
      <c r="AM5" s="23" t="s">
        <v>40</v>
      </c>
      <c r="AN5" s="23" t="s">
        <v>37</v>
      </c>
      <c r="AO5" s="23" t="s">
        <v>38</v>
      </c>
      <c r="AP5" s="25" t="s">
        <v>39</v>
      </c>
      <c r="AQ5" s="23" t="s">
        <v>40</v>
      </c>
      <c r="AR5" s="24" t="s">
        <v>37</v>
      </c>
      <c r="AS5" s="24" t="s">
        <v>38</v>
      </c>
      <c r="AT5" s="46" t="s">
        <v>39</v>
      </c>
      <c r="AU5" s="23" t="s">
        <v>40</v>
      </c>
      <c r="AV5" s="24" t="s">
        <v>37</v>
      </c>
      <c r="AW5" s="24" t="s">
        <v>38</v>
      </c>
      <c r="AX5" s="24" t="s">
        <v>39</v>
      </c>
      <c r="AY5" s="23" t="s">
        <v>40</v>
      </c>
    </row>
    <row r="6" spans="1:111" s="18" customFormat="1" ht="21.9" customHeight="1">
      <c r="A6" s="26" t="str">
        <f>IF('1'!$A$1=1,B6,C6)</f>
        <v>РАХУНОК ПОТОЧНИХ ОПЕРАЦІЙ</v>
      </c>
      <c r="B6" s="26" t="s">
        <v>0</v>
      </c>
      <c r="C6" s="48" t="s">
        <v>23</v>
      </c>
      <c r="D6" s="28">
        <f>D7+D16+D19</f>
        <v>-2982.9827986609598</v>
      </c>
      <c r="E6" s="27">
        <f>E7+E16+E19</f>
        <v>-4602.8545326981757</v>
      </c>
      <c r="F6" s="27">
        <f t="shared" ref="F6:P6" si="0">F7+F16+F19</f>
        <v>-3080.6812160594009</v>
      </c>
      <c r="G6" s="27">
        <f t="shared" si="0"/>
        <v>-3862.8955734552737</v>
      </c>
      <c r="H6" s="27">
        <f t="shared" si="0"/>
        <v>-4327.7216707833131</v>
      </c>
      <c r="I6" s="27">
        <f t="shared" si="0"/>
        <v>-2956.6085704083162</v>
      </c>
      <c r="J6" s="27">
        <f t="shared" si="0"/>
        <v>-5114.0681626497581</v>
      </c>
      <c r="K6" s="27">
        <f t="shared" si="0"/>
        <v>-4340.4228366799507</v>
      </c>
      <c r="L6" s="27">
        <f t="shared" si="0"/>
        <v>-2048.4814049515344</v>
      </c>
      <c r="M6" s="27">
        <f t="shared" si="0"/>
        <v>-1307.746617829725</v>
      </c>
      <c r="N6" s="27">
        <f t="shared" si="0"/>
        <v>-318.93009289295071</v>
      </c>
      <c r="O6" s="27">
        <f t="shared" si="0"/>
        <v>-1302.4630308463643</v>
      </c>
      <c r="P6" s="27">
        <f t="shared" si="0"/>
        <v>3287.9968207784145</v>
      </c>
      <c r="Q6" s="27">
        <f>Q7+Q16+Q19</f>
        <v>-1644.573422197012</v>
      </c>
      <c r="R6" s="27">
        <f>R7+R16+R19</f>
        <v>1289.9441747418782</v>
      </c>
      <c r="S6" s="27">
        <f>S7+S16+S19</f>
        <v>1936.6903546289998</v>
      </c>
      <c r="T6" s="27">
        <f t="shared" ref="T6" si="1">T7+T16+T19</f>
        <v>-331.05669921189349</v>
      </c>
      <c r="U6" s="27">
        <f>U7+U16+U19</f>
        <v>-899.18447865381734</v>
      </c>
      <c r="V6" s="27">
        <f>V7+V16+V19</f>
        <v>-703.53016288384572</v>
      </c>
      <c r="W6" s="27">
        <f>W7+W16+W19</f>
        <v>-136.02222931615893</v>
      </c>
      <c r="X6" s="27">
        <f t="shared" ref="X6:Y6" si="2">X7+X16+X19</f>
        <v>-988.80731276178585</v>
      </c>
      <c r="Y6" s="27">
        <f t="shared" si="2"/>
        <v>-949.09778600919458</v>
      </c>
      <c r="Z6" s="27">
        <f t="shared" ref="Z6:AC6" si="3">Z7+Z16+Z19</f>
        <v>-499.78673423285068</v>
      </c>
      <c r="AA6" s="27">
        <f t="shared" si="3"/>
        <v>-966.08186977509808</v>
      </c>
      <c r="AB6" s="27">
        <f t="shared" si="3"/>
        <v>-1890.9871527882983</v>
      </c>
      <c r="AC6" s="27">
        <f t="shared" si="3"/>
        <v>-1050.115656575992</v>
      </c>
      <c r="AD6" s="27">
        <f t="shared" ref="AD6:AI6" si="4">AD7+AD16+AD19</f>
        <v>-1371.0238398702027</v>
      </c>
      <c r="AE6" s="27">
        <f t="shared" si="4"/>
        <v>-1872.5234921081014</v>
      </c>
      <c r="AF6" s="27">
        <f t="shared" si="4"/>
        <v>-785.83627973247326</v>
      </c>
      <c r="AG6" s="27">
        <f t="shared" si="4"/>
        <v>-2143.2625220024906</v>
      </c>
      <c r="AH6" s="27">
        <f t="shared" si="4"/>
        <v>-2933.1367183265747</v>
      </c>
      <c r="AI6" s="27">
        <f t="shared" si="4"/>
        <v>1515.8950475901602</v>
      </c>
      <c r="AJ6" s="27">
        <f>AJ7+AJ16+AJ19</f>
        <v>1697.4964418581183</v>
      </c>
      <c r="AK6" s="27">
        <f t="shared" ref="AK6:AL6" si="5">AK7+AK16+AK19</f>
        <v>1429.9539389593226</v>
      </c>
      <c r="AL6" s="27">
        <f t="shared" si="5"/>
        <v>1229.2263983416658</v>
      </c>
      <c r="AM6" s="27">
        <f>AM7+AM16+AM19</f>
        <v>788.18202513885922</v>
      </c>
      <c r="AN6" s="27">
        <f>AN7+AN16+AN19</f>
        <v>-704.75089840726014</v>
      </c>
      <c r="AO6" s="27">
        <f>AO7+AO16+AO19</f>
        <v>-713.31462907792047</v>
      </c>
      <c r="AP6" s="27">
        <f>AP7+AP16+AP19</f>
        <v>-140.44274901129211</v>
      </c>
      <c r="AQ6" s="27">
        <f>AQ7+AQ16+AQ19</f>
        <v>-2127.1260735568762</v>
      </c>
      <c r="AR6" s="27">
        <f t="shared" ref="AR6:AV6" si="6">AR7+AR16+AR19</f>
        <v>1992.7328825501781</v>
      </c>
      <c r="AS6" s="27">
        <f t="shared" si="6"/>
        <v>308.46181014797003</v>
      </c>
      <c r="AT6" s="27">
        <f t="shared" si="6"/>
        <v>4685.4661587463024</v>
      </c>
      <c r="AU6" s="27">
        <f t="shared" si="6"/>
        <v>433.48514018064543</v>
      </c>
      <c r="AV6" s="27">
        <f t="shared" si="6"/>
        <v>-1307.9883551631074</v>
      </c>
      <c r="AW6" s="27">
        <f t="shared" ref="AW6:AY6" si="7">AW7+AW16+AW19</f>
        <v>-1255.1204590825764</v>
      </c>
      <c r="AX6" s="27">
        <f t="shared" si="7"/>
        <v>-3973.9763030062268</v>
      </c>
      <c r="AY6" s="29">
        <f t="shared" si="7"/>
        <v>-2412.4126646615678</v>
      </c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</row>
    <row r="7" spans="1:111" s="18" customFormat="1" ht="21.9" customHeight="1">
      <c r="A7" s="30" t="str">
        <f>IF('1'!$A$1=1,B7,C7)</f>
        <v xml:space="preserve"> БАЛАНС ТОВАРІВ ТА ПОСЛУГ</v>
      </c>
      <c r="B7" s="30" t="s">
        <v>1</v>
      </c>
      <c r="C7" s="49" t="s">
        <v>24</v>
      </c>
      <c r="D7" s="32">
        <f>D10+D13</f>
        <v>-3248.9147516893809</v>
      </c>
      <c r="E7" s="31">
        <f t="shared" ref="E7:S9" si="8">E10+E13</f>
        <v>-5104.432805537368</v>
      </c>
      <c r="F7" s="31">
        <f t="shared" si="8"/>
        <v>-2786.6371515448886</v>
      </c>
      <c r="G7" s="31">
        <f t="shared" si="8"/>
        <v>-3437.4171802376882</v>
      </c>
      <c r="H7" s="31">
        <f t="shared" si="8"/>
        <v>-4126.5208212988309</v>
      </c>
      <c r="I7" s="31">
        <f t="shared" si="8"/>
        <v>-2984.4523822011515</v>
      </c>
      <c r="J7" s="31">
        <f t="shared" si="8"/>
        <v>-4860.7611867241903</v>
      </c>
      <c r="K7" s="31">
        <f t="shared" si="8"/>
        <v>-3800.6687086871279</v>
      </c>
      <c r="L7" s="31">
        <f t="shared" si="8"/>
        <v>-1766.9026218881409</v>
      </c>
      <c r="M7" s="31">
        <f t="shared" si="8"/>
        <v>-1470.8422712729289</v>
      </c>
      <c r="N7" s="31">
        <f t="shared" si="8"/>
        <v>-528.73939496270077</v>
      </c>
      <c r="O7" s="31">
        <f t="shared" si="8"/>
        <v>-1129.3162228787392</v>
      </c>
      <c r="P7" s="31">
        <f t="shared" si="8"/>
        <v>-968.03438770992943</v>
      </c>
      <c r="Q7" s="31">
        <f t="shared" si="8"/>
        <v>-701.96487115374975</v>
      </c>
      <c r="R7" s="31">
        <f t="shared" si="8"/>
        <v>-167.59682360124089</v>
      </c>
      <c r="S7" s="31">
        <f t="shared" si="8"/>
        <v>-596.72271874670014</v>
      </c>
      <c r="T7" s="31">
        <f t="shared" ref="T7" si="9">T10+T13</f>
        <v>-2188.8310014214994</v>
      </c>
      <c r="U7" s="31">
        <f t="shared" ref="U7:X9" si="10">U10+U13</f>
        <v>-1056.9442139081793</v>
      </c>
      <c r="V7" s="31">
        <f t="shared" si="10"/>
        <v>-1523.6625783985296</v>
      </c>
      <c r="W7" s="31">
        <f t="shared" si="10"/>
        <v>-1545.0576298292599</v>
      </c>
      <c r="X7" s="31">
        <f t="shared" si="10"/>
        <v>-1919.41577571165</v>
      </c>
      <c r="Y7" s="31">
        <f t="shared" ref="Y7:Z7" si="11">Y10+Y13</f>
        <v>-2401.3478837757898</v>
      </c>
      <c r="Z7" s="31">
        <f t="shared" si="11"/>
        <v>-1902.4233211495698</v>
      </c>
      <c r="AA7" s="31">
        <f t="shared" ref="AA7:AC7" si="12">AA10+AA13</f>
        <v>-2463.4844534724602</v>
      </c>
      <c r="AB7" s="31">
        <f t="shared" si="12"/>
        <v>-2541.6954357891714</v>
      </c>
      <c r="AC7" s="31">
        <f t="shared" si="12"/>
        <v>-2632.5603344466908</v>
      </c>
      <c r="AD7" s="31">
        <f t="shared" ref="AD7:AI7" si="13">AD10+AD13</f>
        <v>-3371.29861153926</v>
      </c>
      <c r="AE7" s="31">
        <f t="shared" si="13"/>
        <v>-2813.4263249808687</v>
      </c>
      <c r="AF7" s="31">
        <f t="shared" si="13"/>
        <v>-2552.1700680069894</v>
      </c>
      <c r="AG7" s="31">
        <f t="shared" si="13"/>
        <v>-3632.5512129981785</v>
      </c>
      <c r="AH7" s="31">
        <f t="shared" si="13"/>
        <v>-3221.3825029525501</v>
      </c>
      <c r="AI7" s="31">
        <f t="shared" si="13"/>
        <v>-3147.2329311450289</v>
      </c>
      <c r="AJ7" s="31">
        <f t="shared" ref="AJ7:AK7" si="14">AJ10+AJ13</f>
        <v>-1741.7567400813787</v>
      </c>
      <c r="AK7" s="31">
        <f t="shared" si="14"/>
        <v>440.60916016529859</v>
      </c>
      <c r="AL7" s="31">
        <f t="shared" ref="AL7" si="15">AL10+AL13</f>
        <v>-307.54504679749016</v>
      </c>
      <c r="AM7" s="31">
        <f t="shared" ref="AM7:AU7" si="16">AM10+AM13</f>
        <v>-834.98319881034968</v>
      </c>
      <c r="AN7" s="31">
        <f t="shared" si="16"/>
        <v>-1288.292110975869</v>
      </c>
      <c r="AO7" s="31">
        <f t="shared" si="16"/>
        <v>27.69641938948871</v>
      </c>
      <c r="AP7" s="31">
        <f t="shared" si="16"/>
        <v>608.68793732615768</v>
      </c>
      <c r="AQ7" s="31">
        <f t="shared" si="16"/>
        <v>-1819.6616546611008</v>
      </c>
      <c r="AR7" s="31">
        <f t="shared" si="16"/>
        <v>-1885.5506643990011</v>
      </c>
      <c r="AS7" s="31">
        <f t="shared" si="16"/>
        <v>-7573.1575387199609</v>
      </c>
      <c r="AT7" s="31">
        <f t="shared" si="16"/>
        <v>-6561.2341123956012</v>
      </c>
      <c r="AU7" s="31">
        <f t="shared" si="16"/>
        <v>-9444.2375319734911</v>
      </c>
      <c r="AV7" s="31">
        <f t="shared" ref="AV7" si="17">AV10+AV13</f>
        <v>-10050.003531629238</v>
      </c>
      <c r="AW7" s="31">
        <f t="shared" ref="AW7:AY7" si="18">AW10+AW13</f>
        <v>-8778.7819040863287</v>
      </c>
      <c r="AX7" s="31">
        <f t="shared" si="18"/>
        <v>-9415.1509635185103</v>
      </c>
      <c r="AY7" s="33">
        <f t="shared" si="18"/>
        <v>-9291.3807126159008</v>
      </c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</row>
    <row r="8" spans="1:111" s="16" customFormat="1" ht="21.9" customHeight="1">
      <c r="A8" s="30" t="str">
        <f>IF('1'!$A$1=1,B8,C8)</f>
        <v xml:space="preserve">   ЕКСПОРТ ТОВАРІВ ТА ПОСЛУГ</v>
      </c>
      <c r="B8" s="30" t="s">
        <v>2</v>
      </c>
      <c r="C8" s="50" t="s">
        <v>25</v>
      </c>
      <c r="D8" s="34">
        <f>D11+D14</f>
        <v>21638.789608689971</v>
      </c>
      <c r="E8" s="17">
        <f t="shared" si="8"/>
        <v>22178.27363418978</v>
      </c>
      <c r="F8" s="17">
        <f t="shared" si="8"/>
        <v>21939.195745933852</v>
      </c>
      <c r="G8" s="17">
        <f t="shared" si="8"/>
        <v>20805.26407904382</v>
      </c>
      <c r="H8" s="17">
        <f t="shared" si="8"/>
        <v>20773.206249409548</v>
      </c>
      <c r="I8" s="17">
        <f t="shared" si="8"/>
        <v>20200.33096030739</v>
      </c>
      <c r="J8" s="17">
        <f t="shared" si="8"/>
        <v>20811.421150293929</v>
      </c>
      <c r="K8" s="17">
        <f t="shared" si="8"/>
        <v>19940.23295168726</v>
      </c>
      <c r="L8" s="17">
        <f t="shared" si="8"/>
        <v>18516.499424977141</v>
      </c>
      <c r="M8" s="17">
        <f t="shared" si="8"/>
        <v>17572.659375581461</v>
      </c>
      <c r="N8" s="17">
        <f t="shared" si="8"/>
        <v>15872.591048696189</v>
      </c>
      <c r="O8" s="17">
        <f t="shared" si="8"/>
        <v>13904.0436907775</v>
      </c>
      <c r="P8" s="17">
        <f t="shared" si="8"/>
        <v>12648.66799814361</v>
      </c>
      <c r="Q8" s="17">
        <f t="shared" si="8"/>
        <v>11794.116993235461</v>
      </c>
      <c r="R8" s="17">
        <f t="shared" si="8"/>
        <v>12023.89668460644</v>
      </c>
      <c r="S8" s="17">
        <f t="shared" si="8"/>
        <v>11531.911955915741</v>
      </c>
      <c r="T8" s="17">
        <f t="shared" ref="T8" si="19">T11+T14</f>
        <v>10186.56653197973</v>
      </c>
      <c r="U8" s="17">
        <f t="shared" si="10"/>
        <v>11404.3159410031</v>
      </c>
      <c r="V8" s="31">
        <f t="shared" si="10"/>
        <v>11897.657628507881</v>
      </c>
      <c r="W8" s="31">
        <f t="shared" si="10"/>
        <v>12463.332427832171</v>
      </c>
      <c r="X8" s="17">
        <f t="shared" si="10"/>
        <v>13067.28795872147</v>
      </c>
      <c r="Y8" s="17">
        <f t="shared" ref="Y8:Z8" si="20">Y11+Y14</f>
        <v>13199.861115166579</v>
      </c>
      <c r="Z8" s="17">
        <f t="shared" si="20"/>
        <v>13670.910026660569</v>
      </c>
      <c r="AA8" s="17">
        <f t="shared" ref="AA8:AB8" si="21">AA11+AA14</f>
        <v>13923.576158078611</v>
      </c>
      <c r="AB8" s="17">
        <f t="shared" si="21"/>
        <v>14260.586453809379</v>
      </c>
      <c r="AC8" s="17">
        <f t="shared" ref="AC8:AI8" si="22">AC11+AC14</f>
        <v>15140.453196376919</v>
      </c>
      <c r="AD8" s="17">
        <f t="shared" si="22"/>
        <v>14687.18651818913</v>
      </c>
      <c r="AE8" s="31">
        <f t="shared" si="22"/>
        <v>14980.70089888109</v>
      </c>
      <c r="AF8" s="17">
        <f t="shared" si="22"/>
        <v>15535.547328926841</v>
      </c>
      <c r="AG8" s="17">
        <f t="shared" si="22"/>
        <v>16199.000721889872</v>
      </c>
      <c r="AH8" s="17">
        <f t="shared" si="22"/>
        <v>16392.891310028441</v>
      </c>
      <c r="AI8" s="31">
        <f t="shared" si="22"/>
        <v>15372.252592306912</v>
      </c>
      <c r="AJ8" s="17">
        <f t="shared" ref="AJ8:AK8" si="23">AJ11+AJ14</f>
        <v>15685.951247648441</v>
      </c>
      <c r="AK8" s="17">
        <f t="shared" si="23"/>
        <v>13984.503784810089</v>
      </c>
      <c r="AL8" s="17">
        <f t="shared" ref="AL8:AM8" si="24">AL11+AL14</f>
        <v>15064.319739271361</v>
      </c>
      <c r="AM8" s="31">
        <f t="shared" si="24"/>
        <v>15768.243793068261</v>
      </c>
      <c r="AN8" s="31">
        <f t="shared" ref="AN8:AU8" si="25">AN11+AN14</f>
        <v>16789.752297880259</v>
      </c>
      <c r="AO8" s="31">
        <f t="shared" si="25"/>
        <v>20562.007513938821</v>
      </c>
      <c r="AP8" s="31">
        <f t="shared" si="25"/>
        <v>22479.072846919429</v>
      </c>
      <c r="AQ8" s="31">
        <f t="shared" si="25"/>
        <v>21421.728096958272</v>
      </c>
      <c r="AR8" s="31">
        <f t="shared" si="25"/>
        <v>17897.602559508508</v>
      </c>
      <c r="AS8" s="31">
        <f t="shared" si="25"/>
        <v>12516.200083474359</v>
      </c>
      <c r="AT8" s="31">
        <f t="shared" si="25"/>
        <v>13967.51328167562</v>
      </c>
      <c r="AU8" s="31">
        <f t="shared" si="25"/>
        <v>13182.745143888789</v>
      </c>
      <c r="AV8" s="31">
        <f t="shared" ref="AV8" si="26">AV11+AV14</f>
        <v>14261.481320942061</v>
      </c>
      <c r="AW8" s="31">
        <f t="shared" ref="AW8:AY8" si="27">AW11+AW14</f>
        <v>13642.919085778351</v>
      </c>
      <c r="AX8" s="31">
        <f t="shared" si="27"/>
        <v>11788.47404227311</v>
      </c>
      <c r="AY8" s="33">
        <f t="shared" si="27"/>
        <v>11596.35637735104</v>
      </c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</row>
    <row r="9" spans="1:111" s="16" customFormat="1" ht="21.9" customHeight="1">
      <c r="A9" s="30" t="str">
        <f>IF('1'!$A$1=1,B9,C9)</f>
        <v xml:space="preserve">   ІМПОРТ ТОВАРІВ ТА ПОСЛУГ</v>
      </c>
      <c r="B9" s="30" t="s">
        <v>3</v>
      </c>
      <c r="C9" s="50" t="s">
        <v>26</v>
      </c>
      <c r="D9" s="34">
        <f t="shared" ref="D9:P9" si="28">D12+D15</f>
        <v>24887.70436037935</v>
      </c>
      <c r="E9" s="17">
        <f t="shared" si="28"/>
        <v>27282.70643972715</v>
      </c>
      <c r="F9" s="17">
        <f t="shared" si="28"/>
        <v>24725.83289747874</v>
      </c>
      <c r="G9" s="17">
        <f t="shared" si="28"/>
        <v>24242.681259281508</v>
      </c>
      <c r="H9" s="17">
        <f t="shared" si="28"/>
        <v>24899.727070708381</v>
      </c>
      <c r="I9" s="17">
        <f t="shared" si="28"/>
        <v>23184.783342508541</v>
      </c>
      <c r="J9" s="17">
        <f t="shared" si="28"/>
        <v>25672.182337018119</v>
      </c>
      <c r="K9" s="17">
        <f t="shared" si="28"/>
        <v>23740.901660374388</v>
      </c>
      <c r="L9" s="17">
        <f t="shared" si="28"/>
        <v>20283.402046865282</v>
      </c>
      <c r="M9" s="17">
        <f t="shared" si="28"/>
        <v>19043.501646854391</v>
      </c>
      <c r="N9" s="17">
        <f t="shared" si="28"/>
        <v>16401.330443658891</v>
      </c>
      <c r="O9" s="17">
        <f t="shared" si="28"/>
        <v>15033.359913656241</v>
      </c>
      <c r="P9" s="17">
        <f t="shared" si="28"/>
        <v>13616.702385853539</v>
      </c>
      <c r="Q9" s="17">
        <f t="shared" si="8"/>
        <v>12496.081864389211</v>
      </c>
      <c r="R9" s="17">
        <f t="shared" si="8"/>
        <v>12191.493508207681</v>
      </c>
      <c r="S9" s="17">
        <f t="shared" si="8"/>
        <v>12128.63467466244</v>
      </c>
      <c r="T9" s="17">
        <f t="shared" ref="T9" si="29">T12+T15</f>
        <v>12375.39753340123</v>
      </c>
      <c r="U9" s="17">
        <f t="shared" si="10"/>
        <v>12461.260154911281</v>
      </c>
      <c r="V9" s="31">
        <f t="shared" si="10"/>
        <v>13421.32020690641</v>
      </c>
      <c r="W9" s="31">
        <f t="shared" si="10"/>
        <v>14008.390057661429</v>
      </c>
      <c r="X9" s="17">
        <f t="shared" si="10"/>
        <v>14986.70373443312</v>
      </c>
      <c r="Y9" s="17">
        <f t="shared" ref="Y9:Z9" si="30">Y12+Y15</f>
        <v>15601.208998942369</v>
      </c>
      <c r="Z9" s="17">
        <f t="shared" si="30"/>
        <v>15573.333347810139</v>
      </c>
      <c r="AA9" s="17">
        <f t="shared" ref="AA9:AC9" si="31">AA12+AA15</f>
        <v>16387.060611551071</v>
      </c>
      <c r="AB9" s="17">
        <f t="shared" si="31"/>
        <v>16802.281889598551</v>
      </c>
      <c r="AC9" s="17">
        <f t="shared" si="31"/>
        <v>17773.013530823609</v>
      </c>
      <c r="AD9" s="17">
        <f t="shared" ref="AD9:AI9" si="32">AD12+AD15</f>
        <v>18058.485129728389</v>
      </c>
      <c r="AE9" s="31">
        <f t="shared" si="32"/>
        <v>17794.12722386196</v>
      </c>
      <c r="AF9" s="17">
        <f t="shared" si="32"/>
        <v>18087.717396933829</v>
      </c>
      <c r="AG9" s="17">
        <f t="shared" si="32"/>
        <v>19831.551934888048</v>
      </c>
      <c r="AH9" s="17">
        <f t="shared" si="32"/>
        <v>19614.273812980991</v>
      </c>
      <c r="AI9" s="31">
        <f t="shared" si="32"/>
        <v>18519.485523451938</v>
      </c>
      <c r="AJ9" s="17">
        <f t="shared" ref="AJ9:AK9" si="33">AJ12+AJ15</f>
        <v>17427.70798772982</v>
      </c>
      <c r="AK9" s="17">
        <f t="shared" si="33"/>
        <v>13543.89462464479</v>
      </c>
      <c r="AL9" s="17">
        <f t="shared" ref="AL9:AM9" si="34">AL12+AL15</f>
        <v>15371.864786068851</v>
      </c>
      <c r="AM9" s="31">
        <f t="shared" si="34"/>
        <v>16603.226991878611</v>
      </c>
      <c r="AN9" s="31">
        <f t="shared" ref="AN9:AU9" si="35">AN12+AN15</f>
        <v>18078.044408856131</v>
      </c>
      <c r="AO9" s="31">
        <f t="shared" si="35"/>
        <v>20534.311094549332</v>
      </c>
      <c r="AP9" s="31">
        <f t="shared" si="35"/>
        <v>21870.384909593271</v>
      </c>
      <c r="AQ9" s="31">
        <f t="shared" si="35"/>
        <v>23241.389751619372</v>
      </c>
      <c r="AR9" s="31">
        <f t="shared" si="35"/>
        <v>19783.15322390751</v>
      </c>
      <c r="AS9" s="31">
        <f t="shared" si="35"/>
        <v>20089.357622194322</v>
      </c>
      <c r="AT9" s="31">
        <f t="shared" si="35"/>
        <v>20528.747394071223</v>
      </c>
      <c r="AU9" s="31">
        <f t="shared" si="35"/>
        <v>22626.98267586228</v>
      </c>
      <c r="AV9" s="31">
        <f t="shared" ref="AV9" si="36">AV12+AV15</f>
        <v>24311.484852571299</v>
      </c>
      <c r="AW9" s="31">
        <f t="shared" ref="AW9:AY9" si="37">AW12+AW15</f>
        <v>22421.700989864679</v>
      </c>
      <c r="AX9" s="31">
        <f t="shared" si="37"/>
        <v>21203.625005791619</v>
      </c>
      <c r="AY9" s="33">
        <f t="shared" si="37"/>
        <v>20887.73708996694</v>
      </c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</row>
    <row r="10" spans="1:111" s="18" customFormat="1" ht="21.9" customHeight="1">
      <c r="A10" s="30" t="str">
        <f>IF('1'!$A$1=1,B10,C10)</f>
        <v xml:space="preserve">     БАЛАНС ТОВАРІВ</v>
      </c>
      <c r="B10" s="30" t="s">
        <v>4</v>
      </c>
      <c r="C10" s="49" t="s">
        <v>27</v>
      </c>
      <c r="D10" s="35">
        <f>D11-D12</f>
        <v>-5355.1821473355012</v>
      </c>
      <c r="E10" s="19">
        <f t="shared" ref="E10:P10" si="38">E11-E12</f>
        <v>-6956.0368321327987</v>
      </c>
      <c r="F10" s="19">
        <f t="shared" si="38"/>
        <v>-4905.8158835388986</v>
      </c>
      <c r="G10" s="19">
        <f t="shared" si="38"/>
        <v>-4880.8940429544982</v>
      </c>
      <c r="H10" s="19">
        <f t="shared" si="38"/>
        <v>-5629.5141371324007</v>
      </c>
      <c r="I10" s="19">
        <f t="shared" si="38"/>
        <v>-4639.3420137620014</v>
      </c>
      <c r="J10" s="19">
        <f t="shared" si="38"/>
        <v>-7218.8318478788005</v>
      </c>
      <c r="K10" s="19">
        <f t="shared" si="38"/>
        <v>-4709.9795135184977</v>
      </c>
      <c r="L10" s="19">
        <f t="shared" si="38"/>
        <v>-2783.930370370701</v>
      </c>
      <c r="M10" s="19">
        <f t="shared" si="38"/>
        <v>-2001.4928773285992</v>
      </c>
      <c r="N10" s="19">
        <f t="shared" si="38"/>
        <v>-1005.499616475201</v>
      </c>
      <c r="O10" s="19">
        <f t="shared" si="38"/>
        <v>-1694.1351122515989</v>
      </c>
      <c r="P10" s="19">
        <f t="shared" si="38"/>
        <v>-1480.9377449434196</v>
      </c>
      <c r="Q10" s="19">
        <f>Q11-Q12</f>
        <v>-1007.3473726372595</v>
      </c>
      <c r="R10" s="19">
        <f>R11-R12</f>
        <v>-365.07650653311066</v>
      </c>
      <c r="S10" s="19">
        <f>S11-S12</f>
        <v>-704.59968228051002</v>
      </c>
      <c r="T10" s="19">
        <f t="shared" ref="T10" si="39">T11-T12</f>
        <v>-2376.6295614523597</v>
      </c>
      <c r="U10" s="19">
        <f>U11-U12</f>
        <v>-1166.4986626842292</v>
      </c>
      <c r="V10" s="19">
        <f>V11-V12</f>
        <v>-1494.7082583527099</v>
      </c>
      <c r="W10" s="19">
        <f>W11-W12</f>
        <v>-1782.4387953262503</v>
      </c>
      <c r="X10" s="19">
        <f t="shared" ref="X10:Y10" si="40">X11-X12</f>
        <v>-2084.1069487066598</v>
      </c>
      <c r="Y10" s="19">
        <f t="shared" si="40"/>
        <v>-2632.3517691119596</v>
      </c>
      <c r="Z10" s="19">
        <f t="shared" ref="Z10:AC10" si="41">Z11-Z12</f>
        <v>-2193.4612055530997</v>
      </c>
      <c r="AA10" s="19">
        <f t="shared" si="41"/>
        <v>-2688.1031788661003</v>
      </c>
      <c r="AB10" s="19">
        <f t="shared" si="41"/>
        <v>-2768.2493897797012</v>
      </c>
      <c r="AC10" s="19">
        <f t="shared" si="41"/>
        <v>-2934.6016129134005</v>
      </c>
      <c r="AD10" s="19">
        <f t="shared" ref="AD10:AI10" si="42">AD11-AD12</f>
        <v>-3800.3934661444</v>
      </c>
      <c r="AE10" s="19">
        <f t="shared" si="42"/>
        <v>-3171.298734243499</v>
      </c>
      <c r="AF10" s="19">
        <f t="shared" si="42"/>
        <v>-2944.8684319840995</v>
      </c>
      <c r="AG10" s="19">
        <f t="shared" si="42"/>
        <v>-4025.7517089315988</v>
      </c>
      <c r="AH10" s="19">
        <f t="shared" si="42"/>
        <v>-3675.7110295534003</v>
      </c>
      <c r="AI10" s="19">
        <f t="shared" si="42"/>
        <v>-3643.1950468354989</v>
      </c>
      <c r="AJ10" s="19">
        <f t="shared" ref="AJ10:AU10" si="43">AJ11-AJ12</f>
        <v>-2331.6190308690984</v>
      </c>
      <c r="AK10" s="19">
        <f t="shared" si="43"/>
        <v>-1063.0357849208012</v>
      </c>
      <c r="AL10" s="19">
        <f t="shared" si="43"/>
        <v>-1422.0309796292004</v>
      </c>
      <c r="AM10" s="19">
        <f t="shared" si="43"/>
        <v>-1944.1468012468995</v>
      </c>
      <c r="AN10" s="19">
        <f t="shared" si="43"/>
        <v>-2293.7626150561991</v>
      </c>
      <c r="AO10" s="19">
        <f t="shared" si="43"/>
        <v>-1043.8935528873008</v>
      </c>
      <c r="AP10" s="19">
        <f t="shared" si="43"/>
        <v>-377.34377804120231</v>
      </c>
      <c r="AQ10" s="19">
        <f t="shared" si="43"/>
        <v>-2692.027785329301</v>
      </c>
      <c r="AR10" s="19">
        <f t="shared" si="43"/>
        <v>-1357.6424336925011</v>
      </c>
      <c r="AS10" s="19">
        <f t="shared" si="43"/>
        <v>-4389.5267802758608</v>
      </c>
      <c r="AT10" s="19">
        <f t="shared" si="43"/>
        <v>-3412.0957648422009</v>
      </c>
      <c r="AU10" s="19">
        <f t="shared" si="43"/>
        <v>-5305.699958081681</v>
      </c>
      <c r="AV10" s="19">
        <f t="shared" ref="AV10:AY10" si="44">AV11-AV12</f>
        <v>-6370.6130752229983</v>
      </c>
      <c r="AW10" s="19">
        <f t="shared" si="44"/>
        <v>-7235.8749160465395</v>
      </c>
      <c r="AX10" s="19">
        <f t="shared" si="44"/>
        <v>-7944.6084771279702</v>
      </c>
      <c r="AY10" s="37">
        <f t="shared" si="44"/>
        <v>-7308.4032394202704</v>
      </c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</row>
    <row r="11" spans="1:111" s="20" customFormat="1" ht="21.9" customHeight="1">
      <c r="A11" s="30" t="str">
        <f>IF('1'!$A$1=1,B11,C11)</f>
        <v xml:space="preserve">        ЕКСПОРТ ТОВАРІВ</v>
      </c>
      <c r="B11" s="41" t="s">
        <v>5</v>
      </c>
      <c r="C11" s="31" t="s">
        <v>28</v>
      </c>
      <c r="D11" s="34">
        <v>16018.557352796</v>
      </c>
      <c r="E11" s="17">
        <v>16641.9569840269</v>
      </c>
      <c r="F11" s="17">
        <v>16133.0135666234</v>
      </c>
      <c r="G11" s="17">
        <v>15673.847456441201</v>
      </c>
      <c r="H11" s="17">
        <v>15512.238939828099</v>
      </c>
      <c r="I11" s="17">
        <v>14629.7073730214</v>
      </c>
      <c r="J11" s="17">
        <v>14378.326688239</v>
      </c>
      <c r="K11" s="17">
        <v>14684.303907178601</v>
      </c>
      <c r="L11" s="17">
        <v>14007.8233701834</v>
      </c>
      <c r="M11" s="17">
        <v>13809.8381631713</v>
      </c>
      <c r="N11" s="17">
        <v>12463.6941437267</v>
      </c>
      <c r="O11" s="17">
        <v>10568.753828814701</v>
      </c>
      <c r="P11" s="17">
        <v>9353.2973454536805</v>
      </c>
      <c r="Q11" s="17">
        <v>8647.2381737412106</v>
      </c>
      <c r="R11" s="17">
        <v>9004.6491491603101</v>
      </c>
      <c r="S11" s="17">
        <v>8513.6440230236603</v>
      </c>
      <c r="T11" s="17">
        <v>7129.3630013658703</v>
      </c>
      <c r="U11" s="17">
        <v>8364.6166778620409</v>
      </c>
      <c r="V11" s="31">
        <v>8820.7617462369908</v>
      </c>
      <c r="W11" s="31">
        <v>9194.5267034074495</v>
      </c>
      <c r="X11" s="17">
        <v>9691.7141311559408</v>
      </c>
      <c r="Y11" s="17">
        <v>9656.3728949502402</v>
      </c>
      <c r="Z11" s="17">
        <v>10016.4860059234</v>
      </c>
      <c r="AA11" s="17">
        <v>10275.786705221401</v>
      </c>
      <c r="AB11" s="17">
        <v>10521.680565975799</v>
      </c>
      <c r="AC11" s="17">
        <v>11196.702784938099</v>
      </c>
      <c r="AD11" s="17">
        <v>10596.098648725199</v>
      </c>
      <c r="AE11" s="31">
        <v>10950.1013575625</v>
      </c>
      <c r="AF11" s="17">
        <v>11398.7799217678</v>
      </c>
      <c r="AG11" s="17">
        <v>11776.1346229807</v>
      </c>
      <c r="AH11" s="17">
        <v>11898.9284496481</v>
      </c>
      <c r="AI11" s="31">
        <v>10988.183469256401</v>
      </c>
      <c r="AJ11" s="17">
        <v>11435.516952812901</v>
      </c>
      <c r="AK11" s="17">
        <v>10471.509104791399</v>
      </c>
      <c r="AL11" s="17">
        <v>11260.3494218507</v>
      </c>
      <c r="AM11" s="31">
        <v>11779.7930795016</v>
      </c>
      <c r="AN11" s="31">
        <v>12719.593828502</v>
      </c>
      <c r="AO11" s="31">
        <v>16078.0870859241</v>
      </c>
      <c r="AP11" s="31">
        <v>17635.673492554899</v>
      </c>
      <c r="AQ11" s="31">
        <v>16490.713993097201</v>
      </c>
      <c r="AR11" s="31">
        <v>13062.409523214899</v>
      </c>
      <c r="AS11" s="31">
        <v>8578.6238330772394</v>
      </c>
      <c r="AT11" s="31">
        <v>10054.3363874804</v>
      </c>
      <c r="AU11" s="31">
        <v>9214.7216314446196</v>
      </c>
      <c r="AV11" s="31">
        <v>10122.4671044159</v>
      </c>
      <c r="AW11" s="31">
        <v>9441.4640194323601</v>
      </c>
      <c r="AX11" s="31">
        <v>7706.3941920628304</v>
      </c>
      <c r="AY11" s="33">
        <v>7589.1619692035301</v>
      </c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</row>
    <row r="12" spans="1:111" s="20" customFormat="1" ht="21.9" customHeight="1">
      <c r="A12" s="30" t="str">
        <f>IF('1'!$A$1=1,B12,C12)</f>
        <v xml:space="preserve">        ІМПОРТ ТОВАРІВ </v>
      </c>
      <c r="B12" s="41" t="s">
        <v>6</v>
      </c>
      <c r="C12" s="31" t="s">
        <v>29</v>
      </c>
      <c r="D12" s="34">
        <v>21373.739500131502</v>
      </c>
      <c r="E12" s="17">
        <v>23597.993816159698</v>
      </c>
      <c r="F12" s="17">
        <v>21038.829450162299</v>
      </c>
      <c r="G12" s="17">
        <v>20554.741499395699</v>
      </c>
      <c r="H12" s="17">
        <v>21141.7530769605</v>
      </c>
      <c r="I12" s="17">
        <v>19269.049386783401</v>
      </c>
      <c r="J12" s="17">
        <v>21597.1585361178</v>
      </c>
      <c r="K12" s="17">
        <v>19394.283420697098</v>
      </c>
      <c r="L12" s="17">
        <v>16791.753740554101</v>
      </c>
      <c r="M12" s="17">
        <v>15811.331040499899</v>
      </c>
      <c r="N12" s="17">
        <v>13469.193760201901</v>
      </c>
      <c r="O12" s="17">
        <v>12262.8889410663</v>
      </c>
      <c r="P12" s="17">
        <v>10834.2350903971</v>
      </c>
      <c r="Q12" s="17">
        <v>9654.5855463784701</v>
      </c>
      <c r="R12" s="17">
        <v>9369.7256556934208</v>
      </c>
      <c r="S12" s="17">
        <v>9218.2437053041704</v>
      </c>
      <c r="T12" s="17">
        <v>9505.99256281823</v>
      </c>
      <c r="U12" s="17">
        <v>9531.1153405462701</v>
      </c>
      <c r="V12" s="31">
        <v>10315.470004589701</v>
      </c>
      <c r="W12" s="31">
        <v>10976.9654987337</v>
      </c>
      <c r="X12" s="17">
        <v>11775.821079862601</v>
      </c>
      <c r="Y12" s="17">
        <v>12288.7246640622</v>
      </c>
      <c r="Z12" s="17">
        <v>12209.947211476499</v>
      </c>
      <c r="AA12" s="17">
        <v>12963.889884087501</v>
      </c>
      <c r="AB12" s="17">
        <v>13289.9299557555</v>
      </c>
      <c r="AC12" s="17">
        <v>14131.3043978515</v>
      </c>
      <c r="AD12" s="17">
        <v>14396.492114869599</v>
      </c>
      <c r="AE12" s="31">
        <v>14121.400091805999</v>
      </c>
      <c r="AF12" s="17">
        <v>14343.6483537519</v>
      </c>
      <c r="AG12" s="17">
        <v>15801.886331912299</v>
      </c>
      <c r="AH12" s="17">
        <v>15574.6394792015</v>
      </c>
      <c r="AI12" s="31">
        <v>14631.3785160919</v>
      </c>
      <c r="AJ12" s="17">
        <v>13767.135983681999</v>
      </c>
      <c r="AK12" s="17">
        <v>11534.544889712201</v>
      </c>
      <c r="AL12" s="17">
        <v>12682.380401479901</v>
      </c>
      <c r="AM12" s="31">
        <v>13723.939880748499</v>
      </c>
      <c r="AN12" s="31">
        <v>15013.356443558199</v>
      </c>
      <c r="AO12" s="31">
        <v>17121.980638811401</v>
      </c>
      <c r="AP12" s="31">
        <v>18013.017270596101</v>
      </c>
      <c r="AQ12" s="31">
        <v>19182.741778426502</v>
      </c>
      <c r="AR12" s="31">
        <v>14420.0519569074</v>
      </c>
      <c r="AS12" s="31">
        <v>12968.1506133531</v>
      </c>
      <c r="AT12" s="31">
        <v>13466.432152322601</v>
      </c>
      <c r="AU12" s="31">
        <v>14520.421589526301</v>
      </c>
      <c r="AV12" s="31">
        <v>16493.080179638899</v>
      </c>
      <c r="AW12" s="31">
        <v>16677.3389354789</v>
      </c>
      <c r="AX12" s="31">
        <v>15651.002669190801</v>
      </c>
      <c r="AY12" s="33">
        <v>14897.565208623801</v>
      </c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</row>
    <row r="13" spans="1:111" s="19" customFormat="1" ht="21.9" customHeight="1">
      <c r="A13" s="30" t="str">
        <f>IF('1'!$A$1=1,B13,C13)</f>
        <v xml:space="preserve">     БАЛАНС ПОСЛУГ</v>
      </c>
      <c r="B13" s="38" t="s">
        <v>7</v>
      </c>
      <c r="C13" s="19" t="s">
        <v>30</v>
      </c>
      <c r="D13" s="35">
        <f t="shared" ref="D13:S13" si="45">D14-D15</f>
        <v>2106.2673956461203</v>
      </c>
      <c r="E13" s="19">
        <f>E14-E15</f>
        <v>1851.6040265954302</v>
      </c>
      <c r="F13" s="19">
        <f t="shared" si="45"/>
        <v>2119.1787319940099</v>
      </c>
      <c r="G13" s="19">
        <f t="shared" si="45"/>
        <v>1443.47686271681</v>
      </c>
      <c r="H13" s="19">
        <f t="shared" si="45"/>
        <v>1502.9933158335698</v>
      </c>
      <c r="I13" s="19">
        <f t="shared" si="45"/>
        <v>1654.8896315608499</v>
      </c>
      <c r="J13" s="19">
        <f t="shared" si="45"/>
        <v>2358.0706611546098</v>
      </c>
      <c r="K13" s="19">
        <f t="shared" si="45"/>
        <v>909.31080483136975</v>
      </c>
      <c r="L13" s="19">
        <f t="shared" si="45"/>
        <v>1017.0277484825601</v>
      </c>
      <c r="M13" s="19">
        <f t="shared" si="45"/>
        <v>530.65060605567032</v>
      </c>
      <c r="N13" s="19">
        <f t="shared" si="45"/>
        <v>476.76022151250027</v>
      </c>
      <c r="O13" s="19">
        <f t="shared" si="45"/>
        <v>564.81888937285976</v>
      </c>
      <c r="P13" s="19">
        <f t="shared" si="45"/>
        <v>512.90335723349017</v>
      </c>
      <c r="Q13" s="19">
        <f t="shared" si="45"/>
        <v>305.38250148350971</v>
      </c>
      <c r="R13" s="19">
        <f>R14-R15</f>
        <v>197.47968293186977</v>
      </c>
      <c r="S13" s="19">
        <f t="shared" si="45"/>
        <v>107.87696353380989</v>
      </c>
      <c r="T13" s="19">
        <f t="shared" ref="T13:Y13" si="46">T14-T15</f>
        <v>187.79856003086024</v>
      </c>
      <c r="U13" s="19">
        <f t="shared" si="46"/>
        <v>109.55444877604987</v>
      </c>
      <c r="V13" s="19">
        <f>V14-V15</f>
        <v>-28.954320045819713</v>
      </c>
      <c r="W13" s="19">
        <f t="shared" si="46"/>
        <v>237.38116549699043</v>
      </c>
      <c r="X13" s="36">
        <f t="shared" si="46"/>
        <v>164.69117299500977</v>
      </c>
      <c r="Y13" s="36">
        <f t="shared" si="46"/>
        <v>231.00388533616979</v>
      </c>
      <c r="Z13" s="36">
        <f t="shared" ref="Z13:AI13" si="47">Z14-Z15</f>
        <v>291.03788440352992</v>
      </c>
      <c r="AA13" s="36">
        <f t="shared" si="47"/>
        <v>224.61872539364003</v>
      </c>
      <c r="AB13" s="19">
        <f t="shared" si="47"/>
        <v>226.55395399052986</v>
      </c>
      <c r="AC13" s="19">
        <f t="shared" si="47"/>
        <v>302.04127846670963</v>
      </c>
      <c r="AD13" s="19">
        <f t="shared" si="47"/>
        <v>429.09485460513997</v>
      </c>
      <c r="AE13" s="19">
        <f t="shared" si="47"/>
        <v>357.8724092626303</v>
      </c>
      <c r="AF13" s="19">
        <f t="shared" si="47"/>
        <v>392.69836397711015</v>
      </c>
      <c r="AG13" s="19">
        <f t="shared" si="47"/>
        <v>393.20049593342037</v>
      </c>
      <c r="AH13" s="19">
        <f t="shared" si="47"/>
        <v>454.32852660085018</v>
      </c>
      <c r="AI13" s="19">
        <f t="shared" si="47"/>
        <v>495.96211569047</v>
      </c>
      <c r="AJ13" s="19">
        <f t="shared" ref="AJ13:AM13" si="48">AJ14-AJ15</f>
        <v>589.86229078771976</v>
      </c>
      <c r="AK13" s="19">
        <f t="shared" si="48"/>
        <v>1503.6449450860998</v>
      </c>
      <c r="AL13" s="19">
        <f t="shared" si="48"/>
        <v>1114.4859328317102</v>
      </c>
      <c r="AM13" s="19">
        <f t="shared" si="48"/>
        <v>1109.1636024365498</v>
      </c>
      <c r="AN13" s="19">
        <f>AN14-AN15</f>
        <v>1005.4705040803301</v>
      </c>
      <c r="AO13" s="19">
        <f>AO14-AO15</f>
        <v>1071.5899722767895</v>
      </c>
      <c r="AP13" s="19">
        <f>AP14-AP15</f>
        <v>986.03171536735999</v>
      </c>
      <c r="AQ13" s="19">
        <f>AQ14-AQ15</f>
        <v>872.36613066820019</v>
      </c>
      <c r="AR13" s="19">
        <f t="shared" ref="AR13:AU13" si="49">AR14-AR15</f>
        <v>-527.90823070650004</v>
      </c>
      <c r="AS13" s="19">
        <f t="shared" si="49"/>
        <v>-3183.6307584441001</v>
      </c>
      <c r="AT13" s="19">
        <f t="shared" si="49"/>
        <v>-3149.1383475533999</v>
      </c>
      <c r="AU13" s="19">
        <f t="shared" si="49"/>
        <v>-4138.5375738918101</v>
      </c>
      <c r="AV13" s="19">
        <f t="shared" ref="AV13:AY13" si="50">AV14-AV15</f>
        <v>-3679.3904564062395</v>
      </c>
      <c r="AW13" s="19">
        <f t="shared" si="50"/>
        <v>-1542.9069880397892</v>
      </c>
      <c r="AX13" s="19">
        <f t="shared" si="50"/>
        <v>-1470.54248639054</v>
      </c>
      <c r="AY13" s="37">
        <f t="shared" si="50"/>
        <v>-1982.97747319563</v>
      </c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</row>
    <row r="14" spans="1:111" s="20" customFormat="1" ht="21.9" customHeight="1">
      <c r="A14" s="30" t="str">
        <f>IF('1'!$A$1=1,B14,C14)</f>
        <v xml:space="preserve">        ЕКСПОРТ ПОСЛУГ</v>
      </c>
      <c r="B14" s="41" t="s">
        <v>8</v>
      </c>
      <c r="C14" s="31" t="s">
        <v>31</v>
      </c>
      <c r="D14" s="34">
        <v>5620.2322558939704</v>
      </c>
      <c r="E14" s="17">
        <v>5536.3166501628803</v>
      </c>
      <c r="F14" s="17">
        <v>5806.18217931045</v>
      </c>
      <c r="G14" s="17">
        <v>5131.41662260262</v>
      </c>
      <c r="H14" s="17">
        <v>5260.9673095814496</v>
      </c>
      <c r="I14" s="17">
        <v>5570.6235872859897</v>
      </c>
      <c r="J14" s="17">
        <v>6433.0944620549299</v>
      </c>
      <c r="K14" s="17">
        <v>5255.9290445086599</v>
      </c>
      <c r="L14" s="17">
        <v>4508.6760547937401</v>
      </c>
      <c r="M14" s="17">
        <v>3762.8212124101601</v>
      </c>
      <c r="N14" s="17">
        <v>3408.8969049694902</v>
      </c>
      <c r="O14" s="17">
        <v>3335.2898619627999</v>
      </c>
      <c r="P14" s="17">
        <v>3295.37065268993</v>
      </c>
      <c r="Q14" s="17">
        <v>3146.8788194942499</v>
      </c>
      <c r="R14" s="17">
        <v>3019.2475354461299</v>
      </c>
      <c r="S14" s="17">
        <v>3018.2679328920799</v>
      </c>
      <c r="T14" s="17">
        <v>3057.20353061386</v>
      </c>
      <c r="U14" s="17">
        <v>3039.6992631410599</v>
      </c>
      <c r="V14" s="31">
        <v>3076.8958822708901</v>
      </c>
      <c r="W14" s="31">
        <v>3268.8057244247202</v>
      </c>
      <c r="X14" s="17">
        <v>3375.5738275655299</v>
      </c>
      <c r="Y14" s="17">
        <v>3543.4882202163399</v>
      </c>
      <c r="Z14" s="17">
        <v>3654.4240207371699</v>
      </c>
      <c r="AA14" s="17">
        <v>3647.7894528572101</v>
      </c>
      <c r="AB14" s="17">
        <v>3738.90588783358</v>
      </c>
      <c r="AC14" s="17">
        <v>3943.7504114388198</v>
      </c>
      <c r="AD14" s="17">
        <v>4091.08786946393</v>
      </c>
      <c r="AE14" s="31">
        <v>4030.5995413185901</v>
      </c>
      <c r="AF14" s="17">
        <v>4136.76740715904</v>
      </c>
      <c r="AG14" s="17">
        <v>4422.8660989091704</v>
      </c>
      <c r="AH14" s="17">
        <v>4493.9628603803403</v>
      </c>
      <c r="AI14" s="31">
        <v>4384.0691230505099</v>
      </c>
      <c r="AJ14" s="17">
        <v>4250.4342948355397</v>
      </c>
      <c r="AK14" s="17">
        <v>3512.9946800186899</v>
      </c>
      <c r="AL14" s="17">
        <v>3803.9703174206602</v>
      </c>
      <c r="AM14" s="31">
        <v>3988.4507135666599</v>
      </c>
      <c r="AN14" s="31">
        <v>4070.1584693782602</v>
      </c>
      <c r="AO14" s="31">
        <v>4483.9204280147196</v>
      </c>
      <c r="AP14" s="31">
        <v>4843.3993543645302</v>
      </c>
      <c r="AQ14" s="31">
        <v>4931.01410386107</v>
      </c>
      <c r="AR14" s="31">
        <v>4835.19303629361</v>
      </c>
      <c r="AS14" s="31">
        <v>3937.57625039712</v>
      </c>
      <c r="AT14" s="31">
        <v>3913.17689419522</v>
      </c>
      <c r="AU14" s="31">
        <v>3968.0235124441701</v>
      </c>
      <c r="AV14" s="31">
        <v>4139.0142165261605</v>
      </c>
      <c r="AW14" s="31">
        <v>4201.4550663459904</v>
      </c>
      <c r="AX14" s="31">
        <v>4082.0798502102798</v>
      </c>
      <c r="AY14" s="33">
        <v>4007.1944081475099</v>
      </c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</row>
    <row r="15" spans="1:111" s="20" customFormat="1" ht="21.9" customHeight="1">
      <c r="A15" s="30" t="str">
        <f>IF('1'!$A$1=1,B15,C15)</f>
        <v xml:space="preserve">        ІМПОРТ ПОСЛУГ</v>
      </c>
      <c r="B15" s="41" t="s">
        <v>9</v>
      </c>
      <c r="C15" s="31" t="s">
        <v>32</v>
      </c>
      <c r="D15" s="34">
        <v>3513.9648602478501</v>
      </c>
      <c r="E15" s="17">
        <v>3684.71262356745</v>
      </c>
      <c r="F15" s="17">
        <v>3687.0034473164401</v>
      </c>
      <c r="G15" s="17">
        <v>3687.93975988581</v>
      </c>
      <c r="H15" s="17">
        <v>3757.9739937478798</v>
      </c>
      <c r="I15" s="17">
        <v>3915.7339557251398</v>
      </c>
      <c r="J15" s="17">
        <v>4075.0238009003201</v>
      </c>
      <c r="K15" s="17">
        <v>4346.6182396772901</v>
      </c>
      <c r="L15" s="17">
        <v>3491.64830631118</v>
      </c>
      <c r="M15" s="17">
        <v>3232.1706063544898</v>
      </c>
      <c r="N15" s="17">
        <v>2932.1366834569899</v>
      </c>
      <c r="O15" s="17">
        <v>2770.4709725899402</v>
      </c>
      <c r="P15" s="17">
        <v>2782.4672954564398</v>
      </c>
      <c r="Q15" s="17">
        <v>2841.4963180107402</v>
      </c>
      <c r="R15" s="17">
        <v>2821.7678525142601</v>
      </c>
      <c r="S15" s="17">
        <v>2910.39096935827</v>
      </c>
      <c r="T15" s="17">
        <v>2869.4049705829998</v>
      </c>
      <c r="U15" s="17">
        <v>2930.14481436501</v>
      </c>
      <c r="V15" s="31">
        <v>3105.8502023167098</v>
      </c>
      <c r="W15" s="31">
        <v>3031.4245589277298</v>
      </c>
      <c r="X15" s="17">
        <v>3210.8826545705201</v>
      </c>
      <c r="Y15" s="17">
        <v>3312.4843348801701</v>
      </c>
      <c r="Z15" s="17">
        <v>3363.38613633364</v>
      </c>
      <c r="AA15" s="17">
        <v>3423.1707274635701</v>
      </c>
      <c r="AB15" s="17">
        <v>3512.3519338430501</v>
      </c>
      <c r="AC15" s="17">
        <v>3641.7091329721102</v>
      </c>
      <c r="AD15" s="17">
        <v>3661.99301485879</v>
      </c>
      <c r="AE15" s="31">
        <v>3672.7271320559598</v>
      </c>
      <c r="AF15" s="17">
        <v>3744.0690431819298</v>
      </c>
      <c r="AG15" s="17">
        <v>4029.6656029757501</v>
      </c>
      <c r="AH15" s="17">
        <v>4039.6343337794901</v>
      </c>
      <c r="AI15" s="31">
        <v>3888.1070073600399</v>
      </c>
      <c r="AJ15" s="17">
        <v>3660.57200404782</v>
      </c>
      <c r="AK15" s="17">
        <v>2009.3497349325901</v>
      </c>
      <c r="AL15" s="17">
        <v>2689.48438458895</v>
      </c>
      <c r="AM15" s="31">
        <v>2879.2871111301101</v>
      </c>
      <c r="AN15" s="31">
        <v>3064.6879652979301</v>
      </c>
      <c r="AO15" s="31">
        <v>3412.3304557379302</v>
      </c>
      <c r="AP15" s="31">
        <v>3857.3676389971702</v>
      </c>
      <c r="AQ15" s="31">
        <v>4058.6479731928698</v>
      </c>
      <c r="AR15" s="31">
        <v>5363.1012670001101</v>
      </c>
      <c r="AS15" s="31">
        <v>7121.2070088412202</v>
      </c>
      <c r="AT15" s="31">
        <v>7062.3152417486199</v>
      </c>
      <c r="AU15" s="31">
        <v>8106.5610863359798</v>
      </c>
      <c r="AV15" s="31">
        <v>7818.4046729324</v>
      </c>
      <c r="AW15" s="31">
        <v>5744.3620543857796</v>
      </c>
      <c r="AX15" s="31">
        <v>5552.6223366008198</v>
      </c>
      <c r="AY15" s="33">
        <v>5990.1718813431398</v>
      </c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</row>
    <row r="16" spans="1:111" s="19" customFormat="1" ht="21.9" customHeight="1">
      <c r="A16" s="30" t="str">
        <f>IF('1'!$A$1=1,B16,C16)</f>
        <v>БАЛАНС ПЕРВИННИХ ДОХОДІВ</v>
      </c>
      <c r="B16" s="38" t="s">
        <v>21</v>
      </c>
      <c r="C16" s="19" t="s">
        <v>33</v>
      </c>
      <c r="D16" s="35">
        <f t="shared" ref="D16:S16" si="51">D17-D18</f>
        <v>-523.55716599924017</v>
      </c>
      <c r="E16" s="19">
        <f t="shared" si="51"/>
        <v>-277.65087903077983</v>
      </c>
      <c r="F16" s="19">
        <f t="shared" si="51"/>
        <v>-1069.7595552263701</v>
      </c>
      <c r="G16" s="19">
        <f t="shared" si="51"/>
        <v>-1074.2382549729102</v>
      </c>
      <c r="H16" s="19">
        <f>H17-H18</f>
        <v>-813.94181620479981</v>
      </c>
      <c r="I16" s="19">
        <f t="shared" si="51"/>
        <v>-527.05859937431001</v>
      </c>
      <c r="J16" s="19">
        <f t="shared" si="51"/>
        <v>-756.77710957232011</v>
      </c>
      <c r="K16" s="19">
        <f t="shared" si="51"/>
        <v>-1041.10055429064</v>
      </c>
      <c r="L16" s="19">
        <f t="shared" si="51"/>
        <v>-554.15682044348978</v>
      </c>
      <c r="M16" s="19">
        <f t="shared" si="51"/>
        <v>-298.11103028246998</v>
      </c>
      <c r="N16" s="19">
        <f t="shared" si="51"/>
        <v>-128.15655177684994</v>
      </c>
      <c r="O16" s="19">
        <f t="shared" si="51"/>
        <v>-634.39265092484015</v>
      </c>
      <c r="P16" s="19">
        <f t="shared" si="51"/>
        <v>3401.17504312864</v>
      </c>
      <c r="Q16" s="19">
        <f t="shared" si="51"/>
        <v>-1897.42599298199</v>
      </c>
      <c r="R16" s="19">
        <f>R17-R18</f>
        <v>538.78715901086889</v>
      </c>
      <c r="S16" s="19">
        <f t="shared" si="51"/>
        <v>1660.5175614600689</v>
      </c>
      <c r="T16" s="19">
        <f t="shared" ref="T16:Y16" si="52">T17-T18</f>
        <v>1027.5590321680888</v>
      </c>
      <c r="U16" s="19">
        <f t="shared" si="52"/>
        <v>-832.17604289123005</v>
      </c>
      <c r="V16" s="19">
        <f>V17-V18</f>
        <v>-83.17374010120011</v>
      </c>
      <c r="W16" s="19">
        <f t="shared" si="52"/>
        <v>497.88341906124992</v>
      </c>
      <c r="X16" s="36">
        <f t="shared" si="52"/>
        <v>3.6069857911600138</v>
      </c>
      <c r="Y16" s="36">
        <f t="shared" si="52"/>
        <v>490.64905237882022</v>
      </c>
      <c r="Z16" s="36">
        <f t="shared" ref="Z16:AH16" si="53">Z17-Z18</f>
        <v>539.27953327598016</v>
      </c>
      <c r="AA16" s="36">
        <f t="shared" si="53"/>
        <v>619.03863613980025</v>
      </c>
      <c r="AB16" s="19">
        <f t="shared" si="53"/>
        <v>-329.74581312068995</v>
      </c>
      <c r="AC16" s="19">
        <f t="shared" si="53"/>
        <v>560.71083344504996</v>
      </c>
      <c r="AD16" s="19">
        <f t="shared" si="53"/>
        <v>1129.1818631148001</v>
      </c>
      <c r="AE16" s="19">
        <f t="shared" si="53"/>
        <v>136.88001291970022</v>
      </c>
      <c r="AF16" s="19">
        <f t="shared" si="53"/>
        <v>849.71629629069002</v>
      </c>
      <c r="AG16" s="19">
        <f t="shared" si="53"/>
        <v>518.81956516250966</v>
      </c>
      <c r="AH16" s="19">
        <f t="shared" si="53"/>
        <v>-513.59589117479982</v>
      </c>
      <c r="AI16" s="19">
        <f>AI17-AI18</f>
        <v>1103.3220095171</v>
      </c>
      <c r="AJ16" s="19">
        <f t="shared" ref="AJ16:AM16" si="54">AJ17-AJ18</f>
        <v>2432.068657980099</v>
      </c>
      <c r="AK16" s="19">
        <f t="shared" si="54"/>
        <v>-82.789066246969924</v>
      </c>
      <c r="AL16" s="19">
        <f t="shared" si="54"/>
        <v>641.50364202619994</v>
      </c>
      <c r="AM16" s="19">
        <f t="shared" si="54"/>
        <v>491.18387217189002</v>
      </c>
      <c r="AN16" s="19">
        <f>AN17-AN18</f>
        <v>-635.80214481944995</v>
      </c>
      <c r="AO16" s="19">
        <f>AO17-AO18</f>
        <v>-1957.3992235453702</v>
      </c>
      <c r="AP16" s="19">
        <f>AP17-AP18</f>
        <v>-1793.6904692991698</v>
      </c>
      <c r="AQ16" s="19">
        <f>AQ17-AQ18</f>
        <v>-1489.4863618132404</v>
      </c>
      <c r="AR16" s="19">
        <f t="shared" ref="AR16:AU16" si="55">AR17-AR18</f>
        <v>1225.7179965136202</v>
      </c>
      <c r="AS16" s="19">
        <f t="shared" si="55"/>
        <v>2361.611362535069</v>
      </c>
      <c r="AT16" s="19">
        <f t="shared" si="55"/>
        <v>2721.0549167311428</v>
      </c>
      <c r="AU16" s="19">
        <f t="shared" si="55"/>
        <v>2189.18058589064</v>
      </c>
      <c r="AV16" s="19">
        <f t="shared" ref="AV16" si="56">AV17-AV18</f>
        <v>1379.8064231890603</v>
      </c>
      <c r="AW16" s="19">
        <f t="shared" ref="AW16:AY16" si="57">AW17-AW18</f>
        <v>1020.1646037289802</v>
      </c>
      <c r="AX16" s="19">
        <f t="shared" si="57"/>
        <v>856.56102236396009</v>
      </c>
      <c r="AY16" s="37">
        <f t="shared" si="57"/>
        <v>1941.3029098445002</v>
      </c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</row>
    <row r="17" spans="1:109" s="20" customFormat="1" ht="21.9" customHeight="1">
      <c r="A17" s="30" t="str">
        <f>IF('1'!$A$1=1,B17,C17)</f>
        <v xml:space="preserve">        надходження</v>
      </c>
      <c r="B17" s="41" t="s">
        <v>10</v>
      </c>
      <c r="C17" s="31" t="s">
        <v>34</v>
      </c>
      <c r="D17" s="34">
        <v>1935.7684372628</v>
      </c>
      <c r="E17" s="17">
        <v>2071.1710266902201</v>
      </c>
      <c r="F17" s="17">
        <v>1483.6311583250999</v>
      </c>
      <c r="G17" s="17">
        <v>1642.0505278022599</v>
      </c>
      <c r="H17" s="17">
        <v>1761.33839569113</v>
      </c>
      <c r="I17" s="17">
        <v>1725.51936837271</v>
      </c>
      <c r="J17" s="17">
        <v>1915.3708787662099</v>
      </c>
      <c r="K17" s="17">
        <v>2332.52679546627</v>
      </c>
      <c r="L17" s="17">
        <v>1503.72993902188</v>
      </c>
      <c r="M17" s="17">
        <v>1403.88529131941</v>
      </c>
      <c r="N17" s="17">
        <v>1386.513744349</v>
      </c>
      <c r="O17" s="17">
        <v>1235.0237305160499</v>
      </c>
      <c r="P17" s="17">
        <v>1380.5218372074701</v>
      </c>
      <c r="Q17" s="17">
        <v>1459.90864848924</v>
      </c>
      <c r="R17" s="17">
        <v>1451.6516439096299</v>
      </c>
      <c r="S17" s="17">
        <v>1494.21795168931</v>
      </c>
      <c r="T17" s="17">
        <v>1513.2626212980499</v>
      </c>
      <c r="U17" s="17">
        <v>1688.65793079427</v>
      </c>
      <c r="V17" s="31">
        <v>1809.4663944312099</v>
      </c>
      <c r="W17" s="31">
        <v>1855.82919529735</v>
      </c>
      <c r="X17" s="17">
        <v>1934.37864555191</v>
      </c>
      <c r="Y17" s="17">
        <v>2303.3344627758202</v>
      </c>
      <c r="Z17" s="17">
        <v>2446.5947605124302</v>
      </c>
      <c r="AA17" s="17">
        <v>2614.0457023303802</v>
      </c>
      <c r="AB17" s="17">
        <v>2784.9698405597001</v>
      </c>
      <c r="AC17" s="17">
        <v>2870.85236768082</v>
      </c>
      <c r="AD17" s="17">
        <v>3042.65422278093</v>
      </c>
      <c r="AE17" s="31">
        <v>3162.6116321538502</v>
      </c>
      <c r="AF17" s="17">
        <v>3144.3674765730002</v>
      </c>
      <c r="AG17" s="17">
        <v>3298.3917032375398</v>
      </c>
      <c r="AH17" s="17">
        <v>3466.8836908896701</v>
      </c>
      <c r="AI17" s="31">
        <v>3394.1076376091501</v>
      </c>
      <c r="AJ17" s="17">
        <v>3214.9243269221201</v>
      </c>
      <c r="AK17" s="17">
        <v>2794.7402789187199</v>
      </c>
      <c r="AL17" s="17">
        <v>2970.7529531195801</v>
      </c>
      <c r="AM17" s="31">
        <v>3218.14407248414</v>
      </c>
      <c r="AN17" s="31">
        <v>3503.12498315736</v>
      </c>
      <c r="AO17" s="31">
        <v>3635.25898882721</v>
      </c>
      <c r="AP17" s="31">
        <v>3380.8731507822699</v>
      </c>
      <c r="AQ17" s="31">
        <v>3507.4257208475001</v>
      </c>
      <c r="AR17" s="31">
        <v>3390.5592515415101</v>
      </c>
      <c r="AS17" s="31">
        <v>3289.9321135320401</v>
      </c>
      <c r="AT17" s="31">
        <v>3249.1441564341299</v>
      </c>
      <c r="AU17" s="31">
        <v>3235.7217326794798</v>
      </c>
      <c r="AV17" s="31">
        <v>3255.1233357985302</v>
      </c>
      <c r="AW17" s="31">
        <v>3154.7553246919902</v>
      </c>
      <c r="AX17" s="31">
        <v>3016.69447913357</v>
      </c>
      <c r="AY17" s="33">
        <v>2858.3913865046402</v>
      </c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</row>
    <row r="18" spans="1:109" s="20" customFormat="1" ht="21.9" customHeight="1">
      <c r="A18" s="30" t="str">
        <f>IF('1'!$A$1=1,B18,C18)</f>
        <v xml:space="preserve">        виплати</v>
      </c>
      <c r="B18" s="41" t="s">
        <v>11</v>
      </c>
      <c r="C18" s="31" t="s">
        <v>35</v>
      </c>
      <c r="D18" s="34">
        <v>2459.3256032620402</v>
      </c>
      <c r="E18" s="17">
        <v>2348.8219057209999</v>
      </c>
      <c r="F18" s="17">
        <v>2553.3907135514701</v>
      </c>
      <c r="G18" s="17">
        <v>2716.2887827751701</v>
      </c>
      <c r="H18" s="17">
        <v>2575.2802118959298</v>
      </c>
      <c r="I18" s="17">
        <v>2252.57796774702</v>
      </c>
      <c r="J18" s="17">
        <v>2672.14798833853</v>
      </c>
      <c r="K18" s="17">
        <v>3373.62734975691</v>
      </c>
      <c r="L18" s="17">
        <v>2057.8867594653698</v>
      </c>
      <c r="M18" s="17">
        <v>1701.99632160188</v>
      </c>
      <c r="N18" s="17">
        <v>1514.67029612585</v>
      </c>
      <c r="O18" s="17">
        <v>1869.4163814408901</v>
      </c>
      <c r="P18" s="17">
        <v>-2020.65320592117</v>
      </c>
      <c r="Q18" s="17">
        <v>3357.33464147123</v>
      </c>
      <c r="R18" s="17">
        <v>912.86448489876102</v>
      </c>
      <c r="S18" s="17">
        <v>-166.29960977075899</v>
      </c>
      <c r="T18" s="17">
        <v>485.70358912996102</v>
      </c>
      <c r="U18" s="17">
        <v>2520.8339736855</v>
      </c>
      <c r="V18" s="31">
        <v>1892.64013453241</v>
      </c>
      <c r="W18" s="31">
        <v>1357.9457762361001</v>
      </c>
      <c r="X18" s="17">
        <v>1930.77165976075</v>
      </c>
      <c r="Y18" s="17">
        <v>1812.6854103969999</v>
      </c>
      <c r="Z18" s="17">
        <v>1907.31522723645</v>
      </c>
      <c r="AA18" s="17">
        <v>1995.00706619058</v>
      </c>
      <c r="AB18" s="17">
        <v>3114.71565368039</v>
      </c>
      <c r="AC18" s="17">
        <v>2310.14153423577</v>
      </c>
      <c r="AD18" s="17">
        <v>1913.4723596661299</v>
      </c>
      <c r="AE18" s="31">
        <v>3025.73161923415</v>
      </c>
      <c r="AF18" s="17">
        <v>2294.6511802823102</v>
      </c>
      <c r="AG18" s="17">
        <v>2779.5721380750301</v>
      </c>
      <c r="AH18" s="17">
        <v>3980.4795820644699</v>
      </c>
      <c r="AI18" s="31">
        <v>2290.78562809205</v>
      </c>
      <c r="AJ18" s="17">
        <v>782.855668942021</v>
      </c>
      <c r="AK18" s="17">
        <v>2877.5293451656898</v>
      </c>
      <c r="AL18" s="17">
        <v>2329.2493110933801</v>
      </c>
      <c r="AM18" s="31">
        <v>2726.96020031225</v>
      </c>
      <c r="AN18" s="31">
        <v>4138.92712797681</v>
      </c>
      <c r="AO18" s="31">
        <v>5592.6582123725802</v>
      </c>
      <c r="AP18" s="31">
        <v>5174.5636200814397</v>
      </c>
      <c r="AQ18" s="31">
        <v>4996.9120826607405</v>
      </c>
      <c r="AR18" s="47">
        <v>2164.8412550278899</v>
      </c>
      <c r="AS18" s="31">
        <v>928.32075099697101</v>
      </c>
      <c r="AT18" s="47">
        <v>528.08923970298702</v>
      </c>
      <c r="AU18" s="31">
        <v>1046.54114678884</v>
      </c>
      <c r="AV18" s="31">
        <v>1875.3169126094699</v>
      </c>
      <c r="AW18" s="31">
        <v>2134.59072096301</v>
      </c>
      <c r="AX18" s="31">
        <v>2160.1334567696099</v>
      </c>
      <c r="AY18" s="33">
        <v>917.08847666014003</v>
      </c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</row>
    <row r="19" spans="1:109" s="19" customFormat="1" ht="21.9" customHeight="1">
      <c r="A19" s="30" t="str">
        <f>IF('1'!$A$1=1,B19,C19)</f>
        <v>БАЛАНС ВТОРИННИХ ДОХОДІВ</v>
      </c>
      <c r="B19" s="38" t="s">
        <v>22</v>
      </c>
      <c r="C19" s="19" t="s">
        <v>36</v>
      </c>
      <c r="D19" s="35">
        <f t="shared" ref="D19:S19" si="58">D20-D21</f>
        <v>789.48911902766099</v>
      </c>
      <c r="E19" s="19">
        <f t="shared" si="58"/>
        <v>779.22915186997193</v>
      </c>
      <c r="F19" s="19">
        <f t="shared" si="58"/>
        <v>775.71549071185791</v>
      </c>
      <c r="G19" s="19">
        <f t="shared" si="58"/>
        <v>648.75986175532512</v>
      </c>
      <c r="H19" s="19">
        <f t="shared" si="58"/>
        <v>612.74096672031703</v>
      </c>
      <c r="I19" s="19">
        <f t="shared" si="58"/>
        <v>554.90241116714492</v>
      </c>
      <c r="J19" s="19">
        <f t="shared" si="58"/>
        <v>503.47013364675206</v>
      </c>
      <c r="K19" s="19">
        <f t="shared" si="58"/>
        <v>501.34642629781797</v>
      </c>
      <c r="L19" s="19">
        <f t="shared" si="58"/>
        <v>272.57803738009602</v>
      </c>
      <c r="M19" s="19">
        <f t="shared" si="58"/>
        <v>461.206683725674</v>
      </c>
      <c r="N19" s="19">
        <f t="shared" si="58"/>
        <v>337.9658538466</v>
      </c>
      <c r="O19" s="19">
        <f t="shared" si="58"/>
        <v>461.24584295721502</v>
      </c>
      <c r="P19" s="19">
        <f t="shared" si="58"/>
        <v>854.85616535970394</v>
      </c>
      <c r="Q19" s="19">
        <f t="shared" si="58"/>
        <v>954.81744193872794</v>
      </c>
      <c r="R19" s="19">
        <f>R20-R21</f>
        <v>918.7538393322501</v>
      </c>
      <c r="S19" s="19">
        <f t="shared" si="58"/>
        <v>872.895511915631</v>
      </c>
      <c r="T19" s="19">
        <f t="shared" ref="T19:Y19" si="59">T20-T21</f>
        <v>830.2152700415171</v>
      </c>
      <c r="U19" s="19">
        <f t="shared" si="59"/>
        <v>989.93577814559205</v>
      </c>
      <c r="V19" s="19">
        <f>V20-V21</f>
        <v>903.30615561588399</v>
      </c>
      <c r="W19" s="19">
        <f t="shared" si="59"/>
        <v>911.15198145185104</v>
      </c>
      <c r="X19" s="36">
        <f t="shared" si="59"/>
        <v>927.00147715870412</v>
      </c>
      <c r="Y19" s="36">
        <f t="shared" si="59"/>
        <v>961.601045387775</v>
      </c>
      <c r="Z19" s="36">
        <f t="shared" ref="Z19:AI19" si="60">Z20-Z21</f>
        <v>863.35705364073897</v>
      </c>
      <c r="AA19" s="36">
        <f t="shared" si="60"/>
        <v>878.36394755756191</v>
      </c>
      <c r="AB19" s="19">
        <f t="shared" si="60"/>
        <v>980.454096121563</v>
      </c>
      <c r="AC19" s="19">
        <f t="shared" si="60"/>
        <v>1021.733844425649</v>
      </c>
      <c r="AD19" s="19">
        <f t="shared" si="60"/>
        <v>871.09290855425706</v>
      </c>
      <c r="AE19" s="19">
        <f t="shared" si="60"/>
        <v>804.02281995306691</v>
      </c>
      <c r="AF19" s="19">
        <f t="shared" si="60"/>
        <v>916.61749198382608</v>
      </c>
      <c r="AG19" s="19">
        <f t="shared" si="60"/>
        <v>970.46912583317805</v>
      </c>
      <c r="AH19" s="19">
        <f t="shared" si="60"/>
        <v>801.84167580077496</v>
      </c>
      <c r="AI19" s="19">
        <f t="shared" si="60"/>
        <v>3559.8059692180891</v>
      </c>
      <c r="AJ19" s="19">
        <f t="shared" ref="AJ19:AM19" si="61">AJ20-AJ21</f>
        <v>1007.1845239593979</v>
      </c>
      <c r="AK19" s="19">
        <f t="shared" si="61"/>
        <v>1072.1338450409939</v>
      </c>
      <c r="AL19" s="19">
        <f t="shared" si="61"/>
        <v>895.26780311295602</v>
      </c>
      <c r="AM19" s="19">
        <f t="shared" si="61"/>
        <v>1131.9813517773189</v>
      </c>
      <c r="AN19" s="19">
        <f t="shared" ref="AN19:AU19" si="62">AN20-AN21</f>
        <v>1219.3433573880588</v>
      </c>
      <c r="AO19" s="19">
        <f t="shared" si="62"/>
        <v>1216.388175077961</v>
      </c>
      <c r="AP19" s="19">
        <f t="shared" si="62"/>
        <v>1044.55978296172</v>
      </c>
      <c r="AQ19" s="19">
        <f t="shared" si="62"/>
        <v>1182.0219429174649</v>
      </c>
      <c r="AR19" s="19">
        <f t="shared" si="62"/>
        <v>2652.5655504355591</v>
      </c>
      <c r="AS19" s="19">
        <f t="shared" si="62"/>
        <v>5520.0079863328619</v>
      </c>
      <c r="AT19" s="19">
        <f t="shared" si="62"/>
        <v>8525.6453544107608</v>
      </c>
      <c r="AU19" s="19">
        <f t="shared" si="62"/>
        <v>7688.5420862634965</v>
      </c>
      <c r="AV19" s="19">
        <f t="shared" ref="AV19" si="63">AV20-AV21</f>
        <v>7362.2087532770702</v>
      </c>
      <c r="AW19" s="19">
        <f t="shared" ref="AW19:AY19" si="64">AW20-AW21</f>
        <v>6503.4968412747721</v>
      </c>
      <c r="AX19" s="19">
        <f t="shared" si="64"/>
        <v>4584.6136381483238</v>
      </c>
      <c r="AY19" s="37">
        <f t="shared" si="64"/>
        <v>4937.6651381098327</v>
      </c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</row>
    <row r="20" spans="1:109" s="20" customFormat="1" ht="21.9" customHeight="1">
      <c r="A20" s="30" t="str">
        <f>IF('1'!$A$1=1,B20,C20)</f>
        <v xml:space="preserve">        надходження</v>
      </c>
      <c r="B20" s="41" t="s">
        <v>10</v>
      </c>
      <c r="C20" s="31" t="s">
        <v>34</v>
      </c>
      <c r="D20" s="34">
        <v>1080.20036477136</v>
      </c>
      <c r="E20" s="17">
        <v>1078.97153200559</v>
      </c>
      <c r="F20" s="17">
        <v>1068.3355254196299</v>
      </c>
      <c r="G20" s="17">
        <v>1002.6364402699</v>
      </c>
      <c r="H20" s="17">
        <v>989.20681150384303</v>
      </c>
      <c r="I20" s="17">
        <v>1002.9944726558</v>
      </c>
      <c r="J20" s="17">
        <v>1065.5192334158701</v>
      </c>
      <c r="K20" s="17">
        <v>1067.61123365253</v>
      </c>
      <c r="L20" s="17">
        <v>928.84622521001404</v>
      </c>
      <c r="M20" s="17">
        <v>866.21829693235998</v>
      </c>
      <c r="N20" s="17">
        <v>920.168767687132</v>
      </c>
      <c r="O20" s="17">
        <v>734.68887217754104</v>
      </c>
      <c r="P20" s="17">
        <v>1088.5793344021799</v>
      </c>
      <c r="Q20" s="17">
        <v>1182.8404658470699</v>
      </c>
      <c r="R20" s="17">
        <v>1153.4498191227001</v>
      </c>
      <c r="S20" s="17">
        <v>1143.6441107148701</v>
      </c>
      <c r="T20" s="17">
        <v>1075.8728025006401</v>
      </c>
      <c r="U20" s="17">
        <v>1229.7498710171401</v>
      </c>
      <c r="V20" s="31">
        <v>1160.36838796498</v>
      </c>
      <c r="W20" s="31">
        <v>1159.27453753804</v>
      </c>
      <c r="X20" s="17">
        <v>1181.6476848437601</v>
      </c>
      <c r="Y20" s="17">
        <v>1251.5379782129401</v>
      </c>
      <c r="Z20" s="17">
        <v>1169.22274504282</v>
      </c>
      <c r="AA20" s="17">
        <v>1209.49248208056</v>
      </c>
      <c r="AB20" s="17">
        <v>1312.07912190056</v>
      </c>
      <c r="AC20" s="17">
        <v>1346.55512474733</v>
      </c>
      <c r="AD20" s="17">
        <v>1186.07619801391</v>
      </c>
      <c r="AE20" s="31">
        <v>1129.5070871212599</v>
      </c>
      <c r="AF20" s="17">
        <v>1242.91214534919</v>
      </c>
      <c r="AG20" s="17">
        <v>1319.1753588249101</v>
      </c>
      <c r="AH20" s="17">
        <v>1150.73336050189</v>
      </c>
      <c r="AI20" s="31">
        <v>3949.0103179622802</v>
      </c>
      <c r="AJ20" s="17">
        <v>1411.79691423846</v>
      </c>
      <c r="AK20" s="17">
        <v>1408.40310377981</v>
      </c>
      <c r="AL20" s="17">
        <v>1299.69435290468</v>
      </c>
      <c r="AM20" s="31">
        <v>1561.77139443735</v>
      </c>
      <c r="AN20" s="31">
        <v>1792.0731536610699</v>
      </c>
      <c r="AO20" s="31">
        <v>1730.2318255345299</v>
      </c>
      <c r="AP20" s="31">
        <v>1551.03504994644</v>
      </c>
      <c r="AQ20" s="31">
        <v>1797.00032979822</v>
      </c>
      <c r="AR20" s="31">
        <v>3196.3528601806802</v>
      </c>
      <c r="AS20" s="31">
        <v>6503.9116886710599</v>
      </c>
      <c r="AT20" s="31">
        <v>9721.2720832233499</v>
      </c>
      <c r="AU20" s="31">
        <v>7962.1956596903901</v>
      </c>
      <c r="AV20" s="31">
        <v>7715.7799651182704</v>
      </c>
      <c r="AW20" s="31">
        <v>6776.8278422543599</v>
      </c>
      <c r="AX20" s="31">
        <v>4830.0856161438096</v>
      </c>
      <c r="AY20" s="33">
        <v>5224.3560305954097</v>
      </c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</row>
    <row r="21" spans="1:109" s="21" customFormat="1" ht="21.9" customHeight="1">
      <c r="A21" s="42" t="str">
        <f>IF('1'!$A$1=1,B21,C21)</f>
        <v xml:space="preserve">        виплати</v>
      </c>
      <c r="B21" s="42" t="s">
        <v>11</v>
      </c>
      <c r="C21" s="51" t="s">
        <v>35</v>
      </c>
      <c r="D21" s="45">
        <v>290.71124574369901</v>
      </c>
      <c r="E21" s="43">
        <v>299.74238013561802</v>
      </c>
      <c r="F21" s="43">
        <v>292.62003470777199</v>
      </c>
      <c r="G21" s="43">
        <v>353.87657851457499</v>
      </c>
      <c r="H21" s="43">
        <v>376.46584478352599</v>
      </c>
      <c r="I21" s="43">
        <v>448.09206148865502</v>
      </c>
      <c r="J21" s="43">
        <v>562.04909976911802</v>
      </c>
      <c r="K21" s="43">
        <v>566.26480735471205</v>
      </c>
      <c r="L21" s="43">
        <v>656.26818782991802</v>
      </c>
      <c r="M21" s="43">
        <v>405.01161320668598</v>
      </c>
      <c r="N21" s="43">
        <v>582.20291384053201</v>
      </c>
      <c r="O21" s="43">
        <v>273.44302922032603</v>
      </c>
      <c r="P21" s="43">
        <v>233.723169042476</v>
      </c>
      <c r="Q21" s="43">
        <v>228.023023908342</v>
      </c>
      <c r="R21" s="43">
        <v>234.69597979045</v>
      </c>
      <c r="S21" s="43">
        <v>270.74859879923901</v>
      </c>
      <c r="T21" s="43">
        <v>245.65753245912299</v>
      </c>
      <c r="U21" s="43">
        <v>239.81409287154801</v>
      </c>
      <c r="V21" s="44">
        <v>257.06223234909601</v>
      </c>
      <c r="W21" s="44">
        <v>248.12255608618901</v>
      </c>
      <c r="X21" s="43">
        <v>254.646207685056</v>
      </c>
      <c r="Y21" s="43">
        <v>289.936932825165</v>
      </c>
      <c r="Z21" s="43">
        <v>305.86569140208098</v>
      </c>
      <c r="AA21" s="43">
        <v>331.128534522998</v>
      </c>
      <c r="AB21" s="43">
        <v>331.62502577899699</v>
      </c>
      <c r="AC21" s="43">
        <v>324.821280321681</v>
      </c>
      <c r="AD21" s="43">
        <v>314.98328945965301</v>
      </c>
      <c r="AE21" s="44">
        <v>325.48426716819301</v>
      </c>
      <c r="AF21" s="43">
        <v>326.29465336536401</v>
      </c>
      <c r="AG21" s="43">
        <v>348.70623299173201</v>
      </c>
      <c r="AH21" s="43">
        <v>348.89168470111503</v>
      </c>
      <c r="AI21" s="44">
        <v>389.20434874419101</v>
      </c>
      <c r="AJ21" s="43">
        <v>404.61239027906203</v>
      </c>
      <c r="AK21" s="43">
        <v>336.26925873881601</v>
      </c>
      <c r="AL21" s="43">
        <v>404.42654979172403</v>
      </c>
      <c r="AM21" s="44">
        <v>429.79004266003102</v>
      </c>
      <c r="AN21" s="44">
        <v>572.72979627301095</v>
      </c>
      <c r="AO21" s="44">
        <v>513.84365045656898</v>
      </c>
      <c r="AP21" s="44">
        <v>506.47526698472001</v>
      </c>
      <c r="AQ21" s="44">
        <v>614.97838688075501</v>
      </c>
      <c r="AR21" s="44">
        <v>543.78730974512098</v>
      </c>
      <c r="AS21" s="43">
        <v>983.90370233819795</v>
      </c>
      <c r="AT21" s="43">
        <v>1195.62672881259</v>
      </c>
      <c r="AU21" s="44">
        <v>273.65357342689401</v>
      </c>
      <c r="AV21" s="44">
        <v>353.57121184120001</v>
      </c>
      <c r="AW21" s="44">
        <v>273.331000979588</v>
      </c>
      <c r="AX21" s="44">
        <v>245.47197799548599</v>
      </c>
      <c r="AY21" s="55">
        <v>286.69089248557702</v>
      </c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</row>
    <row r="22" spans="1:109" s="16" customForma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</row>
    <row r="23" spans="1:109" s="16" customFormat="1"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</row>
    <row r="25" spans="1:109">
      <c r="T25" s="40"/>
      <c r="U25" s="40"/>
      <c r="V25" s="40"/>
      <c r="W25" s="40"/>
    </row>
    <row r="26" spans="1:109">
      <c r="T26" s="40"/>
      <c r="U26" s="40"/>
      <c r="V26" s="40"/>
      <c r="W26" s="40"/>
    </row>
    <row r="27" spans="1:109">
      <c r="T27" s="40"/>
      <c r="U27" s="40"/>
      <c r="V27" s="40"/>
      <c r="W27" s="40"/>
    </row>
    <row r="28" spans="1:109">
      <c r="T28" s="40"/>
      <c r="U28" s="40"/>
      <c r="V28" s="40"/>
      <c r="W28" s="40"/>
    </row>
    <row r="29" spans="1:109">
      <c r="T29" s="40"/>
      <c r="U29" s="40"/>
      <c r="V29" s="40"/>
      <c r="W29" s="40"/>
    </row>
    <row r="30" spans="1:109">
      <c r="T30" s="40"/>
      <c r="U30" s="40"/>
      <c r="V30" s="40"/>
      <c r="W30" s="40"/>
    </row>
    <row r="31" spans="1:109">
      <c r="T31" s="40"/>
      <c r="U31" s="40"/>
      <c r="V31" s="40"/>
      <c r="W31" s="40"/>
    </row>
    <row r="32" spans="1:109">
      <c r="T32" s="40"/>
      <c r="U32" s="40"/>
      <c r="V32" s="40"/>
      <c r="W32" s="40"/>
    </row>
    <row r="33" spans="20:23">
      <c r="T33" s="40"/>
      <c r="U33" s="40"/>
      <c r="V33" s="40"/>
      <c r="W33" s="40"/>
    </row>
    <row r="34" spans="20:23">
      <c r="T34" s="40"/>
      <c r="U34" s="40"/>
      <c r="V34" s="40"/>
      <c r="W34" s="40"/>
    </row>
    <row r="35" spans="20:23">
      <c r="T35" s="40"/>
      <c r="U35" s="40"/>
      <c r="V35" s="40"/>
      <c r="W35" s="40"/>
    </row>
    <row r="36" spans="20:23">
      <c r="T36" s="40"/>
      <c r="U36" s="40"/>
      <c r="V36" s="40"/>
      <c r="W36" s="40"/>
    </row>
    <row r="37" spans="20:23">
      <c r="T37" s="40"/>
      <c r="U37" s="40"/>
      <c r="V37" s="40"/>
      <c r="W37" s="40"/>
    </row>
    <row r="38" spans="20:23">
      <c r="T38" s="40"/>
      <c r="U38" s="40"/>
      <c r="V38" s="40"/>
      <c r="W38" s="40"/>
    </row>
    <row r="39" spans="20:23">
      <c r="T39" s="40"/>
      <c r="U39" s="40"/>
      <c r="V39" s="40"/>
      <c r="W39" s="40"/>
    </row>
    <row r="40" spans="20:23">
      <c r="T40" s="40"/>
      <c r="U40" s="40"/>
      <c r="V40" s="40"/>
      <c r="W40" s="40"/>
    </row>
  </sheetData>
  <mergeCells count="13">
    <mergeCell ref="AR4:AU4"/>
    <mergeCell ref="AB4:AE4"/>
    <mergeCell ref="AV4:AY4"/>
    <mergeCell ref="AF4:AI4"/>
    <mergeCell ref="AJ4:AM4"/>
    <mergeCell ref="AN4:AQ4"/>
    <mergeCell ref="A4:A5"/>
    <mergeCell ref="X4:AA4"/>
    <mergeCell ref="T4:W4"/>
    <mergeCell ref="B4:B5"/>
    <mergeCell ref="C4:C5"/>
    <mergeCell ref="L4:O4"/>
    <mergeCell ref="P4:S4"/>
  </mergeCells>
  <phoneticPr fontId="22" type="noConversion"/>
  <hyperlinks>
    <hyperlink ref="A1" location="'1'!A1" display="до змісту"/>
  </hyperlinks>
  <printOptions horizontalCentered="1" verticalCentered="1"/>
  <pageMargins left="0.15748031496062992" right="0.31496062992125984" top="0.98425196850393704" bottom="0.98425196850393704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1</vt:lpstr>
      <vt:lpstr>1.1</vt:lpstr>
      <vt:lpstr>'1'!Область_друку</vt:lpstr>
      <vt:lpstr>'1.1'!Область_друку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Туча Ольга Миколаївна</dc:creator>
  <cp:lastModifiedBy>Охріменко Людмила Василівна</cp:lastModifiedBy>
  <cp:lastPrinted>2024-03-28T17:56:31Z</cp:lastPrinted>
  <dcterms:created xsi:type="dcterms:W3CDTF">2015-06-24T07:46:12Z</dcterms:created>
  <dcterms:modified xsi:type="dcterms:W3CDTF">2024-03-28T17:56:46Z</dcterms:modified>
</cp:coreProperties>
</file>