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РІК\"/>
    </mc:Choice>
  </mc:AlternateContent>
  <bookViews>
    <workbookView xWindow="0" yWindow="0" windowWidth="19200" windowHeight="6312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'1'!$B$1:$I$8</definedName>
    <definedName name="_xlnm.Print_Area" localSheetId="1">'1.1'!$A$2:$O$21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8" i="2" l="1"/>
  <c r="A4" i="1" l="1"/>
  <c r="A3" i="1"/>
  <c r="A2" i="1"/>
  <c r="A1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B2" i="2" l="1"/>
  <c r="B1" i="2"/>
</calcChain>
</file>

<file path=xl/sharedStrings.xml><?xml version="1.0" encoding="utf-8"?>
<sst xmlns="http://schemas.openxmlformats.org/spreadsheetml/2006/main" count="50" uniqueCount="41">
  <si>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</si>
  <si>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</si>
  <si>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</si>
  <si>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</si>
  <si>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</si>
  <si>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</si>
  <si>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</si>
  <si>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</si>
  <si>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</si>
  <si>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</si>
  <si>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</si>
  <si>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</si>
  <si>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</si>
  <si>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</si>
  <si>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</si>
  <si>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</si>
  <si>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</si>
  <si>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</si>
  <si>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</si>
  <si>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</si>
  <si>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</si>
  <si>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</si>
  <si>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</si>
  <si>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</si>
  <si>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</si>
  <si>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</si>
  <si>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</si>
  <si>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</si>
  <si>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</si>
  <si>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</si>
  <si>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</si>
  <si>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</si>
  <si>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</si>
  <si>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</si>
  <si>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</si>
  <si>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</si>
  <si>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</si>
  <si>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>1.1 Поточний рахунок платіжного балансу України (сезонно скориговані дані)</t>
  </si>
  <si>
    <t>Млн дол. США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</si>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</sst>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39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53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0" fontId="35" fillId="2" borderId="0" xfId="37" applyFont="1" applyFill="1" applyAlignment="1" applyProtection="1"/>
    <xf numFmtId="0" fontId="33" fillId="6" borderId="12" xfId="0" applyFont="1" applyFill="1" applyBorder="1"/>
    <xf numFmtId="3" fontId="33" fillId="6" borderId="5" xfId="25" applyNumberFormat="1" applyFont="1" applyFill="1" applyBorder="1" applyAlignment="1">
      <alignment horizontal="center"/>
    </xf>
    <xf numFmtId="3" fontId="33" fillId="6" borderId="4" xfId="25" applyNumberFormat="1" applyFont="1" applyFill="1" applyBorder="1" applyAlignment="1">
      <alignment horizontal="center"/>
    </xf>
    <xf numFmtId="3" fontId="33" fillId="6" borderId="6" xfId="25" applyNumberFormat="1" applyFont="1" applyFill="1" applyBorder="1" applyAlignment="1">
      <alignment horizontal="center"/>
    </xf>
    <xf numFmtId="0" fontId="33" fillId="6" borderId="3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7" xfId="25" applyNumberFormat="1" applyFont="1" applyFill="1" applyBorder="1" applyAlignment="1">
      <alignment horizontal="center"/>
    </xf>
    <xf numFmtId="3" fontId="34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8" xfId="25" applyNumberFormat="1" applyFont="1" applyFill="1" applyBorder="1" applyAlignment="1">
      <alignment horizontal="center"/>
    </xf>
    <xf numFmtId="0" fontId="34" fillId="6" borderId="0" xfId="0" applyFont="1" applyFill="1" applyBorder="1"/>
    <xf numFmtId="0" fontId="33" fillId="6" borderId="13" xfId="0" applyFont="1" applyFill="1" applyBorder="1"/>
    <xf numFmtId="3" fontId="34" fillId="6" borderId="10" xfId="25" applyNumberFormat="1" applyFont="1" applyFill="1" applyBorder="1" applyAlignment="1">
      <alignment horizontal="center"/>
    </xf>
    <xf numFmtId="0" fontId="36" fillId="6" borderId="5" xfId="0" applyFont="1" applyFill="1" applyBorder="1"/>
    <xf numFmtId="0" fontId="33" fillId="6" borderId="0" xfId="0" applyFont="1" applyFill="1" applyBorder="1"/>
    <xf numFmtId="0" fontId="33" fillId="6" borderId="0" xfId="0" applyFont="1" applyFill="1" applyBorder="1" applyAlignment="1"/>
    <xf numFmtId="0" fontId="33" fillId="6" borderId="10" xfId="0" applyFont="1" applyFill="1" applyBorder="1"/>
    <xf numFmtId="3" fontId="32" fillId="6" borderId="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3" fontId="31" fillId="6" borderId="0" xfId="25" applyNumberFormat="1" applyFont="1" applyFill="1" applyBorder="1" applyAlignment="1">
      <alignment horizontal="center"/>
    </xf>
    <xf numFmtId="3" fontId="34" fillId="6" borderId="9" xfId="25" applyNumberFormat="1" applyFont="1" applyFill="1" applyBorder="1" applyAlignment="1">
      <alignment horizontal="center"/>
    </xf>
    <xf numFmtId="0" fontId="33" fillId="6" borderId="6" xfId="0" applyFont="1" applyFill="1" applyBorder="1"/>
    <xf numFmtId="0" fontId="33" fillId="6" borderId="8" xfId="0" applyFont="1" applyFill="1" applyBorder="1"/>
    <xf numFmtId="0" fontId="33" fillId="6" borderId="11" xfId="0" applyFont="1" applyFill="1" applyBorder="1"/>
    <xf numFmtId="0" fontId="32" fillId="2" borderId="0" xfId="0" applyFont="1" applyFill="1"/>
    <xf numFmtId="0" fontId="31" fillId="2" borderId="0" xfId="0" applyFont="1" applyFill="1"/>
    <xf numFmtId="0" fontId="33" fillId="6" borderId="6" xfId="112" applyFont="1" applyFill="1" applyBorder="1" applyAlignment="1">
      <alignment horizontal="center" vertical="center"/>
    </xf>
    <xf numFmtId="0" fontId="33" fillId="6" borderId="8" xfId="112" applyFont="1" applyFill="1" applyBorder="1" applyAlignment="1">
      <alignment horizontal="center" vertical="center"/>
    </xf>
    <xf numFmtId="0" fontId="33" fillId="6" borderId="12" xfId="112" applyFont="1" applyFill="1" applyBorder="1" applyAlignment="1">
      <alignment horizontal="center" vertical="center"/>
    </xf>
    <xf numFmtId="0" fontId="33" fillId="6" borderId="3" xfId="112" applyFont="1" applyFill="1" applyBorder="1" applyAlignment="1">
      <alignment horizontal="center" vertical="center"/>
    </xf>
    <xf numFmtId="165" fontId="33" fillId="6" borderId="12" xfId="26" applyNumberFormat="1" applyFont="1" applyFill="1" applyBorder="1" applyAlignment="1">
      <alignment horizontal="center" vertical="center"/>
    </xf>
    <xf numFmtId="165" fontId="33" fillId="6" borderId="3" xfId="26" applyNumberFormat="1" applyFont="1" applyFill="1" applyBorder="1" applyAlignment="1">
      <alignment horizontal="center" vertical="center"/>
    </xf>
    <xf numFmtId="165" fontId="33" fillId="6" borderId="13" xfId="26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7" borderId="0" xfId="0" applyFont="1" applyFill="1" applyAlignment="1">
      <alignment vertical="center"/>
    </xf>
  </cellXfs>
  <cellStyles count="122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Процентный 2 2" xfId="113"/>
    <cellStyle name="Процентный 2 3" xfId="114"/>
    <cellStyle name="Процентный 2 4" xfId="115"/>
    <cellStyle name="Процентный 2 5" xfId="116"/>
    <cellStyle name="Процентный 2 6" xfId="117"/>
    <cellStyle name="Процентный 2 7" xfId="118"/>
    <cellStyle name="Процентный 3" xfId="119"/>
    <cellStyle name="Стиль 1" xfId="120"/>
    <cellStyle name="Финансовый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480060</xdr:colOff>
          <xdr:row>1</xdr:row>
          <xdr:rowOff>121920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4"/>
  <sheetViews>
    <sheetView tabSelected="1" workbookViewId="0">
      <selection activeCell="L14" sqref="L14"/>
    </sheetView>
  </sheetViews>
  <sheetFormatPr defaultColWidth="9.109375" defaultRowHeight="13.8"/>
  <cols>
    <col min="1" max="1" width="10.33203125" style="4" customWidth="1"/>
    <col min="2" max="56" width="9.109375" style="2"/>
    <col min="57" max="77" width="9.109375" style="8"/>
    <col min="78" max="16384" width="9.109375" style="2"/>
  </cols>
  <sheetData>
    <row r="1" spans="1:74">
      <c r="A1" s="4">
        <v>1</v>
      </c>
      <c r="B1" s="1" t="str">
        <f>IF('1'!$A$1=1,BF1,BN1)</f>
        <v>1. Сезонно скориговані дані поточного рахунку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1.1. Поточний рахунок платіжного балансу України (сезонно скориговані дані)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  <row r="8" spans="1:74">
      <c r="B8" s="50" t="str">
        <f>IF('1'!$A$1=1,B42,B43)</f>
        <v>Дата останнього оновлення: 29.03.2024</v>
      </c>
    </row>
    <row r="42" spans="2:5" s="8" customFormat="1">
      <c r="B42" s="51" t="s">
        <v>39</v>
      </c>
      <c r="C42" s="52"/>
      <c r="D42" s="52"/>
      <c r="E42" s="52"/>
    </row>
    <row r="43" spans="2:5" s="8" customFormat="1">
      <c r="B43" s="51" t="s">
        <v>40</v>
      </c>
      <c r="C43" s="52"/>
      <c r="D43" s="52"/>
      <c r="E43" s="52"/>
    </row>
    <row r="44" spans="2:5" ht="14.4">
      <c r="B44" s="49"/>
      <c r="C44"/>
      <c r="D44"/>
      <c r="E44"/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480060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"/>
  <sheetViews>
    <sheetView zoomScale="58" zoomScaleNormal="58" workbookViewId="0">
      <selection activeCell="L14" sqref="L14"/>
    </sheetView>
  </sheetViews>
  <sheetFormatPr defaultColWidth="9.109375" defaultRowHeight="13.2" outlineLevelCol="2"/>
  <cols>
    <col min="1" max="1" width="39.6640625" style="12" customWidth="1"/>
    <col min="2" max="2" width="35.6640625" style="12" hidden="1" customWidth="1" outlineLevel="2"/>
    <col min="3" max="3" width="37.21875" style="12" hidden="1" customWidth="1" outlineLevel="2"/>
    <col min="4" max="15" width="9.77734375" style="12" customWidth="1" collapsed="1"/>
    <col min="16" max="51" width="9.109375" style="12"/>
    <col min="52" max="76" width="9.109375" style="10"/>
    <col min="77" max="80" width="9.109375" style="12"/>
    <col min="81" max="99" width="9.109375" style="10"/>
    <col min="100" max="16384" width="9.109375" style="12"/>
  </cols>
  <sheetData>
    <row r="1" spans="1:101">
      <c r="A1" s="15" t="str">
        <f>IF('1'!$A$1=1,"до змісту","to title")</f>
        <v>до змісту</v>
      </c>
    </row>
    <row r="2" spans="1:101" ht="24" customHeight="1">
      <c r="A2" s="13" t="str">
        <f>IF('1'!$A$1=1,BA2,BJ2)</f>
        <v>1.1 Поточний рахунок платіжного балансу України (сезонно скориговані дані)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BA2" s="11" t="s">
        <v>37</v>
      </c>
      <c r="BJ2" s="40" t="s">
        <v>17</v>
      </c>
      <c r="CD2" s="11" t="s">
        <v>37</v>
      </c>
      <c r="CE2" s="11"/>
      <c r="CF2" s="11"/>
      <c r="CN2" s="11" t="s">
        <v>17</v>
      </c>
      <c r="CV2" s="10"/>
      <c r="CW2" s="10"/>
    </row>
    <row r="3" spans="1:101" s="13" customFormat="1" ht="22.5" customHeight="1">
      <c r="A3" s="12" t="str">
        <f>IF('1'!$A$1=1,BA3,BJ3)</f>
        <v>Млн дол. США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AZ3" s="11"/>
      <c r="BA3" s="10" t="s">
        <v>38</v>
      </c>
      <c r="BB3" s="11"/>
      <c r="BC3" s="11"/>
      <c r="BD3" s="11"/>
      <c r="BE3" s="11"/>
      <c r="BF3" s="11"/>
      <c r="BG3" s="11"/>
      <c r="BH3" s="11"/>
      <c r="BI3" s="11"/>
      <c r="BJ3" s="41" t="s">
        <v>18</v>
      </c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CC3" s="11"/>
      <c r="CD3" s="10" t="s">
        <v>38</v>
      </c>
      <c r="CE3" s="10"/>
      <c r="CF3" s="10"/>
      <c r="CG3" s="11"/>
      <c r="CH3" s="11"/>
      <c r="CI3" s="11"/>
      <c r="CJ3" s="11"/>
      <c r="CK3" s="11"/>
      <c r="CL3" s="11"/>
      <c r="CM3" s="11"/>
      <c r="CN3" s="10" t="s">
        <v>18</v>
      </c>
      <c r="CO3" s="11"/>
      <c r="CP3" s="11"/>
      <c r="CQ3" s="11"/>
      <c r="CR3" s="11"/>
      <c r="CS3" s="11"/>
      <c r="CT3" s="11"/>
      <c r="CU3" s="11"/>
      <c r="CV3" s="11"/>
      <c r="CW3" s="11"/>
    </row>
    <row r="4" spans="1:101" ht="15.6" customHeight="1">
      <c r="A4" s="46" t="str">
        <f>IF('1'!$A$1=1,B4,C4)</f>
        <v>Статті платіжного балансу</v>
      </c>
      <c r="B4" s="46" t="s">
        <v>19</v>
      </c>
      <c r="C4" s="46" t="s">
        <v>20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4">
        <v>2017</v>
      </c>
      <c r="J4" s="44">
        <v>2018</v>
      </c>
      <c r="K4" s="44">
        <v>2019</v>
      </c>
      <c r="L4" s="44">
        <v>2020</v>
      </c>
      <c r="M4" s="44">
        <v>2021</v>
      </c>
      <c r="N4" s="44">
        <v>2022</v>
      </c>
      <c r="O4" s="42">
        <v>2023</v>
      </c>
      <c r="CV4" s="10"/>
      <c r="CW4" s="10"/>
    </row>
    <row r="5" spans="1:101" ht="15" customHeight="1">
      <c r="A5" s="47"/>
      <c r="B5" s="48"/>
      <c r="C5" s="4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3"/>
    </row>
    <row r="6" spans="1:101" s="13" customFormat="1" ht="21.9" customHeight="1">
      <c r="A6" s="16" t="str">
        <f>IF('1'!$A$1=1,B6,C6)</f>
        <v>РАХУНОК ПОТОЧНИХ ОПЕРАЦІЙ</v>
      </c>
      <c r="B6" s="37" t="s">
        <v>0</v>
      </c>
      <c r="C6" s="29" t="s">
        <v>23</v>
      </c>
      <c r="D6" s="18">
        <v>-14529.414120873811</v>
      </c>
      <c r="E6" s="17">
        <v>-16738.821240521338</v>
      </c>
      <c r="F6" s="17">
        <v>-4977.6211465205743</v>
      </c>
      <c r="G6" s="17">
        <v>4870.0579279522808</v>
      </c>
      <c r="H6" s="17">
        <v>-2069.7935700657154</v>
      </c>
      <c r="I6" s="17">
        <v>-3403.773702778929</v>
      </c>
      <c r="J6" s="17">
        <v>-6184.650141342594</v>
      </c>
      <c r="K6" s="17">
        <v>-4346.3404724713782</v>
      </c>
      <c r="L6" s="17">
        <v>5144.8588042979654</v>
      </c>
      <c r="M6" s="17">
        <v>-3685.634350053349</v>
      </c>
      <c r="N6" s="17">
        <v>7420.145991625096</v>
      </c>
      <c r="O6" s="19">
        <v>-8949.4977819134783</v>
      </c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101" s="13" customFormat="1" ht="21.9" customHeight="1">
      <c r="A7" s="20" t="str">
        <f>IF('1'!$A$1=1,B7,C7)</f>
        <v xml:space="preserve"> БАЛАНС ТОВАРІВ ТА ПОСЛУГ</v>
      </c>
      <c r="B7" s="38" t="s">
        <v>1</v>
      </c>
      <c r="C7" s="30" t="s">
        <v>24</v>
      </c>
      <c r="D7" s="22">
        <v>-14577.401889009325</v>
      </c>
      <c r="E7" s="21">
        <v>-15772.403098911302</v>
      </c>
      <c r="F7" s="21">
        <v>-4895.8005110025097</v>
      </c>
      <c r="G7" s="21">
        <v>-2434.3188012116202</v>
      </c>
      <c r="H7" s="21">
        <v>-6314.4954235574678</v>
      </c>
      <c r="I7" s="21">
        <v>-8686.6714341094703</v>
      </c>
      <c r="J7" s="21">
        <v>-11358.98070675599</v>
      </c>
      <c r="K7" s="21">
        <v>-12553.336715102747</v>
      </c>
      <c r="L7" s="21">
        <v>-2443.6758255239201</v>
      </c>
      <c r="M7" s="21">
        <v>-2471.5694089213234</v>
      </c>
      <c r="N7" s="21">
        <v>-25464.179847488056</v>
      </c>
      <c r="O7" s="23">
        <v>-37535.317111849974</v>
      </c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</row>
    <row r="8" spans="1:101" ht="21.9" customHeight="1">
      <c r="A8" s="20" t="str">
        <f>IF('1'!$A$1=1,B8,C8)</f>
        <v xml:space="preserve">   ЕКСПОРТ ТОВАРІВ ТА ПОСЛУГ</v>
      </c>
      <c r="B8" s="38" t="s">
        <v>2</v>
      </c>
      <c r="C8" s="31" t="s">
        <v>25</v>
      </c>
      <c r="D8" s="22">
        <v>86561.52306785743</v>
      </c>
      <c r="E8" s="21">
        <v>81725.19131169813</v>
      </c>
      <c r="F8" s="21">
        <v>65865.793540032289</v>
      </c>
      <c r="G8" s="21">
        <v>47998.593631901254</v>
      </c>
      <c r="H8" s="21">
        <v>45951.872529322878</v>
      </c>
      <c r="I8" s="21">
        <v>53861.635258627233</v>
      </c>
      <c r="J8" s="21">
        <v>59068.927067256525</v>
      </c>
      <c r="K8" s="21">
        <v>63499.691953152062</v>
      </c>
      <c r="L8" s="21">
        <v>60503.018564798156</v>
      </c>
      <c r="M8" s="21">
        <v>81252.560755696788</v>
      </c>
      <c r="N8" s="21">
        <v>57564.061068547271</v>
      </c>
      <c r="O8" s="23">
        <v>51289.230826344559</v>
      </c>
    </row>
    <row r="9" spans="1:101" ht="21.9" customHeight="1">
      <c r="A9" s="20" t="str">
        <f>IF('1'!$A$1=1,B9,C9)</f>
        <v xml:space="preserve">   ІМПОРТ ТОВАРІВ ТА ПОСЛУГ</v>
      </c>
      <c r="B9" s="38" t="s">
        <v>3</v>
      </c>
      <c r="C9" s="31" t="s">
        <v>26</v>
      </c>
      <c r="D9" s="22">
        <v>101138.92495686676</v>
      </c>
      <c r="E9" s="21">
        <v>97497.594410609425</v>
      </c>
      <c r="F9" s="21">
        <v>70761.594051034801</v>
      </c>
      <c r="G9" s="21">
        <v>50432.912433112877</v>
      </c>
      <c r="H9" s="21">
        <v>52266.367952880348</v>
      </c>
      <c r="I9" s="21">
        <v>62548.306692736704</v>
      </c>
      <c r="J9" s="21">
        <v>70427.907774012507</v>
      </c>
      <c r="K9" s="21">
        <v>76053.028668254803</v>
      </c>
      <c r="L9" s="21">
        <v>62946.694390322074</v>
      </c>
      <c r="M9" s="21">
        <v>83724.130164618095</v>
      </c>
      <c r="N9" s="21">
        <v>83028.240916035342</v>
      </c>
      <c r="O9" s="23">
        <v>88824.547938194533</v>
      </c>
    </row>
    <row r="10" spans="1:101" s="13" customFormat="1" ht="21.9" customHeight="1">
      <c r="A10" s="20" t="str">
        <f>IF('1'!$A$1=1,B10,C10)</f>
        <v xml:space="preserve">     БАЛАНС ТОВАРІВ</v>
      </c>
      <c r="B10" s="38" t="s">
        <v>4</v>
      </c>
      <c r="C10" s="30" t="s">
        <v>27</v>
      </c>
      <c r="D10" s="24">
        <v>-22097.928905961693</v>
      </c>
      <c r="E10" s="14">
        <v>-22197.6675122917</v>
      </c>
      <c r="F10" s="14">
        <v>-7485.0579764261001</v>
      </c>
      <c r="G10" s="14">
        <v>-3557.9613063942998</v>
      </c>
      <c r="H10" s="14">
        <v>-6820.2752778155491</v>
      </c>
      <c r="I10" s="14">
        <v>-9598.0231022378193</v>
      </c>
      <c r="J10" s="14">
        <v>-12674.543203081001</v>
      </c>
      <c r="K10" s="14">
        <v>-14289.526217304598</v>
      </c>
      <c r="L10" s="14">
        <v>-6760.8325966659995</v>
      </c>
      <c r="M10" s="14">
        <v>-6407.0277313140032</v>
      </c>
      <c r="N10" s="14">
        <v>-14464.964936892244</v>
      </c>
      <c r="O10" s="25">
        <v>-28859.499707817777</v>
      </c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101" s="21" customFormat="1" ht="21.9" customHeight="1">
      <c r="A11" s="20" t="str">
        <f>IF('1'!$A$1=1,B11,C11)</f>
        <v xml:space="preserve">        ЕКСПОРТ ТОВАРІВ</v>
      </c>
      <c r="B11" s="23" t="s">
        <v>5</v>
      </c>
      <c r="C11" s="21" t="s">
        <v>28</v>
      </c>
      <c r="D11" s="22">
        <v>64467.375359887505</v>
      </c>
      <c r="E11" s="21">
        <v>59204.576908267103</v>
      </c>
      <c r="F11" s="21">
        <v>50850.109505896107</v>
      </c>
      <c r="G11" s="21">
        <v>35518.828691378862</v>
      </c>
      <c r="H11" s="21">
        <v>33509.268128872354</v>
      </c>
      <c r="I11" s="21">
        <v>39640.359737250976</v>
      </c>
      <c r="J11" s="21">
        <v>43264.583357201598</v>
      </c>
      <c r="K11" s="21">
        <v>46062.026463652997</v>
      </c>
      <c r="L11" s="21">
        <v>44947.168558956604</v>
      </c>
      <c r="M11" s="21">
        <v>62924.068400078206</v>
      </c>
      <c r="N11" s="21">
        <v>40910.091375217155</v>
      </c>
      <c r="O11" s="23">
        <v>34859.487285114621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</row>
    <row r="12" spans="1:101" s="21" customFormat="1" ht="21.9" customHeight="1">
      <c r="A12" s="20" t="str">
        <f>IF('1'!$A$1=1,B12,C12)</f>
        <v xml:space="preserve">        ІМПОРТ ТОВАРІВ </v>
      </c>
      <c r="B12" s="23" t="s">
        <v>6</v>
      </c>
      <c r="C12" s="21" t="s">
        <v>29</v>
      </c>
      <c r="D12" s="22">
        <v>86565.304265849205</v>
      </c>
      <c r="E12" s="21">
        <v>81402.244420558796</v>
      </c>
      <c r="F12" s="21">
        <v>58335.167482322198</v>
      </c>
      <c r="G12" s="21">
        <v>39076.789997773165</v>
      </c>
      <c r="H12" s="21">
        <v>40329.543406687902</v>
      </c>
      <c r="I12" s="21">
        <v>49238.382839488797</v>
      </c>
      <c r="J12" s="21">
        <v>55939.126560282595</v>
      </c>
      <c r="K12" s="21">
        <v>60351.552680957597</v>
      </c>
      <c r="L12" s="21">
        <v>51708.001155622602</v>
      </c>
      <c r="M12" s="21">
        <v>69331.096131392202</v>
      </c>
      <c r="N12" s="21">
        <v>55375.056312109402</v>
      </c>
      <c r="O12" s="23">
        <v>63718.98699293239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</row>
    <row r="13" spans="1:101" s="14" customFormat="1" ht="21.9" customHeight="1">
      <c r="A13" s="20" t="str">
        <f>IF('1'!$A$1=1,B13,C13)</f>
        <v xml:space="preserve">     БАЛАНС ПОСЛУГ</v>
      </c>
      <c r="B13" s="25" t="s">
        <v>7</v>
      </c>
      <c r="C13" s="14" t="s">
        <v>30</v>
      </c>
      <c r="D13" s="24">
        <v>7520.5270169523701</v>
      </c>
      <c r="E13" s="14">
        <v>6425.2644133803988</v>
      </c>
      <c r="F13" s="14">
        <v>2589.2574654235905</v>
      </c>
      <c r="G13" s="14">
        <v>1123.6425051826795</v>
      </c>
      <c r="H13" s="14">
        <v>505.77985425808083</v>
      </c>
      <c r="I13" s="14">
        <v>911.3516681283495</v>
      </c>
      <c r="J13" s="14">
        <v>1315.5624963250098</v>
      </c>
      <c r="K13" s="14">
        <v>1736.1895022018507</v>
      </c>
      <c r="L13" s="14">
        <v>4317.1567711420794</v>
      </c>
      <c r="M13" s="14">
        <v>3935.4583223926797</v>
      </c>
      <c r="N13" s="14">
        <v>-10999.214910595811</v>
      </c>
      <c r="O13" s="25">
        <v>-8675.8174040321992</v>
      </c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</row>
    <row r="14" spans="1:101" s="21" customFormat="1" ht="21.9" customHeight="1">
      <c r="A14" s="20" t="str">
        <f>IF('1'!$A$1=1,B14,C14)</f>
        <v xml:space="preserve">        ЕКСПОРТ ПОСЛУГ</v>
      </c>
      <c r="B14" s="23" t="s">
        <v>8</v>
      </c>
      <c r="C14" s="21" t="s">
        <v>31</v>
      </c>
      <c r="D14" s="22">
        <v>22094.147707969922</v>
      </c>
      <c r="E14" s="21">
        <v>22520.614403431027</v>
      </c>
      <c r="F14" s="21">
        <v>15015.684034136189</v>
      </c>
      <c r="G14" s="21">
        <v>12479.764940522389</v>
      </c>
      <c r="H14" s="21">
        <v>12442.604400450531</v>
      </c>
      <c r="I14" s="21">
        <v>14221.27552137625</v>
      </c>
      <c r="J14" s="21">
        <v>15804.34371005492</v>
      </c>
      <c r="K14" s="21">
        <v>17437.665489499061</v>
      </c>
      <c r="L14" s="21">
        <v>15555.850005841548</v>
      </c>
      <c r="M14" s="21">
        <v>18328.492355618579</v>
      </c>
      <c r="N14" s="21">
        <v>16653.96969333012</v>
      </c>
      <c r="O14" s="23">
        <v>16429.743541229938</v>
      </c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</row>
    <row r="15" spans="1:101" s="21" customFormat="1" ht="21.9" customHeight="1">
      <c r="A15" s="20" t="str">
        <f>IF('1'!$A$1=1,B15,C15)</f>
        <v xml:space="preserve">        ІМПОРТ ПОСЛУГ</v>
      </c>
      <c r="B15" s="23" t="s">
        <v>9</v>
      </c>
      <c r="C15" s="21" t="s">
        <v>32</v>
      </c>
      <c r="D15" s="22">
        <v>14573.62069101755</v>
      </c>
      <c r="E15" s="21">
        <v>16095.349990050629</v>
      </c>
      <c r="F15" s="21">
        <v>12426.426568712599</v>
      </c>
      <c r="G15" s="21">
        <v>11356.12243533971</v>
      </c>
      <c r="H15" s="21">
        <v>11936.824546192449</v>
      </c>
      <c r="I15" s="21">
        <v>13309.923853247899</v>
      </c>
      <c r="J15" s="21">
        <v>14488.78121372991</v>
      </c>
      <c r="K15" s="21">
        <v>15701.47598729721</v>
      </c>
      <c r="L15" s="21">
        <v>11238.693234699469</v>
      </c>
      <c r="M15" s="21">
        <v>14393.0340332259</v>
      </c>
      <c r="N15" s="21">
        <v>27653.184603925929</v>
      </c>
      <c r="O15" s="23">
        <v>25105.560945262139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</row>
    <row r="16" spans="1:101" s="14" customFormat="1" ht="21.9" customHeight="1">
      <c r="A16" s="20" t="str">
        <f>IF('1'!$A$1=1,B16,C16)</f>
        <v>БАЛАНС ПЕРВИННИХ ДОХОДІВ</v>
      </c>
      <c r="B16" s="25" t="s">
        <v>21</v>
      </c>
      <c r="C16" s="14" t="s">
        <v>33</v>
      </c>
      <c r="D16" s="24">
        <v>-2945.2058552293001</v>
      </c>
      <c r="E16" s="14">
        <v>-3138.87807944207</v>
      </c>
      <c r="F16" s="14">
        <v>-1614.8170534276499</v>
      </c>
      <c r="G16" s="14">
        <v>3703.0537706175878</v>
      </c>
      <c r="H16" s="14">
        <v>610.09266823690859</v>
      </c>
      <c r="I16" s="14">
        <v>1652.5742075857606</v>
      </c>
      <c r="J16" s="14">
        <v>1497.0268963588603</v>
      </c>
      <c r="K16" s="14">
        <v>1958.2619797954999</v>
      </c>
      <c r="L16" s="14">
        <v>3481.9671059312191</v>
      </c>
      <c r="M16" s="14">
        <v>-5876.3781994772307</v>
      </c>
      <c r="N16" s="14">
        <v>8497.5648616704711</v>
      </c>
      <c r="O16" s="25">
        <v>5197.8349591265005</v>
      </c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</row>
    <row r="17" spans="1:99" s="21" customFormat="1" ht="21.9" customHeight="1">
      <c r="A17" s="20" t="str">
        <f>IF('1'!$A$1=1,B17,C17)</f>
        <v xml:space="preserve">        надходження</v>
      </c>
      <c r="B17" s="23" t="s">
        <v>10</v>
      </c>
      <c r="C17" s="21" t="s">
        <v>34</v>
      </c>
      <c r="D17" s="22">
        <v>7132.6211500803802</v>
      </c>
      <c r="E17" s="21">
        <v>7734.7554382963208</v>
      </c>
      <c r="F17" s="21">
        <v>5529.1527052063402</v>
      </c>
      <c r="G17" s="21">
        <v>5786.3000812956507</v>
      </c>
      <c r="H17" s="21">
        <v>6867.2161418208798</v>
      </c>
      <c r="I17" s="21">
        <v>9298.3535711705408</v>
      </c>
      <c r="J17" s="21">
        <v>11861.088063175301</v>
      </c>
      <c r="K17" s="21">
        <v>13303.75050830936</v>
      </c>
      <c r="L17" s="21">
        <v>12198.56163144456</v>
      </c>
      <c r="M17" s="21">
        <v>14026.682843614341</v>
      </c>
      <c r="N17" s="21">
        <v>13165.35725418716</v>
      </c>
      <c r="O17" s="23">
        <v>12284.96452612873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</row>
    <row r="18" spans="1:99" s="21" customFormat="1" ht="21.9" customHeight="1">
      <c r="A18" s="20" t="str">
        <f>IF('1'!$A$1=1,B18,C18)</f>
        <v xml:space="preserve">        виплати</v>
      </c>
      <c r="B18" s="23" t="s">
        <v>11</v>
      </c>
      <c r="C18" s="21" t="s">
        <v>35</v>
      </c>
      <c r="D18" s="22">
        <v>10077.82700530968</v>
      </c>
      <c r="E18" s="21">
        <v>10873.63351773839</v>
      </c>
      <c r="F18" s="21">
        <v>7143.9697586339898</v>
      </c>
      <c r="G18" s="21">
        <v>2083.2463106780619</v>
      </c>
      <c r="H18" s="21">
        <v>6257.1234735839707</v>
      </c>
      <c r="I18" s="21">
        <v>7645.7793635847802</v>
      </c>
      <c r="J18" s="21">
        <v>10364.06116681644</v>
      </c>
      <c r="K18" s="21">
        <v>11345.488528513861</v>
      </c>
      <c r="L18" s="21">
        <v>8716.5945255133411</v>
      </c>
      <c r="M18" s="21">
        <v>19903.061043091569</v>
      </c>
      <c r="N18" s="21">
        <v>4667.7923925166879</v>
      </c>
      <c r="O18" s="23">
        <v>7087.12956700223</v>
      </c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99" s="14" customFormat="1" ht="21.9" customHeight="1">
      <c r="A19" s="20" t="str">
        <f>IF('1'!$A$1=1,B19,C19)</f>
        <v>БАЛАНС ВТОРИННИХ ДОХОДІВ</v>
      </c>
      <c r="B19" s="25" t="s">
        <v>22</v>
      </c>
      <c r="C19" s="14" t="s">
        <v>36</v>
      </c>
      <c r="D19" s="24">
        <v>2993.1936233648157</v>
      </c>
      <c r="E19" s="14">
        <v>2172.4599378320318</v>
      </c>
      <c r="F19" s="14">
        <v>1532.996417909585</v>
      </c>
      <c r="G19" s="14">
        <v>3601.3229585463132</v>
      </c>
      <c r="H19" s="14">
        <v>3634.6091852548443</v>
      </c>
      <c r="I19" s="14">
        <v>3630.3235237447798</v>
      </c>
      <c r="J19" s="14">
        <v>3677.3036690545359</v>
      </c>
      <c r="K19" s="14">
        <v>6248.7342628358674</v>
      </c>
      <c r="L19" s="14">
        <v>4106.567523890667</v>
      </c>
      <c r="M19" s="14">
        <v>4662.3132583452043</v>
      </c>
      <c r="N19" s="14">
        <v>24386.760977442678</v>
      </c>
      <c r="O19" s="25">
        <v>23387.984370810002</v>
      </c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</row>
    <row r="20" spans="1:99" s="21" customFormat="1" ht="21.9" customHeight="1">
      <c r="A20" s="20" t="str">
        <f>IF('1'!$A$1=1,B20,C20)</f>
        <v xml:space="preserve">        надходження</v>
      </c>
      <c r="B20" s="23" t="s">
        <v>10</v>
      </c>
      <c r="C20" s="21" t="s">
        <v>34</v>
      </c>
      <c r="D20" s="22">
        <v>4230.1438624664806</v>
      </c>
      <c r="E20" s="21">
        <v>4125.3317512280428</v>
      </c>
      <c r="F20" s="21">
        <v>3449.9221620070475</v>
      </c>
      <c r="G20" s="21">
        <v>4568.51373008682</v>
      </c>
      <c r="H20" s="21">
        <v>4625.2655990208004</v>
      </c>
      <c r="I20" s="21">
        <v>4811.9008901800798</v>
      </c>
      <c r="J20" s="21">
        <v>4974.2175317830597</v>
      </c>
      <c r="K20" s="21">
        <v>7661.8311826382705</v>
      </c>
      <c r="L20" s="21">
        <v>5681.6657653602997</v>
      </c>
      <c r="M20" s="21">
        <v>6870.3403589402606</v>
      </c>
      <c r="N20" s="21">
        <v>27383.732291765482</v>
      </c>
      <c r="O20" s="23">
        <v>24547.04945411185</v>
      </c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</row>
    <row r="21" spans="1:99" ht="21.9" customHeight="1">
      <c r="A21" s="27" t="str">
        <f>IF('1'!$A$1=1,B21,C21)</f>
        <v xml:space="preserve">        виплати</v>
      </c>
      <c r="B21" s="39" t="s">
        <v>11</v>
      </c>
      <c r="C21" s="32" t="s">
        <v>35</v>
      </c>
      <c r="D21" s="36">
        <v>1236.950239101664</v>
      </c>
      <c r="E21" s="28">
        <v>1952.871813396011</v>
      </c>
      <c r="F21" s="28">
        <v>1916.925744097462</v>
      </c>
      <c r="G21" s="28">
        <v>967.19077154050706</v>
      </c>
      <c r="H21" s="28">
        <v>990.65641376595602</v>
      </c>
      <c r="I21" s="28">
        <v>1181.5773664353001</v>
      </c>
      <c r="J21" s="28">
        <v>1296.9138627285238</v>
      </c>
      <c r="K21" s="28">
        <v>1413.0969198024022</v>
      </c>
      <c r="L21" s="28">
        <v>1575.0982414696332</v>
      </c>
      <c r="M21" s="28">
        <v>2208.0271005950549</v>
      </c>
      <c r="N21" s="28">
        <v>2996.9713143228032</v>
      </c>
      <c r="O21" s="34">
        <v>1159.065083301851</v>
      </c>
    </row>
    <row r="22" spans="1:99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</sheetData>
  <mergeCells count="15">
    <mergeCell ref="F4:F5"/>
    <mergeCell ref="G4:G5"/>
    <mergeCell ref="H4:H5"/>
    <mergeCell ref="N4:N5"/>
    <mergeCell ref="A4:A5"/>
    <mergeCell ref="B4:B5"/>
    <mergeCell ref="C4:C5"/>
    <mergeCell ref="D4:D5"/>
    <mergeCell ref="E4:E5"/>
    <mergeCell ref="O4:O5"/>
    <mergeCell ref="I4:I5"/>
    <mergeCell ref="J4:J5"/>
    <mergeCell ref="K4:K5"/>
    <mergeCell ref="L4:L5"/>
    <mergeCell ref="M4:M5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2024-03-28T18:07:26Z</cp:lastPrinted>
  <dcterms:created xsi:type="dcterms:W3CDTF">2015-06-24T07:46:12Z</dcterms:created>
  <dcterms:modified xsi:type="dcterms:W3CDTF">2024-03-28T18:07:42Z</dcterms:modified>
</cp:coreProperties>
</file>