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OST\BULET\Робоча папка\Щомiсячно не в бюлетень\ОПЕРАТИВНІ ДАНІ\00_ОД _на сайт\2024\0424\"/>
    </mc:Choice>
  </mc:AlternateContent>
  <bookViews>
    <workbookView xWindow="0" yWindow="0" windowWidth="23040" windowHeight="9192" tabRatio="815"/>
  </bookViews>
  <sheets>
    <sheet name="region" sheetId="11" r:id="rId1"/>
    <sheet name="Total(kr)" sheetId="17" r:id="rId2"/>
    <sheet name="NonFin(kr)" sheetId="2" r:id="rId3"/>
    <sheet name="HouseHolds(kr)" sheetId="4" r:id="rId4"/>
    <sheet name="Total(dep)" sheetId="18" r:id="rId5"/>
    <sheet name="NonFin(dep)" sheetId="3" r:id="rId6"/>
    <sheet name="HouseHolds(dep)" sheetId="5" r:id="rId7"/>
    <sheet name="Total(inter_r_cred)" sheetId="19" r:id="rId8"/>
    <sheet name="Inter_r_cred(NonFin)" sheetId="6" r:id="rId9"/>
    <sheet name="Inter_r_cred(HouseHolds)" sheetId="8" r:id="rId10"/>
    <sheet name="Total(inter_r_dep)" sheetId="16" r:id="rId11"/>
    <sheet name="Inter_r_dep(NonFin)" sheetId="7" r:id="rId12"/>
    <sheet name="Inter_r_dep(HouseHolds)" sheetId="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t04" localSheetId="0" hidden="1">{#N/A,#N/A,FALSE,"т04"}</definedName>
    <definedName name="_____t04" hidden="1">{#N/A,#N/A,FALSE,"т04"}</definedName>
    <definedName name="_____t06" localSheetId="0" hidden="1">{#N/A,#N/A,FALSE,"т04"}</definedName>
    <definedName name="_____t06" hidden="1">{#N/A,#N/A,FALSE,"т04"}</definedName>
    <definedName name="____t04" localSheetId="0" hidden="1">{#N/A,#N/A,FALSE,"т04"}</definedName>
    <definedName name="____t04" hidden="1">{#N/A,#N/A,FALSE,"т04"}</definedName>
    <definedName name="____t06" localSheetId="0" hidden="1">{#N/A,#N/A,FALSE,"т04"}</definedName>
    <definedName name="____t06" hidden="1">{#N/A,#N/A,FALSE,"т04"}</definedName>
    <definedName name="___t04" localSheetId="0" hidden="1">{#N/A,#N/A,FALSE,"т04"}</definedName>
    <definedName name="___t04" hidden="1">{#N/A,#N/A,FALSE,"т04"}</definedName>
    <definedName name="___t06" localSheetId="0" hidden="1">{#N/A,#N/A,FALSE,"т04"}</definedName>
    <definedName name="___t06" hidden="1">{#N/A,#N/A,FALSE,"т04"}</definedName>
    <definedName name="__t04" localSheetId="0" hidden="1">{#N/A,#N/A,FALSE,"т04"}</definedName>
    <definedName name="__t04" hidden="1">{#N/A,#N/A,FALSE,"т04"}</definedName>
    <definedName name="__t06" localSheetId="0" hidden="1">{#N/A,#N/A,FALSE,"т04"}</definedName>
    <definedName name="__t06" hidden="1">{#N/A,#N/A,FALSE,"т04"}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швидкість'!$E:$E</definedName>
    <definedName name="data">'[2]2002'!$B$2:$B$378</definedName>
    <definedName name="drfgdfgf" localSheetId="0" hidden="1">{#N/A,#N/A,FALSE,"Лист4"}</definedName>
    <definedName name="drfgdfgf" hidden="1">{#N/A,#N/A,FALSE,"Лист4"}</definedName>
    <definedName name="g7.2" localSheetId="0" hidden="1">{#N/A,#N/A,FALSE,"т04"}</definedName>
    <definedName name="g7.2" hidden="1">{#N/A,#N/A,FALSE,"т04"}</definedName>
    <definedName name="kurs2001">'[2]2001'!$C$2:$AO$378</definedName>
    <definedName name="ll" localSheetId="0" hidden="1">{#N/A,#N/A,FALSE,"Лист4"}</definedName>
    <definedName name="ll" hidden="1">{#N/A,#N/A,FALSE,"Лист4"}</definedName>
    <definedName name="Months" localSheetId="0">region!#REF!</definedName>
    <definedName name="Months" localSheetId="4">#REF!</definedName>
    <definedName name="Months" localSheetId="7">#REF!</definedName>
    <definedName name="Months" localSheetId="10">#REF!</definedName>
    <definedName name="Months" localSheetId="1">#REF!</definedName>
    <definedName name="Months">#REF!</definedName>
    <definedName name="Months2" localSheetId="0">region!#REF!</definedName>
    <definedName name="Months2" localSheetId="4">#REF!</definedName>
    <definedName name="Months2" localSheetId="7">#REF!</definedName>
    <definedName name="Months2" localSheetId="10">#REF!</definedName>
    <definedName name="Months2" localSheetId="1">#REF!</definedName>
    <definedName name="Months2">#REF!</definedName>
    <definedName name="n" localSheetId="0" hidden="1">{#N/A,#N/A,FALSE,"Лист4"}</definedName>
    <definedName name="n" hidden="1">{#N/A,#N/A,FALSE,"Лист4"}</definedName>
    <definedName name="q" localSheetId="0" hidden="1">{#N/A,#N/A,FALSE,"т02бд"}</definedName>
    <definedName name="q" hidden="1">{#N/A,#N/A,FALSE,"т02бд"}</definedName>
    <definedName name="Region">region!$J$3:$J$27</definedName>
    <definedName name="t01англ" localSheetId="0" hidden="1">{#N/A,#N/A,FALSE,"т02бд"}</definedName>
    <definedName name="t01англ" hidden="1">{#N/A,#N/A,FALSE,"т02бд"}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valuta">'[2]2002'!$C$1:$AO$1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Інструкція." localSheetId="0" hidden="1">{#N/A,#N/A,FALSE,"Лист4"}</definedName>
    <definedName name="wrn.Інструкція." hidden="1">{#N/A,#N/A,FALSE,"Лист4"}</definedName>
    <definedName name="wrn.т171банки." localSheetId="0" hidden="1">{#N/A,#N/A,FALSE,"т17-1банки (2)"}</definedName>
    <definedName name="wrn.т171банки." hidden="1">{#N/A,#N/A,FALSE,"т17-1банки (2)"}</definedName>
    <definedName name="Years" localSheetId="0">OFFSET(region!#REF!,,,COUNTA(region!#REF!))</definedName>
    <definedName name="Years" localSheetId="4">OFFSET(#REF!,,,COUNTA(#REF!))</definedName>
    <definedName name="Years" localSheetId="7">OFFSET(#REF!,,,COUNTA(#REF!))</definedName>
    <definedName name="Years" localSheetId="10">OFFSET(#REF!,,,COUNTA(#REF!))</definedName>
    <definedName name="Years" localSheetId="1">OFFSET(#REF!,,,COUNTA(#REF!))</definedName>
    <definedName name="Years">OFFSET(#REF!,,,COUNTA(#REF!))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ггг" localSheetId="0" hidden="1">{#N/A,#N/A,FALSE,"Лист4"}</definedName>
    <definedName name="гг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17.1">'[3]д17-1'!$A$1:$H$1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єєєєєєєєєєє" localSheetId="0" hidden="1">{#N/A,#N/A,FALSE,"Лист4"}</definedName>
    <definedName name="єєєєєєєєєєєє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збз1998" localSheetId="0">#REF!</definedName>
    <definedName name="збз1998" localSheetId="4">#REF!</definedName>
    <definedName name="збз1998" localSheetId="7">#REF!</definedName>
    <definedName name="збз1998" localSheetId="10">#REF!</definedName>
    <definedName name="збз1998" localSheetId="1">#REF!</definedName>
    <definedName name="збз1998">#REF!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2">'[1]Мульт-ор М2, швидкість'!$C:$C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6">'HouseHolds(dep)'!$A$1:$M$39</definedName>
    <definedName name="_xlnm.Print_Area" localSheetId="3">'HouseHolds(kr)'!$A$1:$M$38</definedName>
    <definedName name="_xlnm.Print_Area" localSheetId="9">'Inter_r_cred(HouseHolds)'!$A$1:$S$41</definedName>
    <definedName name="_xlnm.Print_Area" localSheetId="8">'Inter_r_cred(NonFin)'!$A$1:$S$39</definedName>
    <definedName name="_xlnm.Print_Area" localSheetId="12">'Inter_r_dep(HouseHolds)'!$A$1:$P$39</definedName>
    <definedName name="_xlnm.Print_Area" localSheetId="11">'Inter_r_dep(NonFin)'!$A$1:$P$41</definedName>
    <definedName name="_xlnm.Print_Area" localSheetId="5">'NonFin(dep)'!$A$1:$M$40</definedName>
    <definedName name="_xlnm.Print_Area" localSheetId="2">'NonFin(kr)'!$A$1:$M$39</definedName>
    <definedName name="_xlnm.Print_Area" localSheetId="0">region!$A$2:$G$42</definedName>
    <definedName name="_xlnm.Print_Area" localSheetId="4">'Total(dep)'!$A$1:$M$40</definedName>
    <definedName name="_xlnm.Print_Area" localSheetId="7">'Total(inter_r_cred)'!$A$1:$S$39</definedName>
    <definedName name="_xlnm.Print_Area" localSheetId="10">'Total(inter_r_dep)'!$A$1:$P$41</definedName>
    <definedName name="_xlnm.Print_Area" localSheetId="1">'Total(kr)'!$A$1:$M$39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01" localSheetId="0">#REF!</definedName>
    <definedName name="т01" localSheetId="4">#REF!</definedName>
    <definedName name="т01" localSheetId="7">#REF!</definedName>
    <definedName name="т01" localSheetId="10">#REF!</definedName>
    <definedName name="т01" localSheetId="1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 localSheetId="4">#REF!</definedName>
    <definedName name="т06" localSheetId="7">#REF!</definedName>
    <definedName name="т06" localSheetId="10">#REF!</definedName>
    <definedName name="т06" localSheetId="1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0">#REF!</definedName>
    <definedName name="т17.2" localSheetId="4">#REF!</definedName>
    <definedName name="т17.2" localSheetId="7">#REF!</definedName>
    <definedName name="т17.2" localSheetId="10">#REF!</definedName>
    <definedName name="т17.2" localSheetId="1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0">#REF!</definedName>
    <definedName name="т17.4" localSheetId="4">#REF!</definedName>
    <definedName name="т17.4" localSheetId="7">#REF!</definedName>
    <definedName name="т17.4" localSheetId="10">#REF!</definedName>
    <definedName name="т17.4" localSheetId="1">#REF!</definedName>
    <definedName name="т17.4">#REF!</definedName>
    <definedName name="т17.4.1999" localSheetId="0">#REF!</definedName>
    <definedName name="т17.4.1999" localSheetId="4">#REF!</definedName>
    <definedName name="т17.4.1999" localSheetId="7">#REF!</definedName>
    <definedName name="т17.4.1999" localSheetId="10">#REF!</definedName>
    <definedName name="т17.4.1999" localSheetId="1">#REF!</definedName>
    <definedName name="т17.4.1999">#REF!</definedName>
    <definedName name="т17.4.2001" localSheetId="0">#REF!</definedName>
    <definedName name="т17.4.2001" localSheetId="4">#REF!</definedName>
    <definedName name="т17.4.2001" localSheetId="7">#REF!</definedName>
    <definedName name="т17.4.2001" localSheetId="10">#REF!</definedName>
    <definedName name="т17.4.2001" localSheetId="1">#REF!</definedName>
    <definedName name="т17.4.2001">#REF!</definedName>
    <definedName name="т17.5.2001" localSheetId="0">#REF!</definedName>
    <definedName name="т17.5.2001" localSheetId="4">#REF!</definedName>
    <definedName name="т17.5.2001" localSheetId="7">#REF!</definedName>
    <definedName name="т17.5.2001" localSheetId="10">#REF!</definedName>
    <definedName name="т17.5.2001" localSheetId="1">#REF!</definedName>
    <definedName name="т17.5.2001">#REF!</definedName>
    <definedName name="т17мб">'[9]т17мб(шаблон)'!$A$1</definedName>
    <definedName name="т841" localSheetId="0" hidden="1">{#N/A,#N/A,FALSE,"т02бд"}</definedName>
    <definedName name="т841" hidden="1">{#N/A,#N/A,FALSE,"т02бд"}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E34" i="11" l="1"/>
  <c r="G20" i="11"/>
  <c r="F20" i="11"/>
  <c r="E20" i="11"/>
  <c r="F21" i="11"/>
  <c r="F22" i="11"/>
  <c r="F23" i="11"/>
  <c r="C21" i="11"/>
  <c r="G17" i="11"/>
  <c r="F17" i="11"/>
  <c r="E17" i="11"/>
  <c r="C17" i="11"/>
  <c r="B17" i="11"/>
  <c r="G23" i="11"/>
  <c r="E23" i="11"/>
  <c r="G22" i="11"/>
  <c r="E22" i="11"/>
  <c r="G21" i="11"/>
  <c r="E21" i="11"/>
  <c r="C23" i="11"/>
  <c r="C22" i="11"/>
  <c r="B23" i="11"/>
  <c r="B22" i="11"/>
  <c r="B21" i="11"/>
  <c r="G19" i="11"/>
  <c r="F19" i="11"/>
  <c r="E19" i="11"/>
  <c r="G18" i="11"/>
  <c r="F18" i="11"/>
  <c r="E18" i="11"/>
  <c r="C20" i="11"/>
  <c r="C19" i="11"/>
  <c r="C18" i="11"/>
  <c r="B20" i="11"/>
  <c r="B19" i="11"/>
  <c r="D21" i="11"/>
  <c r="B18" i="11"/>
  <c r="A5" i="11"/>
  <c r="E13" i="11"/>
  <c r="E12" i="11"/>
  <c r="E11" i="11"/>
  <c r="B11" i="11"/>
  <c r="B12" i="11"/>
  <c r="B13" i="11"/>
  <c r="C11" i="11"/>
  <c r="G11" i="11"/>
  <c r="F11" i="11"/>
  <c r="C12" i="11"/>
  <c r="G12" i="11"/>
  <c r="F12" i="11"/>
  <c r="C13" i="11"/>
  <c r="G13" i="11"/>
  <c r="F13" i="11"/>
  <c r="E16" i="11"/>
  <c r="E15" i="11"/>
  <c r="E14" i="11"/>
  <c r="B14" i="11"/>
  <c r="B15" i="11"/>
  <c r="B16" i="11"/>
  <c r="C14" i="11"/>
  <c r="G14" i="11"/>
  <c r="F14" i="11"/>
  <c r="C15" i="11"/>
  <c r="G15" i="11"/>
  <c r="F15" i="11"/>
  <c r="C16" i="11"/>
  <c r="G16" i="11"/>
  <c r="F16" i="11"/>
  <c r="E10" i="11"/>
  <c r="B10" i="11"/>
  <c r="C10" i="11"/>
  <c r="F10" i="11"/>
  <c r="G10" i="11"/>
  <c r="E27" i="11"/>
  <c r="F34" i="11"/>
  <c r="F27" i="11"/>
  <c r="F30" i="11"/>
  <c r="F29" i="11"/>
  <c r="F28" i="11"/>
  <c r="E30" i="11"/>
  <c r="E29" i="11"/>
  <c r="E28" i="11"/>
  <c r="F37" i="11"/>
  <c r="F36" i="11"/>
  <c r="F35" i="11"/>
  <c r="E37" i="11"/>
  <c r="E36" i="11"/>
  <c r="E35" i="11"/>
  <c r="F33" i="11"/>
  <c r="F32" i="11"/>
  <c r="F31" i="11"/>
  <c r="E33" i="11"/>
  <c r="E32" i="11"/>
  <c r="E31" i="11"/>
  <c r="F40" i="11"/>
  <c r="F39" i="11"/>
  <c r="F38" i="11"/>
  <c r="E40" i="11"/>
  <c r="E38" i="11"/>
  <c r="E39" i="11"/>
  <c r="D12" i="11" l="1"/>
  <c r="D22" i="11"/>
  <c r="D17" i="11"/>
  <c r="D23" i="11"/>
  <c r="D18" i="11"/>
  <c r="D19" i="11"/>
  <c r="D20" i="11"/>
  <c r="D15" i="11"/>
  <c r="D11" i="11"/>
  <c r="D10" i="11"/>
  <c r="G30" i="11"/>
  <c r="D14" i="11"/>
  <c r="D16" i="11"/>
  <c r="G33" i="11"/>
  <c r="G40" i="11"/>
  <c r="D13" i="11"/>
  <c r="G28" i="11"/>
  <c r="G34" i="11"/>
  <c r="G29" i="11"/>
  <c r="G38" i="11"/>
  <c r="G39" i="11"/>
  <c r="G35" i="11"/>
  <c r="G37" i="11"/>
  <c r="G36" i="11"/>
  <c r="G27" i="11"/>
  <c r="G32" i="11"/>
  <c r="G31" i="11"/>
</calcChain>
</file>

<file path=xl/sharedStrings.xml><?xml version="1.0" encoding="utf-8"?>
<sst xmlns="http://schemas.openxmlformats.org/spreadsheetml/2006/main" count="840" uniqueCount="101">
  <si>
    <t>залишки коштів, млн.грн.</t>
  </si>
  <si>
    <t>зміна до початку року, %</t>
  </si>
  <si>
    <t>у національній валюті</t>
  </si>
  <si>
    <t>в іноземній валюті</t>
  </si>
  <si>
    <t>Примітка. За даними щоденного балансу банків.</t>
  </si>
  <si>
    <t>Регіони</t>
  </si>
  <si>
    <t>Усього</t>
  </si>
  <si>
    <t>в тому числі:</t>
  </si>
  <si>
    <t>зміна у річному обчис-ленні, %</t>
  </si>
  <si>
    <t>Автономна Республiка Крим та м. Севастополь</t>
  </si>
  <si>
    <t>області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</si>
  <si>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</si>
  <si>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</si>
  <si>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</si>
  <si>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</si>
  <si>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</si>
  <si>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</si>
  <si>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</si>
  <si>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</si>
  <si>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 та м. Київ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</si>
  <si>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</si>
  <si>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</si>
  <si>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</si>
  <si>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</si>
  <si>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</si>
  <si>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</si>
  <si>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</si>
  <si>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</si>
  <si>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</si>
  <si>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</si>
  <si>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</si>
  <si>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</si>
  <si>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</si>
  <si>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</si>
  <si>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</si>
  <si>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більше 5 років</t>
  </si>
  <si>
    <t>у тому числі</t>
  </si>
  <si>
    <t xml:space="preserve">у тому числі </t>
  </si>
  <si>
    <t>усього</t>
  </si>
  <si>
    <t>овер-драфт</t>
  </si>
  <si>
    <t>усього без урахуван-ня овер-драфту</t>
  </si>
  <si>
    <t>у тому числі за строками</t>
  </si>
  <si>
    <t>до 1 року</t>
  </si>
  <si>
    <t>від  1 року до 5 років</t>
  </si>
  <si>
    <t>середньозважені ставки в  річному обчисленні, %</t>
  </si>
  <si>
    <t>на вимогу</t>
  </si>
  <si>
    <t>більше 2 років</t>
  </si>
  <si>
    <t>у іноземній валюті</t>
  </si>
  <si>
    <t>від  1 року до 2 років</t>
  </si>
  <si>
    <t>Основні показники грошово-кредитної та фінансової статистики</t>
  </si>
  <si>
    <t>щодо діяльності депозитних корпорацій (банків)</t>
  </si>
  <si>
    <t>Показники</t>
  </si>
  <si>
    <t>Залишки коштів, млн.грн.</t>
  </si>
  <si>
    <t>Зміна, %</t>
  </si>
  <si>
    <t>Україна</t>
  </si>
  <si>
    <t>область</t>
  </si>
  <si>
    <t>% до загального підсумку по Україні</t>
  </si>
  <si>
    <t>у річному 
обчис-ленні</t>
  </si>
  <si>
    <t>Середньозважені ставки в  річному обчисленні, %</t>
  </si>
  <si>
    <t>Різниця, п.п.</t>
  </si>
  <si>
    <t>зміна за місяць,%</t>
  </si>
  <si>
    <t>Оперативні дані</t>
  </si>
  <si>
    <r>
      <t>Кредити, надані резидентам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</si>
  <si>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r>
      <t>корпоративний сектор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</si>
  <si>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домашні господарства (крім фізичних осіб – підприємців)</t>
  </si>
  <si>
    <r>
      <t>Депозити, залучені на рахунки резидентів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</si>
  <si>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r>
      <t>Процентні ставки за новими депозитами резидентів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</si>
  <si>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t>1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</si>
  <si>
    <t xml:space="preserve">2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
</t>
  </si>
  <si>
    <r>
      <t xml:space="preserve">1 </t>
    </r>
    <r>
      <rPr>
        <sz val="10"/>
        <rFont val="Calibri"/>
        <family val="2"/>
        <charset val="204"/>
        <scheme val="minor"/>
      </rPr>
      <t>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  </r>
  </si>
  <si>
    <r>
      <t xml:space="preserve">1 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</si>
  <si>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>1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</si>
  <si>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 xml:space="preserve">Депозити резидентів 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</si>
  <si>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Кредити резидентам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</si>
  <si>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Кредити, надані домашнім господарствам (крім фізичних осіб-підприємців)</t>
  </si>
  <si>
    <r>
      <t xml:space="preserve">Примітка. За даними щоденного балансу банків.
</t>
    </r>
    <r>
      <rPr>
        <vertAlign val="superscript"/>
        <sz val="10"/>
        <rFont val="Calibri"/>
        <family val="2"/>
        <charset val="204"/>
        <scheme val="minor"/>
      </rPr>
      <t/>
    </r>
  </si>
  <si>
    <r>
      <t>Депозити корпоративного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</si>
  <si>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Кредити корпоративному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</si>
  <si>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Депозити домашніх господарств (крім фізичних осіб-підприємців)</t>
  </si>
  <si>
    <r>
      <t>Процентні ставки за новими кредитами резидентам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</si>
  <si>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кредитами корпоративному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</si>
  <si>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кредитами</t>
    </r>
    <r>
      <rPr>
        <u/>
        <sz val="11"/>
        <color theme="10"/>
        <rFont val="Calibri"/>
        <family val="2"/>
        <charset val="204"/>
        <scheme val="minor"/>
      </rPr>
      <t xml:space="preserve"> домашнім господарствам (крім фізичних осіб - підприємців), у розрізі регіонів, видів валют і строків погашення</t>
    </r>
  </si>
  <si>
    <r>
      <t>Процентні ставки за новими депозитами резидентів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</si>
  <si>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депозитами корпоративного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</si>
  <si>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t>Процентні ставки за новими депозитами домашніх господарств (крім фізичних осіб - підприємців), у розрізі регіонів, видів валют і строків погашення</t>
  </si>
  <si>
    <t>1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</si>
  <si>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  </r>
  </si>
  <si>
    <t>1 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</si>
  <si>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</si>
  <si>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>Процентні ставки за новими кредитами, надані резидентам</t>
    </r>
    <r>
      <rPr>
        <b/>
        <vertAlign val="superscript"/>
        <sz val="12"/>
        <rFont val="Calibri"/>
        <family val="2"/>
        <charset val="204"/>
        <scheme val="minor"/>
      </rPr>
      <t xml:space="preserve">1 </t>
    </r>
    <r>
      <rPr>
        <b/>
        <sz val="12"/>
        <rFont val="Calibri"/>
        <family val="2"/>
        <charset val="204"/>
        <scheme val="minor"/>
      </rPr>
      <t>(без урахування овердрафту), з них:</t>
    </r>
  </si>
  <si>
    <t>до початку 
року</t>
  </si>
  <si>
    <t>за місяць</t>
  </si>
  <si>
    <r>
      <t>області</t>
    </r>
    <r>
      <rPr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2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</si>
  <si>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Дані у розрізі регіонів наведено без урахування інформації щодо іменних ощадних (депозитних) сертифікатів.</t>
    </r>
  </si>
  <si>
    <r>
      <t>області</t>
    </r>
    <r>
      <rPr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1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</si>
  <si>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Дані у розрізі регіонів наведено без урахування інформації щодо іменних ощадних (депозитних) сертифікатів.</t>
    </r>
  </si>
  <si>
    <t>Примітка. За даними файла статистичної звітності F4X.</t>
  </si>
  <si>
    <r>
      <t>Примітка</t>
    </r>
    <r>
      <rPr>
        <sz val="10"/>
        <rFont val="Calibri"/>
        <family val="2"/>
        <charset val="204"/>
        <scheme val="minor"/>
      </rPr>
      <t>. За даними файла статистичної звітності F4X.</t>
    </r>
  </si>
  <si>
    <t>у квітні 2024 року</t>
  </si>
  <si>
    <t>–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</si>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</sst>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;\–#,##0;&quot;–&quot;"/>
    <numFmt numFmtId="165" formatCode="#,##0.0;\–#,##0.0;&quot;–&quot;"/>
    <numFmt numFmtId="166" formatCode="&quot; за станом на кінець&quot;[$-FC22]\ mmmm\ yyyy\ &quot;року&quot;"/>
    <numFmt numFmtId="167" formatCode="#,##0.0000;\–#,##0.0000;&quot;–&quot;"/>
    <numFmt numFmtId="168" formatCode="0.0"/>
    <numFmt numFmtId="169" formatCode="###0.0;\–###0.0;&quot;–&quot;"/>
    <numFmt numFmtId="170" formatCode="#,##0&quot; р.&quot;;[Red]\-#,##0&quot; р.&quot;"/>
    <numFmt numFmtId="171" formatCode="&quot;за станом на кінець&quot;[$-FC22]\ mmmm\ yyyy\ &quot;року&quot;"/>
    <numFmt numFmtId="172" formatCode="mm/yyyy"/>
    <numFmt numFmtId="173" formatCode="&quot;області&quot;\ General"/>
    <numFmt numFmtId="174" formatCode="0.000"/>
    <numFmt numFmtId="175" formatCode="#,##0.0000000"/>
    <numFmt numFmtId="176" formatCode="0.0000"/>
  </numFmts>
  <fonts count="3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UkrainianFuturis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b/>
      <sz val="10"/>
      <color indexed="48"/>
      <name val="Calibri"/>
      <family val="2"/>
      <charset val="204"/>
      <scheme val="minor"/>
    </font>
    <font>
      <sz val="9"/>
      <color indexed="4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u/>
      <vertAlign val="superscript"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vertAlign val="superscript"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07">
    <xf numFmtId="0" fontId="0" fillId="0" borderId="0"/>
    <xf numFmtId="0" fontId="11" fillId="0" borderId="0"/>
    <xf numFmtId="0" fontId="12" fillId="0" borderId="0"/>
    <xf numFmtId="3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9" fillId="0" borderId="0"/>
    <xf numFmtId="0" fontId="8" fillId="0" borderId="0"/>
    <xf numFmtId="0" fontId="3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15" fillId="0" borderId="0" xfId="7" applyFont="1" applyAlignment="1" applyProtection="1">
      <alignment horizontal="right"/>
      <protection hidden="1"/>
    </xf>
    <xf numFmtId="171" fontId="18" fillId="0" borderId="0" xfId="5" applyNumberFormat="1" applyFont="1" applyFill="1" applyAlignment="1">
      <alignment horizontal="left"/>
    </xf>
    <xf numFmtId="171" fontId="19" fillId="0" borderId="0" xfId="5" applyNumberFormat="1" applyFont="1" applyFill="1" applyAlignment="1" applyProtection="1">
      <alignment horizontal="center"/>
      <protection hidden="1"/>
    </xf>
    <xf numFmtId="171" fontId="18" fillId="0" borderId="0" xfId="5" applyNumberFormat="1" applyFont="1" applyFill="1" applyAlignment="1" applyProtection="1">
      <alignment horizontal="left"/>
      <protection hidden="1"/>
    </xf>
    <xf numFmtId="164" fontId="16" fillId="0" borderId="0" xfId="8" applyNumberFormat="1" applyFont="1"/>
    <xf numFmtId="164" fontId="23" fillId="0" borderId="0" xfId="5" applyNumberFormat="1" applyFont="1" applyBorder="1" applyAlignment="1" applyProtection="1">
      <alignment horizontal="right"/>
      <protection hidden="1"/>
    </xf>
    <xf numFmtId="165" fontId="23" fillId="0" borderId="0" xfId="5" applyNumberFormat="1" applyFont="1" applyBorder="1" applyAlignment="1" applyProtection="1">
      <alignment horizontal="right" indent="3"/>
      <protection hidden="1"/>
    </xf>
    <xf numFmtId="164" fontId="16" fillId="0" borderId="0" xfId="8" applyNumberFormat="1" applyFont="1" applyFill="1" applyBorder="1" applyAlignment="1" applyProtection="1">
      <alignment horizontal="left" indent="6"/>
      <protection hidden="1"/>
    </xf>
    <xf numFmtId="164" fontId="16" fillId="0" borderId="0" xfId="8" applyNumberFormat="1" applyFont="1" applyFill="1" applyAlignment="1" applyProtection="1">
      <alignment horizontal="left" indent="13"/>
      <protection hidden="1"/>
    </xf>
    <xf numFmtId="164" fontId="20" fillId="2" borderId="0" xfId="0" applyNumberFormat="1" applyFont="1" applyFill="1"/>
    <xf numFmtId="164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7" fillId="0" borderId="1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left" vertical="top"/>
    </xf>
    <xf numFmtId="164" fontId="26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top" indent="1"/>
    </xf>
    <xf numFmtId="1" fontId="20" fillId="0" borderId="4" xfId="0" applyNumberFormat="1" applyFont="1" applyBorder="1" applyAlignment="1">
      <alignment horizontal="left" vertical="top" indent="1"/>
    </xf>
    <xf numFmtId="1" fontId="20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/>
    <xf numFmtId="164" fontId="22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Fill="1"/>
    <xf numFmtId="164" fontId="20" fillId="0" borderId="0" xfId="0" applyNumberFormat="1" applyFont="1" applyFill="1" applyBorder="1"/>
    <xf numFmtId="1" fontId="29" fillId="0" borderId="5" xfId="0" applyNumberFormat="1" applyFont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top" wrapText="1" indent="1"/>
    </xf>
    <xf numFmtId="1" fontId="26" fillId="0" borderId="0" xfId="0" applyNumberFormat="1" applyFont="1" applyFill="1" applyBorder="1" applyAlignment="1">
      <alignment horizontal="left" vertical="top" indent="1"/>
    </xf>
    <xf numFmtId="1" fontId="20" fillId="0" borderId="0" xfId="0" applyNumberFormat="1" applyFont="1" applyFill="1" applyBorder="1" applyAlignment="1">
      <alignment horizontal="left" vertical="top" indent="1"/>
    </xf>
    <xf numFmtId="1" fontId="20" fillId="0" borderId="0" xfId="2" applyNumberFormat="1" applyFont="1" applyBorder="1" applyAlignment="1">
      <alignment horizontal="right" indent="1"/>
    </xf>
    <xf numFmtId="168" fontId="20" fillId="0" borderId="0" xfId="2" applyNumberFormat="1" applyFont="1" applyBorder="1" applyAlignment="1">
      <alignment horizontal="right" indent="1"/>
    </xf>
    <xf numFmtId="0" fontId="20" fillId="0" borderId="0" xfId="0" applyFont="1"/>
    <xf numFmtId="0" fontId="20" fillId="0" borderId="0" xfId="0" applyFont="1" applyFill="1"/>
    <xf numFmtId="16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/>
    <xf numFmtId="1" fontId="29" fillId="0" borderId="12" xfId="0" applyNumberFormat="1" applyFont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164" fontId="20" fillId="0" borderId="22" xfId="8" applyNumberFormat="1" applyFont="1" applyFill="1" applyBorder="1" applyAlignment="1" applyProtection="1">
      <alignment horizontal="center" vertical="center" wrapText="1"/>
      <protection hidden="1"/>
    </xf>
    <xf numFmtId="171" fontId="17" fillId="0" borderId="0" xfId="5" applyNumberFormat="1" applyFont="1" applyFill="1" applyAlignment="1" applyProtection="1">
      <alignment horizontal="center"/>
      <protection hidden="1"/>
    </xf>
    <xf numFmtId="164" fontId="20" fillId="0" borderId="20" xfId="8" applyNumberFormat="1" applyFont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Border="1" applyAlignment="1" applyProtection="1">
      <alignment horizontal="center" vertical="center" wrapText="1"/>
      <protection hidden="1"/>
    </xf>
    <xf numFmtId="1" fontId="28" fillId="0" borderId="0" xfId="0" applyNumberFormat="1" applyFont="1" applyBorder="1" applyAlignment="1">
      <alignment horizontal="left" wrapText="1"/>
    </xf>
    <xf numFmtId="0" fontId="13" fillId="0" borderId="0" xfId="13" applyFont="1"/>
    <xf numFmtId="0" fontId="16" fillId="0" borderId="0" xfId="13" applyFont="1" applyProtection="1">
      <protection hidden="1"/>
    </xf>
    <xf numFmtId="0" fontId="13" fillId="0" borderId="0" xfId="13" applyFont="1" applyProtection="1">
      <protection hidden="1"/>
    </xf>
    <xf numFmtId="0" fontId="21" fillId="0" borderId="0" xfId="13" applyFont="1" applyAlignment="1">
      <alignment horizontal="center" vertical="center" wrapText="1"/>
    </xf>
    <xf numFmtId="172" fontId="21" fillId="0" borderId="0" xfId="13" applyNumberFormat="1" applyFont="1" applyAlignment="1">
      <alignment horizontal="right"/>
    </xf>
    <xf numFmtId="0" fontId="21" fillId="0" borderId="0" xfId="13" applyFont="1"/>
    <xf numFmtId="172" fontId="21" fillId="0" borderId="20" xfId="13" applyNumberFormat="1" applyFont="1" applyBorder="1" applyAlignment="1" applyProtection="1">
      <alignment horizontal="center" vertical="center"/>
      <protection hidden="1"/>
    </xf>
    <xf numFmtId="0" fontId="21" fillId="0" borderId="20" xfId="13" applyFont="1" applyBorder="1" applyAlignment="1" applyProtection="1">
      <alignment horizontal="center" vertical="center" wrapText="1"/>
      <protection hidden="1"/>
    </xf>
    <xf numFmtId="0" fontId="13" fillId="0" borderId="0" xfId="13" quotePrefix="1" applyFont="1"/>
    <xf numFmtId="164" fontId="16" fillId="0" borderId="27" xfId="8" applyNumberFormat="1" applyFont="1" applyFill="1" applyBorder="1" applyAlignment="1" applyProtection="1">
      <alignment horizontal="left" indent="6"/>
      <protection hidden="1"/>
    </xf>
    <xf numFmtId="164" fontId="23" fillId="0" borderId="27" xfId="5" applyNumberFormat="1" applyFont="1" applyBorder="1" applyAlignment="1" applyProtection="1">
      <alignment horizontal="right"/>
      <protection hidden="1"/>
    </xf>
    <xf numFmtId="165" fontId="23" fillId="0" borderId="27" xfId="5" applyNumberFormat="1" applyFont="1" applyBorder="1" applyAlignment="1" applyProtection="1">
      <alignment horizontal="right" indent="3"/>
      <protection hidden="1"/>
    </xf>
    <xf numFmtId="0" fontId="13" fillId="0" borderId="0" xfId="13" applyFont="1" applyFill="1" applyProtection="1">
      <protection hidden="1"/>
    </xf>
    <xf numFmtId="0" fontId="13" fillId="0" borderId="0" xfId="13" applyFont="1" applyFill="1" applyBorder="1" applyProtection="1">
      <protection hidden="1"/>
    </xf>
    <xf numFmtId="0" fontId="16" fillId="0" borderId="0" xfId="13" applyFont="1"/>
    <xf numFmtId="171" fontId="17" fillId="4" borderId="20" xfId="5" applyNumberFormat="1" applyFont="1" applyFill="1" applyBorder="1" applyAlignment="1" applyProtection="1">
      <alignment horizontal="center" vertical="center"/>
      <protection locked="0" hidden="1"/>
    </xf>
    <xf numFmtId="164" fontId="20" fillId="0" borderId="0" xfId="0" applyNumberFormat="1" applyFont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165" fontId="26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right" vertical="top"/>
    </xf>
    <xf numFmtId="164" fontId="22" fillId="0" borderId="0" xfId="0" applyNumberFormat="1" applyFont="1" applyBorder="1"/>
    <xf numFmtId="164" fontId="20" fillId="0" borderId="0" xfId="0" applyNumberFormat="1" applyFont="1" applyBorder="1" applyAlignment="1">
      <alignment horizontal="center" wrapText="1"/>
    </xf>
    <xf numFmtId="164" fontId="26" fillId="0" borderId="0" xfId="0" applyNumberFormat="1" applyFont="1" applyFill="1" applyAlignment="1">
      <alignment vertical="top" wrapText="1"/>
    </xf>
    <xf numFmtId="1" fontId="26" fillId="0" borderId="0" xfId="0" applyNumberFormat="1" applyFont="1" applyFill="1"/>
    <xf numFmtId="164" fontId="26" fillId="0" borderId="0" xfId="0" applyNumberFormat="1" applyFont="1" applyFill="1"/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left" indent="1"/>
    </xf>
    <xf numFmtId="1" fontId="20" fillId="0" borderId="0" xfId="0" applyNumberFormat="1" applyFont="1" applyFill="1"/>
    <xf numFmtId="164" fontId="26" fillId="0" borderId="0" xfId="0" applyNumberFormat="1" applyFont="1" applyFill="1" applyAlignment="1">
      <alignment vertical="top"/>
    </xf>
    <xf numFmtId="1" fontId="31" fillId="0" borderId="0" xfId="0" applyNumberFormat="1" applyFont="1" applyBorder="1" applyAlignment="1">
      <alignment horizontal="left" indent="3"/>
    </xf>
    <xf numFmtId="1" fontId="32" fillId="0" borderId="16" xfId="0" applyNumberFormat="1" applyFont="1" applyFill="1" applyBorder="1" applyAlignment="1">
      <alignment horizontal="left" indent="1"/>
    </xf>
    <xf numFmtId="1" fontId="20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vertical="top"/>
    </xf>
    <xf numFmtId="1" fontId="20" fillId="0" borderId="0" xfId="0" applyNumberFormat="1" applyFont="1" applyFill="1" applyAlignment="1">
      <alignment horizontal="left" vertical="top"/>
    </xf>
    <xf numFmtId="1" fontId="31" fillId="0" borderId="19" xfId="0" applyNumberFormat="1" applyFont="1" applyBorder="1" applyAlignment="1">
      <alignment horizontal="left" indent="3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/>
    </xf>
    <xf numFmtId="164" fontId="20" fillId="5" borderId="0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/>
    </xf>
    <xf numFmtId="1" fontId="20" fillId="0" borderId="16" xfId="0" applyNumberFormat="1" applyFont="1" applyFill="1" applyBorder="1" applyAlignment="1">
      <alignment horizontal="left" indent="1"/>
    </xf>
    <xf numFmtId="164" fontId="20" fillId="0" borderId="16" xfId="0" applyNumberFormat="1" applyFont="1" applyFill="1" applyBorder="1"/>
    <xf numFmtId="165" fontId="20" fillId="0" borderId="0" xfId="0" applyNumberFormat="1" applyFont="1" applyFill="1"/>
    <xf numFmtId="1" fontId="20" fillId="0" borderId="19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left" vertical="top" indent="1"/>
    </xf>
    <xf numFmtId="1" fontId="14" fillId="2" borderId="0" xfId="7" applyNumberFormat="1" applyFill="1"/>
    <xf numFmtId="1" fontId="20" fillId="0" borderId="0" xfId="0" applyNumberFormat="1" applyFont="1" applyFill="1" applyAlignment="1">
      <alignment horizontal="left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/>
    </xf>
    <xf numFmtId="1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/>
    <xf numFmtId="0" fontId="13" fillId="0" borderId="27" xfId="13" applyFont="1" applyFill="1" applyBorder="1" applyProtection="1">
      <protection hidden="1"/>
    </xf>
    <xf numFmtId="164" fontId="22" fillId="0" borderId="0" xfId="0" applyNumberFormat="1" applyFont="1" applyFill="1" applyBorder="1" applyAlignment="1">
      <alignment horizontal="right" vertical="top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8" fontId="31" fillId="0" borderId="19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1" fontId="31" fillId="0" borderId="0" xfId="0" applyNumberFormat="1" applyFont="1" applyFill="1" applyBorder="1" applyAlignment="1">
      <alignment horizontal="left" indent="3"/>
    </xf>
    <xf numFmtId="164" fontId="17" fillId="0" borderId="0" xfId="8" applyNumberFormat="1" applyFont="1" applyFill="1" applyBorder="1" applyAlignment="1" applyProtection="1">
      <alignment vertical="top" wrapText="1"/>
      <protection hidden="1"/>
    </xf>
    <xf numFmtId="164" fontId="16" fillId="0" borderId="0" xfId="8" applyNumberFormat="1" applyFont="1" applyFill="1" applyAlignment="1" applyProtection="1">
      <alignment horizontal="left" indent="6"/>
      <protection hidden="1"/>
    </xf>
    <xf numFmtId="165" fontId="23" fillId="0" borderId="0" xfId="5" applyNumberFormat="1" applyFont="1" applyBorder="1" applyAlignment="1" applyProtection="1">
      <alignment horizontal="right"/>
      <protection hidden="1"/>
    </xf>
    <xf numFmtId="165" fontId="23" fillId="0" borderId="27" xfId="5" applyNumberFormat="1" applyFont="1" applyBorder="1" applyAlignment="1" applyProtection="1">
      <alignment horizontal="right"/>
      <protection hidden="1"/>
    </xf>
    <xf numFmtId="1" fontId="28" fillId="0" borderId="0" xfId="0" applyNumberFormat="1" applyFont="1" applyBorder="1" applyAlignment="1">
      <alignment horizontal="left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indent="2"/>
    </xf>
    <xf numFmtId="0" fontId="13" fillId="6" borderId="0" xfId="16" applyFont="1" applyFill="1" applyAlignment="1">
      <alignment horizontal="left" indent="2"/>
    </xf>
    <xf numFmtId="165" fontId="23" fillId="0" borderId="0" xfId="5" applyNumberFormat="1" applyFont="1" applyFill="1" applyBorder="1" applyAlignment="1" applyProtection="1">
      <alignment horizontal="right"/>
      <protection hidden="1"/>
    </xf>
    <xf numFmtId="165" fontId="23" fillId="0" borderId="27" xfId="5" applyNumberFormat="1" applyFont="1" applyFill="1" applyBorder="1" applyAlignment="1" applyProtection="1">
      <alignment horizontal="right"/>
      <protection hidden="1"/>
    </xf>
    <xf numFmtId="165" fontId="20" fillId="0" borderId="7" xfId="0" applyNumberFormat="1" applyFont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left" vertical="top" indent="1"/>
    </xf>
    <xf numFmtId="1" fontId="20" fillId="0" borderId="0" xfId="0" applyNumberFormat="1" applyFont="1" applyFill="1" applyBorder="1" applyAlignment="1">
      <alignment horizontal="left" vertical="top"/>
    </xf>
    <xf numFmtId="1" fontId="20" fillId="0" borderId="0" xfId="2" applyNumberFormat="1" applyFont="1" applyFill="1" applyBorder="1" applyAlignment="1">
      <alignment horizontal="right" indent="1"/>
    </xf>
    <xf numFmtId="168" fontId="20" fillId="0" borderId="0" xfId="2" applyNumberFormat="1" applyFont="1" applyFill="1" applyBorder="1" applyAlignment="1">
      <alignment horizontal="right" indent="1"/>
    </xf>
    <xf numFmtId="164" fontId="17" fillId="0" borderId="7" xfId="8" applyNumberFormat="1" applyFont="1" applyFill="1" applyBorder="1" applyAlignment="1" applyProtection="1">
      <alignment vertical="top" wrapText="1"/>
      <protection hidden="1"/>
    </xf>
    <xf numFmtId="164" fontId="23" fillId="6" borderId="0" xfId="5" applyNumberFormat="1" applyFont="1" applyFill="1" applyBorder="1" applyAlignment="1" applyProtection="1">
      <alignment horizontal="right"/>
      <protection hidden="1"/>
    </xf>
    <xf numFmtId="165" fontId="23" fillId="6" borderId="0" xfId="5" applyNumberFormat="1" applyFont="1" applyFill="1" applyBorder="1" applyAlignment="1" applyProtection="1">
      <alignment horizontal="right" indent="3"/>
      <protection hidden="1"/>
    </xf>
    <xf numFmtId="165" fontId="23" fillId="6" borderId="0" xfId="5" applyNumberFormat="1" applyFont="1" applyFill="1" applyBorder="1" applyAlignment="1" applyProtection="1">
      <alignment horizontal="right"/>
      <protection hidden="1"/>
    </xf>
    <xf numFmtId="0" fontId="13" fillId="6" borderId="0" xfId="13" applyFont="1" applyFill="1" applyBorder="1" applyProtection="1">
      <protection hidden="1"/>
    </xf>
    <xf numFmtId="0" fontId="26" fillId="0" borderId="0" xfId="0" applyFont="1" applyFill="1"/>
    <xf numFmtId="169" fontId="20" fillId="0" borderId="27" xfId="0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/>
    <xf numFmtId="167" fontId="26" fillId="0" borderId="0" xfId="0" applyNumberFormat="1" applyFont="1" applyBorder="1" applyAlignment="1">
      <alignment horizontal="center" vertical="center"/>
    </xf>
    <xf numFmtId="164" fontId="16" fillId="0" borderId="0" xfId="8" applyNumberFormat="1" applyFont="1" applyFill="1" applyAlignment="1" applyProtection="1">
      <protection hidden="1"/>
    </xf>
    <xf numFmtId="174" fontId="13" fillId="0" borderId="0" xfId="13" applyNumberFormat="1" applyFont="1"/>
    <xf numFmtId="164" fontId="20" fillId="0" borderId="0" xfId="0" applyNumberFormat="1" applyFont="1" applyFill="1" applyBorder="1" applyAlignment="1">
      <alignment horizontal="right" vertical="center" wrapText="1"/>
    </xf>
    <xf numFmtId="175" fontId="13" fillId="0" borderId="0" xfId="13" applyNumberFormat="1" applyFont="1"/>
    <xf numFmtId="176" fontId="13" fillId="0" borderId="0" xfId="13" applyNumberFormat="1" applyFont="1"/>
    <xf numFmtId="164" fontId="20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right" vertical="center" wrapText="1"/>
    </xf>
    <xf numFmtId="165" fontId="20" fillId="0" borderId="27" xfId="0" applyNumberFormat="1" applyFont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vertical="center" wrapText="1"/>
    </xf>
    <xf numFmtId="164" fontId="20" fillId="0" borderId="27" xfId="0" applyNumberFormat="1" applyFont="1" applyFill="1" applyBorder="1" applyAlignment="1">
      <alignment vertical="center" wrapText="1"/>
    </xf>
    <xf numFmtId="165" fontId="20" fillId="0" borderId="27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0" fontId="21" fillId="0" borderId="0" xfId="13" applyFont="1" applyAlignment="1" applyProtection="1">
      <alignment horizontal="right"/>
      <protection hidden="1"/>
    </xf>
    <xf numFmtId="171" fontId="16" fillId="6" borderId="0" xfId="5" applyNumberFormat="1" applyFont="1" applyFill="1" applyAlignment="1" applyProtection="1">
      <alignment horizontal="center"/>
      <protection hidden="1"/>
    </xf>
    <xf numFmtId="164" fontId="16" fillId="6" borderId="0" xfId="8" applyNumberFormat="1" applyFont="1" applyFill="1" applyAlignment="1" applyProtection="1">
      <alignment horizontal="center"/>
      <protection hidden="1"/>
    </xf>
    <xf numFmtId="173" fontId="37" fillId="6" borderId="0" xfId="5" applyNumberFormat="1" applyFont="1" applyFill="1" applyAlignment="1" applyProtection="1">
      <alignment horizontal="center"/>
      <protection hidden="1"/>
    </xf>
    <xf numFmtId="166" fontId="16" fillId="0" borderId="0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distributed" wrapText="1"/>
    </xf>
    <xf numFmtId="0" fontId="20" fillId="0" borderId="0" xfId="0" applyFont="1" applyBorder="1" applyAlignment="1">
      <alignment horizontal="left" vertical="distributed" wrapText="1"/>
    </xf>
    <xf numFmtId="172" fontId="21" fillId="0" borderId="24" xfId="13" applyNumberFormat="1" applyFont="1" applyFill="1" applyBorder="1" applyAlignment="1" applyProtection="1">
      <alignment horizontal="center" vertical="center"/>
      <protection hidden="1"/>
    </xf>
    <xf numFmtId="172" fontId="21" fillId="0" borderId="20" xfId="13" applyNumberFormat="1" applyFont="1" applyFill="1" applyBorder="1" applyAlignment="1" applyProtection="1">
      <alignment horizontal="center" vertical="center"/>
      <protection hidden="1"/>
    </xf>
    <xf numFmtId="164" fontId="20" fillId="0" borderId="20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Fill="1" applyBorder="1" applyAlignment="1" applyProtection="1">
      <alignment horizontal="center" vertical="center" wrapText="1"/>
      <protection hidden="1"/>
    </xf>
    <xf numFmtId="172" fontId="20" fillId="0" borderId="21" xfId="13" applyNumberFormat="1" applyFont="1" applyBorder="1" applyAlignment="1" applyProtection="1">
      <alignment horizontal="center" vertical="center"/>
      <protection hidden="1"/>
    </xf>
    <xf numFmtId="172" fontId="20" fillId="0" borderId="23" xfId="13" applyNumberFormat="1" applyFont="1" applyBorder="1" applyAlignment="1" applyProtection="1">
      <alignment horizontal="center" vertical="center"/>
      <protection hidden="1"/>
    </xf>
    <xf numFmtId="164" fontId="20" fillId="0" borderId="20" xfId="8" applyNumberFormat="1" applyFont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 vertical="top" wrapText="1"/>
    </xf>
    <xf numFmtId="0" fontId="21" fillId="0" borderId="0" xfId="13" applyFont="1" applyFill="1" applyAlignment="1" applyProtection="1">
      <alignment horizontal="right"/>
      <protection hidden="1"/>
    </xf>
    <xf numFmtId="49" fontId="20" fillId="0" borderId="22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49" fontId="20" fillId="0" borderId="2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4" fillId="3" borderId="0" xfId="7" applyNumberFormat="1" applyFill="1" applyAlignment="1">
      <alignment wrapText="1"/>
    </xf>
    <xf numFmtId="1" fontId="20" fillId="0" borderId="8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 wrapText="1"/>
    </xf>
    <xf numFmtId="1" fontId="26" fillId="0" borderId="0" xfId="0" applyNumberFormat="1" applyFont="1" applyFill="1" applyBorder="1" applyAlignment="1">
      <alignment wrapText="1"/>
    </xf>
  </cellXfs>
  <cellStyles count="407">
    <cellStyle name="Comma [0]" xfId="3"/>
    <cellStyle name="Currency [0]" xfId="4"/>
    <cellStyle name="Гіперпосилання" xfId="7" builtinId="8"/>
    <cellStyle name="Гіперпосилання 2" xfId="9"/>
    <cellStyle name="Гіперпосилання 3" xfId="10"/>
    <cellStyle name="Звичайний" xfId="0" builtinId="0"/>
    <cellStyle name="Звичайний 2" xfId="11"/>
    <cellStyle name="Звичайний 3" xfId="15"/>
    <cellStyle name="Звичайний 4 2" xfId="17"/>
    <cellStyle name="Звичайний 4 2 2" xfId="26"/>
    <cellStyle name="Звичайний 4 2 2 2" xfId="64"/>
    <cellStyle name="Звичайний 4 2 2 2 2" xfId="159"/>
    <cellStyle name="Звичайний 4 2 2 2 2 2" xfId="401"/>
    <cellStyle name="Звичайний 4 2 2 2 2 3" xfId="254"/>
    <cellStyle name="Звичайний 4 2 2 2 3" xfId="102"/>
    <cellStyle name="Звичайний 4 2 2 2 3 2" xfId="344"/>
    <cellStyle name="Звичайний 4 2 2 2 4" xfId="311"/>
    <cellStyle name="Звичайний 4 2 2 2 5" xfId="197"/>
    <cellStyle name="Звичайний 4 2 2 3" xfId="50"/>
    <cellStyle name="Звичайний 4 2 2 3 2" xfId="145"/>
    <cellStyle name="Звичайний 4 2 2 3 2 2" xfId="387"/>
    <cellStyle name="Звичайний 4 2 2 3 3" xfId="297"/>
    <cellStyle name="Звичайний 4 2 2 3 4" xfId="240"/>
    <cellStyle name="Звичайний 4 2 2 4" xfId="121"/>
    <cellStyle name="Звичайний 4 2 2 4 2" xfId="363"/>
    <cellStyle name="Звичайний 4 2 2 4 3" xfId="216"/>
    <cellStyle name="Звичайний 4 2 2 5" xfId="88"/>
    <cellStyle name="Звичайний 4 2 2 5 2" xfId="330"/>
    <cellStyle name="Звичайний 4 2 2 6" xfId="273"/>
    <cellStyle name="Звичайний 4 2 2 7" xfId="183"/>
    <cellStyle name="Звичайний 4 2 3" xfId="31"/>
    <cellStyle name="Звичайний 4 2 3 2" xfId="41"/>
    <cellStyle name="Звичайний 4 2 3 2 2" xfId="136"/>
    <cellStyle name="Звичайний 4 2 3 2 2 2" xfId="378"/>
    <cellStyle name="Звичайний 4 2 3 2 3" xfId="288"/>
    <cellStyle name="Звичайний 4 2 3 2 4" xfId="231"/>
    <cellStyle name="Звичайний 4 2 3 3" xfId="126"/>
    <cellStyle name="Звичайний 4 2 3 3 2" xfId="368"/>
    <cellStyle name="Звичайний 4 2 3 3 3" xfId="221"/>
    <cellStyle name="Звичайний 4 2 3 4" xfId="79"/>
    <cellStyle name="Звичайний 4 2 3 4 2" xfId="321"/>
    <cellStyle name="Звичайний 4 2 3 5" xfId="278"/>
    <cellStyle name="Звичайний 4 2 3 6" xfId="174"/>
    <cellStyle name="Звичайний 4 2 4" xfId="55"/>
    <cellStyle name="Звичайний 4 2 4 2" xfId="150"/>
    <cellStyle name="Звичайний 4 2 4 2 2" xfId="392"/>
    <cellStyle name="Звичайний 4 2 4 2 3" xfId="245"/>
    <cellStyle name="Звичайний 4 2 4 3" xfId="93"/>
    <cellStyle name="Звичайний 4 2 4 3 2" xfId="335"/>
    <cellStyle name="Звичайний 4 2 4 4" xfId="302"/>
    <cellStyle name="Звичайний 4 2 4 5" xfId="188"/>
    <cellStyle name="Звичайний 4 2 5" xfId="69"/>
    <cellStyle name="Звичайний 4 2 5 2" xfId="164"/>
    <cellStyle name="Звичайний 4 2 5 2 2" xfId="406"/>
    <cellStyle name="Звичайний 4 2 5 2 3" xfId="259"/>
    <cellStyle name="Звичайний 4 2 5 3" xfId="107"/>
    <cellStyle name="Звичайний 4 2 5 3 2" xfId="349"/>
    <cellStyle name="Звичайний 4 2 5 4" xfId="316"/>
    <cellStyle name="Звичайний 4 2 5 5" xfId="202"/>
    <cellStyle name="Звичайний 4 2 6" xfId="36"/>
    <cellStyle name="Звичайний 4 2 6 2" xfId="131"/>
    <cellStyle name="Звичайний 4 2 6 2 2" xfId="373"/>
    <cellStyle name="Звичайний 4 2 6 3" xfId="283"/>
    <cellStyle name="Звичайний 4 2 6 4" xfId="226"/>
    <cellStyle name="Звичайний 4 2 7" xfId="112"/>
    <cellStyle name="Звичайний 4 2 7 2" xfId="354"/>
    <cellStyle name="Звичайний 4 2 7 3" xfId="207"/>
    <cellStyle name="Звичайний 4 2 8" xfId="74"/>
    <cellStyle name="Звичайний 4 2 8 2" xfId="264"/>
    <cellStyle name="Звичайний 4 2 9" xfId="169"/>
    <cellStyle name="Обычный 2" xfId="1"/>
    <cellStyle name="Обычный 2 2" xfId="12"/>
    <cellStyle name="Обычный 3" xfId="6"/>
    <cellStyle name="Обычный 3 10" xfId="165"/>
    <cellStyle name="Обычный 3 2" xfId="18"/>
    <cellStyle name="Обычный 3 2 2" xfId="56"/>
    <cellStyle name="Обычный 3 2 2 2" xfId="151"/>
    <cellStyle name="Обычный 3 2 2 2 2" xfId="393"/>
    <cellStyle name="Обычный 3 2 2 2 3" xfId="246"/>
    <cellStyle name="Обычный 3 2 2 3" xfId="94"/>
    <cellStyle name="Обычный 3 2 2 3 2" xfId="336"/>
    <cellStyle name="Обычный 3 2 2 4" xfId="303"/>
    <cellStyle name="Обычный 3 2 2 5" xfId="189"/>
    <cellStyle name="Обычный 3 2 3" xfId="42"/>
    <cellStyle name="Обычный 3 2 3 2" xfId="137"/>
    <cellStyle name="Обычный 3 2 3 2 2" xfId="379"/>
    <cellStyle name="Обычный 3 2 3 3" xfId="289"/>
    <cellStyle name="Обычный 3 2 3 4" xfId="232"/>
    <cellStyle name="Обычный 3 2 4" xfId="113"/>
    <cellStyle name="Обычный 3 2 4 2" xfId="355"/>
    <cellStyle name="Обычный 3 2 4 3" xfId="208"/>
    <cellStyle name="Обычный 3 2 5" xfId="80"/>
    <cellStyle name="Обычный 3 2 5 2" xfId="322"/>
    <cellStyle name="Обычный 3 2 6" xfId="265"/>
    <cellStyle name="Обычный 3 2 7" xfId="175"/>
    <cellStyle name="Обычный 3 3" xfId="22"/>
    <cellStyle name="Обычный 3 3 2" xfId="60"/>
    <cellStyle name="Обычный 3 3 2 2" xfId="155"/>
    <cellStyle name="Обычный 3 3 2 2 2" xfId="397"/>
    <cellStyle name="Обычный 3 3 2 2 3" xfId="250"/>
    <cellStyle name="Обычный 3 3 2 3" xfId="98"/>
    <cellStyle name="Обычный 3 3 2 3 2" xfId="340"/>
    <cellStyle name="Обычный 3 3 2 4" xfId="307"/>
    <cellStyle name="Обычный 3 3 2 5" xfId="193"/>
    <cellStyle name="Обычный 3 3 3" xfId="46"/>
    <cellStyle name="Обычный 3 3 3 2" xfId="141"/>
    <cellStyle name="Обычный 3 3 3 2 2" xfId="383"/>
    <cellStyle name="Обычный 3 3 3 3" xfId="293"/>
    <cellStyle name="Обычный 3 3 3 4" xfId="236"/>
    <cellStyle name="Обычный 3 3 4" xfId="117"/>
    <cellStyle name="Обычный 3 3 4 2" xfId="359"/>
    <cellStyle name="Обычный 3 3 4 3" xfId="212"/>
    <cellStyle name="Обычный 3 3 5" xfId="84"/>
    <cellStyle name="Обычный 3 3 5 2" xfId="326"/>
    <cellStyle name="Обычный 3 3 6" xfId="269"/>
    <cellStyle name="Обычный 3 3 7" xfId="179"/>
    <cellStyle name="Обычный 3 4" xfId="27"/>
    <cellStyle name="Обычный 3 4 2" xfId="37"/>
    <cellStyle name="Обычный 3 4 2 2" xfId="132"/>
    <cellStyle name="Обычный 3 4 2 2 2" xfId="374"/>
    <cellStyle name="Обычный 3 4 2 3" xfId="284"/>
    <cellStyle name="Обычный 3 4 2 4" xfId="227"/>
    <cellStyle name="Обычный 3 4 3" xfId="122"/>
    <cellStyle name="Обычный 3 4 3 2" xfId="364"/>
    <cellStyle name="Обычный 3 4 3 3" xfId="217"/>
    <cellStyle name="Обычный 3 4 4" xfId="75"/>
    <cellStyle name="Обычный 3 4 4 2" xfId="317"/>
    <cellStyle name="Обычный 3 4 5" xfId="274"/>
    <cellStyle name="Обычный 3 4 6" xfId="170"/>
    <cellStyle name="Обычный 3 5" xfId="51"/>
    <cellStyle name="Обычный 3 5 2" xfId="146"/>
    <cellStyle name="Обычный 3 5 2 2" xfId="388"/>
    <cellStyle name="Обычный 3 5 2 3" xfId="241"/>
    <cellStyle name="Обычный 3 5 3" xfId="89"/>
    <cellStyle name="Обычный 3 5 3 2" xfId="331"/>
    <cellStyle name="Обычный 3 5 4" xfId="298"/>
    <cellStyle name="Обычный 3 5 5" xfId="184"/>
    <cellStyle name="Обычный 3 6" xfId="65"/>
    <cellStyle name="Обычный 3 6 2" xfId="160"/>
    <cellStyle name="Обычный 3 6 2 2" xfId="402"/>
    <cellStyle name="Обычный 3 6 2 3" xfId="255"/>
    <cellStyle name="Обычный 3 6 3" xfId="103"/>
    <cellStyle name="Обычный 3 6 3 2" xfId="345"/>
    <cellStyle name="Обычный 3 6 4" xfId="312"/>
    <cellStyle name="Обычный 3 6 5" xfId="198"/>
    <cellStyle name="Обычный 3 7" xfId="32"/>
    <cellStyle name="Обычный 3 7 2" xfId="127"/>
    <cellStyle name="Обычный 3 7 2 2" xfId="369"/>
    <cellStyle name="Обычный 3 7 3" xfId="279"/>
    <cellStyle name="Обычный 3 7 4" xfId="222"/>
    <cellStyle name="Обычный 3 8" xfId="108"/>
    <cellStyle name="Обычный 3 8 2" xfId="350"/>
    <cellStyle name="Обычный 3 8 3" xfId="203"/>
    <cellStyle name="Обычный 3 9" xfId="70"/>
    <cellStyle name="Обычный 3 9 2" xfId="260"/>
    <cellStyle name="Обычный 4" xfId="13"/>
    <cellStyle name="Обычный 4 10" xfId="166"/>
    <cellStyle name="Обычный 4 2" xfId="19"/>
    <cellStyle name="Обычный 4 2 2" xfId="57"/>
    <cellStyle name="Обычный 4 2 2 2" xfId="152"/>
    <cellStyle name="Обычный 4 2 2 2 2" xfId="394"/>
    <cellStyle name="Обычный 4 2 2 2 3" xfId="247"/>
    <cellStyle name="Обычный 4 2 2 3" xfId="95"/>
    <cellStyle name="Обычный 4 2 2 3 2" xfId="337"/>
    <cellStyle name="Обычный 4 2 2 4" xfId="304"/>
    <cellStyle name="Обычный 4 2 2 5" xfId="190"/>
    <cellStyle name="Обычный 4 2 3" xfId="43"/>
    <cellStyle name="Обычный 4 2 3 2" xfId="138"/>
    <cellStyle name="Обычный 4 2 3 2 2" xfId="380"/>
    <cellStyle name="Обычный 4 2 3 3" xfId="290"/>
    <cellStyle name="Обычный 4 2 3 4" xfId="233"/>
    <cellStyle name="Обычный 4 2 4" xfId="114"/>
    <cellStyle name="Обычный 4 2 4 2" xfId="356"/>
    <cellStyle name="Обычный 4 2 4 3" xfId="209"/>
    <cellStyle name="Обычный 4 2 5" xfId="81"/>
    <cellStyle name="Обычный 4 2 5 2" xfId="323"/>
    <cellStyle name="Обычный 4 2 6" xfId="266"/>
    <cellStyle name="Обычный 4 2 7" xfId="176"/>
    <cellStyle name="Обычный 4 3" xfId="23"/>
    <cellStyle name="Обычный 4 3 2" xfId="61"/>
    <cellStyle name="Обычный 4 3 2 2" xfId="156"/>
    <cellStyle name="Обычный 4 3 2 2 2" xfId="398"/>
    <cellStyle name="Обычный 4 3 2 2 3" xfId="251"/>
    <cellStyle name="Обычный 4 3 2 3" xfId="99"/>
    <cellStyle name="Обычный 4 3 2 3 2" xfId="341"/>
    <cellStyle name="Обычный 4 3 2 4" xfId="308"/>
    <cellStyle name="Обычный 4 3 2 5" xfId="194"/>
    <cellStyle name="Обычный 4 3 3" xfId="47"/>
    <cellStyle name="Обычный 4 3 3 2" xfId="142"/>
    <cellStyle name="Обычный 4 3 3 2 2" xfId="384"/>
    <cellStyle name="Обычный 4 3 3 3" xfId="294"/>
    <cellStyle name="Обычный 4 3 3 4" xfId="237"/>
    <cellStyle name="Обычный 4 3 4" xfId="118"/>
    <cellStyle name="Обычный 4 3 4 2" xfId="360"/>
    <cellStyle name="Обычный 4 3 4 3" xfId="213"/>
    <cellStyle name="Обычный 4 3 5" xfId="85"/>
    <cellStyle name="Обычный 4 3 5 2" xfId="327"/>
    <cellStyle name="Обычный 4 3 6" xfId="270"/>
    <cellStyle name="Обычный 4 3 7" xfId="180"/>
    <cellStyle name="Обычный 4 4" xfId="28"/>
    <cellStyle name="Обычный 4 4 2" xfId="38"/>
    <cellStyle name="Обычный 4 4 2 2" xfId="133"/>
    <cellStyle name="Обычный 4 4 2 2 2" xfId="375"/>
    <cellStyle name="Обычный 4 4 2 3" xfId="285"/>
    <cellStyle name="Обычный 4 4 2 4" xfId="228"/>
    <cellStyle name="Обычный 4 4 3" xfId="123"/>
    <cellStyle name="Обычный 4 4 3 2" xfId="365"/>
    <cellStyle name="Обычный 4 4 3 3" xfId="218"/>
    <cellStyle name="Обычный 4 4 4" xfId="76"/>
    <cellStyle name="Обычный 4 4 4 2" xfId="318"/>
    <cellStyle name="Обычный 4 4 5" xfId="275"/>
    <cellStyle name="Обычный 4 4 6" xfId="171"/>
    <cellStyle name="Обычный 4 5" xfId="52"/>
    <cellStyle name="Обычный 4 5 2" xfId="147"/>
    <cellStyle name="Обычный 4 5 2 2" xfId="389"/>
    <cellStyle name="Обычный 4 5 2 3" xfId="242"/>
    <cellStyle name="Обычный 4 5 3" xfId="90"/>
    <cellStyle name="Обычный 4 5 3 2" xfId="332"/>
    <cellStyle name="Обычный 4 5 4" xfId="299"/>
    <cellStyle name="Обычный 4 5 5" xfId="185"/>
    <cellStyle name="Обычный 4 6" xfId="66"/>
    <cellStyle name="Обычный 4 6 2" xfId="161"/>
    <cellStyle name="Обычный 4 6 2 2" xfId="403"/>
    <cellStyle name="Обычный 4 6 2 3" xfId="256"/>
    <cellStyle name="Обычный 4 6 3" xfId="104"/>
    <cellStyle name="Обычный 4 6 3 2" xfId="346"/>
    <cellStyle name="Обычный 4 6 4" xfId="313"/>
    <cellStyle name="Обычный 4 6 5" xfId="199"/>
    <cellStyle name="Обычный 4 7" xfId="33"/>
    <cellStyle name="Обычный 4 7 2" xfId="128"/>
    <cellStyle name="Обычный 4 7 2 2" xfId="370"/>
    <cellStyle name="Обычный 4 7 3" xfId="280"/>
    <cellStyle name="Обычный 4 7 4" xfId="223"/>
    <cellStyle name="Обычный 4 8" xfId="109"/>
    <cellStyle name="Обычный 4 8 2" xfId="351"/>
    <cellStyle name="Обычный 4 8 3" xfId="204"/>
    <cellStyle name="Обычный 4 9" xfId="71"/>
    <cellStyle name="Обычный 4 9 2" xfId="261"/>
    <cellStyle name="Обычный 5" xfId="14"/>
    <cellStyle name="Обычный 5 10" xfId="167"/>
    <cellStyle name="Обычный 5 2" xfId="20"/>
    <cellStyle name="Обычный 5 2 2" xfId="58"/>
    <cellStyle name="Обычный 5 2 2 2" xfId="153"/>
    <cellStyle name="Обычный 5 2 2 2 2" xfId="395"/>
    <cellStyle name="Обычный 5 2 2 2 3" xfId="248"/>
    <cellStyle name="Обычный 5 2 2 3" xfId="96"/>
    <cellStyle name="Обычный 5 2 2 3 2" xfId="338"/>
    <cellStyle name="Обычный 5 2 2 4" xfId="305"/>
    <cellStyle name="Обычный 5 2 2 5" xfId="191"/>
    <cellStyle name="Обычный 5 2 3" xfId="44"/>
    <cellStyle name="Обычный 5 2 3 2" xfId="139"/>
    <cellStyle name="Обычный 5 2 3 2 2" xfId="381"/>
    <cellStyle name="Обычный 5 2 3 3" xfId="291"/>
    <cellStyle name="Обычный 5 2 3 4" xfId="234"/>
    <cellStyle name="Обычный 5 2 4" xfId="115"/>
    <cellStyle name="Обычный 5 2 4 2" xfId="357"/>
    <cellStyle name="Обычный 5 2 4 3" xfId="210"/>
    <cellStyle name="Обычный 5 2 5" xfId="82"/>
    <cellStyle name="Обычный 5 2 5 2" xfId="324"/>
    <cellStyle name="Обычный 5 2 6" xfId="267"/>
    <cellStyle name="Обычный 5 2 7" xfId="177"/>
    <cellStyle name="Обычный 5 3" xfId="24"/>
    <cellStyle name="Обычный 5 3 2" xfId="62"/>
    <cellStyle name="Обычный 5 3 2 2" xfId="157"/>
    <cellStyle name="Обычный 5 3 2 2 2" xfId="399"/>
    <cellStyle name="Обычный 5 3 2 2 3" xfId="252"/>
    <cellStyle name="Обычный 5 3 2 3" xfId="100"/>
    <cellStyle name="Обычный 5 3 2 3 2" xfId="342"/>
    <cellStyle name="Обычный 5 3 2 4" xfId="309"/>
    <cellStyle name="Обычный 5 3 2 5" xfId="195"/>
    <cellStyle name="Обычный 5 3 3" xfId="48"/>
    <cellStyle name="Обычный 5 3 3 2" xfId="143"/>
    <cellStyle name="Обычный 5 3 3 2 2" xfId="385"/>
    <cellStyle name="Обычный 5 3 3 3" xfId="295"/>
    <cellStyle name="Обычный 5 3 3 4" xfId="238"/>
    <cellStyle name="Обычный 5 3 4" xfId="119"/>
    <cellStyle name="Обычный 5 3 4 2" xfId="361"/>
    <cellStyle name="Обычный 5 3 4 3" xfId="214"/>
    <cellStyle name="Обычный 5 3 5" xfId="86"/>
    <cellStyle name="Обычный 5 3 5 2" xfId="328"/>
    <cellStyle name="Обычный 5 3 6" xfId="271"/>
    <cellStyle name="Обычный 5 3 7" xfId="181"/>
    <cellStyle name="Обычный 5 4" xfId="29"/>
    <cellStyle name="Обычный 5 4 2" xfId="39"/>
    <cellStyle name="Обычный 5 4 2 2" xfId="134"/>
    <cellStyle name="Обычный 5 4 2 2 2" xfId="376"/>
    <cellStyle name="Обычный 5 4 2 3" xfId="286"/>
    <cellStyle name="Обычный 5 4 2 4" xfId="229"/>
    <cellStyle name="Обычный 5 4 3" xfId="124"/>
    <cellStyle name="Обычный 5 4 3 2" xfId="366"/>
    <cellStyle name="Обычный 5 4 3 3" xfId="219"/>
    <cellStyle name="Обычный 5 4 4" xfId="77"/>
    <cellStyle name="Обычный 5 4 4 2" xfId="319"/>
    <cellStyle name="Обычный 5 4 5" xfId="276"/>
    <cellStyle name="Обычный 5 4 6" xfId="172"/>
    <cellStyle name="Обычный 5 5" xfId="53"/>
    <cellStyle name="Обычный 5 5 2" xfId="148"/>
    <cellStyle name="Обычный 5 5 2 2" xfId="390"/>
    <cellStyle name="Обычный 5 5 2 3" xfId="243"/>
    <cellStyle name="Обычный 5 5 3" xfId="91"/>
    <cellStyle name="Обычный 5 5 3 2" xfId="333"/>
    <cellStyle name="Обычный 5 5 4" xfId="300"/>
    <cellStyle name="Обычный 5 5 5" xfId="186"/>
    <cellStyle name="Обычный 5 6" xfId="67"/>
    <cellStyle name="Обычный 5 6 2" xfId="162"/>
    <cellStyle name="Обычный 5 6 2 2" xfId="404"/>
    <cellStyle name="Обычный 5 6 2 3" xfId="257"/>
    <cellStyle name="Обычный 5 6 3" xfId="105"/>
    <cellStyle name="Обычный 5 6 3 2" xfId="347"/>
    <cellStyle name="Обычный 5 6 4" xfId="314"/>
    <cellStyle name="Обычный 5 6 5" xfId="200"/>
    <cellStyle name="Обычный 5 7" xfId="34"/>
    <cellStyle name="Обычный 5 7 2" xfId="129"/>
    <cellStyle name="Обычный 5 7 2 2" xfId="371"/>
    <cellStyle name="Обычный 5 7 3" xfId="281"/>
    <cellStyle name="Обычный 5 7 4" xfId="224"/>
    <cellStyle name="Обычный 5 8" xfId="110"/>
    <cellStyle name="Обычный 5 8 2" xfId="352"/>
    <cellStyle name="Обычный 5 8 3" xfId="205"/>
    <cellStyle name="Обычный 5 9" xfId="72"/>
    <cellStyle name="Обычный 5 9 2" xfId="262"/>
    <cellStyle name="Обычный 6" xfId="16"/>
    <cellStyle name="Обычный 6 10" xfId="168"/>
    <cellStyle name="Обычный 6 2" xfId="21"/>
    <cellStyle name="Обычный 6 2 2" xfId="59"/>
    <cellStyle name="Обычный 6 2 2 2" xfId="154"/>
    <cellStyle name="Обычный 6 2 2 2 2" xfId="396"/>
    <cellStyle name="Обычный 6 2 2 2 3" xfId="249"/>
    <cellStyle name="Обычный 6 2 2 3" xfId="97"/>
    <cellStyle name="Обычный 6 2 2 3 2" xfId="339"/>
    <cellStyle name="Обычный 6 2 2 4" xfId="306"/>
    <cellStyle name="Обычный 6 2 2 5" xfId="192"/>
    <cellStyle name="Обычный 6 2 3" xfId="45"/>
    <cellStyle name="Обычный 6 2 3 2" xfId="140"/>
    <cellStyle name="Обычный 6 2 3 2 2" xfId="382"/>
    <cellStyle name="Обычный 6 2 3 3" xfId="292"/>
    <cellStyle name="Обычный 6 2 3 4" xfId="235"/>
    <cellStyle name="Обычный 6 2 4" xfId="116"/>
    <cellStyle name="Обычный 6 2 4 2" xfId="358"/>
    <cellStyle name="Обычный 6 2 4 3" xfId="211"/>
    <cellStyle name="Обычный 6 2 5" xfId="83"/>
    <cellStyle name="Обычный 6 2 5 2" xfId="325"/>
    <cellStyle name="Обычный 6 2 6" xfId="268"/>
    <cellStyle name="Обычный 6 2 7" xfId="178"/>
    <cellStyle name="Обычный 6 3" xfId="25"/>
    <cellStyle name="Обычный 6 3 2" xfId="63"/>
    <cellStyle name="Обычный 6 3 2 2" xfId="158"/>
    <cellStyle name="Обычный 6 3 2 2 2" xfId="400"/>
    <cellStyle name="Обычный 6 3 2 2 3" xfId="253"/>
    <cellStyle name="Обычный 6 3 2 3" xfId="101"/>
    <cellStyle name="Обычный 6 3 2 3 2" xfId="343"/>
    <cellStyle name="Обычный 6 3 2 4" xfId="310"/>
    <cellStyle name="Обычный 6 3 2 5" xfId="196"/>
    <cellStyle name="Обычный 6 3 3" xfId="49"/>
    <cellStyle name="Обычный 6 3 3 2" xfId="144"/>
    <cellStyle name="Обычный 6 3 3 2 2" xfId="386"/>
    <cellStyle name="Обычный 6 3 3 3" xfId="296"/>
    <cellStyle name="Обычный 6 3 3 4" xfId="239"/>
    <cellStyle name="Обычный 6 3 4" xfId="120"/>
    <cellStyle name="Обычный 6 3 4 2" xfId="362"/>
    <cellStyle name="Обычный 6 3 4 3" xfId="215"/>
    <cellStyle name="Обычный 6 3 5" xfId="87"/>
    <cellStyle name="Обычный 6 3 5 2" xfId="329"/>
    <cellStyle name="Обычный 6 3 6" xfId="272"/>
    <cellStyle name="Обычный 6 3 7" xfId="182"/>
    <cellStyle name="Обычный 6 4" xfId="30"/>
    <cellStyle name="Обычный 6 4 2" xfId="40"/>
    <cellStyle name="Обычный 6 4 2 2" xfId="135"/>
    <cellStyle name="Обычный 6 4 2 2 2" xfId="377"/>
    <cellStyle name="Обычный 6 4 2 3" xfId="287"/>
    <cellStyle name="Обычный 6 4 2 4" xfId="230"/>
    <cellStyle name="Обычный 6 4 3" xfId="125"/>
    <cellStyle name="Обычный 6 4 3 2" xfId="367"/>
    <cellStyle name="Обычный 6 4 3 3" xfId="220"/>
    <cellStyle name="Обычный 6 4 4" xfId="78"/>
    <cellStyle name="Обычный 6 4 4 2" xfId="320"/>
    <cellStyle name="Обычный 6 4 5" xfId="277"/>
    <cellStyle name="Обычный 6 4 6" xfId="173"/>
    <cellStyle name="Обычный 6 5" xfId="54"/>
    <cellStyle name="Обычный 6 5 2" xfId="149"/>
    <cellStyle name="Обычный 6 5 2 2" xfId="391"/>
    <cellStyle name="Обычный 6 5 2 3" xfId="244"/>
    <cellStyle name="Обычный 6 5 3" xfId="92"/>
    <cellStyle name="Обычный 6 5 3 2" xfId="334"/>
    <cellStyle name="Обычный 6 5 4" xfId="301"/>
    <cellStyle name="Обычный 6 5 5" xfId="187"/>
    <cellStyle name="Обычный 6 6" xfId="68"/>
    <cellStyle name="Обычный 6 6 2" xfId="163"/>
    <cellStyle name="Обычный 6 6 2 2" xfId="405"/>
    <cellStyle name="Обычный 6 6 2 3" xfId="258"/>
    <cellStyle name="Обычный 6 6 3" xfId="106"/>
    <cellStyle name="Обычный 6 6 3 2" xfId="348"/>
    <cellStyle name="Обычный 6 6 4" xfId="315"/>
    <cellStyle name="Обычный 6 6 5" xfId="201"/>
    <cellStyle name="Обычный 6 7" xfId="35"/>
    <cellStyle name="Обычный 6 7 2" xfId="130"/>
    <cellStyle name="Обычный 6 7 2 2" xfId="372"/>
    <cellStyle name="Обычный 6 7 3" xfId="282"/>
    <cellStyle name="Обычный 6 7 4" xfId="225"/>
    <cellStyle name="Обычный 6 8" xfId="111"/>
    <cellStyle name="Обычный 6 8 2" xfId="353"/>
    <cellStyle name="Обычный 6 8 3" xfId="206"/>
    <cellStyle name="Обычный 6 9" xfId="73"/>
    <cellStyle name="Обычный 6 9 2" xfId="263"/>
    <cellStyle name="Обычный_3.3-Loans" xfId="5"/>
    <cellStyle name="Обычный_depfv2000" xfId="2"/>
    <cellStyle name="Обычный_Депозити за регіонами" xfId="8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y%20Documents\MyDoc\MyDoc\&#1052;&#1086;&#1080;%20&#1092;&#1072;&#1081;&#1083;&#1099;\&#1056;&#1086;&#1073;&#1086;&#1095;i%20&#1090;&#1072;&#1073;&#1083;&#1080;&#1094;i%20&#1076;&#1086;%20&#1073;&#1102;&#1083;&#1077;&#1090;&#1077;&#1085;&#1103;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0"/>
      <sheetName val="2001"/>
      <sheetName val="2002"/>
      <sheetName val="2003"/>
      <sheetName val="2004"/>
      <sheetName val="2000(ср месяцы)"/>
      <sheetName val="2001(ср месяцы)"/>
      <sheetName val="2002(ср месяцы)"/>
      <sheetName val="2003(ср месяцы)"/>
      <sheetName val="2004(ср месяцы)"/>
    </sheetNames>
    <sheetDataSet>
      <sheetData sheetId="0"/>
      <sheetData sheetId="1"/>
      <sheetData sheetId="2" refreshError="1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3" refreshError="1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2"/>
  <sheetViews>
    <sheetView showGridLines="0" tabSelected="1" zoomScaleNormal="100" zoomScaleSheetLayoutView="90" workbookViewId="0">
      <selection activeCell="A2" sqref="A2"/>
    </sheetView>
  </sheetViews>
  <sheetFormatPr defaultColWidth="9.109375" defaultRowHeight="15.6"/>
  <cols>
    <col min="1" max="1" width="62.109375" style="66" customWidth="1"/>
    <col min="2" max="2" width="10.109375" style="52" bestFit="1" customWidth="1"/>
    <col min="3" max="3" width="7.44140625" style="52" bestFit="1" customWidth="1"/>
    <col min="4" max="4" width="14.5546875" style="52" customWidth="1"/>
    <col min="5" max="7" width="9.109375" style="52" customWidth="1"/>
    <col min="8" max="8" width="24.5546875" style="52" customWidth="1"/>
    <col min="9" max="9" width="0" style="52" hidden="1" customWidth="1"/>
    <col min="10" max="10" width="40.33203125" style="52" hidden="1" customWidth="1"/>
    <col min="11" max="11" width="9.5546875" style="52" bestFit="1" customWidth="1"/>
    <col min="12" max="12" width="11.6640625" style="52" customWidth="1"/>
    <col min="13" max="16384" width="9.109375" style="52"/>
  </cols>
  <sheetData>
    <row r="1" spans="1:16375">
      <c r="A1" s="67" t="s">
        <v>19</v>
      </c>
      <c r="F1" s="1"/>
    </row>
    <row r="2" spans="1:16375">
      <c r="A2" s="53"/>
      <c r="B2" s="54"/>
      <c r="C2" s="54"/>
      <c r="D2" s="54"/>
      <c r="E2" s="54"/>
      <c r="F2" s="199" t="s">
        <v>61</v>
      </c>
      <c r="G2" s="199"/>
    </row>
    <row r="3" spans="1:16375" ht="27.6">
      <c r="A3" s="200" t="s">
        <v>49</v>
      </c>
      <c r="B3" s="200"/>
      <c r="C3" s="200"/>
      <c r="D3" s="200"/>
      <c r="E3" s="200"/>
      <c r="F3" s="200"/>
      <c r="G3" s="200"/>
      <c r="J3" s="35" t="s">
        <v>9</v>
      </c>
    </row>
    <row r="4" spans="1:16375">
      <c r="A4" s="201" t="s">
        <v>50</v>
      </c>
      <c r="B4" s="201"/>
      <c r="C4" s="201"/>
      <c r="D4" s="201"/>
      <c r="E4" s="201"/>
      <c r="F4" s="201"/>
      <c r="G4" s="201"/>
      <c r="H4" s="2"/>
      <c r="I4" s="2"/>
      <c r="J4" s="20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</row>
    <row r="5" spans="1:16375">
      <c r="A5" s="202" t="str">
        <f>CONCATENATE("область:  ",A1)</f>
        <v>область:  Київська та м. Київ</v>
      </c>
      <c r="B5" s="202"/>
      <c r="C5" s="202"/>
      <c r="D5" s="202"/>
      <c r="E5" s="202"/>
      <c r="F5" s="202"/>
      <c r="G5" s="202"/>
      <c r="H5" s="2"/>
      <c r="I5" s="2"/>
      <c r="J5" s="20" t="s">
        <v>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pans="1:16375">
      <c r="A6" s="203">
        <v>45410</v>
      </c>
      <c r="B6" s="203"/>
      <c r="C6" s="203"/>
      <c r="D6" s="203"/>
      <c r="E6" s="203"/>
      <c r="F6" s="203"/>
      <c r="G6" s="203"/>
      <c r="H6" s="2"/>
      <c r="I6" s="2"/>
      <c r="J6" s="20" t="s">
        <v>13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</row>
    <row r="7" spans="1:16375">
      <c r="A7" s="48"/>
      <c r="B7" s="3"/>
      <c r="C7" s="3"/>
      <c r="D7" s="3"/>
      <c r="E7" s="3"/>
      <c r="F7" s="3"/>
      <c r="G7" s="4"/>
      <c r="H7" s="2"/>
      <c r="I7" s="2"/>
      <c r="J7" s="20" t="s">
        <v>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</row>
    <row r="8" spans="1:16375" s="57" customFormat="1" ht="20.25" customHeight="1">
      <c r="A8" s="210" t="s">
        <v>51</v>
      </c>
      <c r="B8" s="212" t="s">
        <v>52</v>
      </c>
      <c r="C8" s="212"/>
      <c r="D8" s="212"/>
      <c r="E8" s="212" t="s">
        <v>53</v>
      </c>
      <c r="F8" s="212"/>
      <c r="G8" s="213"/>
      <c r="H8" s="55"/>
      <c r="I8" s="56"/>
      <c r="J8" s="20" t="s">
        <v>15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16375" s="57" customFormat="1" ht="50.25" customHeight="1">
      <c r="A9" s="211"/>
      <c r="B9" s="58" t="s">
        <v>54</v>
      </c>
      <c r="C9" s="49" t="s">
        <v>55</v>
      </c>
      <c r="D9" s="59" t="s">
        <v>56</v>
      </c>
      <c r="E9" s="49" t="s">
        <v>57</v>
      </c>
      <c r="F9" s="49" t="s">
        <v>90</v>
      </c>
      <c r="G9" s="50" t="s">
        <v>91</v>
      </c>
      <c r="I9" s="56"/>
      <c r="J9" s="20" t="s">
        <v>16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16375" ht="15.75" customHeight="1">
      <c r="A10" s="134" t="s">
        <v>62</v>
      </c>
      <c r="B10" s="6">
        <f>'Total(kr)'!$B$11</f>
        <v>1022301.19919451</v>
      </c>
      <c r="C10" s="6">
        <f>IF(ISERROR(INDEX('Total(kr)'!$A$10:$M$37,MATCH($A$1,'Total(kr)'!$A$10:$A$37,0),2)),"–",INDEX('Total(kr)'!$A$10:$M$37,MATCH($A$1,'Total(kr)'!$A$10:$A$37,0),2))</f>
        <v>639820.25277661998</v>
      </c>
      <c r="D10" s="7">
        <f>IF(ISERROR(C10/B10*100),"–",C10/B10*100)</f>
        <v>62.586276263859041</v>
      </c>
      <c r="E10" s="136">
        <f>IF(ISERROR(INDEX('Total(kr)'!$A$10:$M$37,MATCH($A$1,'Total(kr)'!$A$10:$A$37,0),3)),"–",INDEX('Total(kr)'!$A$10:$M$37,MATCH($A$1,'Total(kr)'!$A$10:$A$37,0),3))</f>
        <v>3.6359499664760477</v>
      </c>
      <c r="F10" s="136">
        <f>IF(ISERROR(INDEX('Total(kr)'!$A$10:$M$37,MATCH($A$1,'Total(kr)'!$A$10:$A$37,0),4)),"–",INDEX('Total(kr)'!$A$10:$M$37,MATCH($A$1,'Total(kr)'!$A$10:$A$37,0),4))</f>
        <v>2.3574842513903462</v>
      </c>
      <c r="G10" s="136">
        <f>IF(ISERROR(INDEX('Total(kr)'!$A$10:$M$37,MATCH($A$1,'Total(kr)'!$A$10:$A$37,0),5)),"–",INDEX('Total(kr)'!$A$10:$M$37,MATCH($A$1,'Total(kr)'!$A$10:$A$37,0),5))</f>
        <v>0.46391828823489334</v>
      </c>
      <c r="H10" s="5"/>
      <c r="I10" s="5"/>
      <c r="J10" s="20" t="s">
        <v>17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16375" ht="17.399999999999999">
      <c r="A11" s="143" t="s">
        <v>63</v>
      </c>
      <c r="B11" s="155">
        <f>'NonFin(kr)'!$B$11</f>
        <v>764797.79062968004</v>
      </c>
      <c r="C11" s="155">
        <f>IF(ISERROR(INDEX('NonFin(kr)'!$A$10:$M$37,MATCH($A$1,'NonFin(kr)'!$A$10:$A$37,0),2)),"–",INDEX('NonFin(kr)'!$A$10:$M$37,MATCH($A$1,'NonFin(kr)'!$A$10:$A$37,0),2))</f>
        <v>503662.79776634998</v>
      </c>
      <c r="D11" s="156">
        <f>IF(ISERROR(C11/B11*100),"–",C11/B11*100)</f>
        <v>65.855681585019994</v>
      </c>
      <c r="E11" s="157">
        <f>IF(ISERROR(INDEX('NonFin(kr)'!$A$10:$M$37,MATCH($A$1,'NonFin(kr)'!$A$10:$A$37,0),3)),"–",INDEX('NonFin(kr)'!$A$10:$M$37,MATCH($A$1,'NonFin(kr)'!$A$10:$A$37,0),3))</f>
        <v>1.1747635430929648</v>
      </c>
      <c r="F11" s="157">
        <f>IF(ISERROR(INDEX('NonFin(kr)'!$A$10:$M$37,MATCH($A$1,'NonFin(kr)'!$A$10:$A$37,0),4)),"–",INDEX('NonFin(kr)'!$A$10:$M$37,MATCH($A$1,'NonFin(kr)'!$A$10:$A$37,0),4))</f>
        <v>1.0425890219771077</v>
      </c>
      <c r="G11" s="157">
        <f>IF(ISERROR(INDEX('NonFin(kr)'!$A$10:$M$37,MATCH($A$1,'NonFin(kr)'!$A$10:$A$37,0),5)),"–",INDEX('NonFin(kr)'!$A$10:$M$37,MATCH($A$1,'NonFin(kr)'!$A$10:$A$37,0),5))</f>
        <v>0.13410785807690218</v>
      </c>
      <c r="H11" s="60"/>
      <c r="I11" s="5"/>
      <c r="J11" s="20" t="s">
        <v>18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16375">
      <c r="A12" s="135" t="s">
        <v>2</v>
      </c>
      <c r="B12" s="6">
        <f>'NonFin(kr)'!$F$11</f>
        <v>528561.03710783995</v>
      </c>
      <c r="C12" s="6">
        <f>IF(ISERROR(INDEX('NonFin(kr)'!$A$10:$M$37,MATCH($A$1,'NonFin(kr)'!$A$10:$A$37,0),6)),"–",INDEX('NonFin(kr)'!$A$10:$M$37,MATCH($A$1,'NonFin(kr)'!$A$10:$A$37,0),6))</f>
        <v>348034.08092431002</v>
      </c>
      <c r="D12" s="7">
        <f t="shared" ref="D12" si="0">IF(ISERROR(C12/B12*100),"–",C12/B12*100)</f>
        <v>65.845580073149094</v>
      </c>
      <c r="E12" s="136">
        <f>IF(ISERROR(INDEX('NonFin(kr)'!$A$10:$M$37,MATCH($A$1,'NonFin(kr)'!$A$10:$A$37,0),7)),"–",INDEX('NonFin(kr)'!$A$10:$M$37,MATCH($A$1,'NonFin(kr)'!$A$10:$A$37,0),7))</f>
        <v>4.4160489879244267</v>
      </c>
      <c r="F12" s="136">
        <f>IF(ISERROR(INDEX('NonFin(kr)'!$A$10:$M$37,MATCH($A$1,'NonFin(kr)'!$A$10:$A$37,0),8)),"–",INDEX('NonFin(kr)'!$A$10:$M$37,MATCH($A$1,'NonFin(kr)'!$A$10:$A$37,0),8))</f>
        <v>3.0980406647690444</v>
      </c>
      <c r="G12" s="136">
        <f>IF(ISERROR(INDEX('NonFin(kr)'!$A$10:$M$37,MATCH($A$1,'NonFin(kr)'!$A$10:$A$37,0),9)),"–",INDEX('NonFin(kr)'!$A$10:$M$37,MATCH($A$1,'NonFin(kr)'!$A$10:$A$37,0),9))</f>
        <v>0.45711743840905683</v>
      </c>
      <c r="H12" s="60"/>
      <c r="I12" s="5"/>
      <c r="J12" s="37" t="s">
        <v>19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16375">
      <c r="A13" s="8" t="s">
        <v>3</v>
      </c>
      <c r="B13" s="6">
        <f>'NonFin(kr)'!$J$11</f>
        <v>236236.75352184</v>
      </c>
      <c r="C13" s="6">
        <f>IF(ISERROR(INDEX('NonFin(kr)'!$A$10:$M$37,MATCH($A$1,'NonFin(kr)'!$A$10:$A$37,0),10)),"–",INDEX('NonFin(kr)'!$A$10:$M$37,MATCH($A$1,'NonFin(kr)'!$A$10:$A$37,0),10))</f>
        <v>155628.71684204001</v>
      </c>
      <c r="D13" s="7">
        <f t="shared" ref="D13:D14" si="1">IF(ISERROR(C13/B13*100),"–",C13/B13*100)</f>
        <v>65.878282918264105</v>
      </c>
      <c r="E13" s="136">
        <f>IF(ISERROR(INDEX('NonFin(kr)'!$A$10:$M$37,MATCH($A$1,'NonFin(kr)'!$A$10:$A$37,0),11)),"–",INDEX('NonFin(kr)'!$A$10:$M$37,MATCH($A$1,'NonFin(kr)'!$A$10:$A$37,0),11))</f>
        <v>-5.3928278037872843</v>
      </c>
      <c r="F13" s="136">
        <f>IF(ISERROR(INDEX('NonFin(kr)'!$A$10:$M$37,MATCH($A$1,'NonFin(kr)'!$A$10:$A$37,0),12)),"–",INDEX('NonFin(kr)'!$A$10:$M$37,MATCH($A$1,'NonFin(kr)'!$A$10:$A$37,0),12))</f>
        <v>-3.2701141154120421</v>
      </c>
      <c r="G13" s="136">
        <f>IF(ISERROR(INDEX('NonFin(kr)'!$A$10:$M$37,MATCH($A$1,'NonFin(kr)'!$A$10:$A$37,0),13)),"–",INDEX('NonFin(kr)'!$A$10:$M$37,MATCH($A$1,'NonFin(kr)'!$A$10:$A$37,0),13))</f>
        <v>-0.58077862583938611</v>
      </c>
      <c r="H13" s="5"/>
      <c r="I13" s="5"/>
      <c r="J13" s="20" t="s">
        <v>20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16375">
      <c r="A14" s="143" t="s">
        <v>64</v>
      </c>
      <c r="B14" s="155">
        <f>'HouseHolds(kr)'!$B$11</f>
        <v>241059.38226941999</v>
      </c>
      <c r="C14" s="155">
        <f>IF(ISERROR(INDEX('HouseHolds(kr)'!A10:M37,MATCH($A$1,'HouseHolds(kr)'!A10:A37,0),2)),"–",INDEX('HouseHolds(kr)'!A10:M37,MATCH($A$1,'HouseHolds(kr)'!A10:A37,0),2))</f>
        <v>120287.60689503</v>
      </c>
      <c r="D14" s="156">
        <f t="shared" si="1"/>
        <v>49.899574852718473</v>
      </c>
      <c r="E14" s="157">
        <f>IF(ISERROR(INDEX('HouseHolds(kr)'!$A$10:$M$37,MATCH($A$1,'HouseHolds(kr)'!$A$10:$A$37,0),3)),"–",INDEX('HouseHolds(kr)'!$A$10:$M$37,MATCH($A$1,'HouseHolds(kr)'!$A$10:$A$37,0),3))</f>
        <v>21.523830285549209</v>
      </c>
      <c r="F14" s="157">
        <f>IF(ISERROR(INDEX('HouseHolds(kr)'!$A$10:$M$37,MATCH($A$1,'HouseHolds(kr)'!$A$10:$A$37,0),4)),"–",INDEX('HouseHolds(kr)'!$A$10:$M$37,MATCH($A$1,'HouseHolds(kr)'!$A$10:$A$37,0),4))</f>
        <v>10.369400683408941</v>
      </c>
      <c r="G14" s="157">
        <f>IF(ISERROR(INDEX('HouseHolds(kr)'!$A$10:$M$37,MATCH($A$1,'HouseHolds(kr)'!$A$10:$A$37,0),5)),"–",INDEX('HouseHolds(kr)'!$A$10:$M$37,MATCH($A$1,'HouseHolds(kr)'!$A$10:$A$37,0),5))</f>
        <v>2.3710902489964951</v>
      </c>
      <c r="H14" s="5"/>
      <c r="I14" s="5"/>
      <c r="J14" s="20" t="s">
        <v>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16375">
      <c r="A15" s="135" t="s">
        <v>2</v>
      </c>
      <c r="B15" s="6">
        <f>'HouseHolds(kr)'!$F$11</f>
        <v>228761.17288108999</v>
      </c>
      <c r="C15" s="6">
        <f>IF(ISERROR(INDEX('HouseHolds(kr)'!A11:M38,MATCH($A$1,'HouseHolds(kr)'!A11:A38,0),6)),"–",INDEX('HouseHolds(kr)'!A11:M38,MATCH($A$1,'HouseHolds(kr)'!A11:A38,0),6))</f>
        <v>111941.39229094</v>
      </c>
      <c r="D15" s="7">
        <f>IF(ISERROR(C15/B15*100),"–",C15/B15*100)</f>
        <v>48.933737697317675</v>
      </c>
      <c r="E15" s="136">
        <f>IF(ISERROR(INDEX('HouseHolds(kr)'!$A$10:$M$37,MATCH($A$1,'HouseHolds(kr)'!$A$10:$A$37,0),7)),"–",INDEX('HouseHolds(kr)'!$A$10:$M$37,MATCH($A$1,'HouseHolds(kr)'!$A$10:$A$37,0),7))</f>
        <v>23.473114794461097</v>
      </c>
      <c r="F15" s="136">
        <f>IF(ISERROR(INDEX('HouseHolds(kr)'!$A$10:$M$37,MATCH($A$1,'HouseHolds(kr)'!$A$10:$A$37,0),8)),"–",INDEX('HouseHolds(kr)'!$A$10:$M$37,MATCH($A$1,'HouseHolds(kr)'!$A$10:$A$37,0),8))</f>
        <v>10.847931468202418</v>
      </c>
      <c r="G15" s="136">
        <f>IF(ISERROR(INDEX('HouseHolds(kr)'!$A$10:$M$37,MATCH($A$1,'HouseHolds(kr)'!$A$10:$A$37,0),9)),"–",INDEX('HouseHolds(kr)'!$A$10:$M$37,MATCH($A$1,'HouseHolds(kr)'!$A$10:$A$37,0),9))</f>
        <v>2.4463299724021681</v>
      </c>
      <c r="H15" s="5"/>
      <c r="I15" s="5"/>
      <c r="J15" s="20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16375">
      <c r="A16" s="61" t="s">
        <v>3</v>
      </c>
      <c r="B16" s="62">
        <f>'HouseHolds(kr)'!$J$11</f>
        <v>12298.20938833</v>
      </c>
      <c r="C16" s="62">
        <f>IF(ISERROR(INDEX('HouseHolds(kr)'!A12:M38,MATCH($A$1,'HouseHolds(kr)'!A12:A38,0),10)),"–",INDEX('HouseHolds(kr)'!A12:M38,MATCH($A$1,'HouseHolds(kr)'!A12:A38,0),10))</f>
        <v>8346.2146040900006</v>
      </c>
      <c r="D16" s="63">
        <f t="shared" ref="D16" si="2">IF(ISERROR(C16/B16*100),"–",C16/B16*100)</f>
        <v>67.865282989976407</v>
      </c>
      <c r="E16" s="137">
        <f>IF(ISERROR(INDEX('HouseHolds(kr)'!$A$10:$M$37,MATCH($A$1,'HouseHolds(kr)'!$A$10:$A$37,0),11)),"–",INDEX('HouseHolds(kr)'!$A$10:$M$37,MATCH($A$1,'HouseHolds(kr)'!$A$10:$A$37,0),11))</f>
        <v>0.28865738462764057</v>
      </c>
      <c r="F16" s="137">
        <f>IF(ISERROR(INDEX('HouseHolds(kr)'!$A$10:$M$37,MATCH($A$1,'HouseHolds(kr)'!$A$10:$A$37,0),12)),"–",INDEX('HouseHolds(kr)'!$A$10:$M$37,MATCH($A$1,'HouseHolds(kr)'!$A$10:$A$37,0),12))</f>
        <v>4.3287009927764188</v>
      </c>
      <c r="G16" s="137">
        <f>IF(ISERROR(INDEX('HouseHolds(kr)'!$A$10:$M$37,MATCH($A$1,'HouseHolds(kr)'!$A$10:$A$37,0),13)),"–",INDEX('HouseHolds(kr)'!$A$10:$M$37,MATCH($A$1,'HouseHolds(kr)'!$A$10:$A$37,0),13))</f>
        <v>1.3725346578923308</v>
      </c>
      <c r="H16" s="5"/>
      <c r="I16" s="5"/>
      <c r="J16" s="20" t="s">
        <v>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2" ht="17.399999999999999">
      <c r="A17" s="134" t="s">
        <v>65</v>
      </c>
      <c r="B17" s="6">
        <f>'Total(dep)'!$B$11</f>
        <v>2475258.8967465903</v>
      </c>
      <c r="C17" s="6">
        <f>IF(ISERROR(INDEX('Total(dep)'!$A$10:$M$37,MATCH($A$1,'Total(dep)'!$A$10:$A$37,0),2)),"–",INDEX('Total(dep)'!$A$10:$M$37,MATCH($A$1,'Total(dep)'!$A$10:$A$37,0),2))</f>
        <v>1312802.36508925</v>
      </c>
      <c r="D17" s="7">
        <f t="shared" ref="D17:D23" si="3">IF(ISERROR(C17/B17*100),"–",C17/B17*100)</f>
        <v>53.03697188260832</v>
      </c>
      <c r="E17" s="136">
        <f>IF(ISERROR(INDEX('Total(dep)'!$A$10:$M$37,MATCH($A$1,'Total(dep)'!$A$10:$A$37,0),3)),"–",INDEX('Total(dep)'!$A$10:$M$37,MATCH($A$1,'Total(dep)'!$A$10:$A$37,0),3))</f>
        <v>25.82708392376081</v>
      </c>
      <c r="F17" s="136">
        <f>IF(ISERROR(INDEX('Total(dep)'!$A$10:$M$37,MATCH($A$1,'Total(dep)'!$A$10:$A$37,0),4)),"–",INDEX('Total(dep)'!$A$10:$M$37,MATCH($A$1,'Total(dep)'!$A$10:$A$37,0),4))</f>
        <v>6.439072189449945</v>
      </c>
      <c r="G17" s="136">
        <f>IF(ISERROR(INDEX('Total(dep)'!$A$10:$M$37,MATCH($A$1,'Total(dep)'!$A$10:$A$37,0),5)),"–",INDEX('Total(dep)'!$A$10:$M$37,MATCH($A$1,'Total(dep)'!$A$10:$A$37,0),5))</f>
        <v>2.8072799110441622</v>
      </c>
      <c r="J17" s="20" t="s">
        <v>24</v>
      </c>
    </row>
    <row r="18" spans="1:12" ht="17.399999999999999">
      <c r="A18" s="143" t="s">
        <v>63</v>
      </c>
      <c r="B18" s="155">
        <f>'NonFin(dep)'!$B$11</f>
        <v>1339357.06308574</v>
      </c>
      <c r="C18" s="155">
        <f>IF(ISERROR(INDEX('NonFin(dep)'!$B$10:$M$37,MATCH($A$1,'NonFin(dep)'!$A$10:$A$37,0),2)),"–",INDEX('NonFin(dep)'!$A$10:$M$37,MATCH($A$1,'NonFin(dep)'!$A$10:$A$37,0),2))</f>
        <v>869799.45540504996</v>
      </c>
      <c r="D18" s="156">
        <f t="shared" si="3"/>
        <v>64.941566321464876</v>
      </c>
      <c r="E18" s="157">
        <f>IF(ISERROR(INDEX('NonFin(dep)'!$B$10:$M$37,MATCH($A$1,'NonFin(dep)'!$A$10:$A$37,0),3)),"–",INDEX('NonFin(dep)'!$A$10:$M$37,MATCH($A$1,'NonFin(dep)'!$A$10:$A$37,0),3))</f>
        <v>34.459458306808756</v>
      </c>
      <c r="F18" s="157">
        <f>IF(ISERROR(INDEX('NonFin(dep)'!$B$10:$M$37,MATCH($A$1,'NonFin(dep)'!$A$10:$A$37,0),4)),"–",INDEX('NonFin(dep)'!$A$10:$M$37,MATCH($A$1,'NonFin(dep)'!$A$10:$A$37,0),4))</f>
        <v>8.4652476409446251</v>
      </c>
      <c r="G18" s="157">
        <f>IF(ISERROR(INDEX('NonFin(dep)'!$B$10:$M$37,MATCH($A$1,'NonFin(dep)'!$A$10:$A$37,0),5)),"–",INDEX('NonFin(dep)'!$A$10:$M$37,MATCH($A$1,'NonFin(dep)'!$A$10:$A$37,0),5))</f>
        <v>3.2254777662758585</v>
      </c>
      <c r="J18" s="20" t="s">
        <v>25</v>
      </c>
    </row>
    <row r="19" spans="1:12">
      <c r="A19" s="135" t="s">
        <v>2</v>
      </c>
      <c r="B19" s="6">
        <f>'NonFin(dep)'!$F$11</f>
        <v>935090.75262416003</v>
      </c>
      <c r="C19" s="6">
        <f>IF(ISERROR(INDEX('NonFin(dep)'!$B$10:$M$37,MATCH($A$1,'NonFin(dep)'!$A$10:$A$37,0),6)),"–",INDEX('NonFin(dep)'!$A$10:$M$37,MATCH($A$1,'NonFin(dep)'!$A$10:$A$37,0),6))</f>
        <v>600894.17645631998</v>
      </c>
      <c r="D19" s="7">
        <f t="shared" si="3"/>
        <v>64.260519609462619</v>
      </c>
      <c r="E19" s="136">
        <f>IF(ISERROR(INDEX('NonFin(dep)'!$B$10:$M$37,MATCH($A$1,'NonFin(dep)'!$A$10:$A$37,0),7)),"–",INDEX('NonFin(dep)'!$A$10:$M$37,MATCH($A$1,'NonFin(dep)'!$A$10:$A$37,0),7))</f>
        <v>41.089807549482629</v>
      </c>
      <c r="F19" s="136">
        <f>IF(ISERROR(INDEX('NonFin(dep)'!$B$10:$M$37,MATCH($A$1,'NonFin(dep)'!$A$10:$A$37,0),8)),"–",INDEX('NonFin(dep)'!$A$10:$M$37,MATCH($A$1,'NonFin(dep)'!$A$10:$A$37,0),8))</f>
        <v>6.4823772034508238</v>
      </c>
      <c r="G19" s="136">
        <f>IF(ISERROR(INDEX('NonFin(dep)'!$B$10:$M$37,MATCH($A$1,'NonFin(dep)'!$A$10:$A$37,0),9)),"–",INDEX('NonFin(dep)'!$A$10:$M$37,MATCH($A$1,'NonFin(dep)'!$A$10:$A$37,0),9))</f>
        <v>2.0555999678529133</v>
      </c>
      <c r="J19" s="20" t="s">
        <v>26</v>
      </c>
    </row>
    <row r="20" spans="1:12">
      <c r="A20" s="135" t="s">
        <v>3</v>
      </c>
      <c r="B20" s="6">
        <f>'NonFin(dep)'!$J$11</f>
        <v>404266.31046158</v>
      </c>
      <c r="C20" s="6">
        <f>IF(ISERROR(INDEX('NonFin(dep)'!$B$10:$M$37,MATCH($A$1,'NonFin(dep)'!$A$10:$A$37,0),10)),"–",INDEX('NonFin(dep)'!$A$10:$M$37,MATCH($A$1,'NonFin(dep)'!$A$10:$A$37,0),10))</f>
        <v>268905.27894872997</v>
      </c>
      <c r="D20" s="7">
        <f t="shared" si="3"/>
        <v>66.516865736771734</v>
      </c>
      <c r="E20" s="136">
        <f>IF(ISERROR(INDEX('NonFin(dep)'!$A$10:$M$37,MATCH($A$1,'NonFin(dep)'!$A$10:$A$37,0),11)),"–",INDEX('NonFin(dep)'!$A$10:$M$37,MATCH($A$1,'NonFin(dep)'!$A$10:$A$37,0),11))</f>
        <v>21.681432936072099</v>
      </c>
      <c r="F20" s="136">
        <f>IF(ISERROR(INDEX('NonFin(dep)'!$A$10:$M$37,MATCH($A$1,'NonFin(dep)'!$A$10:$A$37,0),12)),"–",INDEX('NonFin(dep)'!$A$10:$M$37,MATCH($A$1,'NonFin(dep)'!$A$10:$A$37,0),12))</f>
        <v>13.174634498002874</v>
      </c>
      <c r="G20" s="136">
        <f>IF(ISERROR(INDEX('NonFin(dep)'!$A$10:$M$37,MATCH($A$1,'NonFin(dep)'!$A$10:$A$37,0),13)),"–",INDEX('NonFin(dep)'!$A$10:$M$37,MATCH($A$1,'NonFin(dep)'!$A$10:$A$37,0),13))</f>
        <v>5.9391591001210173</v>
      </c>
      <c r="J20" s="20" t="s">
        <v>27</v>
      </c>
    </row>
    <row r="21" spans="1:12">
      <c r="A21" s="143" t="s">
        <v>64</v>
      </c>
      <c r="B21" s="155">
        <f>'HouseHolds(dep)'!$B$11</f>
        <v>1096735.5536054999</v>
      </c>
      <c r="C21" s="155">
        <f>IF(ISERROR(INDEX('HouseHolds(dep)'!$A$10:$M$37,MATCH($A$1,'HouseHolds(dep)'!$A$10:$A$37,0),2)),"–",INDEX('HouseHolds(dep)'!$A$10:$M$37,MATCH($A$1,'HouseHolds(dep)'!$A$10:$A$37,0),2))</f>
        <v>416287.51477456</v>
      </c>
      <c r="D21" s="156">
        <f t="shared" si="3"/>
        <v>37.956963591270629</v>
      </c>
      <c r="E21" s="157">
        <f>IF(ISERROR(INDEX('HouseHolds(dep)'!$A$10:$M$37,MATCH($A$1,'HouseHolds(dep)'!$A$10:$A$37,0),3)),"–",INDEX('HouseHolds(dep)'!$A$10:$M$37,MATCH($A$1,'HouseHolds(dep)'!$A$10:$A$37,0),3))</f>
        <v>18.107754978550417</v>
      </c>
      <c r="F21" s="157">
        <f>IF(ISERROR(INDEX('HouseHolds(dep)'!$A$10:$M$37,MATCH($A$1,'HouseHolds(dep)'!$A$10:$A$37,0),4)),"–",INDEX('HouseHolds(dep)'!$A$10:$M$37,MATCH($A$1,'HouseHolds(dep)'!$A$10:$A$37,0),4))</f>
        <v>2.3335948992060622</v>
      </c>
      <c r="G21" s="157">
        <f>IF(ISERROR(INDEX('HouseHolds(dep)'!$A$10:$M$37,MATCH($A$1,'HouseHolds(dep)'!$A$10:$A$37,0),5)),"–",INDEX('HouseHolds(dep)'!$A$10:$M$37,MATCH($A$1,'HouseHolds(dep)'!$A$10:$A$37,0),5))</f>
        <v>1.5415566160159386</v>
      </c>
      <c r="J21" s="20" t="s">
        <v>28</v>
      </c>
    </row>
    <row r="22" spans="1:12">
      <c r="A22" s="135" t="s">
        <v>2</v>
      </c>
      <c r="B22" s="6">
        <f>'HouseHolds(dep)'!$F$11</f>
        <v>723161.41545892006</v>
      </c>
      <c r="C22" s="6">
        <f>IF(ISERROR(INDEX('HouseHolds(dep)'!$A$10:$M$37,MATCH($A$1,'HouseHolds(dep)'!$A$10:$A$37,0),6)),"–",INDEX('HouseHolds(dep)'!$A$10:$M$37,MATCH($A$1,'HouseHolds(dep)'!$A$10:$A$37,0),6))</f>
        <v>242601.51353175001</v>
      </c>
      <c r="D22" s="7">
        <f t="shared" si="3"/>
        <v>33.547353100662107</v>
      </c>
      <c r="E22" s="136">
        <f>IF(ISERROR(INDEX('HouseHolds(dep)'!$A$10:$M$37,MATCH($A$1,'HouseHolds(dep)'!$A$10:$A$37,0),7)),"–",INDEX('HouseHolds(dep)'!$A$10:$M$37,MATCH($A$1,'HouseHolds(dep)'!$A$10:$A$37,0),7))</f>
        <v>24.75231874573754</v>
      </c>
      <c r="F22" s="136">
        <f>IF(ISERROR(INDEX('HouseHolds(dep)'!$A$10:$M$37,MATCH($A$1,'HouseHolds(dep)'!$A$10:$A$37,0),8)),"–",INDEX('HouseHolds(dep)'!$A$10:$M$37,MATCH($A$1,'HouseHolds(dep)'!$A$10:$A$37,0),8))</f>
        <v>2.1753493485366278</v>
      </c>
      <c r="G22" s="136">
        <f>IF(ISERROR(INDEX('HouseHolds(dep)'!$A$10:$M$37,MATCH($A$1,'HouseHolds(dep)'!$A$10:$A$37,0),9)),"–",INDEX('HouseHolds(dep)'!$A$10:$M$37,MATCH($A$1,'HouseHolds(dep)'!$A$10:$A$37,0),9))</f>
        <v>2.0356437443571451</v>
      </c>
      <c r="J22" s="20" t="s">
        <v>29</v>
      </c>
    </row>
    <row r="23" spans="1:12">
      <c r="A23" s="61" t="s">
        <v>3</v>
      </c>
      <c r="B23" s="62">
        <f>'HouseHolds(dep)'!$J$11</f>
        <v>373574.13814658002</v>
      </c>
      <c r="C23" s="62">
        <f>IF(ISERROR(INDEX('HouseHolds(dep)'!$A$10:$M$37,MATCH($A$1,'HouseHolds(dep)'!$A$10:$A$37,0),10)),"–",INDEX('HouseHolds(dep)'!$A$10:$M$37,MATCH($A$1,'HouseHolds(dep)'!$A$10:$A$37,0),10))</f>
        <v>173686.00124280999</v>
      </c>
      <c r="D23" s="63">
        <f t="shared" si="3"/>
        <v>46.493047432170073</v>
      </c>
      <c r="E23" s="137">
        <f>IF(ISERROR(INDEX('HouseHolds(dep)'!$A$10:$M$37,MATCH($A$1,'HouseHolds(dep)'!$A$10:$A$37,0),11)),"–",INDEX('HouseHolds(dep)'!$A$10:$M$37,MATCH($A$1,'HouseHolds(dep)'!$A$10:$A$37,0),11))</f>
        <v>9.9294975019269316</v>
      </c>
      <c r="F23" s="137">
        <f>IF(ISERROR(INDEX('HouseHolds(dep)'!$A$10:$M$37,MATCH($A$1,'HouseHolds(dep)'!$A$10:$A$37,0),12)),"–",INDEX('HouseHolds(dep)'!$A$10:$M$37,MATCH($A$1,'HouseHolds(dep)'!$A$10:$A$37,0),12))</f>
        <v>2.5554517367552023</v>
      </c>
      <c r="G23" s="137">
        <f>IF(ISERROR(INDEX('HouseHolds(dep)'!$A$10:$M$37,MATCH($A$1,'HouseHolds(dep)'!$A$10:$A$37,0),13)),"–",INDEX('HouseHolds(dep)'!$A$10:$M$37,MATCH($A$1,'HouseHolds(dep)'!$A$10:$A$37,0),13))</f>
        <v>0.85938033313308893</v>
      </c>
      <c r="J23" s="20" t="s">
        <v>30</v>
      </c>
    </row>
    <row r="24" spans="1:12">
      <c r="A24" s="166"/>
      <c r="B24" s="9"/>
      <c r="C24" s="64"/>
      <c r="D24" s="64"/>
      <c r="E24" s="65"/>
      <c r="F24" s="65"/>
      <c r="G24" s="54"/>
      <c r="J24" s="20" t="s">
        <v>31</v>
      </c>
    </row>
    <row r="25" spans="1:12" s="57" customFormat="1" ht="26.25" customHeight="1">
      <c r="A25" s="206" t="s">
        <v>51</v>
      </c>
      <c r="B25" s="207"/>
      <c r="C25" s="207"/>
      <c r="D25" s="207"/>
      <c r="E25" s="208" t="s">
        <v>58</v>
      </c>
      <c r="F25" s="208"/>
      <c r="G25" s="209"/>
      <c r="J25" s="20" t="s">
        <v>32</v>
      </c>
    </row>
    <row r="26" spans="1:12" s="57" customFormat="1" ht="27.75" customHeight="1">
      <c r="A26" s="206"/>
      <c r="B26" s="207"/>
      <c r="C26" s="207"/>
      <c r="D26" s="207"/>
      <c r="E26" s="49" t="s">
        <v>54</v>
      </c>
      <c r="F26" s="49" t="s">
        <v>55</v>
      </c>
      <c r="G26" s="47" t="s">
        <v>59</v>
      </c>
      <c r="J26" s="20" t="s">
        <v>33</v>
      </c>
    </row>
    <row r="27" spans="1:12" ht="36.75" customHeight="1">
      <c r="A27" s="154" t="s">
        <v>89</v>
      </c>
      <c r="B27" s="154"/>
      <c r="C27" s="154"/>
      <c r="D27" s="154"/>
      <c r="E27" s="145">
        <f>'Total(inter_r_cred)'!$D$11</f>
        <v>19.6604846200512</v>
      </c>
      <c r="F27" s="145">
        <f>IF(ISERROR(INDEX('Total(inter_r_cred)'!A10:S37,MATCH($A$1,'Total(inter_r_cred)'!A10:A37,0),4)),"–",INDEX('Total(inter_r_cred)'!A10:S37,MATCH($A$1,'Total(inter_r_cred)'!A10:A37,0),4))</f>
        <v>15.864651398568741</v>
      </c>
      <c r="G27" s="145">
        <f>IF(ISERROR(IF(F27=0,"–",F27-E27)),"–",IF(F27=0,"–",F27-E27))</f>
        <v>-3.7958332214824591</v>
      </c>
      <c r="H27" s="167"/>
      <c r="J27" s="20"/>
      <c r="K27" s="170"/>
      <c r="L27" s="169"/>
    </row>
    <row r="28" spans="1:12" ht="17.399999999999999">
      <c r="A28" s="144" t="s">
        <v>63</v>
      </c>
      <c r="B28" s="158"/>
      <c r="C28" s="158"/>
      <c r="D28" s="158"/>
      <c r="E28" s="157">
        <f>'Inter_r_cred(NonFin)'!$D$11</f>
        <v>16.189357674122199</v>
      </c>
      <c r="F28" s="157">
        <f>IF(ISERROR(INDEX('Inter_r_cred(NonFin)'!$A$10:$S$37,MATCH($A$1,'Inter_r_cred(NonFin)'!$A$10:$A$37,0),4)),"–",INDEX('Inter_r_cred(NonFin)'!$A$10:$S$37,MATCH($A$1,'Inter_r_cred(NonFin)'!$A$10:$A$37,0),4))</f>
        <v>14.251236442780201</v>
      </c>
      <c r="G28" s="157">
        <f>IF(ISERROR(IF(F28=0,"–",F28-E28)),"–",IF(F28=0,"–",F28-E28))</f>
        <v>-1.9381212313419987</v>
      </c>
      <c r="H28" s="167"/>
      <c r="K28" s="170"/>
      <c r="L28" s="169"/>
    </row>
    <row r="29" spans="1:12">
      <c r="A29" s="135" t="s">
        <v>2</v>
      </c>
      <c r="B29" s="65"/>
      <c r="C29" s="65"/>
      <c r="D29" s="65"/>
      <c r="E29" s="145">
        <f>'Inter_r_cred(NonFin)'!$J$11</f>
        <v>17.503901887568599</v>
      </c>
      <c r="F29" s="145">
        <f>IF(ISERROR(INDEX('Inter_r_cred(NonFin)'!$A$10:$S$37,MATCH($A$1,'Inter_r_cred(NonFin)'!$A$10:$A$37,0),10)),"–",INDEX('Inter_r_cred(NonFin)'!$A$10:$S$37,MATCH($A$1,'Inter_r_cred(NonFin)'!$A$10:$A$37,0),10))</f>
        <v>15.4853403018757</v>
      </c>
      <c r="G29" s="145">
        <f t="shared" ref="G29:G33" si="4">IF(ISERROR(IF(F29=0,"–",F29-E29)),"–",IF(F29=0,"–",F29-E29))</f>
        <v>-2.0185615856928987</v>
      </c>
      <c r="H29" s="167"/>
      <c r="K29" s="170"/>
      <c r="L29" s="169"/>
    </row>
    <row r="30" spans="1:12">
      <c r="A30" s="135" t="s">
        <v>3</v>
      </c>
      <c r="B30" s="65"/>
      <c r="C30" s="65"/>
      <c r="D30" s="65"/>
      <c r="E30" s="145">
        <f>'Inter_r_cred(NonFin)'!$P$11</f>
        <v>6.5835485820759096</v>
      </c>
      <c r="F30" s="145">
        <f>IF(ISERROR(INDEX('Inter_r_cred(NonFin)'!$A$10:$S$37,MATCH($A$1,'Inter_r_cred(NonFin)'!$A$10:$A$37,0),16)),"–",INDEX('Inter_r_cred(NonFin)'!$A$10:$S$37,MATCH($A$1,'Inter_r_cred(NonFin)'!$A$10:$A$37,0),16))</f>
        <v>6.5980060994752501</v>
      </c>
      <c r="G30" s="145">
        <f t="shared" si="4"/>
        <v>1.4457517399340425E-2</v>
      </c>
      <c r="H30" s="167"/>
      <c r="K30" s="170"/>
      <c r="L30" s="169"/>
    </row>
    <row r="31" spans="1:12">
      <c r="A31" s="143" t="s">
        <v>64</v>
      </c>
      <c r="B31" s="158"/>
      <c r="C31" s="158"/>
      <c r="D31" s="158"/>
      <c r="E31" s="157">
        <f>'Inter_r_cred(HouseHolds)'!$D$11</f>
        <v>34.443576034763801</v>
      </c>
      <c r="F31" s="157">
        <f>IF(ISERROR(INDEX('Inter_r_cred(HouseHolds)'!A10:S38,MATCH($A$1,'Inter_r_cred(HouseHolds)'!A10:A38,0),4)),"–",INDEX('Inter_r_cred(HouseHolds)'!A10:S38,MATCH($A$1,'Inter_r_cred(HouseHolds)'!A10:A38,0),4))</f>
        <v>29.510002128617501</v>
      </c>
      <c r="G31" s="157">
        <f t="shared" si="4"/>
        <v>-4.9335739061463002</v>
      </c>
      <c r="H31" s="167"/>
      <c r="K31" s="170"/>
      <c r="L31" s="169"/>
    </row>
    <row r="32" spans="1:12">
      <c r="A32" s="135" t="s">
        <v>2</v>
      </c>
      <c r="B32" s="65"/>
      <c r="C32" s="65"/>
      <c r="D32" s="65"/>
      <c r="E32" s="145">
        <f>'Inter_r_cred(HouseHolds)'!$J$11</f>
        <v>34.444628635053199</v>
      </c>
      <c r="F32" s="145">
        <f>IF(ISERROR(INDEX('Inter_r_cred(HouseHolds)'!A11:S39,MATCH($A$1,'Inter_r_cred(HouseHolds)'!A11:A39,0),10)),"–",INDEX('Inter_r_cred(HouseHolds)'!A11:S39,MATCH($A$1,'Inter_r_cred(HouseHolds)'!A11:A39,0),10))</f>
        <v>29.5107320557481</v>
      </c>
      <c r="G32" s="145">
        <f t="shared" si="4"/>
        <v>-4.9338965793050988</v>
      </c>
      <c r="H32" s="167"/>
      <c r="K32" s="170"/>
      <c r="L32" s="169"/>
    </row>
    <row r="33" spans="1:12">
      <c r="A33" s="61" t="s">
        <v>3</v>
      </c>
      <c r="B33" s="65"/>
      <c r="C33" s="65"/>
      <c r="D33" s="65"/>
      <c r="E33" s="146">
        <f>'Inter_r_cred(HouseHolds)'!$P$11</f>
        <v>4.8397776418496102E-2</v>
      </c>
      <c r="F33" s="146">
        <f>IF(ISERROR(INDEX('Inter_r_cred(HouseHolds)'!A12:S40,MATCH($A$1,'Inter_r_cred(HouseHolds)'!A12:A40,0),16)),"–",INDEX('Inter_r_cred(HouseHolds)'!A12:S40,MATCH($A$1,'Inter_r_cred(HouseHolds)'!A12:A40,0),16))</f>
        <v>0.17770498557470199</v>
      </c>
      <c r="G33" s="146">
        <f t="shared" si="4"/>
        <v>0.12930720915620589</v>
      </c>
      <c r="H33" s="167"/>
      <c r="K33" s="170"/>
      <c r="L33" s="169"/>
    </row>
    <row r="34" spans="1:12" ht="21.75" customHeight="1">
      <c r="A34" s="154" t="s">
        <v>66</v>
      </c>
      <c r="B34" s="154"/>
      <c r="C34" s="154"/>
      <c r="D34" s="154"/>
      <c r="E34" s="145">
        <f>'Total(inter_r_dep)'!$B$11</f>
        <v>7.9990712934426904</v>
      </c>
      <c r="F34" s="145">
        <f>IF(ISERROR(INDEX('Total(inter_r_dep)'!A10:P38,MATCH($A$1,'Total(inter_r_dep)'!A10:A38,0),2)),"–",INDEX('Total(inter_r_dep)'!A10:P38,MATCH($A$1,'Total(inter_r_dep)'!A10:A38,0),2))</f>
        <v>7.6860439209688858</v>
      </c>
      <c r="G34" s="145">
        <f>IF(ISERROR(IF(F34=0,"–",F34-E34)),"–",IF(F34=0,"–",F34-E34))</f>
        <v>-0.31302737247380463</v>
      </c>
      <c r="H34" s="167"/>
      <c r="K34" s="170"/>
      <c r="L34" s="169"/>
    </row>
    <row r="35" spans="1:12" ht="17.399999999999999">
      <c r="A35" s="143" t="s">
        <v>63</v>
      </c>
      <c r="B35" s="158"/>
      <c r="C35" s="158"/>
      <c r="D35" s="158"/>
      <c r="E35" s="157">
        <f>'Inter_r_dep(NonFin)'!$B$11</f>
        <v>7.9749837242561998</v>
      </c>
      <c r="F35" s="157">
        <f>IF(ISERROR(INDEX('Inter_r_dep(NonFin)'!A10:P38,MATCH($A$1,'Inter_r_dep(NonFin)'!A10:A38,0),2)),"–",INDEX('Inter_r_dep(NonFin)'!A10:P38,MATCH($A$1,'Inter_r_dep(NonFin)'!A10:A38,0),2))</f>
        <v>7.7334042959142</v>
      </c>
      <c r="G35" s="157">
        <f>IF(ISERROR(IF(F35=0,"–",F35-E35)),"–",IF(F35=0,"–",F35-E35))</f>
        <v>-0.24157942834199986</v>
      </c>
      <c r="H35" s="167"/>
      <c r="K35" s="170"/>
      <c r="L35" s="169"/>
    </row>
    <row r="36" spans="1:12">
      <c r="A36" s="135" t="s">
        <v>2</v>
      </c>
      <c r="B36" s="65"/>
      <c r="C36" s="65"/>
      <c r="D36" s="65"/>
      <c r="E36" s="145">
        <f>'Inter_r_dep(NonFin)'!$G$11</f>
        <v>9.6275331010888294</v>
      </c>
      <c r="F36" s="145">
        <f>IF(ISERROR(INDEX('Inter_r_dep(NonFin)'!A11:P39,MATCH($A$1,'Inter_r_dep(NonFin)'!A11:A39,0),7)),"–",INDEX('Inter_r_dep(NonFin)'!A11:P39,MATCH($A$1,'Inter_r_dep(NonFin)'!A11:A39,0),7))</f>
        <v>9.5288563798233596</v>
      </c>
      <c r="G36" s="145">
        <f t="shared" ref="G36:G40" si="5">IF(ISERROR(IF(F36=0,"–",F36-E36)),"–",IF(F36=0,"–",F36-E36))</f>
        <v>-9.867672126546978E-2</v>
      </c>
      <c r="H36" s="167"/>
      <c r="K36" s="170"/>
      <c r="L36" s="169"/>
    </row>
    <row r="37" spans="1:12">
      <c r="A37" s="135" t="s">
        <v>3</v>
      </c>
      <c r="B37" s="65"/>
      <c r="C37" s="65"/>
      <c r="D37" s="65"/>
      <c r="E37" s="145">
        <f>'Inter_r_dep(NonFin)'!$L$11</f>
        <v>0.83462189934964304</v>
      </c>
      <c r="F37" s="145">
        <f>IF(ISERROR(INDEX('Inter_r_dep(NonFin)'!A12:P40,MATCH($A$1,'Inter_r_dep(NonFin)'!A12:A40,0),12)),"–",INDEX('Inter_r_dep(NonFin)'!A12:P40,MATCH($A$1,'Inter_r_dep(NonFin)'!A12:A40,0),12))</f>
        <v>0.86296330558474998</v>
      </c>
      <c r="G37" s="145">
        <f t="shared" si="5"/>
        <v>2.8341406235106947E-2</v>
      </c>
      <c r="H37" s="167"/>
      <c r="K37" s="170"/>
      <c r="L37" s="169"/>
    </row>
    <row r="38" spans="1:12">
      <c r="A38" s="143" t="s">
        <v>64</v>
      </c>
      <c r="B38" s="158"/>
      <c r="C38" s="158"/>
      <c r="D38" s="158"/>
      <c r="E38" s="157">
        <f>'Inter_r_dep(HouseHolds)'!$B$11</f>
        <v>8.3599586837479105</v>
      </c>
      <c r="F38" s="157">
        <f>IF(ISERROR(INDEX('Inter_r_dep(HouseHolds)'!A10:P38,MATCH($A$1,'Inter_r_dep(HouseHolds)'!A10:A38,0),2)),"–",INDEX('Inter_r_dep(HouseHolds)'!A10:P38,MATCH($A$1,'Inter_r_dep(HouseHolds)'!A10:A38,0),2))</f>
        <v>6.7135697302886097</v>
      </c>
      <c r="G38" s="157">
        <f t="shared" si="5"/>
        <v>-1.6463889534593008</v>
      </c>
      <c r="H38" s="167"/>
      <c r="K38" s="170"/>
      <c r="L38" s="169"/>
    </row>
    <row r="39" spans="1:12">
      <c r="A39" s="8" t="s">
        <v>2</v>
      </c>
      <c r="B39" s="65"/>
      <c r="C39" s="65"/>
      <c r="D39" s="65"/>
      <c r="E39" s="145">
        <f>'Inter_r_dep(HouseHolds)'!$G$11</f>
        <v>11.200024018072799</v>
      </c>
      <c r="F39" s="145">
        <f>IF(ISERROR(INDEX('Inter_r_dep(HouseHolds)'!A11:P39,MATCH($A$1,'Inter_r_dep(HouseHolds)'!A11:A39,0),7)),"–",INDEX('Inter_r_dep(HouseHolds)'!A11:P39,MATCH($A$1,'Inter_r_dep(HouseHolds)'!A11:A39,0),7))</f>
        <v>9.2876974155126497</v>
      </c>
      <c r="G39" s="145">
        <f t="shared" si="5"/>
        <v>-1.9123266025601495</v>
      </c>
      <c r="H39" s="167"/>
      <c r="K39" s="170"/>
      <c r="L39" s="169"/>
    </row>
    <row r="40" spans="1:12">
      <c r="A40" s="61" t="s">
        <v>3</v>
      </c>
      <c r="B40" s="125"/>
      <c r="C40" s="125"/>
      <c r="D40" s="125"/>
      <c r="E40" s="146">
        <f>'Inter_r_dep(HouseHolds)'!L11</f>
        <v>1.01876903183918</v>
      </c>
      <c r="F40" s="146">
        <f>IF(ISERROR(INDEX('Inter_r_dep(HouseHolds)'!A12:P39,MATCH($A$1,'Inter_r_dep(HouseHolds)'!A12:A39,0),12)),"–",INDEX('Inter_r_dep(HouseHolds)'!A12:P39,MATCH($A$1,'Inter_r_dep(HouseHolds)'!A12:A39,0),12))</f>
        <v>1.03153883107642</v>
      </c>
      <c r="G40" s="146">
        <f t="shared" si="5"/>
        <v>1.2769799237239976E-2</v>
      </c>
      <c r="H40" s="167"/>
      <c r="K40" s="170"/>
      <c r="L40" s="169"/>
    </row>
    <row r="41" spans="1:12" ht="53.25" customHeight="1">
      <c r="A41" s="204" t="s">
        <v>67</v>
      </c>
      <c r="B41" s="204"/>
      <c r="C41" s="204"/>
      <c r="D41" s="204"/>
      <c r="E41" s="204"/>
      <c r="F41" s="204"/>
      <c r="G41" s="54"/>
    </row>
    <row r="42" spans="1:12" ht="42" customHeight="1">
      <c r="A42" s="205" t="s">
        <v>68</v>
      </c>
      <c r="B42" s="205"/>
      <c r="C42" s="205"/>
      <c r="D42" s="205"/>
      <c r="E42" s="205"/>
      <c r="F42" s="205"/>
    </row>
  </sheetData>
  <sheetProtection formatCells="0" formatColumns="0" formatRows="0" insertColumns="0" insertRows="0" insertHyperlinks="0" deleteColumns="0" deleteRows="0" sort="0" autoFilter="0" pivotTables="0"/>
  <mergeCells count="12">
    <mergeCell ref="A41:F41"/>
    <mergeCell ref="A42:F42"/>
    <mergeCell ref="A25:D26"/>
    <mergeCell ref="E25:G25"/>
    <mergeCell ref="A8:A9"/>
    <mergeCell ref="B8:D8"/>
    <mergeCell ref="E8:G8"/>
    <mergeCell ref="F2:G2"/>
    <mergeCell ref="A3:G3"/>
    <mergeCell ref="A4:G4"/>
    <mergeCell ref="A5:G5"/>
    <mergeCell ref="A6:G6"/>
  </mergeCells>
  <dataValidations xWindow="485" yWindow="219" count="1">
    <dataValidation type="list" allowBlank="1" showInputMessage="1" showErrorMessage="1" prompt="Для вибору регіону натисніть кнопку зі стрілкою" sqref="A1">
      <formula1>Region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7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S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7.88671875" style="93" customWidth="1"/>
    <col min="2" max="2" width="7.5546875" style="94" customWidth="1"/>
    <col min="3" max="3" width="6.88671875" style="94" customWidth="1"/>
    <col min="4" max="4" width="9.44140625" style="94" customWidth="1"/>
    <col min="5" max="5" width="6.88671875" style="94" customWidth="1"/>
    <col min="6" max="6" width="9.6640625" style="94" customWidth="1"/>
    <col min="7" max="9" width="6.88671875" style="94" customWidth="1"/>
    <col min="10" max="10" width="9.44140625" style="94" customWidth="1"/>
    <col min="11" max="11" width="6.88671875" style="94" customWidth="1"/>
    <col min="12" max="12" width="9.6640625" style="94" customWidth="1"/>
    <col min="13" max="15" width="6.88671875" style="94" customWidth="1"/>
    <col min="16" max="16" width="9.44140625" style="94" customWidth="1"/>
    <col min="17" max="17" width="6.88671875" style="94" customWidth="1"/>
    <col min="18" max="18" width="9.6640625" style="94" customWidth="1"/>
    <col min="19" max="19" width="6.88671875" style="94" customWidth="1"/>
    <col min="20" max="237" width="9.109375" style="94"/>
    <col min="238" max="238" width="3" style="94" bestFit="1" customWidth="1"/>
    <col min="239" max="239" width="17.88671875" style="94" customWidth="1"/>
    <col min="240" max="240" width="7.5546875" style="94" customWidth="1"/>
    <col min="241" max="241" width="6.88671875" style="94" customWidth="1"/>
    <col min="242" max="242" width="9.44140625" style="94" customWidth="1"/>
    <col min="243" max="243" width="6.88671875" style="94" customWidth="1"/>
    <col min="244" max="244" width="9.6640625" style="94" customWidth="1"/>
    <col min="245" max="247" width="6.88671875" style="94" customWidth="1"/>
    <col min="248" max="248" width="9.44140625" style="94" customWidth="1"/>
    <col min="249" max="249" width="6.88671875" style="94" customWidth="1"/>
    <col min="250" max="250" width="9.6640625" style="94" customWidth="1"/>
    <col min="251" max="253" width="6.88671875" style="94" customWidth="1"/>
    <col min="254" max="254" width="9.44140625" style="94" customWidth="1"/>
    <col min="255" max="255" width="6.88671875" style="94" customWidth="1"/>
    <col min="256" max="256" width="9.6640625" style="94" customWidth="1"/>
    <col min="257" max="257" width="6.88671875" style="94" customWidth="1"/>
    <col min="258" max="493" width="9.109375" style="94"/>
    <col min="494" max="494" width="3" style="94" bestFit="1" customWidth="1"/>
    <col min="495" max="495" width="17.88671875" style="94" customWidth="1"/>
    <col min="496" max="496" width="7.5546875" style="94" customWidth="1"/>
    <col min="497" max="497" width="6.88671875" style="94" customWidth="1"/>
    <col min="498" max="498" width="9.44140625" style="94" customWidth="1"/>
    <col min="499" max="499" width="6.88671875" style="94" customWidth="1"/>
    <col min="500" max="500" width="9.6640625" style="94" customWidth="1"/>
    <col min="501" max="503" width="6.88671875" style="94" customWidth="1"/>
    <col min="504" max="504" width="9.44140625" style="94" customWidth="1"/>
    <col min="505" max="505" width="6.88671875" style="94" customWidth="1"/>
    <col min="506" max="506" width="9.6640625" style="94" customWidth="1"/>
    <col min="507" max="509" width="6.88671875" style="94" customWidth="1"/>
    <col min="510" max="510" width="9.44140625" style="94" customWidth="1"/>
    <col min="511" max="511" width="6.88671875" style="94" customWidth="1"/>
    <col min="512" max="512" width="9.6640625" style="94" customWidth="1"/>
    <col min="513" max="513" width="6.88671875" style="94" customWidth="1"/>
    <col min="514" max="749" width="9.109375" style="94"/>
    <col min="750" max="750" width="3" style="94" bestFit="1" customWidth="1"/>
    <col min="751" max="751" width="17.88671875" style="94" customWidth="1"/>
    <col min="752" max="752" width="7.5546875" style="94" customWidth="1"/>
    <col min="753" max="753" width="6.88671875" style="94" customWidth="1"/>
    <col min="754" max="754" width="9.44140625" style="94" customWidth="1"/>
    <col min="755" max="755" width="6.88671875" style="94" customWidth="1"/>
    <col min="756" max="756" width="9.6640625" style="94" customWidth="1"/>
    <col min="757" max="759" width="6.88671875" style="94" customWidth="1"/>
    <col min="760" max="760" width="9.44140625" style="94" customWidth="1"/>
    <col min="761" max="761" width="6.88671875" style="94" customWidth="1"/>
    <col min="762" max="762" width="9.6640625" style="94" customWidth="1"/>
    <col min="763" max="765" width="6.88671875" style="94" customWidth="1"/>
    <col min="766" max="766" width="9.44140625" style="94" customWidth="1"/>
    <col min="767" max="767" width="6.88671875" style="94" customWidth="1"/>
    <col min="768" max="768" width="9.6640625" style="94" customWidth="1"/>
    <col min="769" max="769" width="6.88671875" style="94" customWidth="1"/>
    <col min="770" max="1005" width="9.109375" style="94"/>
    <col min="1006" max="1006" width="3" style="94" bestFit="1" customWidth="1"/>
    <col min="1007" max="1007" width="17.88671875" style="94" customWidth="1"/>
    <col min="1008" max="1008" width="7.5546875" style="94" customWidth="1"/>
    <col min="1009" max="1009" width="6.88671875" style="94" customWidth="1"/>
    <col min="1010" max="1010" width="9.44140625" style="94" customWidth="1"/>
    <col min="1011" max="1011" width="6.88671875" style="94" customWidth="1"/>
    <col min="1012" max="1012" width="9.6640625" style="94" customWidth="1"/>
    <col min="1013" max="1015" width="6.88671875" style="94" customWidth="1"/>
    <col min="1016" max="1016" width="9.44140625" style="94" customWidth="1"/>
    <col min="1017" max="1017" width="6.88671875" style="94" customWidth="1"/>
    <col min="1018" max="1018" width="9.6640625" style="94" customWidth="1"/>
    <col min="1019" max="1021" width="6.88671875" style="94" customWidth="1"/>
    <col min="1022" max="1022" width="9.44140625" style="94" customWidth="1"/>
    <col min="1023" max="1023" width="6.88671875" style="94" customWidth="1"/>
    <col min="1024" max="1024" width="9.6640625" style="94" customWidth="1"/>
    <col min="1025" max="1025" width="6.88671875" style="94" customWidth="1"/>
    <col min="1026" max="1261" width="9.109375" style="94"/>
    <col min="1262" max="1262" width="3" style="94" bestFit="1" customWidth="1"/>
    <col min="1263" max="1263" width="17.88671875" style="94" customWidth="1"/>
    <col min="1264" max="1264" width="7.5546875" style="94" customWidth="1"/>
    <col min="1265" max="1265" width="6.88671875" style="94" customWidth="1"/>
    <col min="1266" max="1266" width="9.44140625" style="94" customWidth="1"/>
    <col min="1267" max="1267" width="6.88671875" style="94" customWidth="1"/>
    <col min="1268" max="1268" width="9.6640625" style="94" customWidth="1"/>
    <col min="1269" max="1271" width="6.88671875" style="94" customWidth="1"/>
    <col min="1272" max="1272" width="9.44140625" style="94" customWidth="1"/>
    <col min="1273" max="1273" width="6.88671875" style="94" customWidth="1"/>
    <col min="1274" max="1274" width="9.6640625" style="94" customWidth="1"/>
    <col min="1275" max="1277" width="6.88671875" style="94" customWidth="1"/>
    <col min="1278" max="1278" width="9.44140625" style="94" customWidth="1"/>
    <col min="1279" max="1279" width="6.88671875" style="94" customWidth="1"/>
    <col min="1280" max="1280" width="9.6640625" style="94" customWidth="1"/>
    <col min="1281" max="1281" width="6.88671875" style="94" customWidth="1"/>
    <col min="1282" max="1517" width="9.109375" style="94"/>
    <col min="1518" max="1518" width="3" style="94" bestFit="1" customWidth="1"/>
    <col min="1519" max="1519" width="17.88671875" style="94" customWidth="1"/>
    <col min="1520" max="1520" width="7.5546875" style="94" customWidth="1"/>
    <col min="1521" max="1521" width="6.88671875" style="94" customWidth="1"/>
    <col min="1522" max="1522" width="9.44140625" style="94" customWidth="1"/>
    <col min="1523" max="1523" width="6.88671875" style="94" customWidth="1"/>
    <col min="1524" max="1524" width="9.6640625" style="94" customWidth="1"/>
    <col min="1525" max="1527" width="6.88671875" style="94" customWidth="1"/>
    <col min="1528" max="1528" width="9.44140625" style="94" customWidth="1"/>
    <col min="1529" max="1529" width="6.88671875" style="94" customWidth="1"/>
    <col min="1530" max="1530" width="9.6640625" style="94" customWidth="1"/>
    <col min="1531" max="1533" width="6.88671875" style="94" customWidth="1"/>
    <col min="1534" max="1534" width="9.44140625" style="94" customWidth="1"/>
    <col min="1535" max="1535" width="6.88671875" style="94" customWidth="1"/>
    <col min="1536" max="1536" width="9.6640625" style="94" customWidth="1"/>
    <col min="1537" max="1537" width="6.88671875" style="94" customWidth="1"/>
    <col min="1538" max="1773" width="9.109375" style="94"/>
    <col min="1774" max="1774" width="3" style="94" bestFit="1" customWidth="1"/>
    <col min="1775" max="1775" width="17.88671875" style="94" customWidth="1"/>
    <col min="1776" max="1776" width="7.5546875" style="94" customWidth="1"/>
    <col min="1777" max="1777" width="6.88671875" style="94" customWidth="1"/>
    <col min="1778" max="1778" width="9.44140625" style="94" customWidth="1"/>
    <col min="1779" max="1779" width="6.88671875" style="94" customWidth="1"/>
    <col min="1780" max="1780" width="9.6640625" style="94" customWidth="1"/>
    <col min="1781" max="1783" width="6.88671875" style="94" customWidth="1"/>
    <col min="1784" max="1784" width="9.44140625" style="94" customWidth="1"/>
    <col min="1785" max="1785" width="6.88671875" style="94" customWidth="1"/>
    <col min="1786" max="1786" width="9.6640625" style="94" customWidth="1"/>
    <col min="1787" max="1789" width="6.88671875" style="94" customWidth="1"/>
    <col min="1790" max="1790" width="9.44140625" style="94" customWidth="1"/>
    <col min="1791" max="1791" width="6.88671875" style="94" customWidth="1"/>
    <col min="1792" max="1792" width="9.6640625" style="94" customWidth="1"/>
    <col min="1793" max="1793" width="6.88671875" style="94" customWidth="1"/>
    <col min="1794" max="2029" width="9.109375" style="94"/>
    <col min="2030" max="2030" width="3" style="94" bestFit="1" customWidth="1"/>
    <col min="2031" max="2031" width="17.88671875" style="94" customWidth="1"/>
    <col min="2032" max="2032" width="7.5546875" style="94" customWidth="1"/>
    <col min="2033" max="2033" width="6.88671875" style="94" customWidth="1"/>
    <col min="2034" max="2034" width="9.44140625" style="94" customWidth="1"/>
    <col min="2035" max="2035" width="6.88671875" style="94" customWidth="1"/>
    <col min="2036" max="2036" width="9.6640625" style="94" customWidth="1"/>
    <col min="2037" max="2039" width="6.88671875" style="94" customWidth="1"/>
    <col min="2040" max="2040" width="9.44140625" style="94" customWidth="1"/>
    <col min="2041" max="2041" width="6.88671875" style="94" customWidth="1"/>
    <col min="2042" max="2042" width="9.6640625" style="94" customWidth="1"/>
    <col min="2043" max="2045" width="6.88671875" style="94" customWidth="1"/>
    <col min="2046" max="2046" width="9.44140625" style="94" customWidth="1"/>
    <col min="2047" max="2047" width="6.88671875" style="94" customWidth="1"/>
    <col min="2048" max="2048" width="9.6640625" style="94" customWidth="1"/>
    <col min="2049" max="2049" width="6.88671875" style="94" customWidth="1"/>
    <col min="2050" max="2285" width="9.109375" style="94"/>
    <col min="2286" max="2286" width="3" style="94" bestFit="1" customWidth="1"/>
    <col min="2287" max="2287" width="17.88671875" style="94" customWidth="1"/>
    <col min="2288" max="2288" width="7.5546875" style="94" customWidth="1"/>
    <col min="2289" max="2289" width="6.88671875" style="94" customWidth="1"/>
    <col min="2290" max="2290" width="9.44140625" style="94" customWidth="1"/>
    <col min="2291" max="2291" width="6.88671875" style="94" customWidth="1"/>
    <col min="2292" max="2292" width="9.6640625" style="94" customWidth="1"/>
    <col min="2293" max="2295" width="6.88671875" style="94" customWidth="1"/>
    <col min="2296" max="2296" width="9.44140625" style="94" customWidth="1"/>
    <col min="2297" max="2297" width="6.88671875" style="94" customWidth="1"/>
    <col min="2298" max="2298" width="9.6640625" style="94" customWidth="1"/>
    <col min="2299" max="2301" width="6.88671875" style="94" customWidth="1"/>
    <col min="2302" max="2302" width="9.44140625" style="94" customWidth="1"/>
    <col min="2303" max="2303" width="6.88671875" style="94" customWidth="1"/>
    <col min="2304" max="2304" width="9.6640625" style="94" customWidth="1"/>
    <col min="2305" max="2305" width="6.88671875" style="94" customWidth="1"/>
    <col min="2306" max="2541" width="9.109375" style="94"/>
    <col min="2542" max="2542" width="3" style="94" bestFit="1" customWidth="1"/>
    <col min="2543" max="2543" width="17.88671875" style="94" customWidth="1"/>
    <col min="2544" max="2544" width="7.5546875" style="94" customWidth="1"/>
    <col min="2545" max="2545" width="6.88671875" style="94" customWidth="1"/>
    <col min="2546" max="2546" width="9.44140625" style="94" customWidth="1"/>
    <col min="2547" max="2547" width="6.88671875" style="94" customWidth="1"/>
    <col min="2548" max="2548" width="9.6640625" style="94" customWidth="1"/>
    <col min="2549" max="2551" width="6.88671875" style="94" customWidth="1"/>
    <col min="2552" max="2552" width="9.44140625" style="94" customWidth="1"/>
    <col min="2553" max="2553" width="6.88671875" style="94" customWidth="1"/>
    <col min="2554" max="2554" width="9.6640625" style="94" customWidth="1"/>
    <col min="2555" max="2557" width="6.88671875" style="94" customWidth="1"/>
    <col min="2558" max="2558" width="9.44140625" style="94" customWidth="1"/>
    <col min="2559" max="2559" width="6.88671875" style="94" customWidth="1"/>
    <col min="2560" max="2560" width="9.6640625" style="94" customWidth="1"/>
    <col min="2561" max="2561" width="6.88671875" style="94" customWidth="1"/>
    <col min="2562" max="2797" width="9.109375" style="94"/>
    <col min="2798" max="2798" width="3" style="94" bestFit="1" customWidth="1"/>
    <col min="2799" max="2799" width="17.88671875" style="94" customWidth="1"/>
    <col min="2800" max="2800" width="7.5546875" style="94" customWidth="1"/>
    <col min="2801" max="2801" width="6.88671875" style="94" customWidth="1"/>
    <col min="2802" max="2802" width="9.44140625" style="94" customWidth="1"/>
    <col min="2803" max="2803" width="6.88671875" style="94" customWidth="1"/>
    <col min="2804" max="2804" width="9.6640625" style="94" customWidth="1"/>
    <col min="2805" max="2807" width="6.88671875" style="94" customWidth="1"/>
    <col min="2808" max="2808" width="9.44140625" style="94" customWidth="1"/>
    <col min="2809" max="2809" width="6.88671875" style="94" customWidth="1"/>
    <col min="2810" max="2810" width="9.6640625" style="94" customWidth="1"/>
    <col min="2811" max="2813" width="6.88671875" style="94" customWidth="1"/>
    <col min="2814" max="2814" width="9.44140625" style="94" customWidth="1"/>
    <col min="2815" max="2815" width="6.88671875" style="94" customWidth="1"/>
    <col min="2816" max="2816" width="9.6640625" style="94" customWidth="1"/>
    <col min="2817" max="2817" width="6.88671875" style="94" customWidth="1"/>
    <col min="2818" max="3053" width="9.109375" style="94"/>
    <col min="3054" max="3054" width="3" style="94" bestFit="1" customWidth="1"/>
    <col min="3055" max="3055" width="17.88671875" style="94" customWidth="1"/>
    <col min="3056" max="3056" width="7.5546875" style="94" customWidth="1"/>
    <col min="3057" max="3057" width="6.88671875" style="94" customWidth="1"/>
    <col min="3058" max="3058" width="9.44140625" style="94" customWidth="1"/>
    <col min="3059" max="3059" width="6.88671875" style="94" customWidth="1"/>
    <col min="3060" max="3060" width="9.6640625" style="94" customWidth="1"/>
    <col min="3061" max="3063" width="6.88671875" style="94" customWidth="1"/>
    <col min="3064" max="3064" width="9.44140625" style="94" customWidth="1"/>
    <col min="3065" max="3065" width="6.88671875" style="94" customWidth="1"/>
    <col min="3066" max="3066" width="9.6640625" style="94" customWidth="1"/>
    <col min="3067" max="3069" width="6.88671875" style="94" customWidth="1"/>
    <col min="3070" max="3070" width="9.44140625" style="94" customWidth="1"/>
    <col min="3071" max="3071" width="6.88671875" style="94" customWidth="1"/>
    <col min="3072" max="3072" width="9.6640625" style="94" customWidth="1"/>
    <col min="3073" max="3073" width="6.88671875" style="94" customWidth="1"/>
    <col min="3074" max="3309" width="9.109375" style="94"/>
    <col min="3310" max="3310" width="3" style="94" bestFit="1" customWidth="1"/>
    <col min="3311" max="3311" width="17.88671875" style="94" customWidth="1"/>
    <col min="3312" max="3312" width="7.5546875" style="94" customWidth="1"/>
    <col min="3313" max="3313" width="6.88671875" style="94" customWidth="1"/>
    <col min="3314" max="3314" width="9.44140625" style="94" customWidth="1"/>
    <col min="3315" max="3315" width="6.88671875" style="94" customWidth="1"/>
    <col min="3316" max="3316" width="9.6640625" style="94" customWidth="1"/>
    <col min="3317" max="3319" width="6.88671875" style="94" customWidth="1"/>
    <col min="3320" max="3320" width="9.44140625" style="94" customWidth="1"/>
    <col min="3321" max="3321" width="6.88671875" style="94" customWidth="1"/>
    <col min="3322" max="3322" width="9.6640625" style="94" customWidth="1"/>
    <col min="3323" max="3325" width="6.88671875" style="94" customWidth="1"/>
    <col min="3326" max="3326" width="9.44140625" style="94" customWidth="1"/>
    <col min="3327" max="3327" width="6.88671875" style="94" customWidth="1"/>
    <col min="3328" max="3328" width="9.6640625" style="94" customWidth="1"/>
    <col min="3329" max="3329" width="6.88671875" style="94" customWidth="1"/>
    <col min="3330" max="3565" width="9.109375" style="94"/>
    <col min="3566" max="3566" width="3" style="94" bestFit="1" customWidth="1"/>
    <col min="3567" max="3567" width="17.88671875" style="94" customWidth="1"/>
    <col min="3568" max="3568" width="7.5546875" style="94" customWidth="1"/>
    <col min="3569" max="3569" width="6.88671875" style="94" customWidth="1"/>
    <col min="3570" max="3570" width="9.44140625" style="94" customWidth="1"/>
    <col min="3571" max="3571" width="6.88671875" style="94" customWidth="1"/>
    <col min="3572" max="3572" width="9.6640625" style="94" customWidth="1"/>
    <col min="3573" max="3575" width="6.88671875" style="94" customWidth="1"/>
    <col min="3576" max="3576" width="9.44140625" style="94" customWidth="1"/>
    <col min="3577" max="3577" width="6.88671875" style="94" customWidth="1"/>
    <col min="3578" max="3578" width="9.6640625" style="94" customWidth="1"/>
    <col min="3579" max="3581" width="6.88671875" style="94" customWidth="1"/>
    <col min="3582" max="3582" width="9.44140625" style="94" customWidth="1"/>
    <col min="3583" max="3583" width="6.88671875" style="94" customWidth="1"/>
    <col min="3584" max="3584" width="9.6640625" style="94" customWidth="1"/>
    <col min="3585" max="3585" width="6.88671875" style="94" customWidth="1"/>
    <col min="3586" max="3821" width="9.109375" style="94"/>
    <col min="3822" max="3822" width="3" style="94" bestFit="1" customWidth="1"/>
    <col min="3823" max="3823" width="17.88671875" style="94" customWidth="1"/>
    <col min="3824" max="3824" width="7.5546875" style="94" customWidth="1"/>
    <col min="3825" max="3825" width="6.88671875" style="94" customWidth="1"/>
    <col min="3826" max="3826" width="9.44140625" style="94" customWidth="1"/>
    <col min="3827" max="3827" width="6.88671875" style="94" customWidth="1"/>
    <col min="3828" max="3828" width="9.6640625" style="94" customWidth="1"/>
    <col min="3829" max="3831" width="6.88671875" style="94" customWidth="1"/>
    <col min="3832" max="3832" width="9.44140625" style="94" customWidth="1"/>
    <col min="3833" max="3833" width="6.88671875" style="94" customWidth="1"/>
    <col min="3834" max="3834" width="9.6640625" style="94" customWidth="1"/>
    <col min="3835" max="3837" width="6.88671875" style="94" customWidth="1"/>
    <col min="3838" max="3838" width="9.44140625" style="94" customWidth="1"/>
    <col min="3839" max="3839" width="6.88671875" style="94" customWidth="1"/>
    <col min="3840" max="3840" width="9.6640625" style="94" customWidth="1"/>
    <col min="3841" max="3841" width="6.88671875" style="94" customWidth="1"/>
    <col min="3842" max="4077" width="9.109375" style="94"/>
    <col min="4078" max="4078" width="3" style="94" bestFit="1" customWidth="1"/>
    <col min="4079" max="4079" width="17.88671875" style="94" customWidth="1"/>
    <col min="4080" max="4080" width="7.5546875" style="94" customWidth="1"/>
    <col min="4081" max="4081" width="6.88671875" style="94" customWidth="1"/>
    <col min="4082" max="4082" width="9.44140625" style="94" customWidth="1"/>
    <col min="4083" max="4083" width="6.88671875" style="94" customWidth="1"/>
    <col min="4084" max="4084" width="9.6640625" style="94" customWidth="1"/>
    <col min="4085" max="4087" width="6.88671875" style="94" customWidth="1"/>
    <col min="4088" max="4088" width="9.44140625" style="94" customWidth="1"/>
    <col min="4089" max="4089" width="6.88671875" style="94" customWidth="1"/>
    <col min="4090" max="4090" width="9.6640625" style="94" customWidth="1"/>
    <col min="4091" max="4093" width="6.88671875" style="94" customWidth="1"/>
    <col min="4094" max="4094" width="9.44140625" style="94" customWidth="1"/>
    <col min="4095" max="4095" width="6.88671875" style="94" customWidth="1"/>
    <col min="4096" max="4096" width="9.6640625" style="94" customWidth="1"/>
    <col min="4097" max="4097" width="6.88671875" style="94" customWidth="1"/>
    <col min="4098" max="4333" width="9.109375" style="94"/>
    <col min="4334" max="4334" width="3" style="94" bestFit="1" customWidth="1"/>
    <col min="4335" max="4335" width="17.88671875" style="94" customWidth="1"/>
    <col min="4336" max="4336" width="7.5546875" style="94" customWidth="1"/>
    <col min="4337" max="4337" width="6.88671875" style="94" customWidth="1"/>
    <col min="4338" max="4338" width="9.44140625" style="94" customWidth="1"/>
    <col min="4339" max="4339" width="6.88671875" style="94" customWidth="1"/>
    <col min="4340" max="4340" width="9.6640625" style="94" customWidth="1"/>
    <col min="4341" max="4343" width="6.88671875" style="94" customWidth="1"/>
    <col min="4344" max="4344" width="9.44140625" style="94" customWidth="1"/>
    <col min="4345" max="4345" width="6.88671875" style="94" customWidth="1"/>
    <col min="4346" max="4346" width="9.6640625" style="94" customWidth="1"/>
    <col min="4347" max="4349" width="6.88671875" style="94" customWidth="1"/>
    <col min="4350" max="4350" width="9.44140625" style="94" customWidth="1"/>
    <col min="4351" max="4351" width="6.88671875" style="94" customWidth="1"/>
    <col min="4352" max="4352" width="9.6640625" style="94" customWidth="1"/>
    <col min="4353" max="4353" width="6.88671875" style="94" customWidth="1"/>
    <col min="4354" max="4589" width="9.109375" style="94"/>
    <col min="4590" max="4590" width="3" style="94" bestFit="1" customWidth="1"/>
    <col min="4591" max="4591" width="17.88671875" style="94" customWidth="1"/>
    <col min="4592" max="4592" width="7.5546875" style="94" customWidth="1"/>
    <col min="4593" max="4593" width="6.88671875" style="94" customWidth="1"/>
    <col min="4594" max="4594" width="9.44140625" style="94" customWidth="1"/>
    <col min="4595" max="4595" width="6.88671875" style="94" customWidth="1"/>
    <col min="4596" max="4596" width="9.6640625" style="94" customWidth="1"/>
    <col min="4597" max="4599" width="6.88671875" style="94" customWidth="1"/>
    <col min="4600" max="4600" width="9.44140625" style="94" customWidth="1"/>
    <col min="4601" max="4601" width="6.88671875" style="94" customWidth="1"/>
    <col min="4602" max="4602" width="9.6640625" style="94" customWidth="1"/>
    <col min="4603" max="4605" width="6.88671875" style="94" customWidth="1"/>
    <col min="4606" max="4606" width="9.44140625" style="94" customWidth="1"/>
    <col min="4607" max="4607" width="6.88671875" style="94" customWidth="1"/>
    <col min="4608" max="4608" width="9.6640625" style="94" customWidth="1"/>
    <col min="4609" max="4609" width="6.88671875" style="94" customWidth="1"/>
    <col min="4610" max="4845" width="9.109375" style="94"/>
    <col min="4846" max="4846" width="3" style="94" bestFit="1" customWidth="1"/>
    <col min="4847" max="4847" width="17.88671875" style="94" customWidth="1"/>
    <col min="4848" max="4848" width="7.5546875" style="94" customWidth="1"/>
    <col min="4849" max="4849" width="6.88671875" style="94" customWidth="1"/>
    <col min="4850" max="4850" width="9.44140625" style="94" customWidth="1"/>
    <col min="4851" max="4851" width="6.88671875" style="94" customWidth="1"/>
    <col min="4852" max="4852" width="9.6640625" style="94" customWidth="1"/>
    <col min="4853" max="4855" width="6.88671875" style="94" customWidth="1"/>
    <col min="4856" max="4856" width="9.44140625" style="94" customWidth="1"/>
    <col min="4857" max="4857" width="6.88671875" style="94" customWidth="1"/>
    <col min="4858" max="4858" width="9.6640625" style="94" customWidth="1"/>
    <col min="4859" max="4861" width="6.88671875" style="94" customWidth="1"/>
    <col min="4862" max="4862" width="9.44140625" style="94" customWidth="1"/>
    <col min="4863" max="4863" width="6.88671875" style="94" customWidth="1"/>
    <col min="4864" max="4864" width="9.6640625" style="94" customWidth="1"/>
    <col min="4865" max="4865" width="6.88671875" style="94" customWidth="1"/>
    <col min="4866" max="5101" width="9.109375" style="94"/>
    <col min="5102" max="5102" width="3" style="94" bestFit="1" customWidth="1"/>
    <col min="5103" max="5103" width="17.88671875" style="94" customWidth="1"/>
    <col min="5104" max="5104" width="7.5546875" style="94" customWidth="1"/>
    <col min="5105" max="5105" width="6.88671875" style="94" customWidth="1"/>
    <col min="5106" max="5106" width="9.44140625" style="94" customWidth="1"/>
    <col min="5107" max="5107" width="6.88671875" style="94" customWidth="1"/>
    <col min="5108" max="5108" width="9.6640625" style="94" customWidth="1"/>
    <col min="5109" max="5111" width="6.88671875" style="94" customWidth="1"/>
    <col min="5112" max="5112" width="9.44140625" style="94" customWidth="1"/>
    <col min="5113" max="5113" width="6.88671875" style="94" customWidth="1"/>
    <col min="5114" max="5114" width="9.6640625" style="94" customWidth="1"/>
    <col min="5115" max="5117" width="6.88671875" style="94" customWidth="1"/>
    <col min="5118" max="5118" width="9.44140625" style="94" customWidth="1"/>
    <col min="5119" max="5119" width="6.88671875" style="94" customWidth="1"/>
    <col min="5120" max="5120" width="9.6640625" style="94" customWidth="1"/>
    <col min="5121" max="5121" width="6.88671875" style="94" customWidth="1"/>
    <col min="5122" max="5357" width="9.109375" style="94"/>
    <col min="5358" max="5358" width="3" style="94" bestFit="1" customWidth="1"/>
    <col min="5359" max="5359" width="17.88671875" style="94" customWidth="1"/>
    <col min="5360" max="5360" width="7.5546875" style="94" customWidth="1"/>
    <col min="5361" max="5361" width="6.88671875" style="94" customWidth="1"/>
    <col min="5362" max="5362" width="9.44140625" style="94" customWidth="1"/>
    <col min="5363" max="5363" width="6.88671875" style="94" customWidth="1"/>
    <col min="5364" max="5364" width="9.6640625" style="94" customWidth="1"/>
    <col min="5365" max="5367" width="6.88671875" style="94" customWidth="1"/>
    <col min="5368" max="5368" width="9.44140625" style="94" customWidth="1"/>
    <col min="5369" max="5369" width="6.88671875" style="94" customWidth="1"/>
    <col min="5370" max="5370" width="9.6640625" style="94" customWidth="1"/>
    <col min="5371" max="5373" width="6.88671875" style="94" customWidth="1"/>
    <col min="5374" max="5374" width="9.44140625" style="94" customWidth="1"/>
    <col min="5375" max="5375" width="6.88671875" style="94" customWidth="1"/>
    <col min="5376" max="5376" width="9.6640625" style="94" customWidth="1"/>
    <col min="5377" max="5377" width="6.88671875" style="94" customWidth="1"/>
    <col min="5378" max="5613" width="9.109375" style="94"/>
    <col min="5614" max="5614" width="3" style="94" bestFit="1" customWidth="1"/>
    <col min="5615" max="5615" width="17.88671875" style="94" customWidth="1"/>
    <col min="5616" max="5616" width="7.5546875" style="94" customWidth="1"/>
    <col min="5617" max="5617" width="6.88671875" style="94" customWidth="1"/>
    <col min="5618" max="5618" width="9.44140625" style="94" customWidth="1"/>
    <col min="5619" max="5619" width="6.88671875" style="94" customWidth="1"/>
    <col min="5620" max="5620" width="9.6640625" style="94" customWidth="1"/>
    <col min="5621" max="5623" width="6.88671875" style="94" customWidth="1"/>
    <col min="5624" max="5624" width="9.44140625" style="94" customWidth="1"/>
    <col min="5625" max="5625" width="6.88671875" style="94" customWidth="1"/>
    <col min="5626" max="5626" width="9.6640625" style="94" customWidth="1"/>
    <col min="5627" max="5629" width="6.88671875" style="94" customWidth="1"/>
    <col min="5630" max="5630" width="9.44140625" style="94" customWidth="1"/>
    <col min="5631" max="5631" width="6.88671875" style="94" customWidth="1"/>
    <col min="5632" max="5632" width="9.6640625" style="94" customWidth="1"/>
    <col min="5633" max="5633" width="6.88671875" style="94" customWidth="1"/>
    <col min="5634" max="5869" width="9.109375" style="94"/>
    <col min="5870" max="5870" width="3" style="94" bestFit="1" customWidth="1"/>
    <col min="5871" max="5871" width="17.88671875" style="94" customWidth="1"/>
    <col min="5872" max="5872" width="7.5546875" style="94" customWidth="1"/>
    <col min="5873" max="5873" width="6.88671875" style="94" customWidth="1"/>
    <col min="5874" max="5874" width="9.44140625" style="94" customWidth="1"/>
    <col min="5875" max="5875" width="6.88671875" style="94" customWidth="1"/>
    <col min="5876" max="5876" width="9.6640625" style="94" customWidth="1"/>
    <col min="5877" max="5879" width="6.88671875" style="94" customWidth="1"/>
    <col min="5880" max="5880" width="9.44140625" style="94" customWidth="1"/>
    <col min="5881" max="5881" width="6.88671875" style="94" customWidth="1"/>
    <col min="5882" max="5882" width="9.6640625" style="94" customWidth="1"/>
    <col min="5883" max="5885" width="6.88671875" style="94" customWidth="1"/>
    <col min="5886" max="5886" width="9.44140625" style="94" customWidth="1"/>
    <col min="5887" max="5887" width="6.88671875" style="94" customWidth="1"/>
    <col min="5888" max="5888" width="9.6640625" style="94" customWidth="1"/>
    <col min="5889" max="5889" width="6.88671875" style="94" customWidth="1"/>
    <col min="5890" max="6125" width="9.109375" style="94"/>
    <col min="6126" max="6126" width="3" style="94" bestFit="1" customWidth="1"/>
    <col min="6127" max="6127" width="17.88671875" style="94" customWidth="1"/>
    <col min="6128" max="6128" width="7.5546875" style="94" customWidth="1"/>
    <col min="6129" max="6129" width="6.88671875" style="94" customWidth="1"/>
    <col min="6130" max="6130" width="9.44140625" style="94" customWidth="1"/>
    <col min="6131" max="6131" width="6.88671875" style="94" customWidth="1"/>
    <col min="6132" max="6132" width="9.6640625" style="94" customWidth="1"/>
    <col min="6133" max="6135" width="6.88671875" style="94" customWidth="1"/>
    <col min="6136" max="6136" width="9.44140625" style="94" customWidth="1"/>
    <col min="6137" max="6137" width="6.88671875" style="94" customWidth="1"/>
    <col min="6138" max="6138" width="9.6640625" style="94" customWidth="1"/>
    <col min="6139" max="6141" width="6.88671875" style="94" customWidth="1"/>
    <col min="6142" max="6142" width="9.44140625" style="94" customWidth="1"/>
    <col min="6143" max="6143" width="6.88671875" style="94" customWidth="1"/>
    <col min="6144" max="6144" width="9.6640625" style="94" customWidth="1"/>
    <col min="6145" max="6145" width="6.88671875" style="94" customWidth="1"/>
    <col min="6146" max="6381" width="9.109375" style="94"/>
    <col min="6382" max="6382" width="3" style="94" bestFit="1" customWidth="1"/>
    <col min="6383" max="6383" width="17.88671875" style="94" customWidth="1"/>
    <col min="6384" max="6384" width="7.5546875" style="94" customWidth="1"/>
    <col min="6385" max="6385" width="6.88671875" style="94" customWidth="1"/>
    <col min="6386" max="6386" width="9.44140625" style="94" customWidth="1"/>
    <col min="6387" max="6387" width="6.88671875" style="94" customWidth="1"/>
    <col min="6388" max="6388" width="9.6640625" style="94" customWidth="1"/>
    <col min="6389" max="6391" width="6.88671875" style="94" customWidth="1"/>
    <col min="6392" max="6392" width="9.44140625" style="94" customWidth="1"/>
    <col min="6393" max="6393" width="6.88671875" style="94" customWidth="1"/>
    <col min="6394" max="6394" width="9.6640625" style="94" customWidth="1"/>
    <col min="6395" max="6397" width="6.88671875" style="94" customWidth="1"/>
    <col min="6398" max="6398" width="9.44140625" style="94" customWidth="1"/>
    <col min="6399" max="6399" width="6.88671875" style="94" customWidth="1"/>
    <col min="6400" max="6400" width="9.6640625" style="94" customWidth="1"/>
    <col min="6401" max="6401" width="6.88671875" style="94" customWidth="1"/>
    <col min="6402" max="6637" width="9.109375" style="94"/>
    <col min="6638" max="6638" width="3" style="94" bestFit="1" customWidth="1"/>
    <col min="6639" max="6639" width="17.88671875" style="94" customWidth="1"/>
    <col min="6640" max="6640" width="7.5546875" style="94" customWidth="1"/>
    <col min="6641" max="6641" width="6.88671875" style="94" customWidth="1"/>
    <col min="6642" max="6642" width="9.44140625" style="94" customWidth="1"/>
    <col min="6643" max="6643" width="6.88671875" style="94" customWidth="1"/>
    <col min="6644" max="6644" width="9.6640625" style="94" customWidth="1"/>
    <col min="6645" max="6647" width="6.88671875" style="94" customWidth="1"/>
    <col min="6648" max="6648" width="9.44140625" style="94" customWidth="1"/>
    <col min="6649" max="6649" width="6.88671875" style="94" customWidth="1"/>
    <col min="6650" max="6650" width="9.6640625" style="94" customWidth="1"/>
    <col min="6651" max="6653" width="6.88671875" style="94" customWidth="1"/>
    <col min="6654" max="6654" width="9.44140625" style="94" customWidth="1"/>
    <col min="6655" max="6655" width="6.88671875" style="94" customWidth="1"/>
    <col min="6656" max="6656" width="9.6640625" style="94" customWidth="1"/>
    <col min="6657" max="6657" width="6.88671875" style="94" customWidth="1"/>
    <col min="6658" max="6893" width="9.109375" style="94"/>
    <col min="6894" max="6894" width="3" style="94" bestFit="1" customWidth="1"/>
    <col min="6895" max="6895" width="17.88671875" style="94" customWidth="1"/>
    <col min="6896" max="6896" width="7.5546875" style="94" customWidth="1"/>
    <col min="6897" max="6897" width="6.88671875" style="94" customWidth="1"/>
    <col min="6898" max="6898" width="9.44140625" style="94" customWidth="1"/>
    <col min="6899" max="6899" width="6.88671875" style="94" customWidth="1"/>
    <col min="6900" max="6900" width="9.6640625" style="94" customWidth="1"/>
    <col min="6901" max="6903" width="6.88671875" style="94" customWidth="1"/>
    <col min="6904" max="6904" width="9.44140625" style="94" customWidth="1"/>
    <col min="6905" max="6905" width="6.88671875" style="94" customWidth="1"/>
    <col min="6906" max="6906" width="9.6640625" style="94" customWidth="1"/>
    <col min="6907" max="6909" width="6.88671875" style="94" customWidth="1"/>
    <col min="6910" max="6910" width="9.44140625" style="94" customWidth="1"/>
    <col min="6911" max="6911" width="6.88671875" style="94" customWidth="1"/>
    <col min="6912" max="6912" width="9.6640625" style="94" customWidth="1"/>
    <col min="6913" max="6913" width="6.88671875" style="94" customWidth="1"/>
    <col min="6914" max="7149" width="9.109375" style="94"/>
    <col min="7150" max="7150" width="3" style="94" bestFit="1" customWidth="1"/>
    <col min="7151" max="7151" width="17.88671875" style="94" customWidth="1"/>
    <col min="7152" max="7152" width="7.5546875" style="94" customWidth="1"/>
    <col min="7153" max="7153" width="6.88671875" style="94" customWidth="1"/>
    <col min="7154" max="7154" width="9.44140625" style="94" customWidth="1"/>
    <col min="7155" max="7155" width="6.88671875" style="94" customWidth="1"/>
    <col min="7156" max="7156" width="9.6640625" style="94" customWidth="1"/>
    <col min="7157" max="7159" width="6.88671875" style="94" customWidth="1"/>
    <col min="7160" max="7160" width="9.44140625" style="94" customWidth="1"/>
    <col min="7161" max="7161" width="6.88671875" style="94" customWidth="1"/>
    <col min="7162" max="7162" width="9.6640625" style="94" customWidth="1"/>
    <col min="7163" max="7165" width="6.88671875" style="94" customWidth="1"/>
    <col min="7166" max="7166" width="9.44140625" style="94" customWidth="1"/>
    <col min="7167" max="7167" width="6.88671875" style="94" customWidth="1"/>
    <col min="7168" max="7168" width="9.6640625" style="94" customWidth="1"/>
    <col min="7169" max="7169" width="6.88671875" style="94" customWidth="1"/>
    <col min="7170" max="7405" width="9.109375" style="94"/>
    <col min="7406" max="7406" width="3" style="94" bestFit="1" customWidth="1"/>
    <col min="7407" max="7407" width="17.88671875" style="94" customWidth="1"/>
    <col min="7408" max="7408" width="7.5546875" style="94" customWidth="1"/>
    <col min="7409" max="7409" width="6.88671875" style="94" customWidth="1"/>
    <col min="7410" max="7410" width="9.44140625" style="94" customWidth="1"/>
    <col min="7411" max="7411" width="6.88671875" style="94" customWidth="1"/>
    <col min="7412" max="7412" width="9.6640625" style="94" customWidth="1"/>
    <col min="7413" max="7415" width="6.88671875" style="94" customWidth="1"/>
    <col min="7416" max="7416" width="9.44140625" style="94" customWidth="1"/>
    <col min="7417" max="7417" width="6.88671875" style="94" customWidth="1"/>
    <col min="7418" max="7418" width="9.6640625" style="94" customWidth="1"/>
    <col min="7419" max="7421" width="6.88671875" style="94" customWidth="1"/>
    <col min="7422" max="7422" width="9.44140625" style="94" customWidth="1"/>
    <col min="7423" max="7423" width="6.88671875" style="94" customWidth="1"/>
    <col min="7424" max="7424" width="9.6640625" style="94" customWidth="1"/>
    <col min="7425" max="7425" width="6.88671875" style="94" customWidth="1"/>
    <col min="7426" max="7661" width="9.109375" style="94"/>
    <col min="7662" max="7662" width="3" style="94" bestFit="1" customWidth="1"/>
    <col min="7663" max="7663" width="17.88671875" style="94" customWidth="1"/>
    <col min="7664" max="7664" width="7.5546875" style="94" customWidth="1"/>
    <col min="7665" max="7665" width="6.88671875" style="94" customWidth="1"/>
    <col min="7666" max="7666" width="9.44140625" style="94" customWidth="1"/>
    <col min="7667" max="7667" width="6.88671875" style="94" customWidth="1"/>
    <col min="7668" max="7668" width="9.6640625" style="94" customWidth="1"/>
    <col min="7669" max="7671" width="6.88671875" style="94" customWidth="1"/>
    <col min="7672" max="7672" width="9.44140625" style="94" customWidth="1"/>
    <col min="7673" max="7673" width="6.88671875" style="94" customWidth="1"/>
    <col min="7674" max="7674" width="9.6640625" style="94" customWidth="1"/>
    <col min="7675" max="7677" width="6.88671875" style="94" customWidth="1"/>
    <col min="7678" max="7678" width="9.44140625" style="94" customWidth="1"/>
    <col min="7679" max="7679" width="6.88671875" style="94" customWidth="1"/>
    <col min="7680" max="7680" width="9.6640625" style="94" customWidth="1"/>
    <col min="7681" max="7681" width="6.88671875" style="94" customWidth="1"/>
    <col min="7682" max="7917" width="9.109375" style="94"/>
    <col min="7918" max="7918" width="3" style="94" bestFit="1" customWidth="1"/>
    <col min="7919" max="7919" width="17.88671875" style="94" customWidth="1"/>
    <col min="7920" max="7920" width="7.5546875" style="94" customWidth="1"/>
    <col min="7921" max="7921" width="6.88671875" style="94" customWidth="1"/>
    <col min="7922" max="7922" width="9.44140625" style="94" customWidth="1"/>
    <col min="7923" max="7923" width="6.88671875" style="94" customWidth="1"/>
    <col min="7924" max="7924" width="9.6640625" style="94" customWidth="1"/>
    <col min="7925" max="7927" width="6.88671875" style="94" customWidth="1"/>
    <col min="7928" max="7928" width="9.44140625" style="94" customWidth="1"/>
    <col min="7929" max="7929" width="6.88671875" style="94" customWidth="1"/>
    <col min="7930" max="7930" width="9.6640625" style="94" customWidth="1"/>
    <col min="7931" max="7933" width="6.88671875" style="94" customWidth="1"/>
    <col min="7934" max="7934" width="9.44140625" style="94" customWidth="1"/>
    <col min="7935" max="7935" width="6.88671875" style="94" customWidth="1"/>
    <col min="7936" max="7936" width="9.6640625" style="94" customWidth="1"/>
    <col min="7937" max="7937" width="6.88671875" style="94" customWidth="1"/>
    <col min="7938" max="8173" width="9.109375" style="94"/>
    <col min="8174" max="8174" width="3" style="94" bestFit="1" customWidth="1"/>
    <col min="8175" max="8175" width="17.88671875" style="94" customWidth="1"/>
    <col min="8176" max="8176" width="7.5546875" style="94" customWidth="1"/>
    <col min="8177" max="8177" width="6.88671875" style="94" customWidth="1"/>
    <col min="8178" max="8178" width="9.44140625" style="94" customWidth="1"/>
    <col min="8179" max="8179" width="6.88671875" style="94" customWidth="1"/>
    <col min="8180" max="8180" width="9.6640625" style="94" customWidth="1"/>
    <col min="8181" max="8183" width="6.88671875" style="94" customWidth="1"/>
    <col min="8184" max="8184" width="9.44140625" style="94" customWidth="1"/>
    <col min="8185" max="8185" width="6.88671875" style="94" customWidth="1"/>
    <col min="8186" max="8186" width="9.6640625" style="94" customWidth="1"/>
    <col min="8187" max="8189" width="6.88671875" style="94" customWidth="1"/>
    <col min="8190" max="8190" width="9.44140625" style="94" customWidth="1"/>
    <col min="8191" max="8191" width="6.88671875" style="94" customWidth="1"/>
    <col min="8192" max="8192" width="9.6640625" style="94" customWidth="1"/>
    <col min="8193" max="8193" width="6.88671875" style="94" customWidth="1"/>
    <col min="8194" max="8429" width="9.109375" style="94"/>
    <col min="8430" max="8430" width="3" style="94" bestFit="1" customWidth="1"/>
    <col min="8431" max="8431" width="17.88671875" style="94" customWidth="1"/>
    <col min="8432" max="8432" width="7.5546875" style="94" customWidth="1"/>
    <col min="8433" max="8433" width="6.88671875" style="94" customWidth="1"/>
    <col min="8434" max="8434" width="9.44140625" style="94" customWidth="1"/>
    <col min="8435" max="8435" width="6.88671875" style="94" customWidth="1"/>
    <col min="8436" max="8436" width="9.6640625" style="94" customWidth="1"/>
    <col min="8437" max="8439" width="6.88671875" style="94" customWidth="1"/>
    <col min="8440" max="8440" width="9.44140625" style="94" customWidth="1"/>
    <col min="8441" max="8441" width="6.88671875" style="94" customWidth="1"/>
    <col min="8442" max="8442" width="9.6640625" style="94" customWidth="1"/>
    <col min="8443" max="8445" width="6.88671875" style="94" customWidth="1"/>
    <col min="8446" max="8446" width="9.44140625" style="94" customWidth="1"/>
    <col min="8447" max="8447" width="6.88671875" style="94" customWidth="1"/>
    <col min="8448" max="8448" width="9.6640625" style="94" customWidth="1"/>
    <col min="8449" max="8449" width="6.88671875" style="94" customWidth="1"/>
    <col min="8450" max="8685" width="9.109375" style="94"/>
    <col min="8686" max="8686" width="3" style="94" bestFit="1" customWidth="1"/>
    <col min="8687" max="8687" width="17.88671875" style="94" customWidth="1"/>
    <col min="8688" max="8688" width="7.5546875" style="94" customWidth="1"/>
    <col min="8689" max="8689" width="6.88671875" style="94" customWidth="1"/>
    <col min="8690" max="8690" width="9.44140625" style="94" customWidth="1"/>
    <col min="8691" max="8691" width="6.88671875" style="94" customWidth="1"/>
    <col min="8692" max="8692" width="9.6640625" style="94" customWidth="1"/>
    <col min="8693" max="8695" width="6.88671875" style="94" customWidth="1"/>
    <col min="8696" max="8696" width="9.44140625" style="94" customWidth="1"/>
    <col min="8697" max="8697" width="6.88671875" style="94" customWidth="1"/>
    <col min="8698" max="8698" width="9.6640625" style="94" customWidth="1"/>
    <col min="8699" max="8701" width="6.88671875" style="94" customWidth="1"/>
    <col min="8702" max="8702" width="9.44140625" style="94" customWidth="1"/>
    <col min="8703" max="8703" width="6.88671875" style="94" customWidth="1"/>
    <col min="8704" max="8704" width="9.6640625" style="94" customWidth="1"/>
    <col min="8705" max="8705" width="6.88671875" style="94" customWidth="1"/>
    <col min="8706" max="8941" width="9.109375" style="94"/>
    <col min="8942" max="8942" width="3" style="94" bestFit="1" customWidth="1"/>
    <col min="8943" max="8943" width="17.88671875" style="94" customWidth="1"/>
    <col min="8944" max="8944" width="7.5546875" style="94" customWidth="1"/>
    <col min="8945" max="8945" width="6.88671875" style="94" customWidth="1"/>
    <col min="8946" max="8946" width="9.44140625" style="94" customWidth="1"/>
    <col min="8947" max="8947" width="6.88671875" style="94" customWidth="1"/>
    <col min="8948" max="8948" width="9.6640625" style="94" customWidth="1"/>
    <col min="8949" max="8951" width="6.88671875" style="94" customWidth="1"/>
    <col min="8952" max="8952" width="9.44140625" style="94" customWidth="1"/>
    <col min="8953" max="8953" width="6.88671875" style="94" customWidth="1"/>
    <col min="8954" max="8954" width="9.6640625" style="94" customWidth="1"/>
    <col min="8955" max="8957" width="6.88671875" style="94" customWidth="1"/>
    <col min="8958" max="8958" width="9.44140625" style="94" customWidth="1"/>
    <col min="8959" max="8959" width="6.88671875" style="94" customWidth="1"/>
    <col min="8960" max="8960" width="9.6640625" style="94" customWidth="1"/>
    <col min="8961" max="8961" width="6.88671875" style="94" customWidth="1"/>
    <col min="8962" max="9197" width="9.109375" style="94"/>
    <col min="9198" max="9198" width="3" style="94" bestFit="1" customWidth="1"/>
    <col min="9199" max="9199" width="17.88671875" style="94" customWidth="1"/>
    <col min="9200" max="9200" width="7.5546875" style="94" customWidth="1"/>
    <col min="9201" max="9201" width="6.88671875" style="94" customWidth="1"/>
    <col min="9202" max="9202" width="9.44140625" style="94" customWidth="1"/>
    <col min="9203" max="9203" width="6.88671875" style="94" customWidth="1"/>
    <col min="9204" max="9204" width="9.6640625" style="94" customWidth="1"/>
    <col min="9205" max="9207" width="6.88671875" style="94" customWidth="1"/>
    <col min="9208" max="9208" width="9.44140625" style="94" customWidth="1"/>
    <col min="9209" max="9209" width="6.88671875" style="94" customWidth="1"/>
    <col min="9210" max="9210" width="9.6640625" style="94" customWidth="1"/>
    <col min="9211" max="9213" width="6.88671875" style="94" customWidth="1"/>
    <col min="9214" max="9214" width="9.44140625" style="94" customWidth="1"/>
    <col min="9215" max="9215" width="6.88671875" style="94" customWidth="1"/>
    <col min="9216" max="9216" width="9.6640625" style="94" customWidth="1"/>
    <col min="9217" max="9217" width="6.88671875" style="94" customWidth="1"/>
    <col min="9218" max="9453" width="9.109375" style="94"/>
    <col min="9454" max="9454" width="3" style="94" bestFit="1" customWidth="1"/>
    <col min="9455" max="9455" width="17.88671875" style="94" customWidth="1"/>
    <col min="9456" max="9456" width="7.5546875" style="94" customWidth="1"/>
    <col min="9457" max="9457" width="6.88671875" style="94" customWidth="1"/>
    <col min="9458" max="9458" width="9.44140625" style="94" customWidth="1"/>
    <col min="9459" max="9459" width="6.88671875" style="94" customWidth="1"/>
    <col min="9460" max="9460" width="9.6640625" style="94" customWidth="1"/>
    <col min="9461" max="9463" width="6.88671875" style="94" customWidth="1"/>
    <col min="9464" max="9464" width="9.44140625" style="94" customWidth="1"/>
    <col min="9465" max="9465" width="6.88671875" style="94" customWidth="1"/>
    <col min="9466" max="9466" width="9.6640625" style="94" customWidth="1"/>
    <col min="9467" max="9469" width="6.88671875" style="94" customWidth="1"/>
    <col min="9470" max="9470" width="9.44140625" style="94" customWidth="1"/>
    <col min="9471" max="9471" width="6.88671875" style="94" customWidth="1"/>
    <col min="9472" max="9472" width="9.6640625" style="94" customWidth="1"/>
    <col min="9473" max="9473" width="6.88671875" style="94" customWidth="1"/>
    <col min="9474" max="9709" width="9.109375" style="94"/>
    <col min="9710" max="9710" width="3" style="94" bestFit="1" customWidth="1"/>
    <col min="9711" max="9711" width="17.88671875" style="94" customWidth="1"/>
    <col min="9712" max="9712" width="7.5546875" style="94" customWidth="1"/>
    <col min="9713" max="9713" width="6.88671875" style="94" customWidth="1"/>
    <col min="9714" max="9714" width="9.44140625" style="94" customWidth="1"/>
    <col min="9715" max="9715" width="6.88671875" style="94" customWidth="1"/>
    <col min="9716" max="9716" width="9.6640625" style="94" customWidth="1"/>
    <col min="9717" max="9719" width="6.88671875" style="94" customWidth="1"/>
    <col min="9720" max="9720" width="9.44140625" style="94" customWidth="1"/>
    <col min="9721" max="9721" width="6.88671875" style="94" customWidth="1"/>
    <col min="9722" max="9722" width="9.6640625" style="94" customWidth="1"/>
    <col min="9723" max="9725" width="6.88671875" style="94" customWidth="1"/>
    <col min="9726" max="9726" width="9.44140625" style="94" customWidth="1"/>
    <col min="9727" max="9727" width="6.88671875" style="94" customWidth="1"/>
    <col min="9728" max="9728" width="9.6640625" style="94" customWidth="1"/>
    <col min="9729" max="9729" width="6.88671875" style="94" customWidth="1"/>
    <col min="9730" max="9965" width="9.109375" style="94"/>
    <col min="9966" max="9966" width="3" style="94" bestFit="1" customWidth="1"/>
    <col min="9967" max="9967" width="17.88671875" style="94" customWidth="1"/>
    <col min="9968" max="9968" width="7.5546875" style="94" customWidth="1"/>
    <col min="9969" max="9969" width="6.88671875" style="94" customWidth="1"/>
    <col min="9970" max="9970" width="9.44140625" style="94" customWidth="1"/>
    <col min="9971" max="9971" width="6.88671875" style="94" customWidth="1"/>
    <col min="9972" max="9972" width="9.6640625" style="94" customWidth="1"/>
    <col min="9973" max="9975" width="6.88671875" style="94" customWidth="1"/>
    <col min="9976" max="9976" width="9.44140625" style="94" customWidth="1"/>
    <col min="9977" max="9977" width="6.88671875" style="94" customWidth="1"/>
    <col min="9978" max="9978" width="9.6640625" style="94" customWidth="1"/>
    <col min="9979" max="9981" width="6.88671875" style="94" customWidth="1"/>
    <col min="9982" max="9982" width="9.44140625" style="94" customWidth="1"/>
    <col min="9983" max="9983" width="6.88671875" style="94" customWidth="1"/>
    <col min="9984" max="9984" width="9.6640625" style="94" customWidth="1"/>
    <col min="9985" max="9985" width="6.88671875" style="94" customWidth="1"/>
    <col min="9986" max="10221" width="9.109375" style="94"/>
    <col min="10222" max="10222" width="3" style="94" bestFit="1" customWidth="1"/>
    <col min="10223" max="10223" width="17.88671875" style="94" customWidth="1"/>
    <col min="10224" max="10224" width="7.5546875" style="94" customWidth="1"/>
    <col min="10225" max="10225" width="6.88671875" style="94" customWidth="1"/>
    <col min="10226" max="10226" width="9.44140625" style="94" customWidth="1"/>
    <col min="10227" max="10227" width="6.88671875" style="94" customWidth="1"/>
    <col min="10228" max="10228" width="9.6640625" style="94" customWidth="1"/>
    <col min="10229" max="10231" width="6.88671875" style="94" customWidth="1"/>
    <col min="10232" max="10232" width="9.44140625" style="94" customWidth="1"/>
    <col min="10233" max="10233" width="6.88671875" style="94" customWidth="1"/>
    <col min="10234" max="10234" width="9.6640625" style="94" customWidth="1"/>
    <col min="10235" max="10237" width="6.88671875" style="94" customWidth="1"/>
    <col min="10238" max="10238" width="9.44140625" style="94" customWidth="1"/>
    <col min="10239" max="10239" width="6.88671875" style="94" customWidth="1"/>
    <col min="10240" max="10240" width="9.6640625" style="94" customWidth="1"/>
    <col min="10241" max="10241" width="6.88671875" style="94" customWidth="1"/>
    <col min="10242" max="10477" width="9.109375" style="94"/>
    <col min="10478" max="10478" width="3" style="94" bestFit="1" customWidth="1"/>
    <col min="10479" max="10479" width="17.88671875" style="94" customWidth="1"/>
    <col min="10480" max="10480" width="7.5546875" style="94" customWidth="1"/>
    <col min="10481" max="10481" width="6.88671875" style="94" customWidth="1"/>
    <col min="10482" max="10482" width="9.44140625" style="94" customWidth="1"/>
    <col min="10483" max="10483" width="6.88671875" style="94" customWidth="1"/>
    <col min="10484" max="10484" width="9.6640625" style="94" customWidth="1"/>
    <col min="10485" max="10487" width="6.88671875" style="94" customWidth="1"/>
    <col min="10488" max="10488" width="9.44140625" style="94" customWidth="1"/>
    <col min="10489" max="10489" width="6.88671875" style="94" customWidth="1"/>
    <col min="10490" max="10490" width="9.6640625" style="94" customWidth="1"/>
    <col min="10491" max="10493" width="6.88671875" style="94" customWidth="1"/>
    <col min="10494" max="10494" width="9.44140625" style="94" customWidth="1"/>
    <col min="10495" max="10495" width="6.88671875" style="94" customWidth="1"/>
    <col min="10496" max="10496" width="9.6640625" style="94" customWidth="1"/>
    <col min="10497" max="10497" width="6.88671875" style="94" customWidth="1"/>
    <col min="10498" max="10733" width="9.109375" style="94"/>
    <col min="10734" max="10734" width="3" style="94" bestFit="1" customWidth="1"/>
    <col min="10735" max="10735" width="17.88671875" style="94" customWidth="1"/>
    <col min="10736" max="10736" width="7.5546875" style="94" customWidth="1"/>
    <col min="10737" max="10737" width="6.88671875" style="94" customWidth="1"/>
    <col min="10738" max="10738" width="9.44140625" style="94" customWidth="1"/>
    <col min="10739" max="10739" width="6.88671875" style="94" customWidth="1"/>
    <col min="10740" max="10740" width="9.6640625" style="94" customWidth="1"/>
    <col min="10741" max="10743" width="6.88671875" style="94" customWidth="1"/>
    <col min="10744" max="10744" width="9.44140625" style="94" customWidth="1"/>
    <col min="10745" max="10745" width="6.88671875" style="94" customWidth="1"/>
    <col min="10746" max="10746" width="9.6640625" style="94" customWidth="1"/>
    <col min="10747" max="10749" width="6.88671875" style="94" customWidth="1"/>
    <col min="10750" max="10750" width="9.44140625" style="94" customWidth="1"/>
    <col min="10751" max="10751" width="6.88671875" style="94" customWidth="1"/>
    <col min="10752" max="10752" width="9.6640625" style="94" customWidth="1"/>
    <col min="10753" max="10753" width="6.88671875" style="94" customWidth="1"/>
    <col min="10754" max="10989" width="9.109375" style="94"/>
    <col min="10990" max="10990" width="3" style="94" bestFit="1" customWidth="1"/>
    <col min="10991" max="10991" width="17.88671875" style="94" customWidth="1"/>
    <col min="10992" max="10992" width="7.5546875" style="94" customWidth="1"/>
    <col min="10993" max="10993" width="6.88671875" style="94" customWidth="1"/>
    <col min="10994" max="10994" width="9.44140625" style="94" customWidth="1"/>
    <col min="10995" max="10995" width="6.88671875" style="94" customWidth="1"/>
    <col min="10996" max="10996" width="9.6640625" style="94" customWidth="1"/>
    <col min="10997" max="10999" width="6.88671875" style="94" customWidth="1"/>
    <col min="11000" max="11000" width="9.44140625" style="94" customWidth="1"/>
    <col min="11001" max="11001" width="6.88671875" style="94" customWidth="1"/>
    <col min="11002" max="11002" width="9.6640625" style="94" customWidth="1"/>
    <col min="11003" max="11005" width="6.88671875" style="94" customWidth="1"/>
    <col min="11006" max="11006" width="9.44140625" style="94" customWidth="1"/>
    <col min="11007" max="11007" width="6.88671875" style="94" customWidth="1"/>
    <col min="11008" max="11008" width="9.6640625" style="94" customWidth="1"/>
    <col min="11009" max="11009" width="6.88671875" style="94" customWidth="1"/>
    <col min="11010" max="11245" width="9.109375" style="94"/>
    <col min="11246" max="11246" width="3" style="94" bestFit="1" customWidth="1"/>
    <col min="11247" max="11247" width="17.88671875" style="94" customWidth="1"/>
    <col min="11248" max="11248" width="7.5546875" style="94" customWidth="1"/>
    <col min="11249" max="11249" width="6.88671875" style="94" customWidth="1"/>
    <col min="11250" max="11250" width="9.44140625" style="94" customWidth="1"/>
    <col min="11251" max="11251" width="6.88671875" style="94" customWidth="1"/>
    <col min="11252" max="11252" width="9.6640625" style="94" customWidth="1"/>
    <col min="11253" max="11255" width="6.88671875" style="94" customWidth="1"/>
    <col min="11256" max="11256" width="9.44140625" style="94" customWidth="1"/>
    <col min="11257" max="11257" width="6.88671875" style="94" customWidth="1"/>
    <col min="11258" max="11258" width="9.6640625" style="94" customWidth="1"/>
    <col min="11259" max="11261" width="6.88671875" style="94" customWidth="1"/>
    <col min="11262" max="11262" width="9.44140625" style="94" customWidth="1"/>
    <col min="11263" max="11263" width="6.88671875" style="94" customWidth="1"/>
    <col min="11264" max="11264" width="9.6640625" style="94" customWidth="1"/>
    <col min="11265" max="11265" width="6.88671875" style="94" customWidth="1"/>
    <col min="11266" max="11501" width="9.109375" style="94"/>
    <col min="11502" max="11502" width="3" style="94" bestFit="1" customWidth="1"/>
    <col min="11503" max="11503" width="17.88671875" style="94" customWidth="1"/>
    <col min="11504" max="11504" width="7.5546875" style="94" customWidth="1"/>
    <col min="11505" max="11505" width="6.88671875" style="94" customWidth="1"/>
    <col min="11506" max="11506" width="9.44140625" style="94" customWidth="1"/>
    <col min="11507" max="11507" width="6.88671875" style="94" customWidth="1"/>
    <col min="11508" max="11508" width="9.6640625" style="94" customWidth="1"/>
    <col min="11509" max="11511" width="6.88671875" style="94" customWidth="1"/>
    <col min="11512" max="11512" width="9.44140625" style="94" customWidth="1"/>
    <col min="11513" max="11513" width="6.88671875" style="94" customWidth="1"/>
    <col min="11514" max="11514" width="9.6640625" style="94" customWidth="1"/>
    <col min="11515" max="11517" width="6.88671875" style="94" customWidth="1"/>
    <col min="11518" max="11518" width="9.44140625" style="94" customWidth="1"/>
    <col min="11519" max="11519" width="6.88671875" style="94" customWidth="1"/>
    <col min="11520" max="11520" width="9.6640625" style="94" customWidth="1"/>
    <col min="11521" max="11521" width="6.88671875" style="94" customWidth="1"/>
    <col min="11522" max="11757" width="9.109375" style="94"/>
    <col min="11758" max="11758" width="3" style="94" bestFit="1" customWidth="1"/>
    <col min="11759" max="11759" width="17.88671875" style="94" customWidth="1"/>
    <col min="11760" max="11760" width="7.5546875" style="94" customWidth="1"/>
    <col min="11761" max="11761" width="6.88671875" style="94" customWidth="1"/>
    <col min="11762" max="11762" width="9.44140625" style="94" customWidth="1"/>
    <col min="11763" max="11763" width="6.88671875" style="94" customWidth="1"/>
    <col min="11764" max="11764" width="9.6640625" style="94" customWidth="1"/>
    <col min="11765" max="11767" width="6.88671875" style="94" customWidth="1"/>
    <col min="11768" max="11768" width="9.44140625" style="94" customWidth="1"/>
    <col min="11769" max="11769" width="6.88671875" style="94" customWidth="1"/>
    <col min="11770" max="11770" width="9.6640625" style="94" customWidth="1"/>
    <col min="11771" max="11773" width="6.88671875" style="94" customWidth="1"/>
    <col min="11774" max="11774" width="9.44140625" style="94" customWidth="1"/>
    <col min="11775" max="11775" width="6.88671875" style="94" customWidth="1"/>
    <col min="11776" max="11776" width="9.6640625" style="94" customWidth="1"/>
    <col min="11777" max="11777" width="6.88671875" style="94" customWidth="1"/>
    <col min="11778" max="12013" width="9.109375" style="94"/>
    <col min="12014" max="12014" width="3" style="94" bestFit="1" customWidth="1"/>
    <col min="12015" max="12015" width="17.88671875" style="94" customWidth="1"/>
    <col min="12016" max="12016" width="7.5546875" style="94" customWidth="1"/>
    <col min="12017" max="12017" width="6.88671875" style="94" customWidth="1"/>
    <col min="12018" max="12018" width="9.44140625" style="94" customWidth="1"/>
    <col min="12019" max="12019" width="6.88671875" style="94" customWidth="1"/>
    <col min="12020" max="12020" width="9.6640625" style="94" customWidth="1"/>
    <col min="12021" max="12023" width="6.88671875" style="94" customWidth="1"/>
    <col min="12024" max="12024" width="9.44140625" style="94" customWidth="1"/>
    <col min="12025" max="12025" width="6.88671875" style="94" customWidth="1"/>
    <col min="12026" max="12026" width="9.6640625" style="94" customWidth="1"/>
    <col min="12027" max="12029" width="6.88671875" style="94" customWidth="1"/>
    <col min="12030" max="12030" width="9.44140625" style="94" customWidth="1"/>
    <col min="12031" max="12031" width="6.88671875" style="94" customWidth="1"/>
    <col min="12032" max="12032" width="9.6640625" style="94" customWidth="1"/>
    <col min="12033" max="12033" width="6.88671875" style="94" customWidth="1"/>
    <col min="12034" max="12269" width="9.109375" style="94"/>
    <col min="12270" max="12270" width="3" style="94" bestFit="1" customWidth="1"/>
    <col min="12271" max="12271" width="17.88671875" style="94" customWidth="1"/>
    <col min="12272" max="12272" width="7.5546875" style="94" customWidth="1"/>
    <col min="12273" max="12273" width="6.88671875" style="94" customWidth="1"/>
    <col min="12274" max="12274" width="9.44140625" style="94" customWidth="1"/>
    <col min="12275" max="12275" width="6.88671875" style="94" customWidth="1"/>
    <col min="12276" max="12276" width="9.6640625" style="94" customWidth="1"/>
    <col min="12277" max="12279" width="6.88671875" style="94" customWidth="1"/>
    <col min="12280" max="12280" width="9.44140625" style="94" customWidth="1"/>
    <col min="12281" max="12281" width="6.88671875" style="94" customWidth="1"/>
    <col min="12282" max="12282" width="9.6640625" style="94" customWidth="1"/>
    <col min="12283" max="12285" width="6.88671875" style="94" customWidth="1"/>
    <col min="12286" max="12286" width="9.44140625" style="94" customWidth="1"/>
    <col min="12287" max="12287" width="6.88671875" style="94" customWidth="1"/>
    <col min="12288" max="12288" width="9.6640625" style="94" customWidth="1"/>
    <col min="12289" max="12289" width="6.88671875" style="94" customWidth="1"/>
    <col min="12290" max="12525" width="9.109375" style="94"/>
    <col min="12526" max="12526" width="3" style="94" bestFit="1" customWidth="1"/>
    <col min="12527" max="12527" width="17.88671875" style="94" customWidth="1"/>
    <col min="12528" max="12528" width="7.5546875" style="94" customWidth="1"/>
    <col min="12529" max="12529" width="6.88671875" style="94" customWidth="1"/>
    <col min="12530" max="12530" width="9.44140625" style="94" customWidth="1"/>
    <col min="12531" max="12531" width="6.88671875" style="94" customWidth="1"/>
    <col min="12532" max="12532" width="9.6640625" style="94" customWidth="1"/>
    <col min="12533" max="12535" width="6.88671875" style="94" customWidth="1"/>
    <col min="12536" max="12536" width="9.44140625" style="94" customWidth="1"/>
    <col min="12537" max="12537" width="6.88671875" style="94" customWidth="1"/>
    <col min="12538" max="12538" width="9.6640625" style="94" customWidth="1"/>
    <col min="12539" max="12541" width="6.88671875" style="94" customWidth="1"/>
    <col min="12542" max="12542" width="9.44140625" style="94" customWidth="1"/>
    <col min="12543" max="12543" width="6.88671875" style="94" customWidth="1"/>
    <col min="12544" max="12544" width="9.6640625" style="94" customWidth="1"/>
    <col min="12545" max="12545" width="6.88671875" style="94" customWidth="1"/>
    <col min="12546" max="12781" width="9.109375" style="94"/>
    <col min="12782" max="12782" width="3" style="94" bestFit="1" customWidth="1"/>
    <col min="12783" max="12783" width="17.88671875" style="94" customWidth="1"/>
    <col min="12784" max="12784" width="7.5546875" style="94" customWidth="1"/>
    <col min="12785" max="12785" width="6.88671875" style="94" customWidth="1"/>
    <col min="12786" max="12786" width="9.44140625" style="94" customWidth="1"/>
    <col min="12787" max="12787" width="6.88671875" style="94" customWidth="1"/>
    <col min="12788" max="12788" width="9.6640625" style="94" customWidth="1"/>
    <col min="12789" max="12791" width="6.88671875" style="94" customWidth="1"/>
    <col min="12792" max="12792" width="9.44140625" style="94" customWidth="1"/>
    <col min="12793" max="12793" width="6.88671875" style="94" customWidth="1"/>
    <col min="12794" max="12794" width="9.6640625" style="94" customWidth="1"/>
    <col min="12795" max="12797" width="6.88671875" style="94" customWidth="1"/>
    <col min="12798" max="12798" width="9.44140625" style="94" customWidth="1"/>
    <col min="12799" max="12799" width="6.88671875" style="94" customWidth="1"/>
    <col min="12800" max="12800" width="9.6640625" style="94" customWidth="1"/>
    <col min="12801" max="12801" width="6.88671875" style="94" customWidth="1"/>
    <col min="12802" max="13037" width="9.109375" style="94"/>
    <col min="13038" max="13038" width="3" style="94" bestFit="1" customWidth="1"/>
    <col min="13039" max="13039" width="17.88671875" style="94" customWidth="1"/>
    <col min="13040" max="13040" width="7.5546875" style="94" customWidth="1"/>
    <col min="13041" max="13041" width="6.88671875" style="94" customWidth="1"/>
    <col min="13042" max="13042" width="9.44140625" style="94" customWidth="1"/>
    <col min="13043" max="13043" width="6.88671875" style="94" customWidth="1"/>
    <col min="13044" max="13044" width="9.6640625" style="94" customWidth="1"/>
    <col min="13045" max="13047" width="6.88671875" style="94" customWidth="1"/>
    <col min="13048" max="13048" width="9.44140625" style="94" customWidth="1"/>
    <col min="13049" max="13049" width="6.88671875" style="94" customWidth="1"/>
    <col min="13050" max="13050" width="9.6640625" style="94" customWidth="1"/>
    <col min="13051" max="13053" width="6.88671875" style="94" customWidth="1"/>
    <col min="13054" max="13054" width="9.44140625" style="94" customWidth="1"/>
    <col min="13055" max="13055" width="6.88671875" style="94" customWidth="1"/>
    <col min="13056" max="13056" width="9.6640625" style="94" customWidth="1"/>
    <col min="13057" max="13057" width="6.88671875" style="94" customWidth="1"/>
    <col min="13058" max="13293" width="9.109375" style="94"/>
    <col min="13294" max="13294" width="3" style="94" bestFit="1" customWidth="1"/>
    <col min="13295" max="13295" width="17.88671875" style="94" customWidth="1"/>
    <col min="13296" max="13296" width="7.5546875" style="94" customWidth="1"/>
    <col min="13297" max="13297" width="6.88671875" style="94" customWidth="1"/>
    <col min="13298" max="13298" width="9.44140625" style="94" customWidth="1"/>
    <col min="13299" max="13299" width="6.88671875" style="94" customWidth="1"/>
    <col min="13300" max="13300" width="9.6640625" style="94" customWidth="1"/>
    <col min="13301" max="13303" width="6.88671875" style="94" customWidth="1"/>
    <col min="13304" max="13304" width="9.44140625" style="94" customWidth="1"/>
    <col min="13305" max="13305" width="6.88671875" style="94" customWidth="1"/>
    <col min="13306" max="13306" width="9.6640625" style="94" customWidth="1"/>
    <col min="13307" max="13309" width="6.88671875" style="94" customWidth="1"/>
    <col min="13310" max="13310" width="9.44140625" style="94" customWidth="1"/>
    <col min="13311" max="13311" width="6.88671875" style="94" customWidth="1"/>
    <col min="13312" max="13312" width="9.6640625" style="94" customWidth="1"/>
    <col min="13313" max="13313" width="6.88671875" style="94" customWidth="1"/>
    <col min="13314" max="13549" width="9.109375" style="94"/>
    <col min="13550" max="13550" width="3" style="94" bestFit="1" customWidth="1"/>
    <col min="13551" max="13551" width="17.88671875" style="94" customWidth="1"/>
    <col min="13552" max="13552" width="7.5546875" style="94" customWidth="1"/>
    <col min="13553" max="13553" width="6.88671875" style="94" customWidth="1"/>
    <col min="13554" max="13554" width="9.44140625" style="94" customWidth="1"/>
    <col min="13555" max="13555" width="6.88671875" style="94" customWidth="1"/>
    <col min="13556" max="13556" width="9.6640625" style="94" customWidth="1"/>
    <col min="13557" max="13559" width="6.88671875" style="94" customWidth="1"/>
    <col min="13560" max="13560" width="9.44140625" style="94" customWidth="1"/>
    <col min="13561" max="13561" width="6.88671875" style="94" customWidth="1"/>
    <col min="13562" max="13562" width="9.6640625" style="94" customWidth="1"/>
    <col min="13563" max="13565" width="6.88671875" style="94" customWidth="1"/>
    <col min="13566" max="13566" width="9.44140625" style="94" customWidth="1"/>
    <col min="13567" max="13567" width="6.88671875" style="94" customWidth="1"/>
    <col min="13568" max="13568" width="9.6640625" style="94" customWidth="1"/>
    <col min="13569" max="13569" width="6.88671875" style="94" customWidth="1"/>
    <col min="13570" max="13805" width="9.109375" style="94"/>
    <col min="13806" max="13806" width="3" style="94" bestFit="1" customWidth="1"/>
    <col min="13807" max="13807" width="17.88671875" style="94" customWidth="1"/>
    <col min="13808" max="13808" width="7.5546875" style="94" customWidth="1"/>
    <col min="13809" max="13809" width="6.88671875" style="94" customWidth="1"/>
    <col min="13810" max="13810" width="9.44140625" style="94" customWidth="1"/>
    <col min="13811" max="13811" width="6.88671875" style="94" customWidth="1"/>
    <col min="13812" max="13812" width="9.6640625" style="94" customWidth="1"/>
    <col min="13813" max="13815" width="6.88671875" style="94" customWidth="1"/>
    <col min="13816" max="13816" width="9.44140625" style="94" customWidth="1"/>
    <col min="13817" max="13817" width="6.88671875" style="94" customWidth="1"/>
    <col min="13818" max="13818" width="9.6640625" style="94" customWidth="1"/>
    <col min="13819" max="13821" width="6.88671875" style="94" customWidth="1"/>
    <col min="13822" max="13822" width="9.44140625" style="94" customWidth="1"/>
    <col min="13823" max="13823" width="6.88671875" style="94" customWidth="1"/>
    <col min="13824" max="13824" width="9.6640625" style="94" customWidth="1"/>
    <col min="13825" max="13825" width="6.88671875" style="94" customWidth="1"/>
    <col min="13826" max="14061" width="9.109375" style="94"/>
    <col min="14062" max="14062" width="3" style="94" bestFit="1" customWidth="1"/>
    <col min="14063" max="14063" width="17.88671875" style="94" customWidth="1"/>
    <col min="14064" max="14064" width="7.5546875" style="94" customWidth="1"/>
    <col min="14065" max="14065" width="6.88671875" style="94" customWidth="1"/>
    <col min="14066" max="14066" width="9.44140625" style="94" customWidth="1"/>
    <col min="14067" max="14067" width="6.88671875" style="94" customWidth="1"/>
    <col min="14068" max="14068" width="9.6640625" style="94" customWidth="1"/>
    <col min="14069" max="14071" width="6.88671875" style="94" customWidth="1"/>
    <col min="14072" max="14072" width="9.44140625" style="94" customWidth="1"/>
    <col min="14073" max="14073" width="6.88671875" style="94" customWidth="1"/>
    <col min="14074" max="14074" width="9.6640625" style="94" customWidth="1"/>
    <col min="14075" max="14077" width="6.88671875" style="94" customWidth="1"/>
    <col min="14078" max="14078" width="9.44140625" style="94" customWidth="1"/>
    <col min="14079" max="14079" width="6.88671875" style="94" customWidth="1"/>
    <col min="14080" max="14080" width="9.6640625" style="94" customWidth="1"/>
    <col min="14081" max="14081" width="6.88671875" style="94" customWidth="1"/>
    <col min="14082" max="14317" width="9.109375" style="94"/>
    <col min="14318" max="14318" width="3" style="94" bestFit="1" customWidth="1"/>
    <col min="14319" max="14319" width="17.88671875" style="94" customWidth="1"/>
    <col min="14320" max="14320" width="7.5546875" style="94" customWidth="1"/>
    <col min="14321" max="14321" width="6.88671875" style="94" customWidth="1"/>
    <col min="14322" max="14322" width="9.44140625" style="94" customWidth="1"/>
    <col min="14323" max="14323" width="6.88671875" style="94" customWidth="1"/>
    <col min="14324" max="14324" width="9.6640625" style="94" customWidth="1"/>
    <col min="14325" max="14327" width="6.88671875" style="94" customWidth="1"/>
    <col min="14328" max="14328" width="9.44140625" style="94" customWidth="1"/>
    <col min="14329" max="14329" width="6.88671875" style="94" customWidth="1"/>
    <col min="14330" max="14330" width="9.6640625" style="94" customWidth="1"/>
    <col min="14331" max="14333" width="6.88671875" style="94" customWidth="1"/>
    <col min="14334" max="14334" width="9.44140625" style="94" customWidth="1"/>
    <col min="14335" max="14335" width="6.88671875" style="94" customWidth="1"/>
    <col min="14336" max="14336" width="9.6640625" style="94" customWidth="1"/>
    <col min="14337" max="14337" width="6.88671875" style="94" customWidth="1"/>
    <col min="14338" max="14573" width="9.109375" style="94"/>
    <col min="14574" max="14574" width="3" style="94" bestFit="1" customWidth="1"/>
    <col min="14575" max="14575" width="17.88671875" style="94" customWidth="1"/>
    <col min="14576" max="14576" width="7.5546875" style="94" customWidth="1"/>
    <col min="14577" max="14577" width="6.88671875" style="94" customWidth="1"/>
    <col min="14578" max="14578" width="9.44140625" style="94" customWidth="1"/>
    <col min="14579" max="14579" width="6.88671875" style="94" customWidth="1"/>
    <col min="14580" max="14580" width="9.6640625" style="94" customWidth="1"/>
    <col min="14581" max="14583" width="6.88671875" style="94" customWidth="1"/>
    <col min="14584" max="14584" width="9.44140625" style="94" customWidth="1"/>
    <col min="14585" max="14585" width="6.88671875" style="94" customWidth="1"/>
    <col min="14586" max="14586" width="9.6640625" style="94" customWidth="1"/>
    <col min="14587" max="14589" width="6.88671875" style="94" customWidth="1"/>
    <col min="14590" max="14590" width="9.44140625" style="94" customWidth="1"/>
    <col min="14591" max="14591" width="6.88671875" style="94" customWidth="1"/>
    <col min="14592" max="14592" width="9.6640625" style="94" customWidth="1"/>
    <col min="14593" max="14593" width="6.88671875" style="94" customWidth="1"/>
    <col min="14594" max="14829" width="9.109375" style="94"/>
    <col min="14830" max="14830" width="3" style="94" bestFit="1" customWidth="1"/>
    <col min="14831" max="14831" width="17.88671875" style="94" customWidth="1"/>
    <col min="14832" max="14832" width="7.5546875" style="94" customWidth="1"/>
    <col min="14833" max="14833" width="6.88671875" style="94" customWidth="1"/>
    <col min="14834" max="14834" width="9.44140625" style="94" customWidth="1"/>
    <col min="14835" max="14835" width="6.88671875" style="94" customWidth="1"/>
    <col min="14836" max="14836" width="9.6640625" style="94" customWidth="1"/>
    <col min="14837" max="14839" width="6.88671875" style="94" customWidth="1"/>
    <col min="14840" max="14840" width="9.44140625" style="94" customWidth="1"/>
    <col min="14841" max="14841" width="6.88671875" style="94" customWidth="1"/>
    <col min="14842" max="14842" width="9.6640625" style="94" customWidth="1"/>
    <col min="14843" max="14845" width="6.88671875" style="94" customWidth="1"/>
    <col min="14846" max="14846" width="9.44140625" style="94" customWidth="1"/>
    <col min="14847" max="14847" width="6.88671875" style="94" customWidth="1"/>
    <col min="14848" max="14848" width="9.6640625" style="94" customWidth="1"/>
    <col min="14849" max="14849" width="6.88671875" style="94" customWidth="1"/>
    <col min="14850" max="15085" width="9.109375" style="94"/>
    <col min="15086" max="15086" width="3" style="94" bestFit="1" customWidth="1"/>
    <col min="15087" max="15087" width="17.88671875" style="94" customWidth="1"/>
    <col min="15088" max="15088" width="7.5546875" style="94" customWidth="1"/>
    <col min="15089" max="15089" width="6.88671875" style="94" customWidth="1"/>
    <col min="15090" max="15090" width="9.44140625" style="94" customWidth="1"/>
    <col min="15091" max="15091" width="6.88671875" style="94" customWidth="1"/>
    <col min="15092" max="15092" width="9.6640625" style="94" customWidth="1"/>
    <col min="15093" max="15095" width="6.88671875" style="94" customWidth="1"/>
    <col min="15096" max="15096" width="9.44140625" style="94" customWidth="1"/>
    <col min="15097" max="15097" width="6.88671875" style="94" customWidth="1"/>
    <col min="15098" max="15098" width="9.6640625" style="94" customWidth="1"/>
    <col min="15099" max="15101" width="6.88671875" style="94" customWidth="1"/>
    <col min="15102" max="15102" width="9.44140625" style="94" customWidth="1"/>
    <col min="15103" max="15103" width="6.88671875" style="94" customWidth="1"/>
    <col min="15104" max="15104" width="9.6640625" style="94" customWidth="1"/>
    <col min="15105" max="15105" width="6.88671875" style="94" customWidth="1"/>
    <col min="15106" max="15341" width="9.109375" style="94"/>
    <col min="15342" max="15342" width="3" style="94" bestFit="1" customWidth="1"/>
    <col min="15343" max="15343" width="17.88671875" style="94" customWidth="1"/>
    <col min="15344" max="15344" width="7.5546875" style="94" customWidth="1"/>
    <col min="15345" max="15345" width="6.88671875" style="94" customWidth="1"/>
    <col min="15346" max="15346" width="9.44140625" style="94" customWidth="1"/>
    <col min="15347" max="15347" width="6.88671875" style="94" customWidth="1"/>
    <col min="15348" max="15348" width="9.6640625" style="94" customWidth="1"/>
    <col min="15349" max="15351" width="6.88671875" style="94" customWidth="1"/>
    <col min="15352" max="15352" width="9.44140625" style="94" customWidth="1"/>
    <col min="15353" max="15353" width="6.88671875" style="94" customWidth="1"/>
    <col min="15354" max="15354" width="9.6640625" style="94" customWidth="1"/>
    <col min="15355" max="15357" width="6.88671875" style="94" customWidth="1"/>
    <col min="15358" max="15358" width="9.44140625" style="94" customWidth="1"/>
    <col min="15359" max="15359" width="6.88671875" style="94" customWidth="1"/>
    <col min="15360" max="15360" width="9.6640625" style="94" customWidth="1"/>
    <col min="15361" max="15361" width="6.88671875" style="94" customWidth="1"/>
    <col min="15362" max="15597" width="9.109375" style="94"/>
    <col min="15598" max="15598" width="3" style="94" bestFit="1" customWidth="1"/>
    <col min="15599" max="15599" width="17.88671875" style="94" customWidth="1"/>
    <col min="15600" max="15600" width="7.5546875" style="94" customWidth="1"/>
    <col min="15601" max="15601" width="6.88671875" style="94" customWidth="1"/>
    <col min="15602" max="15602" width="9.44140625" style="94" customWidth="1"/>
    <col min="15603" max="15603" width="6.88671875" style="94" customWidth="1"/>
    <col min="15604" max="15604" width="9.6640625" style="94" customWidth="1"/>
    <col min="15605" max="15607" width="6.88671875" style="94" customWidth="1"/>
    <col min="15608" max="15608" width="9.44140625" style="94" customWidth="1"/>
    <col min="15609" max="15609" width="6.88671875" style="94" customWidth="1"/>
    <col min="15610" max="15610" width="9.6640625" style="94" customWidth="1"/>
    <col min="15611" max="15613" width="6.88671875" style="94" customWidth="1"/>
    <col min="15614" max="15614" width="9.44140625" style="94" customWidth="1"/>
    <col min="15615" max="15615" width="6.88671875" style="94" customWidth="1"/>
    <col min="15616" max="15616" width="9.6640625" style="94" customWidth="1"/>
    <col min="15617" max="15617" width="6.88671875" style="94" customWidth="1"/>
    <col min="15618" max="15853" width="9.109375" style="94"/>
    <col min="15854" max="15854" width="3" style="94" bestFit="1" customWidth="1"/>
    <col min="15855" max="15855" width="17.88671875" style="94" customWidth="1"/>
    <col min="15856" max="15856" width="7.5546875" style="94" customWidth="1"/>
    <col min="15857" max="15857" width="6.88671875" style="94" customWidth="1"/>
    <col min="15858" max="15858" width="9.44140625" style="94" customWidth="1"/>
    <col min="15859" max="15859" width="6.88671875" style="94" customWidth="1"/>
    <col min="15860" max="15860" width="9.6640625" style="94" customWidth="1"/>
    <col min="15861" max="15863" width="6.88671875" style="94" customWidth="1"/>
    <col min="15864" max="15864" width="9.44140625" style="94" customWidth="1"/>
    <col min="15865" max="15865" width="6.88671875" style="94" customWidth="1"/>
    <col min="15866" max="15866" width="9.6640625" style="94" customWidth="1"/>
    <col min="15867" max="15869" width="6.88671875" style="94" customWidth="1"/>
    <col min="15870" max="15870" width="9.44140625" style="94" customWidth="1"/>
    <col min="15871" max="15871" width="6.88671875" style="94" customWidth="1"/>
    <col min="15872" max="15872" width="9.6640625" style="94" customWidth="1"/>
    <col min="15873" max="15873" width="6.88671875" style="94" customWidth="1"/>
    <col min="15874" max="16109" width="9.109375" style="94"/>
    <col min="16110" max="16110" width="3" style="94" bestFit="1" customWidth="1"/>
    <col min="16111" max="16111" width="17.88671875" style="94" customWidth="1"/>
    <col min="16112" max="16112" width="7.5546875" style="94" customWidth="1"/>
    <col min="16113" max="16113" width="6.88671875" style="94" customWidth="1"/>
    <col min="16114" max="16114" width="9.44140625" style="94" customWidth="1"/>
    <col min="16115" max="16115" width="6.88671875" style="94" customWidth="1"/>
    <col min="16116" max="16116" width="9.6640625" style="94" customWidth="1"/>
    <col min="16117" max="16119" width="6.88671875" style="94" customWidth="1"/>
    <col min="16120" max="16120" width="9.44140625" style="94" customWidth="1"/>
    <col min="16121" max="16121" width="6.88671875" style="94" customWidth="1"/>
    <col min="16122" max="16122" width="9.6640625" style="94" customWidth="1"/>
    <col min="16123" max="16125" width="6.88671875" style="94" customWidth="1"/>
    <col min="16126" max="16126" width="9.44140625" style="94" customWidth="1"/>
    <col min="16127" max="16127" width="6.88671875" style="94" customWidth="1"/>
    <col min="16128" max="16128" width="9.6640625" style="94" customWidth="1"/>
    <col min="16129" max="16129" width="6.88671875" style="94" customWidth="1"/>
    <col min="16130" max="16384" width="9.109375" style="94"/>
  </cols>
  <sheetData>
    <row r="1" spans="1:19">
      <c r="R1" s="243" t="s">
        <v>61</v>
      </c>
      <c r="S1" s="243"/>
    </row>
    <row r="2" spans="1:19" s="90" customFormat="1" ht="16.5" customHeight="1">
      <c r="A2" s="266" t="s">
        <v>81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27" customFormat="1">
      <c r="A3" s="89" t="s">
        <v>98</v>
      </c>
      <c r="B3" s="76"/>
    </row>
    <row r="4" spans="1:19" s="77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 ht="12.75" customHeigh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78" customFormat="1" ht="37.5" customHeight="1">
      <c r="A8" s="226"/>
      <c r="B8" s="265"/>
      <c r="C8" s="265"/>
      <c r="D8" s="265"/>
      <c r="E8" s="79" t="s">
        <v>42</v>
      </c>
      <c r="F8" s="79" t="s">
        <v>43</v>
      </c>
      <c r="G8" s="79" t="s">
        <v>35</v>
      </c>
      <c r="H8" s="265"/>
      <c r="I8" s="265"/>
      <c r="J8" s="265"/>
      <c r="K8" s="79" t="s">
        <v>42</v>
      </c>
      <c r="L8" s="79" t="s">
        <v>43</v>
      </c>
      <c r="M8" s="79" t="s">
        <v>35</v>
      </c>
      <c r="N8" s="265"/>
      <c r="O8" s="265"/>
      <c r="P8" s="265"/>
      <c r="Q8" s="79" t="s">
        <v>42</v>
      </c>
      <c r="R8" s="79" t="s">
        <v>43</v>
      </c>
      <c r="S8" s="80" t="s">
        <v>35</v>
      </c>
    </row>
    <row r="9" spans="1:19" s="84" customFormat="1" ht="12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84" customFormat="1" ht="21.9" customHeight="1">
      <c r="A10" s="91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27.716797644353601</v>
      </c>
      <c r="C11" s="161">
        <v>14.3334596817717</v>
      </c>
      <c r="D11" s="161">
        <v>34.443576034763801</v>
      </c>
      <c r="E11" s="161">
        <v>36.123811471870503</v>
      </c>
      <c r="F11" s="161">
        <v>30.5158862199794</v>
      </c>
      <c r="G11" s="161">
        <v>21.136546755753301</v>
      </c>
      <c r="H11" s="161">
        <v>27.714789443489199</v>
      </c>
      <c r="I11" s="161">
        <v>14.317869658716999</v>
      </c>
      <c r="J11" s="161">
        <v>34.444628635053199</v>
      </c>
      <c r="K11" s="161">
        <v>36.123811066011399</v>
      </c>
      <c r="L11" s="161">
        <v>30.5158862199794</v>
      </c>
      <c r="M11" s="161">
        <v>21.145821643369899</v>
      </c>
      <c r="N11" s="161">
        <v>36.940997847118801</v>
      </c>
      <c r="O11" s="161">
        <v>40.749215260697497</v>
      </c>
      <c r="P11" s="161">
        <v>4.8397776418496102E-2</v>
      </c>
      <c r="Q11" s="161">
        <v>46.543438749545601</v>
      </c>
      <c r="R11" s="161">
        <v>0</v>
      </c>
      <c r="S11" s="161">
        <v>0</v>
      </c>
    </row>
    <row r="12" spans="1:19" s="34" customFormat="1" ht="41.4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 t="s">
        <v>100</v>
      </c>
      <c r="R12" s="103" t="s">
        <v>100</v>
      </c>
      <c r="S12" s="103" t="s">
        <v>100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34" customFormat="1">
      <c r="A14" s="37" t="s">
        <v>11</v>
      </c>
      <c r="B14" s="103">
        <v>37.057895109403297</v>
      </c>
      <c r="C14" s="103">
        <v>38.468254469520403</v>
      </c>
      <c r="D14" s="103">
        <v>36.9735421307522</v>
      </c>
      <c r="E14" s="103">
        <v>38.770029562669897</v>
      </c>
      <c r="F14" s="103">
        <v>35.122485037364797</v>
      </c>
      <c r="G14" s="103">
        <v>23.1061791631242</v>
      </c>
      <c r="H14" s="103">
        <v>37.056403435695699</v>
      </c>
      <c r="I14" s="103">
        <v>38.444475263910199</v>
      </c>
      <c r="J14" s="103">
        <v>36.9735421307522</v>
      </c>
      <c r="K14" s="103">
        <v>38.770029562669897</v>
      </c>
      <c r="L14" s="103">
        <v>35.122485037364797</v>
      </c>
      <c r="M14" s="103">
        <v>23.1061791631242</v>
      </c>
      <c r="N14" s="103">
        <v>50.886632023180397</v>
      </c>
      <c r="O14" s="103">
        <v>50.886632023180397</v>
      </c>
      <c r="P14" s="103">
        <v>0</v>
      </c>
      <c r="Q14" s="103">
        <v>0</v>
      </c>
      <c r="R14" s="103">
        <v>0</v>
      </c>
      <c r="S14" s="103">
        <v>0</v>
      </c>
    </row>
    <row r="15" spans="1:19" s="28" customFormat="1">
      <c r="A15" s="37" t="s">
        <v>12</v>
      </c>
      <c r="B15" s="103">
        <v>36.764894152462197</v>
      </c>
      <c r="C15" s="103">
        <v>44.659398442966697</v>
      </c>
      <c r="D15" s="103">
        <v>36.456058519605698</v>
      </c>
      <c r="E15" s="103">
        <v>39.034237009635</v>
      </c>
      <c r="F15" s="103">
        <v>28.061241728506701</v>
      </c>
      <c r="G15" s="103">
        <v>12.085423673642</v>
      </c>
      <c r="H15" s="103">
        <v>36.7645543147081</v>
      </c>
      <c r="I15" s="103">
        <v>44.6538932677174</v>
      </c>
      <c r="J15" s="103">
        <v>36.456058519605698</v>
      </c>
      <c r="K15" s="103">
        <v>39.0342370096349</v>
      </c>
      <c r="L15" s="103">
        <v>28.061241728506701</v>
      </c>
      <c r="M15" s="103">
        <v>12.085423673642</v>
      </c>
      <c r="N15" s="103">
        <v>56.986811194819801</v>
      </c>
      <c r="O15" s="103">
        <v>56.986811194819801</v>
      </c>
      <c r="P15" s="103">
        <v>0</v>
      </c>
      <c r="Q15" s="103">
        <v>0</v>
      </c>
      <c r="R15" s="103">
        <v>0</v>
      </c>
      <c r="S15" s="103">
        <v>0</v>
      </c>
    </row>
    <row r="16" spans="1:19" s="28" customFormat="1">
      <c r="A16" s="37" t="s">
        <v>13</v>
      </c>
      <c r="B16" s="103">
        <v>36.290083912212701</v>
      </c>
      <c r="C16" s="103">
        <v>39.295795773871397</v>
      </c>
      <c r="D16" s="103">
        <v>36.004222930570798</v>
      </c>
      <c r="E16" s="103">
        <v>36.1870596458009</v>
      </c>
      <c r="F16" s="103">
        <v>36.425661561791998</v>
      </c>
      <c r="G16" s="103">
        <v>27.5580995704908</v>
      </c>
      <c r="H16" s="103">
        <v>36.2894086861142</v>
      </c>
      <c r="I16" s="103">
        <v>39.291432005903999</v>
      </c>
      <c r="J16" s="103">
        <v>36.004222930570798</v>
      </c>
      <c r="K16" s="103">
        <v>36.1870596458009</v>
      </c>
      <c r="L16" s="103">
        <v>36.425661561791998</v>
      </c>
      <c r="M16" s="103">
        <v>27.5580995704908</v>
      </c>
      <c r="N16" s="103">
        <v>43.131777954315602</v>
      </c>
      <c r="O16" s="103">
        <v>43.131777954315602</v>
      </c>
      <c r="P16" s="103">
        <v>0</v>
      </c>
      <c r="Q16" s="103">
        <v>0</v>
      </c>
      <c r="R16" s="103">
        <v>0</v>
      </c>
      <c r="S16" s="103">
        <v>0</v>
      </c>
    </row>
    <row r="17" spans="1:19" s="28" customFormat="1">
      <c r="A17" s="37" t="s">
        <v>14</v>
      </c>
      <c r="B17" s="103">
        <v>38.629878291141601</v>
      </c>
      <c r="C17" s="103">
        <v>48.550589907466801</v>
      </c>
      <c r="D17" s="103">
        <v>37.530021856371803</v>
      </c>
      <c r="E17" s="103">
        <v>38.5318493761105</v>
      </c>
      <c r="F17" s="103">
        <v>12.8421094567819</v>
      </c>
      <c r="G17" s="103">
        <v>8.68650652879451</v>
      </c>
      <c r="H17" s="103">
        <v>38.623467336739402</v>
      </c>
      <c r="I17" s="103">
        <v>48.534879565982003</v>
      </c>
      <c r="J17" s="103">
        <v>37.530021856371803</v>
      </c>
      <c r="K17" s="103">
        <v>38.5318493761105</v>
      </c>
      <c r="L17" s="103">
        <v>12.8421094567819</v>
      </c>
      <c r="M17" s="103">
        <v>8.68650652879451</v>
      </c>
      <c r="N17" s="103">
        <v>51.743612742657298</v>
      </c>
      <c r="O17" s="103">
        <v>51.743612742657298</v>
      </c>
      <c r="P17" s="103">
        <v>0</v>
      </c>
      <c r="Q17" s="103">
        <v>0</v>
      </c>
      <c r="R17" s="103">
        <v>0</v>
      </c>
      <c r="S17" s="103">
        <v>0</v>
      </c>
    </row>
    <row r="18" spans="1:19" s="28" customFormat="1">
      <c r="A18" s="37" t="s">
        <v>15</v>
      </c>
      <c r="B18" s="103">
        <v>36.808161787674699</v>
      </c>
      <c r="C18" s="103">
        <v>38.501749138462898</v>
      </c>
      <c r="D18" s="103">
        <v>36.6830643480125</v>
      </c>
      <c r="E18" s="103">
        <v>38.507150476413102</v>
      </c>
      <c r="F18" s="103">
        <v>28.174630407483601</v>
      </c>
      <c r="G18" s="103">
        <v>22.635986448804498</v>
      </c>
      <c r="H18" s="103">
        <v>36.808752371093398</v>
      </c>
      <c r="I18" s="103">
        <v>38.513315352702598</v>
      </c>
      <c r="J18" s="103">
        <v>36.6830643480125</v>
      </c>
      <c r="K18" s="103">
        <v>38.507150476413102</v>
      </c>
      <c r="L18" s="103">
        <v>28.174630407483601</v>
      </c>
      <c r="M18" s="103">
        <v>22.635986448804498</v>
      </c>
      <c r="N18" s="103">
        <v>31.897932086390501</v>
      </c>
      <c r="O18" s="103">
        <v>31.897932086390501</v>
      </c>
      <c r="P18" s="103">
        <v>0</v>
      </c>
      <c r="Q18" s="103">
        <v>0</v>
      </c>
      <c r="R18" s="103"/>
      <c r="S18" s="103">
        <v>0</v>
      </c>
    </row>
    <row r="19" spans="1:19" s="28" customFormat="1">
      <c r="A19" s="37" t="s">
        <v>16</v>
      </c>
      <c r="B19" s="103">
        <v>37.250365129016402</v>
      </c>
      <c r="C19" s="103">
        <v>43.4466498712885</v>
      </c>
      <c r="D19" s="103">
        <v>36.928816602011501</v>
      </c>
      <c r="E19" s="103">
        <v>39.334490646748897</v>
      </c>
      <c r="F19" s="103">
        <v>30.187307744569701</v>
      </c>
      <c r="G19" s="103">
        <v>16.081857297895102</v>
      </c>
      <c r="H19" s="103">
        <v>37.250267331299</v>
      </c>
      <c r="I19" s="103">
        <v>43.447917648487099</v>
      </c>
      <c r="J19" s="103">
        <v>36.928816602011501</v>
      </c>
      <c r="K19" s="103">
        <v>39.334490646748897</v>
      </c>
      <c r="L19" s="103">
        <v>30.187307744569701</v>
      </c>
      <c r="M19" s="103">
        <v>16.081857297895102</v>
      </c>
      <c r="N19" s="103">
        <v>41.030417367700302</v>
      </c>
      <c r="O19" s="103">
        <v>41.030417367700302</v>
      </c>
      <c r="P19" s="103">
        <v>0</v>
      </c>
      <c r="Q19" s="103">
        <v>0</v>
      </c>
      <c r="R19" s="103">
        <v>0</v>
      </c>
      <c r="S19" s="103">
        <v>0</v>
      </c>
    </row>
    <row r="20" spans="1:19" s="28" customFormat="1">
      <c r="A20" s="37" t="s">
        <v>17</v>
      </c>
      <c r="B20" s="103">
        <v>37.928360405153299</v>
      </c>
      <c r="C20" s="103">
        <v>43.659439333947603</v>
      </c>
      <c r="D20" s="103">
        <v>36.961690218223701</v>
      </c>
      <c r="E20" s="103">
        <v>38.237340772647997</v>
      </c>
      <c r="F20" s="103">
        <v>24.796929128207999</v>
      </c>
      <c r="G20" s="103">
        <v>25.658690144935399</v>
      </c>
      <c r="H20" s="103">
        <v>37.924500764504799</v>
      </c>
      <c r="I20" s="103">
        <v>43.653297597259197</v>
      </c>
      <c r="J20" s="103">
        <v>36.961690218223701</v>
      </c>
      <c r="K20" s="103">
        <v>38.237340772647997</v>
      </c>
      <c r="L20" s="103">
        <v>24.796929128207999</v>
      </c>
      <c r="M20" s="103">
        <v>25.658690144935399</v>
      </c>
      <c r="N20" s="103">
        <v>45.361255843049101</v>
      </c>
      <c r="O20" s="103">
        <v>45.361255843049101</v>
      </c>
      <c r="P20" s="103">
        <v>0</v>
      </c>
      <c r="Q20" s="103">
        <v>0</v>
      </c>
      <c r="R20" s="103">
        <v>0</v>
      </c>
      <c r="S20" s="103">
        <v>0</v>
      </c>
    </row>
    <row r="21" spans="1:19" s="28" customFormat="1">
      <c r="A21" s="37" t="s">
        <v>18</v>
      </c>
      <c r="B21" s="103">
        <v>36.530122923759301</v>
      </c>
      <c r="C21" s="103">
        <v>41.927011245086902</v>
      </c>
      <c r="D21" s="103">
        <v>36.269104252143599</v>
      </c>
      <c r="E21" s="103">
        <v>38.789947811360101</v>
      </c>
      <c r="F21" s="103">
        <v>27.5326799913245</v>
      </c>
      <c r="G21" s="103">
        <v>16.472686126532299</v>
      </c>
      <c r="H21" s="103">
        <v>36.530836207215998</v>
      </c>
      <c r="I21" s="103">
        <v>41.966599866091201</v>
      </c>
      <c r="J21" s="103">
        <v>36.269104252143599</v>
      </c>
      <c r="K21" s="103">
        <v>38.789947811360101</v>
      </c>
      <c r="L21" s="103">
        <v>27.5326799913245</v>
      </c>
      <c r="M21" s="103">
        <v>16.472686126532299</v>
      </c>
      <c r="N21" s="103">
        <v>33.047478431326901</v>
      </c>
      <c r="O21" s="103">
        <v>33.047478431326901</v>
      </c>
      <c r="P21" s="103">
        <v>0</v>
      </c>
      <c r="Q21" s="103">
        <v>0</v>
      </c>
      <c r="R21" s="103">
        <v>0</v>
      </c>
      <c r="S21" s="103">
        <v>0</v>
      </c>
    </row>
    <row r="22" spans="1:19" s="28" customFormat="1">
      <c r="A22" s="37" t="s">
        <v>19</v>
      </c>
      <c r="B22" s="103">
        <v>19.083308170277199</v>
      </c>
      <c r="C22" s="103">
        <v>11.408028896967201</v>
      </c>
      <c r="D22" s="103">
        <v>29.510002128617501</v>
      </c>
      <c r="E22" s="103">
        <v>31.046320233360198</v>
      </c>
      <c r="F22" s="103">
        <v>27.3988136456367</v>
      </c>
      <c r="G22" s="103">
        <v>21.391616309426901</v>
      </c>
      <c r="H22" s="103">
        <v>19.078919755067901</v>
      </c>
      <c r="I22" s="103">
        <v>11.3972756874089</v>
      </c>
      <c r="J22" s="103">
        <v>29.5107320557481</v>
      </c>
      <c r="K22" s="103">
        <v>31.0463178630113</v>
      </c>
      <c r="L22" s="103">
        <v>27.3988136456367</v>
      </c>
      <c r="M22" s="103">
        <v>21.396669591306299</v>
      </c>
      <c r="N22" s="103">
        <v>39.060911223398897</v>
      </c>
      <c r="O22" s="103">
        <v>41.0232151550616</v>
      </c>
      <c r="P22" s="103">
        <v>0.17770498557470199</v>
      </c>
      <c r="Q22" s="103">
        <v>52</v>
      </c>
      <c r="R22" s="103">
        <v>0</v>
      </c>
      <c r="S22" s="103">
        <v>0</v>
      </c>
    </row>
    <row r="23" spans="1:19" s="28" customFormat="1">
      <c r="A23" s="20" t="s">
        <v>20</v>
      </c>
      <c r="B23" s="103">
        <v>37.5432368313962</v>
      </c>
      <c r="C23" s="103">
        <v>39.408221100296103</v>
      </c>
      <c r="D23" s="103">
        <v>37.4421028039974</v>
      </c>
      <c r="E23" s="103">
        <v>38.512464453108599</v>
      </c>
      <c r="F23" s="103">
        <v>30.035890031853199</v>
      </c>
      <c r="G23" s="103">
        <v>30.111937075397901</v>
      </c>
      <c r="H23" s="103">
        <v>37.545362829504697</v>
      </c>
      <c r="I23" s="103">
        <v>39.453010531079897</v>
      </c>
      <c r="J23" s="103">
        <v>37.4421028039974</v>
      </c>
      <c r="K23" s="103">
        <v>38.512464453108599</v>
      </c>
      <c r="L23" s="103">
        <v>30.035890031853199</v>
      </c>
      <c r="M23" s="103">
        <v>30.111937075397901</v>
      </c>
      <c r="N23" s="103">
        <v>14.747928506734199</v>
      </c>
      <c r="O23" s="103">
        <v>14.747928506734199</v>
      </c>
      <c r="P23" s="103">
        <v>0</v>
      </c>
      <c r="Q23" s="103">
        <v>0</v>
      </c>
      <c r="R23" s="103">
        <v>0</v>
      </c>
      <c r="S23" s="103">
        <v>0</v>
      </c>
    </row>
    <row r="24" spans="1:19" s="28" customFormat="1">
      <c r="A24" s="20" t="s">
        <v>21</v>
      </c>
      <c r="B24" s="103">
        <v>37.623526602422203</v>
      </c>
      <c r="C24" s="103">
        <v>50.777189400088702</v>
      </c>
      <c r="D24" s="103">
        <v>37.6031820782921</v>
      </c>
      <c r="E24" s="103">
        <v>38.2549230154032</v>
      </c>
      <c r="F24" s="103">
        <v>9.8804881485668794</v>
      </c>
      <c r="G24" s="103">
        <v>12.49</v>
      </c>
      <c r="H24" s="103">
        <v>37.623441070506601</v>
      </c>
      <c r="I24" s="103">
        <v>50.754304720418197</v>
      </c>
      <c r="J24" s="103">
        <v>37.6031820782921</v>
      </c>
      <c r="K24" s="103">
        <v>38.2549230154032</v>
      </c>
      <c r="L24" s="103">
        <v>9.8804881485668794</v>
      </c>
      <c r="M24" s="103">
        <v>12.49</v>
      </c>
      <c r="N24" s="103">
        <v>60</v>
      </c>
      <c r="O24" s="103">
        <v>60</v>
      </c>
      <c r="P24" s="103">
        <v>0</v>
      </c>
      <c r="Q24" s="103">
        <v>0</v>
      </c>
      <c r="R24" s="103">
        <v>0</v>
      </c>
      <c r="S24" s="103">
        <v>0</v>
      </c>
    </row>
    <row r="25" spans="1:19" s="28" customFormat="1">
      <c r="A25" s="20" t="s">
        <v>22</v>
      </c>
      <c r="B25" s="103">
        <v>39.028269927466901</v>
      </c>
      <c r="C25" s="103">
        <v>41.451790587516101</v>
      </c>
      <c r="D25" s="103">
        <v>38.847942223153602</v>
      </c>
      <c r="E25" s="103">
        <v>40.105408563645497</v>
      </c>
      <c r="F25" s="103">
        <v>42.257056813467202</v>
      </c>
      <c r="G25" s="103">
        <v>18.234984377533099</v>
      </c>
      <c r="H25" s="103">
        <v>39.040737806413098</v>
      </c>
      <c r="I25" s="103">
        <v>41.472917431327801</v>
      </c>
      <c r="J25" s="103">
        <v>38.859927538564499</v>
      </c>
      <c r="K25" s="103">
        <v>40.1054093333533</v>
      </c>
      <c r="L25" s="103">
        <v>42.257056813467202</v>
      </c>
      <c r="M25" s="103">
        <v>18.3154626965981</v>
      </c>
      <c r="N25" s="103">
        <v>5.3705249895259204</v>
      </c>
      <c r="O25" s="103">
        <v>23.893658079934202</v>
      </c>
      <c r="P25" s="103">
        <v>0</v>
      </c>
      <c r="Q25" s="103">
        <v>0</v>
      </c>
      <c r="R25" s="103">
        <v>0</v>
      </c>
      <c r="S25" s="103">
        <v>0</v>
      </c>
    </row>
    <row r="26" spans="1:19" s="28" customFormat="1">
      <c r="A26" s="20" t="s">
        <v>23</v>
      </c>
      <c r="B26" s="103">
        <v>38.278225911542499</v>
      </c>
      <c r="C26" s="103">
        <v>35.523181853766701</v>
      </c>
      <c r="D26" s="103">
        <v>38.515044679810401</v>
      </c>
      <c r="E26" s="103">
        <v>38.939550257951502</v>
      </c>
      <c r="F26" s="103">
        <v>36.632604735341197</v>
      </c>
      <c r="G26" s="103">
        <v>34.274355461908797</v>
      </c>
      <c r="H26" s="103">
        <v>38.284949406272901</v>
      </c>
      <c r="I26" s="103">
        <v>35.596265929677102</v>
      </c>
      <c r="J26" s="103">
        <v>38.515044679810401</v>
      </c>
      <c r="K26" s="103">
        <v>38.939550257951502</v>
      </c>
      <c r="L26" s="103">
        <v>36.632604735341197</v>
      </c>
      <c r="M26" s="103">
        <v>34.274355461908797</v>
      </c>
      <c r="N26" s="103">
        <v>19.0245663096659</v>
      </c>
      <c r="O26" s="103">
        <v>19.0245663096659</v>
      </c>
      <c r="P26" s="103">
        <v>0</v>
      </c>
      <c r="Q26" s="103">
        <v>0</v>
      </c>
      <c r="R26" s="103">
        <v>0</v>
      </c>
      <c r="S26" s="103">
        <v>0</v>
      </c>
    </row>
    <row r="27" spans="1:19" s="28" customFormat="1">
      <c r="A27" s="20" t="s">
        <v>24</v>
      </c>
      <c r="B27" s="103">
        <v>37.092872946278</v>
      </c>
      <c r="C27" s="103">
        <v>39.836435316078898</v>
      </c>
      <c r="D27" s="103">
        <v>36.773178131798701</v>
      </c>
      <c r="E27" s="103">
        <v>38.676026514289099</v>
      </c>
      <c r="F27" s="103">
        <v>26.472347735771901</v>
      </c>
      <c r="G27" s="103">
        <v>22.251768931973601</v>
      </c>
      <c r="H27" s="103">
        <v>37.089374003680497</v>
      </c>
      <c r="I27" s="103">
        <v>39.823762402157797</v>
      </c>
      <c r="J27" s="103">
        <v>36.773178081034601</v>
      </c>
      <c r="K27" s="103">
        <v>38.676026462773102</v>
      </c>
      <c r="L27" s="103">
        <v>26.472347735771901</v>
      </c>
      <c r="M27" s="103">
        <v>22.251768931973601</v>
      </c>
      <c r="N27" s="103">
        <v>41.485570264639897</v>
      </c>
      <c r="O27" s="103">
        <v>41.4855308183459</v>
      </c>
      <c r="P27" s="103">
        <v>52</v>
      </c>
      <c r="Q27" s="103">
        <v>52</v>
      </c>
      <c r="R27" s="103">
        <v>0</v>
      </c>
      <c r="S27" s="103">
        <v>0</v>
      </c>
    </row>
    <row r="28" spans="1:19" s="28" customFormat="1">
      <c r="A28" s="20" t="s">
        <v>25</v>
      </c>
      <c r="B28" s="103">
        <v>37.270019615228001</v>
      </c>
      <c r="C28" s="103">
        <v>40.388420234867503</v>
      </c>
      <c r="D28" s="103">
        <v>37.048484802826898</v>
      </c>
      <c r="E28" s="103">
        <v>38.425842517444103</v>
      </c>
      <c r="F28" s="103">
        <v>31.6741222707536</v>
      </c>
      <c r="G28" s="103">
        <v>25.8636233596105</v>
      </c>
      <c r="H28" s="103">
        <v>37.268828977689502</v>
      </c>
      <c r="I28" s="103">
        <v>40.377581076152197</v>
      </c>
      <c r="J28" s="103">
        <v>37.048484802826898</v>
      </c>
      <c r="K28" s="103">
        <v>38.425842517444103</v>
      </c>
      <c r="L28" s="103">
        <v>31.6741222707536</v>
      </c>
      <c r="M28" s="103">
        <v>25.8636233596105</v>
      </c>
      <c r="N28" s="103">
        <v>45.115988408778897</v>
      </c>
      <c r="O28" s="103">
        <v>45.115988408778897</v>
      </c>
      <c r="P28" s="103">
        <v>0</v>
      </c>
      <c r="Q28" s="103">
        <v>0</v>
      </c>
      <c r="R28" s="103">
        <v>0</v>
      </c>
      <c r="S28" s="103">
        <v>0</v>
      </c>
    </row>
    <row r="29" spans="1:19" s="28" customFormat="1">
      <c r="A29" s="20" t="s">
        <v>26</v>
      </c>
      <c r="B29" s="103">
        <v>36.760759513578201</v>
      </c>
      <c r="C29" s="103">
        <v>46.3880875099916</v>
      </c>
      <c r="D29" s="103">
        <v>36.277633846186397</v>
      </c>
      <c r="E29" s="103">
        <v>38.652027174855697</v>
      </c>
      <c r="F29" s="103">
        <v>29.528779904363699</v>
      </c>
      <c r="G29" s="103">
        <v>12.2465912207537</v>
      </c>
      <c r="H29" s="103">
        <v>36.761967041080297</v>
      </c>
      <c r="I29" s="103">
        <v>46.440991013324698</v>
      </c>
      <c r="J29" s="103">
        <v>36.277633846186397</v>
      </c>
      <c r="K29" s="103">
        <v>38.652027174855697</v>
      </c>
      <c r="L29" s="103">
        <v>29.528779904363699</v>
      </c>
      <c r="M29" s="103">
        <v>12.2465912207537</v>
      </c>
      <c r="N29" s="103">
        <v>27.91070286339</v>
      </c>
      <c r="O29" s="103">
        <v>27.91070286339</v>
      </c>
      <c r="P29" s="103">
        <v>0</v>
      </c>
      <c r="Q29" s="103">
        <v>0</v>
      </c>
      <c r="R29" s="103">
        <v>0</v>
      </c>
      <c r="S29" s="103">
        <v>0</v>
      </c>
    </row>
    <row r="30" spans="1:19" s="28" customFormat="1">
      <c r="A30" s="20" t="s">
        <v>27</v>
      </c>
      <c r="B30" s="103">
        <v>37.501208399104698</v>
      </c>
      <c r="C30" s="103">
        <v>41.395404211307202</v>
      </c>
      <c r="D30" s="103">
        <v>37.254331621054298</v>
      </c>
      <c r="E30" s="103">
        <v>38.704760560200597</v>
      </c>
      <c r="F30" s="103">
        <v>27.236809108236798</v>
      </c>
      <c r="G30" s="103">
        <v>25.130846195854598</v>
      </c>
      <c r="H30" s="103">
        <v>37.500364140410802</v>
      </c>
      <c r="I30" s="103">
        <v>41.384519859202697</v>
      </c>
      <c r="J30" s="103">
        <v>37.254331621054298</v>
      </c>
      <c r="K30" s="103">
        <v>38.704760560200498</v>
      </c>
      <c r="L30" s="103">
        <v>27.236809108236798</v>
      </c>
      <c r="M30" s="103">
        <v>25.130846195854598</v>
      </c>
      <c r="N30" s="103">
        <v>54.2850625910933</v>
      </c>
      <c r="O30" s="103">
        <v>54.2850625910933</v>
      </c>
      <c r="P30" s="103">
        <v>0</v>
      </c>
      <c r="Q30" s="103">
        <v>0</v>
      </c>
      <c r="R30" s="103">
        <v>0</v>
      </c>
      <c r="S30" s="103">
        <v>0</v>
      </c>
    </row>
    <row r="31" spans="1:19" s="28" customFormat="1">
      <c r="A31" s="20" t="s">
        <v>28</v>
      </c>
      <c r="B31" s="103">
        <v>37.570728458932599</v>
      </c>
      <c r="C31" s="103">
        <v>40.200968333210497</v>
      </c>
      <c r="D31" s="103">
        <v>37.424308834468697</v>
      </c>
      <c r="E31" s="103">
        <v>39.192760925378302</v>
      </c>
      <c r="F31" s="103">
        <v>29.635665797320598</v>
      </c>
      <c r="G31" s="103">
        <v>21.536097021057699</v>
      </c>
      <c r="H31" s="103">
        <v>37.571554045282298</v>
      </c>
      <c r="I31" s="103">
        <v>40.220359566310201</v>
      </c>
      <c r="J31" s="103">
        <v>37.424308834468697</v>
      </c>
      <c r="K31" s="103">
        <v>39.192760925378302</v>
      </c>
      <c r="L31" s="103">
        <v>29.635665797320598</v>
      </c>
      <c r="M31" s="103">
        <v>21.536097021057699</v>
      </c>
      <c r="N31" s="103">
        <v>26.4685811625789</v>
      </c>
      <c r="O31" s="103">
        <v>26.4685811625789</v>
      </c>
      <c r="P31" s="103">
        <v>0</v>
      </c>
      <c r="Q31" s="103">
        <v>0</v>
      </c>
      <c r="R31" s="103">
        <v>0</v>
      </c>
      <c r="S31" s="103">
        <v>0</v>
      </c>
    </row>
    <row r="32" spans="1:19" s="28" customFormat="1">
      <c r="A32" s="20" t="s">
        <v>29</v>
      </c>
      <c r="B32" s="103">
        <v>37.3253312393824</v>
      </c>
      <c r="C32" s="103">
        <v>41.501161961692503</v>
      </c>
      <c r="D32" s="103">
        <v>37.057807794255098</v>
      </c>
      <c r="E32" s="103">
        <v>38.311800275553601</v>
      </c>
      <c r="F32" s="103">
        <v>24.563345715201901</v>
      </c>
      <c r="G32" s="103">
        <v>26.2422372480167</v>
      </c>
      <c r="H32" s="103">
        <v>37.322891541005497</v>
      </c>
      <c r="I32" s="103">
        <v>41.472012715008603</v>
      </c>
      <c r="J32" s="103">
        <v>37.0578095513115</v>
      </c>
      <c r="K32" s="103">
        <v>38.311802281618199</v>
      </c>
      <c r="L32" s="103">
        <v>24.563345715201901</v>
      </c>
      <c r="M32" s="103">
        <v>26.2422372480167</v>
      </c>
      <c r="N32" s="103">
        <v>52.067230107693199</v>
      </c>
      <c r="O32" s="103">
        <v>52.081255289816902</v>
      </c>
      <c r="P32" s="103">
        <v>0</v>
      </c>
      <c r="Q32" s="103">
        <v>0</v>
      </c>
      <c r="R32" s="103">
        <v>0</v>
      </c>
      <c r="S32" s="103">
        <v>0</v>
      </c>
    </row>
    <row r="33" spans="1:19" s="28" customFormat="1">
      <c r="A33" s="20" t="s">
        <v>30</v>
      </c>
      <c r="B33" s="103">
        <v>38.412183973730997</v>
      </c>
      <c r="C33" s="103">
        <v>46.987588033085203</v>
      </c>
      <c r="D33" s="103">
        <v>38.078543562556</v>
      </c>
      <c r="E33" s="103">
        <v>39.135548344828798</v>
      </c>
      <c r="F33" s="103">
        <v>25.067030207190701</v>
      </c>
      <c r="G33" s="103">
        <v>17.189178315165499</v>
      </c>
      <c r="H33" s="103">
        <v>38.404482940100898</v>
      </c>
      <c r="I33" s="103">
        <v>46.964439088506303</v>
      </c>
      <c r="J33" s="103">
        <v>38.078543562556</v>
      </c>
      <c r="K33" s="103">
        <v>39.135548344828798</v>
      </c>
      <c r="L33" s="103">
        <v>25.067030207190701</v>
      </c>
      <c r="M33" s="103">
        <v>17.189178315165499</v>
      </c>
      <c r="N33" s="103">
        <v>48.0502845530009</v>
      </c>
      <c r="O33" s="103">
        <v>48.0502845530009</v>
      </c>
      <c r="P33" s="103">
        <v>0</v>
      </c>
      <c r="Q33" s="103">
        <v>0</v>
      </c>
      <c r="R33" s="103">
        <v>0</v>
      </c>
      <c r="S33" s="103">
        <v>0</v>
      </c>
    </row>
    <row r="34" spans="1:19" s="28" customFormat="1">
      <c r="A34" s="20" t="s">
        <v>31</v>
      </c>
      <c r="B34" s="103">
        <v>35.815453996438798</v>
      </c>
      <c r="C34" s="103">
        <v>40.307705497349701</v>
      </c>
      <c r="D34" s="103">
        <v>35.593256099756601</v>
      </c>
      <c r="E34" s="103">
        <v>38.228255271972699</v>
      </c>
      <c r="F34" s="103">
        <v>24.19791823113</v>
      </c>
      <c r="G34" s="103">
        <v>17.1450447591426</v>
      </c>
      <c r="H34" s="103">
        <v>35.814111424071399</v>
      </c>
      <c r="I34" s="103">
        <v>40.288651880886498</v>
      </c>
      <c r="J34" s="103">
        <v>35.593256099756601</v>
      </c>
      <c r="K34" s="103">
        <v>38.228255271972699</v>
      </c>
      <c r="L34" s="103">
        <v>24.19791823113</v>
      </c>
      <c r="M34" s="103">
        <v>17.1450447591426</v>
      </c>
      <c r="N34" s="103">
        <v>49.3274909260127</v>
      </c>
      <c r="O34" s="103">
        <v>49.3274909260127</v>
      </c>
      <c r="P34" s="103">
        <v>0</v>
      </c>
      <c r="Q34" s="103">
        <v>0</v>
      </c>
      <c r="R34" s="103">
        <v>0</v>
      </c>
      <c r="S34" s="103">
        <v>0</v>
      </c>
    </row>
    <row r="35" spans="1:19" s="28" customFormat="1">
      <c r="A35" s="20" t="s">
        <v>32</v>
      </c>
      <c r="B35" s="103">
        <v>36.523765378388497</v>
      </c>
      <c r="C35" s="103">
        <v>38.170356607456696</v>
      </c>
      <c r="D35" s="103">
        <v>36.433079321227403</v>
      </c>
      <c r="E35" s="103">
        <v>38.6738413960991</v>
      </c>
      <c r="F35" s="103">
        <v>24.977274247388301</v>
      </c>
      <c r="G35" s="103">
        <v>22.7823090968601</v>
      </c>
      <c r="H35" s="103">
        <v>36.522844136970598</v>
      </c>
      <c r="I35" s="103">
        <v>38.154253183861996</v>
      </c>
      <c r="J35" s="103">
        <v>36.433079321227403</v>
      </c>
      <c r="K35" s="103">
        <v>38.6738413960991</v>
      </c>
      <c r="L35" s="103">
        <v>24.977274247388301</v>
      </c>
      <c r="M35" s="103">
        <v>22.7823090968601</v>
      </c>
      <c r="N35" s="103">
        <v>55.1600307731416</v>
      </c>
      <c r="O35" s="103">
        <v>55.1600307731416</v>
      </c>
      <c r="P35" s="103">
        <v>0</v>
      </c>
      <c r="Q35" s="103">
        <v>0</v>
      </c>
      <c r="R35" s="103">
        <v>0</v>
      </c>
      <c r="S35" s="103">
        <v>0</v>
      </c>
    </row>
    <row r="36" spans="1:19" s="28" customFormat="1">
      <c r="A36" s="20" t="s">
        <v>33</v>
      </c>
      <c r="B36" s="103">
        <v>37.680896264290901</v>
      </c>
      <c r="C36" s="103">
        <v>47.8229399049536</v>
      </c>
      <c r="D36" s="103">
        <v>37.180511909810598</v>
      </c>
      <c r="E36" s="103">
        <v>38.949613886453598</v>
      </c>
      <c r="F36" s="103">
        <v>31.471187837594101</v>
      </c>
      <c r="G36" s="103">
        <v>13.817506693665299</v>
      </c>
      <c r="H36" s="103">
        <v>37.6797324209262</v>
      </c>
      <c r="I36" s="103">
        <v>47.810190535861203</v>
      </c>
      <c r="J36" s="103">
        <v>37.180511909810598</v>
      </c>
      <c r="K36" s="103">
        <v>38.949613886453598</v>
      </c>
      <c r="L36" s="103">
        <v>31.471187837594101</v>
      </c>
      <c r="M36" s="103">
        <v>13.817506693665299</v>
      </c>
      <c r="N36" s="103">
        <v>58.569825412786201</v>
      </c>
      <c r="O36" s="103">
        <v>58.569825412786201</v>
      </c>
      <c r="P36" s="103">
        <v>0</v>
      </c>
      <c r="Q36" s="103">
        <v>0</v>
      </c>
      <c r="R36" s="103">
        <v>0</v>
      </c>
      <c r="S36" s="103">
        <v>0</v>
      </c>
    </row>
    <row r="37" spans="1:19" s="28" customFormat="1">
      <c r="A37" s="20" t="s">
        <v>34</v>
      </c>
      <c r="B37" s="103">
        <v>36.181229121460802</v>
      </c>
      <c r="C37" s="103">
        <v>40.807247639518401</v>
      </c>
      <c r="D37" s="103">
        <v>35.883846067257998</v>
      </c>
      <c r="E37" s="103">
        <v>38.854549345819699</v>
      </c>
      <c r="F37" s="103">
        <v>26.056411893351399</v>
      </c>
      <c r="G37" s="103">
        <v>16.955447300177699</v>
      </c>
      <c r="H37" s="103">
        <v>36.181774198507902</v>
      </c>
      <c r="I37" s="103">
        <v>40.824006289765698</v>
      </c>
      <c r="J37" s="103">
        <v>35.883846067257998</v>
      </c>
      <c r="K37" s="103">
        <v>38.854549345819699</v>
      </c>
      <c r="L37" s="103">
        <v>26.056411893351399</v>
      </c>
      <c r="M37" s="103">
        <v>16.955447300177699</v>
      </c>
      <c r="N37" s="103">
        <v>30.7654797544754</v>
      </c>
      <c r="O37" s="103">
        <v>30.7654797544754</v>
      </c>
      <c r="P37" s="103">
        <v>0</v>
      </c>
      <c r="Q37" s="103">
        <v>0</v>
      </c>
      <c r="R37" s="103">
        <v>0</v>
      </c>
      <c r="S37" s="103">
        <v>0</v>
      </c>
    </row>
    <row r="38" spans="1:19" s="87" customFormat="1" ht="3.75" customHeight="1">
      <c r="A38" s="92"/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</row>
    <row r="39" spans="1:19" s="87" customFormat="1" ht="3.75" customHeight="1">
      <c r="A39" s="88"/>
    </row>
    <row r="40" spans="1:19" s="87" customFormat="1" ht="12.75" customHeight="1">
      <c r="A40" s="264" t="s">
        <v>96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</row>
    <row r="41" spans="1:19" s="87" customFormat="1" ht="3.75" customHeight="1">
      <c r="A41" s="88"/>
    </row>
  </sheetData>
  <mergeCells count="22"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40:S40"/>
    <mergeCell ref="O6:S6"/>
    <mergeCell ref="C7:C8"/>
    <mergeCell ref="D7:D8"/>
    <mergeCell ref="E7:G7"/>
    <mergeCell ref="I7:I8"/>
    <mergeCell ref="J7:J8"/>
    <mergeCell ref="K7:M7"/>
    <mergeCell ref="O7:O8"/>
    <mergeCell ref="P7:P8"/>
    <mergeCell ref="Q7:S7"/>
  </mergeCells>
  <hyperlinks>
    <hyperlink ref="A2:S2" location="region!A2" display="Процентні ставки за новими кредитами1 домашнім господарства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CM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9" customWidth="1"/>
    <col min="2" max="16" width="8.88671875" style="27" customWidth="1"/>
    <col min="17" max="240" width="9.109375" style="27"/>
    <col min="241" max="241" width="3" style="27" bestFit="1" customWidth="1"/>
    <col min="242" max="242" width="23.88671875" style="27" customWidth="1"/>
    <col min="243" max="257" width="8.88671875" style="27" customWidth="1"/>
    <col min="258" max="496" width="9.109375" style="27"/>
    <col min="497" max="497" width="3" style="27" bestFit="1" customWidth="1"/>
    <col min="498" max="498" width="23.88671875" style="27" customWidth="1"/>
    <col min="499" max="513" width="8.88671875" style="27" customWidth="1"/>
    <col min="514" max="752" width="9.109375" style="27"/>
    <col min="753" max="753" width="3" style="27" bestFit="1" customWidth="1"/>
    <col min="754" max="754" width="23.88671875" style="27" customWidth="1"/>
    <col min="755" max="769" width="8.88671875" style="27" customWidth="1"/>
    <col min="770" max="1008" width="9.109375" style="27"/>
    <col min="1009" max="1009" width="3" style="27" bestFit="1" customWidth="1"/>
    <col min="1010" max="1010" width="23.88671875" style="27" customWidth="1"/>
    <col min="1011" max="1025" width="8.88671875" style="27" customWidth="1"/>
    <col min="1026" max="1264" width="9.109375" style="27"/>
    <col min="1265" max="1265" width="3" style="27" bestFit="1" customWidth="1"/>
    <col min="1266" max="1266" width="23.88671875" style="27" customWidth="1"/>
    <col min="1267" max="1281" width="8.88671875" style="27" customWidth="1"/>
    <col min="1282" max="1520" width="9.109375" style="27"/>
    <col min="1521" max="1521" width="3" style="27" bestFit="1" customWidth="1"/>
    <col min="1522" max="1522" width="23.88671875" style="27" customWidth="1"/>
    <col min="1523" max="1537" width="8.88671875" style="27" customWidth="1"/>
    <col min="1538" max="1776" width="9.109375" style="27"/>
    <col min="1777" max="1777" width="3" style="27" bestFit="1" customWidth="1"/>
    <col min="1778" max="1778" width="23.88671875" style="27" customWidth="1"/>
    <col min="1779" max="1793" width="8.88671875" style="27" customWidth="1"/>
    <col min="1794" max="2032" width="9.109375" style="27"/>
    <col min="2033" max="2033" width="3" style="27" bestFit="1" customWidth="1"/>
    <col min="2034" max="2034" width="23.88671875" style="27" customWidth="1"/>
    <col min="2035" max="2049" width="8.88671875" style="27" customWidth="1"/>
    <col min="2050" max="2288" width="9.109375" style="27"/>
    <col min="2289" max="2289" width="3" style="27" bestFit="1" customWidth="1"/>
    <col min="2290" max="2290" width="23.88671875" style="27" customWidth="1"/>
    <col min="2291" max="2305" width="8.88671875" style="27" customWidth="1"/>
    <col min="2306" max="2544" width="9.109375" style="27"/>
    <col min="2545" max="2545" width="3" style="27" bestFit="1" customWidth="1"/>
    <col min="2546" max="2546" width="23.88671875" style="27" customWidth="1"/>
    <col min="2547" max="2561" width="8.88671875" style="27" customWidth="1"/>
    <col min="2562" max="2800" width="9.109375" style="27"/>
    <col min="2801" max="2801" width="3" style="27" bestFit="1" customWidth="1"/>
    <col min="2802" max="2802" width="23.88671875" style="27" customWidth="1"/>
    <col min="2803" max="2817" width="8.88671875" style="27" customWidth="1"/>
    <col min="2818" max="3056" width="9.109375" style="27"/>
    <col min="3057" max="3057" width="3" style="27" bestFit="1" customWidth="1"/>
    <col min="3058" max="3058" width="23.88671875" style="27" customWidth="1"/>
    <col min="3059" max="3073" width="8.88671875" style="27" customWidth="1"/>
    <col min="3074" max="3312" width="9.109375" style="27"/>
    <col min="3313" max="3313" width="3" style="27" bestFit="1" customWidth="1"/>
    <col min="3314" max="3314" width="23.88671875" style="27" customWidth="1"/>
    <col min="3315" max="3329" width="8.88671875" style="27" customWidth="1"/>
    <col min="3330" max="3568" width="9.109375" style="27"/>
    <col min="3569" max="3569" width="3" style="27" bestFit="1" customWidth="1"/>
    <col min="3570" max="3570" width="23.88671875" style="27" customWidth="1"/>
    <col min="3571" max="3585" width="8.88671875" style="27" customWidth="1"/>
    <col min="3586" max="3824" width="9.109375" style="27"/>
    <col min="3825" max="3825" width="3" style="27" bestFit="1" customWidth="1"/>
    <col min="3826" max="3826" width="23.88671875" style="27" customWidth="1"/>
    <col min="3827" max="3841" width="8.88671875" style="27" customWidth="1"/>
    <col min="3842" max="4080" width="9.109375" style="27"/>
    <col min="4081" max="4081" width="3" style="27" bestFit="1" customWidth="1"/>
    <col min="4082" max="4082" width="23.88671875" style="27" customWidth="1"/>
    <col min="4083" max="4097" width="8.88671875" style="27" customWidth="1"/>
    <col min="4098" max="4336" width="9.109375" style="27"/>
    <col min="4337" max="4337" width="3" style="27" bestFit="1" customWidth="1"/>
    <col min="4338" max="4338" width="23.88671875" style="27" customWidth="1"/>
    <col min="4339" max="4353" width="8.88671875" style="27" customWidth="1"/>
    <col min="4354" max="4592" width="9.109375" style="27"/>
    <col min="4593" max="4593" width="3" style="27" bestFit="1" customWidth="1"/>
    <col min="4594" max="4594" width="23.88671875" style="27" customWidth="1"/>
    <col min="4595" max="4609" width="8.88671875" style="27" customWidth="1"/>
    <col min="4610" max="4848" width="9.109375" style="27"/>
    <col min="4849" max="4849" width="3" style="27" bestFit="1" customWidth="1"/>
    <col min="4850" max="4850" width="23.88671875" style="27" customWidth="1"/>
    <col min="4851" max="4865" width="8.88671875" style="27" customWidth="1"/>
    <col min="4866" max="5104" width="9.109375" style="27"/>
    <col min="5105" max="5105" width="3" style="27" bestFit="1" customWidth="1"/>
    <col min="5106" max="5106" width="23.88671875" style="27" customWidth="1"/>
    <col min="5107" max="5121" width="8.88671875" style="27" customWidth="1"/>
    <col min="5122" max="5360" width="9.109375" style="27"/>
    <col min="5361" max="5361" width="3" style="27" bestFit="1" customWidth="1"/>
    <col min="5362" max="5362" width="23.88671875" style="27" customWidth="1"/>
    <col min="5363" max="5377" width="8.88671875" style="27" customWidth="1"/>
    <col min="5378" max="5616" width="9.109375" style="27"/>
    <col min="5617" max="5617" width="3" style="27" bestFit="1" customWidth="1"/>
    <col min="5618" max="5618" width="23.88671875" style="27" customWidth="1"/>
    <col min="5619" max="5633" width="8.88671875" style="27" customWidth="1"/>
    <col min="5634" max="5872" width="9.109375" style="27"/>
    <col min="5873" max="5873" width="3" style="27" bestFit="1" customWidth="1"/>
    <col min="5874" max="5874" width="23.88671875" style="27" customWidth="1"/>
    <col min="5875" max="5889" width="8.88671875" style="27" customWidth="1"/>
    <col min="5890" max="6128" width="9.109375" style="27"/>
    <col min="6129" max="6129" width="3" style="27" bestFit="1" customWidth="1"/>
    <col min="6130" max="6130" width="23.88671875" style="27" customWidth="1"/>
    <col min="6131" max="6145" width="8.88671875" style="27" customWidth="1"/>
    <col min="6146" max="6384" width="9.109375" style="27"/>
    <col min="6385" max="6385" width="3" style="27" bestFit="1" customWidth="1"/>
    <col min="6386" max="6386" width="23.88671875" style="27" customWidth="1"/>
    <col min="6387" max="6401" width="8.88671875" style="27" customWidth="1"/>
    <col min="6402" max="6640" width="9.109375" style="27"/>
    <col min="6641" max="6641" width="3" style="27" bestFit="1" customWidth="1"/>
    <col min="6642" max="6642" width="23.88671875" style="27" customWidth="1"/>
    <col min="6643" max="6657" width="8.88671875" style="27" customWidth="1"/>
    <col min="6658" max="6896" width="9.109375" style="27"/>
    <col min="6897" max="6897" width="3" style="27" bestFit="1" customWidth="1"/>
    <col min="6898" max="6898" width="23.88671875" style="27" customWidth="1"/>
    <col min="6899" max="6913" width="8.88671875" style="27" customWidth="1"/>
    <col min="6914" max="7152" width="9.109375" style="27"/>
    <col min="7153" max="7153" width="3" style="27" bestFit="1" customWidth="1"/>
    <col min="7154" max="7154" width="23.88671875" style="27" customWidth="1"/>
    <col min="7155" max="7169" width="8.88671875" style="27" customWidth="1"/>
    <col min="7170" max="7408" width="9.109375" style="27"/>
    <col min="7409" max="7409" width="3" style="27" bestFit="1" customWidth="1"/>
    <col min="7410" max="7410" width="23.88671875" style="27" customWidth="1"/>
    <col min="7411" max="7425" width="8.88671875" style="27" customWidth="1"/>
    <col min="7426" max="7664" width="9.109375" style="27"/>
    <col min="7665" max="7665" width="3" style="27" bestFit="1" customWidth="1"/>
    <col min="7666" max="7666" width="23.88671875" style="27" customWidth="1"/>
    <col min="7667" max="7681" width="8.88671875" style="27" customWidth="1"/>
    <col min="7682" max="7920" width="9.109375" style="27"/>
    <col min="7921" max="7921" width="3" style="27" bestFit="1" customWidth="1"/>
    <col min="7922" max="7922" width="23.88671875" style="27" customWidth="1"/>
    <col min="7923" max="7937" width="8.88671875" style="27" customWidth="1"/>
    <col min="7938" max="8176" width="9.109375" style="27"/>
    <col min="8177" max="8177" width="3" style="27" bestFit="1" customWidth="1"/>
    <col min="8178" max="8178" width="23.88671875" style="27" customWidth="1"/>
    <col min="8179" max="8193" width="8.88671875" style="27" customWidth="1"/>
    <col min="8194" max="8432" width="9.109375" style="27"/>
    <col min="8433" max="8433" width="3" style="27" bestFit="1" customWidth="1"/>
    <col min="8434" max="8434" width="23.88671875" style="27" customWidth="1"/>
    <col min="8435" max="8449" width="8.88671875" style="27" customWidth="1"/>
    <col min="8450" max="8688" width="9.109375" style="27"/>
    <col min="8689" max="8689" width="3" style="27" bestFit="1" customWidth="1"/>
    <col min="8690" max="8690" width="23.88671875" style="27" customWidth="1"/>
    <col min="8691" max="8705" width="8.88671875" style="27" customWidth="1"/>
    <col min="8706" max="8944" width="9.109375" style="27"/>
    <col min="8945" max="8945" width="3" style="27" bestFit="1" customWidth="1"/>
    <col min="8946" max="8946" width="23.88671875" style="27" customWidth="1"/>
    <col min="8947" max="8961" width="8.88671875" style="27" customWidth="1"/>
    <col min="8962" max="9200" width="9.109375" style="27"/>
    <col min="9201" max="9201" width="3" style="27" bestFit="1" customWidth="1"/>
    <col min="9202" max="9202" width="23.88671875" style="27" customWidth="1"/>
    <col min="9203" max="9217" width="8.88671875" style="27" customWidth="1"/>
    <col min="9218" max="9456" width="9.109375" style="27"/>
    <col min="9457" max="9457" width="3" style="27" bestFit="1" customWidth="1"/>
    <col min="9458" max="9458" width="23.88671875" style="27" customWidth="1"/>
    <col min="9459" max="9473" width="8.88671875" style="27" customWidth="1"/>
    <col min="9474" max="9712" width="9.109375" style="27"/>
    <col min="9713" max="9713" width="3" style="27" bestFit="1" customWidth="1"/>
    <col min="9714" max="9714" width="23.88671875" style="27" customWidth="1"/>
    <col min="9715" max="9729" width="8.88671875" style="27" customWidth="1"/>
    <col min="9730" max="9968" width="9.109375" style="27"/>
    <col min="9969" max="9969" width="3" style="27" bestFit="1" customWidth="1"/>
    <col min="9970" max="9970" width="23.88671875" style="27" customWidth="1"/>
    <col min="9971" max="9985" width="8.88671875" style="27" customWidth="1"/>
    <col min="9986" max="10224" width="9.109375" style="27"/>
    <col min="10225" max="10225" width="3" style="27" bestFit="1" customWidth="1"/>
    <col min="10226" max="10226" width="23.88671875" style="27" customWidth="1"/>
    <col min="10227" max="10241" width="8.88671875" style="27" customWidth="1"/>
    <col min="10242" max="10480" width="9.109375" style="27"/>
    <col min="10481" max="10481" width="3" style="27" bestFit="1" customWidth="1"/>
    <col min="10482" max="10482" width="23.88671875" style="27" customWidth="1"/>
    <col min="10483" max="10497" width="8.88671875" style="27" customWidth="1"/>
    <col min="10498" max="10736" width="9.109375" style="27"/>
    <col min="10737" max="10737" width="3" style="27" bestFit="1" customWidth="1"/>
    <col min="10738" max="10738" width="23.88671875" style="27" customWidth="1"/>
    <col min="10739" max="10753" width="8.88671875" style="27" customWidth="1"/>
    <col min="10754" max="10992" width="9.109375" style="27"/>
    <col min="10993" max="10993" width="3" style="27" bestFit="1" customWidth="1"/>
    <col min="10994" max="10994" width="23.88671875" style="27" customWidth="1"/>
    <col min="10995" max="11009" width="8.88671875" style="27" customWidth="1"/>
    <col min="11010" max="11248" width="9.109375" style="27"/>
    <col min="11249" max="11249" width="3" style="27" bestFit="1" customWidth="1"/>
    <col min="11250" max="11250" width="23.88671875" style="27" customWidth="1"/>
    <col min="11251" max="11265" width="8.88671875" style="27" customWidth="1"/>
    <col min="11266" max="11504" width="9.109375" style="27"/>
    <col min="11505" max="11505" width="3" style="27" bestFit="1" customWidth="1"/>
    <col min="11506" max="11506" width="23.88671875" style="27" customWidth="1"/>
    <col min="11507" max="11521" width="8.88671875" style="27" customWidth="1"/>
    <col min="11522" max="11760" width="9.109375" style="27"/>
    <col min="11761" max="11761" width="3" style="27" bestFit="1" customWidth="1"/>
    <col min="11762" max="11762" width="23.88671875" style="27" customWidth="1"/>
    <col min="11763" max="11777" width="8.88671875" style="27" customWidth="1"/>
    <col min="11778" max="12016" width="9.109375" style="27"/>
    <col min="12017" max="12017" width="3" style="27" bestFit="1" customWidth="1"/>
    <col min="12018" max="12018" width="23.88671875" style="27" customWidth="1"/>
    <col min="12019" max="12033" width="8.88671875" style="27" customWidth="1"/>
    <col min="12034" max="12272" width="9.109375" style="27"/>
    <col min="12273" max="12273" width="3" style="27" bestFit="1" customWidth="1"/>
    <col min="12274" max="12274" width="23.88671875" style="27" customWidth="1"/>
    <col min="12275" max="12289" width="8.88671875" style="27" customWidth="1"/>
    <col min="12290" max="12528" width="9.109375" style="27"/>
    <col min="12529" max="12529" width="3" style="27" bestFit="1" customWidth="1"/>
    <col min="12530" max="12530" width="23.88671875" style="27" customWidth="1"/>
    <col min="12531" max="12545" width="8.88671875" style="27" customWidth="1"/>
    <col min="12546" max="12784" width="9.109375" style="27"/>
    <col min="12785" max="12785" width="3" style="27" bestFit="1" customWidth="1"/>
    <col min="12786" max="12786" width="23.88671875" style="27" customWidth="1"/>
    <col min="12787" max="12801" width="8.88671875" style="27" customWidth="1"/>
    <col min="12802" max="13040" width="9.109375" style="27"/>
    <col min="13041" max="13041" width="3" style="27" bestFit="1" customWidth="1"/>
    <col min="13042" max="13042" width="23.88671875" style="27" customWidth="1"/>
    <col min="13043" max="13057" width="8.88671875" style="27" customWidth="1"/>
    <col min="13058" max="13296" width="9.109375" style="27"/>
    <col min="13297" max="13297" width="3" style="27" bestFit="1" customWidth="1"/>
    <col min="13298" max="13298" width="23.88671875" style="27" customWidth="1"/>
    <col min="13299" max="13313" width="8.88671875" style="27" customWidth="1"/>
    <col min="13314" max="13552" width="9.109375" style="27"/>
    <col min="13553" max="13553" width="3" style="27" bestFit="1" customWidth="1"/>
    <col min="13554" max="13554" width="23.88671875" style="27" customWidth="1"/>
    <col min="13555" max="13569" width="8.88671875" style="27" customWidth="1"/>
    <col min="13570" max="13808" width="9.109375" style="27"/>
    <col min="13809" max="13809" width="3" style="27" bestFit="1" customWidth="1"/>
    <col min="13810" max="13810" width="23.88671875" style="27" customWidth="1"/>
    <col min="13811" max="13825" width="8.88671875" style="27" customWidth="1"/>
    <col min="13826" max="14064" width="9.109375" style="27"/>
    <col min="14065" max="14065" width="3" style="27" bestFit="1" customWidth="1"/>
    <col min="14066" max="14066" width="23.88671875" style="27" customWidth="1"/>
    <col min="14067" max="14081" width="8.88671875" style="27" customWidth="1"/>
    <col min="14082" max="14320" width="9.109375" style="27"/>
    <col min="14321" max="14321" width="3" style="27" bestFit="1" customWidth="1"/>
    <col min="14322" max="14322" width="23.88671875" style="27" customWidth="1"/>
    <col min="14323" max="14337" width="8.88671875" style="27" customWidth="1"/>
    <col min="14338" max="14576" width="9.109375" style="27"/>
    <col min="14577" max="14577" width="3" style="27" bestFit="1" customWidth="1"/>
    <col min="14578" max="14578" width="23.88671875" style="27" customWidth="1"/>
    <col min="14579" max="14593" width="8.88671875" style="27" customWidth="1"/>
    <col min="14594" max="14832" width="9.109375" style="27"/>
    <col min="14833" max="14833" width="3" style="27" bestFit="1" customWidth="1"/>
    <col min="14834" max="14834" width="23.88671875" style="27" customWidth="1"/>
    <col min="14835" max="14849" width="8.88671875" style="27" customWidth="1"/>
    <col min="14850" max="15088" width="9.109375" style="27"/>
    <col min="15089" max="15089" width="3" style="27" bestFit="1" customWidth="1"/>
    <col min="15090" max="15090" width="23.88671875" style="27" customWidth="1"/>
    <col min="15091" max="15105" width="8.88671875" style="27" customWidth="1"/>
    <col min="15106" max="15344" width="9.109375" style="27"/>
    <col min="15345" max="15345" width="3" style="27" bestFit="1" customWidth="1"/>
    <col min="15346" max="15346" width="23.88671875" style="27" customWidth="1"/>
    <col min="15347" max="15361" width="8.88671875" style="27" customWidth="1"/>
    <col min="15362" max="15600" width="9.109375" style="27"/>
    <col min="15601" max="15601" width="3" style="27" bestFit="1" customWidth="1"/>
    <col min="15602" max="15602" width="23.88671875" style="27" customWidth="1"/>
    <col min="15603" max="15617" width="8.88671875" style="27" customWidth="1"/>
    <col min="15618" max="15856" width="9.109375" style="27"/>
    <col min="15857" max="15857" width="3" style="27" bestFit="1" customWidth="1"/>
    <col min="15858" max="15858" width="23.88671875" style="27" customWidth="1"/>
    <col min="15859" max="15873" width="8.88671875" style="27" customWidth="1"/>
    <col min="15874" max="16112" width="9.109375" style="27"/>
    <col min="16113" max="16113" width="3" style="27" bestFit="1" customWidth="1"/>
    <col min="16114" max="16114" width="23.88671875" style="27" customWidth="1"/>
    <col min="16115" max="16129" width="8.88671875" style="27" customWidth="1"/>
    <col min="16130" max="16384" width="9.109375" style="27"/>
  </cols>
  <sheetData>
    <row r="1" spans="1:91">
      <c r="O1" s="243" t="s">
        <v>61</v>
      </c>
      <c r="P1" s="243"/>
    </row>
    <row r="2" spans="1:91" ht="15" customHeight="1">
      <c r="A2" s="266" t="s">
        <v>82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91">
      <c r="A3" s="89" t="s">
        <v>98</v>
      </c>
    </row>
    <row r="4" spans="1:91">
      <c r="A4" s="95"/>
    </row>
    <row r="5" spans="1:91" s="77" customFormat="1" ht="12.75" customHeight="1">
      <c r="A5" s="267" t="s">
        <v>5</v>
      </c>
      <c r="B5" s="268" t="s">
        <v>6</v>
      </c>
      <c r="C5" s="269" t="s">
        <v>41</v>
      </c>
      <c r="D5" s="270"/>
      <c r="E5" s="270"/>
      <c r="F5" s="271"/>
      <c r="G5" s="268" t="s">
        <v>37</v>
      </c>
      <c r="H5" s="268"/>
      <c r="I5" s="268"/>
      <c r="J5" s="268"/>
      <c r="K5" s="268"/>
      <c r="L5" s="268"/>
      <c r="M5" s="268"/>
      <c r="N5" s="268"/>
      <c r="O5" s="268"/>
      <c r="P5" s="272"/>
    </row>
    <row r="6" spans="1:91" s="78" customFormat="1">
      <c r="A6" s="226"/>
      <c r="B6" s="265"/>
      <c r="C6" s="230"/>
      <c r="D6" s="231"/>
      <c r="E6" s="231"/>
      <c r="F6" s="232"/>
      <c r="G6" s="265" t="s">
        <v>2</v>
      </c>
      <c r="H6" s="265"/>
      <c r="I6" s="265"/>
      <c r="J6" s="265"/>
      <c r="K6" s="265"/>
      <c r="L6" s="265" t="s">
        <v>47</v>
      </c>
      <c r="M6" s="265"/>
      <c r="N6" s="265"/>
      <c r="O6" s="265"/>
      <c r="P6" s="233"/>
    </row>
    <row r="7" spans="1:91" s="78" customFormat="1" ht="12.75" customHeight="1">
      <c r="A7" s="226"/>
      <c r="B7" s="265"/>
      <c r="C7" s="235"/>
      <c r="D7" s="236"/>
      <c r="E7" s="236"/>
      <c r="F7" s="246"/>
      <c r="G7" s="265" t="s">
        <v>38</v>
      </c>
      <c r="H7" s="233" t="s">
        <v>41</v>
      </c>
      <c r="I7" s="234"/>
      <c r="J7" s="234"/>
      <c r="K7" s="247"/>
      <c r="L7" s="265" t="s">
        <v>38</v>
      </c>
      <c r="M7" s="233" t="s">
        <v>41</v>
      </c>
      <c r="N7" s="234"/>
      <c r="O7" s="234"/>
      <c r="P7" s="234"/>
    </row>
    <row r="8" spans="1:91" s="78" customFormat="1" ht="41.4">
      <c r="A8" s="226"/>
      <c r="B8" s="265"/>
      <c r="C8" s="141" t="s">
        <v>45</v>
      </c>
      <c r="D8" s="141" t="s">
        <v>42</v>
      </c>
      <c r="E8" s="141" t="s">
        <v>48</v>
      </c>
      <c r="F8" s="141" t="s">
        <v>46</v>
      </c>
      <c r="G8" s="265"/>
      <c r="H8" s="141" t="s">
        <v>45</v>
      </c>
      <c r="I8" s="141" t="s">
        <v>42</v>
      </c>
      <c r="J8" s="141" t="s">
        <v>48</v>
      </c>
      <c r="K8" s="141" t="s">
        <v>46</v>
      </c>
      <c r="L8" s="265"/>
      <c r="M8" s="141" t="s">
        <v>45</v>
      </c>
      <c r="N8" s="141" t="s">
        <v>42</v>
      </c>
      <c r="O8" s="141" t="s">
        <v>48</v>
      </c>
      <c r="P8" s="139" t="s">
        <v>46</v>
      </c>
    </row>
    <row r="9" spans="1:91" s="84" customFormat="1" ht="12">
      <c r="A9" s="81">
        <v>1</v>
      </c>
      <c r="B9" s="127">
        <v>2</v>
      </c>
      <c r="C9" s="130">
        <v>3</v>
      </c>
      <c r="D9" s="127">
        <v>4</v>
      </c>
      <c r="E9" s="130">
        <v>5</v>
      </c>
      <c r="F9" s="127">
        <v>6</v>
      </c>
      <c r="G9" s="130">
        <v>7</v>
      </c>
      <c r="H9" s="127">
        <v>8</v>
      </c>
      <c r="I9" s="130">
        <v>9</v>
      </c>
      <c r="J9" s="127">
        <v>10</v>
      </c>
      <c r="K9" s="130">
        <v>11</v>
      </c>
      <c r="L9" s="127">
        <v>12</v>
      </c>
      <c r="M9" s="130">
        <v>13</v>
      </c>
      <c r="N9" s="127">
        <v>14</v>
      </c>
      <c r="O9" s="130">
        <v>15</v>
      </c>
      <c r="P9" s="128">
        <v>16</v>
      </c>
    </row>
    <row r="10" spans="1:91" s="98" customFormat="1" ht="21.9" customHeight="1">
      <c r="A10" s="96"/>
      <c r="B10" s="131" t="s">
        <v>44</v>
      </c>
      <c r="C10" s="13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91" s="34" customFormat="1">
      <c r="A11" s="15" t="s">
        <v>6</v>
      </c>
      <c r="B11" s="161">
        <v>7.9990712934426904</v>
      </c>
      <c r="C11" s="161">
        <v>3.9066990722736601</v>
      </c>
      <c r="D11" s="161">
        <v>8.1600343104958704</v>
      </c>
      <c r="E11" s="161">
        <v>10.292167083198899</v>
      </c>
      <c r="F11" s="161">
        <v>0.93247269501722296</v>
      </c>
      <c r="G11" s="161">
        <v>9.7264879225254308</v>
      </c>
      <c r="H11" s="161">
        <v>4.1962677635713703</v>
      </c>
      <c r="I11" s="161">
        <v>9.9425273959456604</v>
      </c>
      <c r="J11" s="161">
        <v>13.277123833756701</v>
      </c>
      <c r="K11" s="161">
        <v>14.976735784316499</v>
      </c>
      <c r="L11" s="161">
        <v>0.85093822864666502</v>
      </c>
      <c r="M11" s="161">
        <v>0.10359636291622901</v>
      </c>
      <c r="N11" s="161">
        <v>0.86589520860630698</v>
      </c>
      <c r="O11" s="161">
        <v>1.54276420171401</v>
      </c>
      <c r="P11" s="161">
        <v>0.162455033739629</v>
      </c>
      <c r="Q11" s="103"/>
    </row>
    <row r="12" spans="1:91" s="34" customFormat="1" ht="27.6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  <c r="Q12" s="103"/>
    </row>
    <row r="13" spans="1:91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91" s="34" customFormat="1">
      <c r="A14" s="37" t="s">
        <v>11</v>
      </c>
      <c r="B14" s="103">
        <v>10.170834549464599</v>
      </c>
      <c r="C14" s="103">
        <v>5.2204082363904396</v>
      </c>
      <c r="D14" s="103">
        <v>10.333555638737</v>
      </c>
      <c r="E14" s="103">
        <v>11.078725847664399</v>
      </c>
      <c r="F14" s="103">
        <v>12.8139625043232</v>
      </c>
      <c r="G14" s="103">
        <v>11.0651837083301</v>
      </c>
      <c r="H14" s="103">
        <v>5.44435168325559</v>
      </c>
      <c r="I14" s="103">
        <v>11.243739870597601</v>
      </c>
      <c r="J14" s="103">
        <v>13.5269576411402</v>
      </c>
      <c r="K14" s="103">
        <v>15.745522530808</v>
      </c>
      <c r="L14" s="103">
        <v>1.73183039549312</v>
      </c>
      <c r="M14" s="103">
        <v>1.02354133778579E-2</v>
      </c>
      <c r="N14" s="103">
        <v>1.77284889506176</v>
      </c>
      <c r="O14" s="103">
        <v>1.30320377910053</v>
      </c>
      <c r="P14" s="103">
        <v>0.71334218183416898</v>
      </c>
      <c r="Q14" s="103"/>
    </row>
    <row r="15" spans="1:91" s="99" customFormat="1">
      <c r="A15" s="37" t="s">
        <v>12</v>
      </c>
      <c r="B15" s="103">
        <v>9.1685706360531398</v>
      </c>
      <c r="C15" s="103">
        <v>7.5782278994316199</v>
      </c>
      <c r="D15" s="103">
        <v>9.1986965095770401</v>
      </c>
      <c r="E15" s="103">
        <v>11.8192517654839</v>
      </c>
      <c r="F15" s="103">
        <v>13.028099196032199</v>
      </c>
      <c r="G15" s="103">
        <v>9.7392319601601098</v>
      </c>
      <c r="H15" s="103">
        <v>7.7570277156313701</v>
      </c>
      <c r="I15" s="103">
        <v>9.7772826568794393</v>
      </c>
      <c r="J15" s="103">
        <v>13.5718226633578</v>
      </c>
      <c r="K15" s="103">
        <v>13.8037753403576</v>
      </c>
      <c r="L15" s="103">
        <v>1.04903474080057</v>
      </c>
      <c r="M15" s="103">
        <v>2.2078723349469101E-2</v>
      </c>
      <c r="N15" s="103">
        <v>1.0686588061839799</v>
      </c>
      <c r="O15" s="103">
        <v>0.95883252968021904</v>
      </c>
      <c r="P15" s="103">
        <v>2.2567818285684602</v>
      </c>
      <c r="Q15" s="103"/>
      <c r="R15" s="34"/>
      <c r="S15" s="34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</row>
    <row r="16" spans="1:91" s="28" customFormat="1">
      <c r="A16" s="37" t="s">
        <v>13</v>
      </c>
      <c r="B16" s="103">
        <v>7.9834843982114201</v>
      </c>
      <c r="C16" s="103">
        <v>4.6746386291061599</v>
      </c>
      <c r="D16" s="103">
        <v>8.0454716308835703</v>
      </c>
      <c r="E16" s="103">
        <v>10.429256437251601</v>
      </c>
      <c r="F16" s="103">
        <v>12.8064287466665</v>
      </c>
      <c r="G16" s="103">
        <v>10.4859921027656</v>
      </c>
      <c r="H16" s="103">
        <v>5.07779575618998</v>
      </c>
      <c r="I16" s="103">
        <v>10.6455455635175</v>
      </c>
      <c r="J16" s="103">
        <v>12.814581300601199</v>
      </c>
      <c r="K16" s="103">
        <v>14.1615857869855</v>
      </c>
      <c r="L16" s="103">
        <v>0.48741553353394101</v>
      </c>
      <c r="M16" s="103">
        <v>1.5041312012296601E-2</v>
      </c>
      <c r="N16" s="103">
        <v>0.48270578022155403</v>
      </c>
      <c r="O16" s="103">
        <v>1.28945848947791</v>
      </c>
      <c r="P16" s="103">
        <v>2.5583492594364001</v>
      </c>
      <c r="Q16" s="103"/>
    </row>
    <row r="17" spans="1:17" s="28" customFormat="1">
      <c r="A17" s="37" t="s">
        <v>14</v>
      </c>
      <c r="B17" s="103">
        <v>9.3713782924119595</v>
      </c>
      <c r="C17" s="103">
        <v>3.3844985174703401</v>
      </c>
      <c r="D17" s="103">
        <v>9.5057768051124292</v>
      </c>
      <c r="E17" s="103">
        <v>11.6899638454098</v>
      </c>
      <c r="F17" s="103">
        <v>13.942054433711199</v>
      </c>
      <c r="G17" s="103">
        <v>10.323549758288101</v>
      </c>
      <c r="H17" s="103">
        <v>4.6081149204763596</v>
      </c>
      <c r="I17" s="103">
        <v>10.3707999161913</v>
      </c>
      <c r="J17" s="103">
        <v>13.147806614003301</v>
      </c>
      <c r="K17" s="103">
        <v>14.348933893583601</v>
      </c>
      <c r="L17" s="103">
        <v>1.57560417290513</v>
      </c>
      <c r="M17" s="103">
        <v>1.2497200497092799E-2</v>
      </c>
      <c r="N17" s="103">
        <v>1.80351956292088</v>
      </c>
      <c r="O17" s="103">
        <v>1.03049982304189</v>
      </c>
      <c r="P17" s="103">
        <v>0.7</v>
      </c>
      <c r="Q17" s="103"/>
    </row>
    <row r="18" spans="1:17" s="28" customFormat="1">
      <c r="A18" s="37" t="s">
        <v>15</v>
      </c>
      <c r="B18" s="103">
        <v>9.4435277074190207</v>
      </c>
      <c r="C18" s="103">
        <v>3.5576148080874699</v>
      </c>
      <c r="D18" s="103">
        <v>9.7190978749513199</v>
      </c>
      <c r="E18" s="103">
        <v>10.8318966782521</v>
      </c>
      <c r="F18" s="103">
        <v>15.5691415432975</v>
      </c>
      <c r="G18" s="103">
        <v>9.9294668910477295</v>
      </c>
      <c r="H18" s="103">
        <v>3.8542891133098598</v>
      </c>
      <c r="I18" s="103">
        <v>10.1820402499244</v>
      </c>
      <c r="J18" s="103">
        <v>12.4060698142686</v>
      </c>
      <c r="K18" s="103">
        <v>15.604128835105</v>
      </c>
      <c r="L18" s="103">
        <v>0.80175188489901705</v>
      </c>
      <c r="M18" s="103">
        <v>1.9646092882225599E-2</v>
      </c>
      <c r="N18" s="103">
        <v>0.83652346432216795</v>
      </c>
      <c r="O18" s="103">
        <v>1.1936805071980501</v>
      </c>
      <c r="P18" s="103">
        <v>0.8</v>
      </c>
      <c r="Q18" s="103"/>
    </row>
    <row r="19" spans="1:17" s="28" customFormat="1">
      <c r="A19" s="37" t="s">
        <v>16</v>
      </c>
      <c r="B19" s="103">
        <v>9.0274204130256503</v>
      </c>
      <c r="C19" s="103">
        <v>3.8430540763171299</v>
      </c>
      <c r="D19" s="103">
        <v>9.1524267265393497</v>
      </c>
      <c r="E19" s="103">
        <v>11.358082189141401</v>
      </c>
      <c r="F19" s="103">
        <v>8.9319567217285307</v>
      </c>
      <c r="G19" s="103">
        <v>9.8678199303901408</v>
      </c>
      <c r="H19" s="103">
        <v>4.2843497199160003</v>
      </c>
      <c r="I19" s="103">
        <v>9.9875921356241104</v>
      </c>
      <c r="J19" s="103">
        <v>12.7832775836085</v>
      </c>
      <c r="K19" s="103">
        <v>13.490140550040101</v>
      </c>
      <c r="L19" s="103">
        <v>0.80006944915975198</v>
      </c>
      <c r="M19" s="103">
        <v>2.4304763185449801E-2</v>
      </c>
      <c r="N19" s="103">
        <v>0.78645630050403004</v>
      </c>
      <c r="O19" s="103">
        <v>1.67585917237562</v>
      </c>
      <c r="P19" s="103">
        <v>3.0305737529017298</v>
      </c>
      <c r="Q19" s="103"/>
    </row>
    <row r="20" spans="1:17" s="28" customFormat="1">
      <c r="A20" s="37" t="s">
        <v>17</v>
      </c>
      <c r="B20" s="103">
        <v>9.7154748654017808</v>
      </c>
      <c r="C20" s="103">
        <v>3.9948708036511502</v>
      </c>
      <c r="D20" s="103">
        <v>9.9674458158917805</v>
      </c>
      <c r="E20" s="103">
        <v>12.183733275796699</v>
      </c>
      <c r="F20" s="103">
        <v>15.1207058603518</v>
      </c>
      <c r="G20" s="103">
        <v>10.9142952362069</v>
      </c>
      <c r="H20" s="103">
        <v>5.0508791672183904</v>
      </c>
      <c r="I20" s="103">
        <v>11.128303501106</v>
      </c>
      <c r="J20" s="103">
        <v>13.869468302343799</v>
      </c>
      <c r="K20" s="103">
        <v>16.530936357164801</v>
      </c>
      <c r="L20" s="103">
        <v>0.82121938990601795</v>
      </c>
      <c r="M20" s="103">
        <v>1.43761274474687E-2</v>
      </c>
      <c r="N20" s="103">
        <v>0.88713940219497101</v>
      </c>
      <c r="O20" s="103">
        <v>1.35199749469529</v>
      </c>
      <c r="P20" s="103">
        <v>2.8</v>
      </c>
      <c r="Q20" s="103"/>
    </row>
    <row r="21" spans="1:17" s="28" customFormat="1">
      <c r="A21" s="37" t="s">
        <v>18</v>
      </c>
      <c r="B21" s="103">
        <v>9.8034009879401296</v>
      </c>
      <c r="C21" s="103">
        <v>6.6992282228083999</v>
      </c>
      <c r="D21" s="103">
        <v>9.9844579617057008</v>
      </c>
      <c r="E21" s="103">
        <v>12.103555267974601</v>
      </c>
      <c r="F21" s="103">
        <v>12.6495285395221</v>
      </c>
      <c r="G21" s="103">
        <v>10.5672602716556</v>
      </c>
      <c r="H21" s="103">
        <v>7.1680011415930496</v>
      </c>
      <c r="I21" s="103">
        <v>10.7593571343526</v>
      </c>
      <c r="J21" s="103">
        <v>13.5888391080367</v>
      </c>
      <c r="K21" s="103">
        <v>12.672703531188599</v>
      </c>
      <c r="L21" s="103">
        <v>0.97769860471574399</v>
      </c>
      <c r="M21" s="103">
        <v>1.6548887678550599E-2</v>
      </c>
      <c r="N21" s="103">
        <v>1.0331840245480099</v>
      </c>
      <c r="O21" s="103">
        <v>1.1952931693358699</v>
      </c>
      <c r="P21" s="103">
        <v>0.13497882638811501</v>
      </c>
      <c r="Q21" s="103"/>
    </row>
    <row r="22" spans="1:17" s="28" customFormat="1">
      <c r="A22" s="37" t="s">
        <v>19</v>
      </c>
      <c r="B22" s="103">
        <v>7.6860439209688858</v>
      </c>
      <c r="C22" s="103">
        <v>3.2725938274684427</v>
      </c>
      <c r="D22" s="103">
        <v>7.8669291702135906</v>
      </c>
      <c r="E22" s="103">
        <v>9.1616846366265587</v>
      </c>
      <c r="F22" s="103">
        <v>0.69279344397777687</v>
      </c>
      <c r="G22" s="103">
        <v>9.5206297717206585</v>
      </c>
      <c r="H22" s="103">
        <v>3.4994039680691524</v>
      </c>
      <c r="I22" s="103">
        <v>9.760436517958631</v>
      </c>
      <c r="J22" s="103">
        <v>13.674533083880389</v>
      </c>
      <c r="K22" s="103">
        <v>15.19388827948927</v>
      </c>
      <c r="L22" s="103">
        <v>0.87061152515684948</v>
      </c>
      <c r="M22" s="103">
        <v>0.11483339061279721</v>
      </c>
      <c r="N22" s="103">
        <v>0.8887607470626675</v>
      </c>
      <c r="O22" s="103">
        <v>1.6725366103280603</v>
      </c>
      <c r="P22" s="103">
        <v>3.0513294191521201</v>
      </c>
      <c r="Q22" s="103"/>
    </row>
    <row r="23" spans="1:17" s="28" customFormat="1">
      <c r="A23" s="20" t="s">
        <v>20</v>
      </c>
      <c r="B23" s="103">
        <v>5.3810271726936598</v>
      </c>
      <c r="C23" s="103">
        <v>4.0956089403676801</v>
      </c>
      <c r="D23" s="103">
        <v>5.3160765098091298</v>
      </c>
      <c r="E23" s="103">
        <v>11.3421057345405</v>
      </c>
      <c r="F23" s="103">
        <v>13.1421590189026</v>
      </c>
      <c r="G23" s="103">
        <v>9.2278640962658098</v>
      </c>
      <c r="H23" s="103">
        <v>4.3217598863260802</v>
      </c>
      <c r="I23" s="103">
        <v>9.6805675813712604</v>
      </c>
      <c r="J23" s="103">
        <v>12.9291909401658</v>
      </c>
      <c r="K23" s="103">
        <v>13.1421590189026</v>
      </c>
      <c r="L23" s="103">
        <v>0.39557096814881898</v>
      </c>
      <c r="M23" s="103">
        <v>1.2165476822146099E-2</v>
      </c>
      <c r="N23" s="103">
        <v>0.39076771421944401</v>
      </c>
      <c r="O23" s="103">
        <v>1.4276926002965999</v>
      </c>
      <c r="P23" s="103" t="s">
        <v>99</v>
      </c>
      <c r="Q23" s="103"/>
    </row>
    <row r="24" spans="1:17" s="28" customFormat="1">
      <c r="A24" s="20" t="s">
        <v>21</v>
      </c>
      <c r="B24" s="103">
        <v>10.5664417332826</v>
      </c>
      <c r="C24" s="103">
        <v>3.3202420974583</v>
      </c>
      <c r="D24" s="103">
        <v>10.506363665093801</v>
      </c>
      <c r="E24" s="103">
        <v>10.968887769340499</v>
      </c>
      <c r="F24" s="103">
        <v>13.730735952461</v>
      </c>
      <c r="G24" s="103">
        <v>11.0688683086378</v>
      </c>
      <c r="H24" s="103">
        <v>3.3202420974583</v>
      </c>
      <c r="I24" s="103">
        <v>11.007239221154199</v>
      </c>
      <c r="J24" s="103">
        <v>11.4919042917039</v>
      </c>
      <c r="K24" s="103">
        <v>13.730735952461</v>
      </c>
      <c r="L24" s="103">
        <v>0.19736904453357301</v>
      </c>
      <c r="M24" s="103" t="s">
        <v>99</v>
      </c>
      <c r="N24" s="103">
        <v>0.14682310554581299</v>
      </c>
      <c r="O24" s="103">
        <v>0.55536456139050705</v>
      </c>
      <c r="P24" s="103" t="s">
        <v>99</v>
      </c>
      <c r="Q24" s="103"/>
    </row>
    <row r="25" spans="1:17" s="28" customFormat="1">
      <c r="A25" s="20" t="s">
        <v>22</v>
      </c>
      <c r="B25" s="103">
        <v>10.033511239749201</v>
      </c>
      <c r="C25" s="103">
        <v>7.84869650875092</v>
      </c>
      <c r="D25" s="103">
        <v>10.236036175691799</v>
      </c>
      <c r="E25" s="103">
        <v>11.160475038200399</v>
      </c>
      <c r="F25" s="103">
        <v>13.8294799545041</v>
      </c>
      <c r="G25" s="103">
        <v>10.6817457337312</v>
      </c>
      <c r="H25" s="103">
        <v>8.1087468393309106</v>
      </c>
      <c r="I25" s="103">
        <v>10.915638754942799</v>
      </c>
      <c r="J25" s="103">
        <v>13.3520562717344</v>
      </c>
      <c r="K25" s="103">
        <v>15.5779403720035</v>
      </c>
      <c r="L25" s="103">
        <v>0.98848946457825104</v>
      </c>
      <c r="M25" s="103">
        <v>1.21114005239939E-2</v>
      </c>
      <c r="N25" s="103">
        <v>1.00526041076229</v>
      </c>
      <c r="O25" s="103">
        <v>1.6876681785955601</v>
      </c>
      <c r="P25" s="103">
        <v>3.2545780640464099</v>
      </c>
      <c r="Q25" s="103"/>
    </row>
    <row r="26" spans="1:17" s="28" customFormat="1">
      <c r="A26" s="20" t="s">
        <v>23</v>
      </c>
      <c r="B26" s="103">
        <v>9.2940969945324596</v>
      </c>
      <c r="C26" s="103">
        <v>3.46137525702113</v>
      </c>
      <c r="D26" s="103">
        <v>10.0278030715589</v>
      </c>
      <c r="E26" s="103">
        <v>11.822057670432599</v>
      </c>
      <c r="F26" s="103">
        <v>15.954389814869099</v>
      </c>
      <c r="G26" s="103">
        <v>10.268907406669699</v>
      </c>
      <c r="H26" s="103">
        <v>3.8164102187937701</v>
      </c>
      <c r="I26" s="103">
        <v>11.0961123792762</v>
      </c>
      <c r="J26" s="103">
        <v>13.0548805696607</v>
      </c>
      <c r="K26" s="103">
        <v>16.285117923157799</v>
      </c>
      <c r="L26" s="103">
        <v>0.960495244163732</v>
      </c>
      <c r="M26" s="103">
        <v>1.0664877257986901E-2</v>
      </c>
      <c r="N26" s="103">
        <v>1.0647616267740501</v>
      </c>
      <c r="O26" s="103">
        <v>1.3376050354273299</v>
      </c>
      <c r="P26" s="103">
        <v>2.6082675240327</v>
      </c>
      <c r="Q26" s="103"/>
    </row>
    <row r="27" spans="1:17" s="28" customFormat="1">
      <c r="A27" s="20" t="s">
        <v>24</v>
      </c>
      <c r="B27" s="103">
        <v>7.7852867936318901</v>
      </c>
      <c r="C27" s="103">
        <v>4.3805575434049704</v>
      </c>
      <c r="D27" s="103">
        <v>7.8563104313073699</v>
      </c>
      <c r="E27" s="103">
        <v>9.9723275856006808</v>
      </c>
      <c r="F27" s="103">
        <v>13.693540159523501</v>
      </c>
      <c r="G27" s="103">
        <v>9.1374041039787297</v>
      </c>
      <c r="H27" s="103">
        <v>5.1748694767005601</v>
      </c>
      <c r="I27" s="103">
        <v>9.21452082027462</v>
      </c>
      <c r="J27" s="103">
        <v>12.913115633979</v>
      </c>
      <c r="K27" s="103">
        <v>13.9690671704086</v>
      </c>
      <c r="L27" s="103">
        <v>1.6028992769531301</v>
      </c>
      <c r="M27" s="103">
        <v>1.09632651445274E-2</v>
      </c>
      <c r="N27" s="103">
        <v>1.63644717086515</v>
      </c>
      <c r="O27" s="103">
        <v>1.9404325136721301</v>
      </c>
      <c r="P27" s="103">
        <v>3.4837613962267699</v>
      </c>
      <c r="Q27" s="103"/>
    </row>
    <row r="28" spans="1:17" s="28" customFormat="1">
      <c r="A28" s="20" t="s">
        <v>25</v>
      </c>
      <c r="B28" s="103">
        <v>9.6927006563025095</v>
      </c>
      <c r="C28" s="103">
        <v>4.0102728721415399</v>
      </c>
      <c r="D28" s="103">
        <v>9.7783805944485298</v>
      </c>
      <c r="E28" s="103">
        <v>10.0392736647064</v>
      </c>
      <c r="F28" s="103">
        <v>14.9921840164497</v>
      </c>
      <c r="G28" s="103">
        <v>9.9090803257176194</v>
      </c>
      <c r="H28" s="103">
        <v>4.43493193371493</v>
      </c>
      <c r="I28" s="103">
        <v>9.9680984517901603</v>
      </c>
      <c r="J28" s="103">
        <v>13.2821751704563</v>
      </c>
      <c r="K28" s="103">
        <v>15.518987756374701</v>
      </c>
      <c r="L28" s="103">
        <v>1.2589510450902299</v>
      </c>
      <c r="M28" s="103">
        <v>1.21771481317496E-2</v>
      </c>
      <c r="N28" s="103">
        <v>1.2729264458646801</v>
      </c>
      <c r="O28" s="103">
        <v>1.95009605338617</v>
      </c>
      <c r="P28" s="103">
        <v>0.97146560239619595</v>
      </c>
      <c r="Q28" s="103"/>
    </row>
    <row r="29" spans="1:17" s="28" customFormat="1">
      <c r="A29" s="20" t="s">
        <v>26</v>
      </c>
      <c r="B29" s="103">
        <v>9.0352901082940598</v>
      </c>
      <c r="C29" s="103">
        <v>7.0516860410038298</v>
      </c>
      <c r="D29" s="103">
        <v>9.1091710031758595</v>
      </c>
      <c r="E29" s="103">
        <v>12.0873779498137</v>
      </c>
      <c r="F29" s="103">
        <v>15.223761274506501</v>
      </c>
      <c r="G29" s="103">
        <v>10.092368789005</v>
      </c>
      <c r="H29" s="103">
        <v>8.2829213533408108</v>
      </c>
      <c r="I29" s="103">
        <v>10.124961355741901</v>
      </c>
      <c r="J29" s="103">
        <v>13.6226691421761</v>
      </c>
      <c r="K29" s="103">
        <v>15.6982324568959</v>
      </c>
      <c r="L29" s="103">
        <v>1.2269637258727399</v>
      </c>
      <c r="M29" s="103">
        <v>1.17484561629039</v>
      </c>
      <c r="N29" s="103">
        <v>1.2267656491282499</v>
      </c>
      <c r="O29" s="103">
        <v>1.4274317833230601</v>
      </c>
      <c r="P29" s="103">
        <v>0.6</v>
      </c>
      <c r="Q29" s="103"/>
    </row>
    <row r="30" spans="1:17" s="28" customFormat="1">
      <c r="A30" s="20" t="s">
        <v>27</v>
      </c>
      <c r="B30" s="103">
        <v>7.4892375550662402</v>
      </c>
      <c r="C30" s="103">
        <v>4.2700021320940396</v>
      </c>
      <c r="D30" s="103">
        <v>7.5458087317704301</v>
      </c>
      <c r="E30" s="103">
        <v>11.395775421842799</v>
      </c>
      <c r="F30" s="103">
        <v>14.8639148424894</v>
      </c>
      <c r="G30" s="103">
        <v>9.9809590095039304</v>
      </c>
      <c r="H30" s="103">
        <v>4.5580179199657103</v>
      </c>
      <c r="I30" s="103">
        <v>10.2024336769464</v>
      </c>
      <c r="J30" s="103">
        <v>13.314852713122001</v>
      </c>
      <c r="K30" s="103">
        <v>15.229122576741601</v>
      </c>
      <c r="L30" s="103">
        <v>0.67919607166966101</v>
      </c>
      <c r="M30" s="103">
        <v>1.6695939110156099E-2</v>
      </c>
      <c r="N30" s="103">
        <v>0.68242842803426096</v>
      </c>
      <c r="O30" s="103">
        <v>0.962256672708653</v>
      </c>
      <c r="P30" s="103">
        <v>0.7</v>
      </c>
      <c r="Q30" s="103"/>
    </row>
    <row r="31" spans="1:17" s="28" customFormat="1">
      <c r="A31" s="20" t="s">
        <v>28</v>
      </c>
      <c r="B31" s="103">
        <v>9.6569902198761906</v>
      </c>
      <c r="C31" s="103">
        <v>7.23319674779769</v>
      </c>
      <c r="D31" s="103">
        <v>9.7825495296823703</v>
      </c>
      <c r="E31" s="103">
        <v>11.8590632271959</v>
      </c>
      <c r="F31" s="103">
        <v>15.870986508133299</v>
      </c>
      <c r="G31" s="103">
        <v>10.320896388502399</v>
      </c>
      <c r="H31" s="103">
        <v>7.4682952466171502</v>
      </c>
      <c r="I31" s="103">
        <v>10.4734309011842</v>
      </c>
      <c r="J31" s="103">
        <v>13.1997145755207</v>
      </c>
      <c r="K31" s="103">
        <v>16.026815035803899</v>
      </c>
      <c r="L31" s="103">
        <v>1.0062831558310901</v>
      </c>
      <c r="M31" s="103">
        <v>1.2256443307420701E-2</v>
      </c>
      <c r="N31" s="103">
        <v>1.03131549351139</v>
      </c>
      <c r="O31" s="103">
        <v>1.2298294787605299</v>
      </c>
      <c r="P31" s="103">
        <v>0.01</v>
      </c>
      <c r="Q31" s="103"/>
    </row>
    <row r="32" spans="1:17" s="28" customFormat="1">
      <c r="A32" s="20" t="s">
        <v>29</v>
      </c>
      <c r="B32" s="103">
        <v>9.4180302106170402</v>
      </c>
      <c r="C32" s="103">
        <v>4.3024037261455099</v>
      </c>
      <c r="D32" s="103">
        <v>9.7613121165005605</v>
      </c>
      <c r="E32" s="103">
        <v>8.9377959935655493</v>
      </c>
      <c r="F32" s="103">
        <v>14.4781201140396</v>
      </c>
      <c r="G32" s="103">
        <v>10.420991599880301</v>
      </c>
      <c r="H32" s="103">
        <v>4.6981813031437296</v>
      </c>
      <c r="I32" s="103">
        <v>10.775937590683199</v>
      </c>
      <c r="J32" s="103">
        <v>12.5713169721885</v>
      </c>
      <c r="K32" s="103">
        <v>14.663347754041499</v>
      </c>
      <c r="L32" s="103">
        <v>0.647540933563159</v>
      </c>
      <c r="M32" s="103">
        <v>1.35979657625488E-2</v>
      </c>
      <c r="N32" s="103">
        <v>0.64871850127875497</v>
      </c>
      <c r="O32" s="103">
        <v>1.2804862626639</v>
      </c>
      <c r="P32" s="103">
        <v>3.5483088182890201</v>
      </c>
      <c r="Q32" s="103"/>
    </row>
    <row r="33" spans="1:17" s="28" customFormat="1">
      <c r="A33" s="20" t="s">
        <v>30</v>
      </c>
      <c r="B33" s="103">
        <v>10.022991081041001</v>
      </c>
      <c r="C33" s="103">
        <v>4.61715015037929</v>
      </c>
      <c r="D33" s="103">
        <v>10.103604438538801</v>
      </c>
      <c r="E33" s="103">
        <v>11.1214935004214</v>
      </c>
      <c r="F33" s="103">
        <v>13.309820171981899</v>
      </c>
      <c r="G33" s="103">
        <v>11.617510886342099</v>
      </c>
      <c r="H33" s="103">
        <v>5.3308154603249003</v>
      </c>
      <c r="I33" s="103">
        <v>11.6638897086403</v>
      </c>
      <c r="J33" s="103">
        <v>13.3658292993576</v>
      </c>
      <c r="K33" s="103">
        <v>14.1736240514788</v>
      </c>
      <c r="L33" s="103">
        <v>1.14408677032884</v>
      </c>
      <c r="M33" s="103">
        <v>9.9999960571873405E-3</v>
      </c>
      <c r="N33" s="103">
        <v>1.16390029551472</v>
      </c>
      <c r="O33" s="103">
        <v>1.28384661736281</v>
      </c>
      <c r="P33" s="103">
        <v>0.8</v>
      </c>
      <c r="Q33" s="103"/>
    </row>
    <row r="34" spans="1:17" s="28" customFormat="1">
      <c r="A34" s="20" t="s">
        <v>31</v>
      </c>
      <c r="B34" s="103">
        <v>9.4059112628289494</v>
      </c>
      <c r="C34" s="103">
        <v>4.0898597612058403</v>
      </c>
      <c r="D34" s="103">
        <v>9.55845908160018</v>
      </c>
      <c r="E34" s="103">
        <v>11.8944278072125</v>
      </c>
      <c r="F34" s="103">
        <v>14.3440537315309</v>
      </c>
      <c r="G34" s="103">
        <v>10.2114865243965</v>
      </c>
      <c r="H34" s="103">
        <v>4.3316500543336902</v>
      </c>
      <c r="I34" s="103">
        <v>10.381257487468799</v>
      </c>
      <c r="J34" s="103">
        <v>13.2980478046195</v>
      </c>
      <c r="K34" s="103">
        <v>14.7217666952833</v>
      </c>
      <c r="L34" s="103">
        <v>1.0803468678741801</v>
      </c>
      <c r="M34" s="103">
        <v>2.3237504603969301E-2</v>
      </c>
      <c r="N34" s="103">
        <v>1.1121250139582699</v>
      </c>
      <c r="O34" s="103">
        <v>1.0423638801166</v>
      </c>
      <c r="P34" s="103">
        <v>3.1</v>
      </c>
      <c r="Q34" s="103"/>
    </row>
    <row r="35" spans="1:17" s="28" customFormat="1">
      <c r="A35" s="20" t="s">
        <v>32</v>
      </c>
      <c r="B35" s="103">
        <v>9.6169402883717208</v>
      </c>
      <c r="C35" s="103">
        <v>4.2073101077868396</v>
      </c>
      <c r="D35" s="103">
        <v>9.71964983691581</v>
      </c>
      <c r="E35" s="103">
        <v>11.522437044427001</v>
      </c>
      <c r="F35" s="103">
        <v>15.525771020745101</v>
      </c>
      <c r="G35" s="103">
        <v>10.403275749094799</v>
      </c>
      <c r="H35" s="103">
        <v>4.3533228512834601</v>
      </c>
      <c r="I35" s="103">
        <v>10.5161822179555</v>
      </c>
      <c r="J35" s="103">
        <v>13.250686314029601</v>
      </c>
      <c r="K35" s="103">
        <v>16.274722413770299</v>
      </c>
      <c r="L35" s="103">
        <v>1.24542249347139</v>
      </c>
      <c r="M35" s="103">
        <v>2.8100467328717901E-2</v>
      </c>
      <c r="N35" s="103">
        <v>1.27555742359004</v>
      </c>
      <c r="O35" s="103">
        <v>0.70739641437893896</v>
      </c>
      <c r="P35" s="103">
        <v>0.8</v>
      </c>
      <c r="Q35" s="103"/>
    </row>
    <row r="36" spans="1:17" s="28" customFormat="1">
      <c r="A36" s="20" t="s">
        <v>33</v>
      </c>
      <c r="B36" s="103">
        <v>9.4804135236192497</v>
      </c>
      <c r="C36" s="103">
        <v>3.3568384311442898</v>
      </c>
      <c r="D36" s="103">
        <v>9.5550829452380199</v>
      </c>
      <c r="E36" s="103">
        <v>10.171500810022099</v>
      </c>
      <c r="F36" s="103">
        <v>11.089837446874</v>
      </c>
      <c r="G36" s="103">
        <v>10.8898249231737</v>
      </c>
      <c r="H36" s="103">
        <v>3.7928622207181202</v>
      </c>
      <c r="I36" s="103">
        <v>10.936398830775699</v>
      </c>
      <c r="J36" s="103">
        <v>12.7934083344963</v>
      </c>
      <c r="K36" s="103">
        <v>13.646043765419201</v>
      </c>
      <c r="L36" s="103">
        <v>1.0124271512263501</v>
      </c>
      <c r="M36" s="103">
        <v>2.9745361568915701E-2</v>
      </c>
      <c r="N36" s="103">
        <v>0.98540300201223596</v>
      </c>
      <c r="O36" s="103">
        <v>1.5279029131008199</v>
      </c>
      <c r="P36" s="103">
        <v>0.57453568423544299</v>
      </c>
      <c r="Q36" s="103"/>
    </row>
    <row r="37" spans="1:17" s="28" customFormat="1">
      <c r="A37" s="20" t="s">
        <v>34</v>
      </c>
      <c r="B37" s="103">
        <v>8.7258804763188795</v>
      </c>
      <c r="C37" s="103">
        <v>4.2544517580774404</v>
      </c>
      <c r="D37" s="103">
        <v>9.2157657076161108</v>
      </c>
      <c r="E37" s="103">
        <v>7.6779293168071101</v>
      </c>
      <c r="F37" s="103">
        <v>10.629914560716101</v>
      </c>
      <c r="G37" s="103">
        <v>9.5441404737314901</v>
      </c>
      <c r="H37" s="103">
        <v>4.4080815869280601</v>
      </c>
      <c r="I37" s="103">
        <v>9.9540394402704404</v>
      </c>
      <c r="J37" s="103">
        <v>12.688780279787601</v>
      </c>
      <c r="K37" s="103">
        <v>10.629914560716101</v>
      </c>
      <c r="L37" s="103">
        <v>1.04088541856973</v>
      </c>
      <c r="M37" s="103">
        <v>2.08274648943165E-2</v>
      </c>
      <c r="N37" s="103">
        <v>0.86959029953781397</v>
      </c>
      <c r="O37" s="103">
        <v>1.6937704124130999</v>
      </c>
      <c r="P37" s="103" t="s">
        <v>99</v>
      </c>
      <c r="Q37" s="103"/>
    </row>
    <row r="38" spans="1:17" s="101" customFormat="1" ht="6" customHeight="1">
      <c r="A38" s="10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7" s="87" customFormat="1" ht="15" customHeight="1">
      <c r="A39" s="264" t="s">
        <v>96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1" spans="1:17" s="87" customFormat="1" ht="40.5" customHeight="1">
      <c r="A41" s="264" t="s">
        <v>87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132"/>
    </row>
  </sheetData>
  <mergeCells count="14">
    <mergeCell ref="L7:L8"/>
    <mergeCell ref="M7:P7"/>
    <mergeCell ref="A39:Q39"/>
    <mergeCell ref="A41:P41"/>
    <mergeCell ref="O1:P1"/>
    <mergeCell ref="A2:P2"/>
    <mergeCell ref="A5:A8"/>
    <mergeCell ref="B5:B8"/>
    <mergeCell ref="C5:F7"/>
    <mergeCell ref="G5:P5"/>
    <mergeCell ref="G6:K6"/>
    <mergeCell ref="L6:P6"/>
    <mergeCell ref="G7:G8"/>
    <mergeCell ref="H7:K7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Q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9" customWidth="1"/>
    <col min="2" max="16" width="8.88671875" style="27" customWidth="1"/>
    <col min="17" max="240" width="9.109375" style="27"/>
    <col min="241" max="241" width="3" style="27" bestFit="1" customWidth="1"/>
    <col min="242" max="242" width="23.88671875" style="27" customWidth="1"/>
    <col min="243" max="257" width="8.88671875" style="27" customWidth="1"/>
    <col min="258" max="496" width="9.109375" style="27"/>
    <col min="497" max="497" width="3" style="27" bestFit="1" customWidth="1"/>
    <col min="498" max="498" width="23.88671875" style="27" customWidth="1"/>
    <col min="499" max="513" width="8.88671875" style="27" customWidth="1"/>
    <col min="514" max="752" width="9.109375" style="27"/>
    <col min="753" max="753" width="3" style="27" bestFit="1" customWidth="1"/>
    <col min="754" max="754" width="23.88671875" style="27" customWidth="1"/>
    <col min="755" max="769" width="8.88671875" style="27" customWidth="1"/>
    <col min="770" max="1008" width="9.109375" style="27"/>
    <col min="1009" max="1009" width="3" style="27" bestFit="1" customWidth="1"/>
    <col min="1010" max="1010" width="23.88671875" style="27" customWidth="1"/>
    <col min="1011" max="1025" width="8.88671875" style="27" customWidth="1"/>
    <col min="1026" max="1264" width="9.109375" style="27"/>
    <col min="1265" max="1265" width="3" style="27" bestFit="1" customWidth="1"/>
    <col min="1266" max="1266" width="23.88671875" style="27" customWidth="1"/>
    <col min="1267" max="1281" width="8.88671875" style="27" customWidth="1"/>
    <col min="1282" max="1520" width="9.109375" style="27"/>
    <col min="1521" max="1521" width="3" style="27" bestFit="1" customWidth="1"/>
    <col min="1522" max="1522" width="23.88671875" style="27" customWidth="1"/>
    <col min="1523" max="1537" width="8.88671875" style="27" customWidth="1"/>
    <col min="1538" max="1776" width="9.109375" style="27"/>
    <col min="1777" max="1777" width="3" style="27" bestFit="1" customWidth="1"/>
    <col min="1778" max="1778" width="23.88671875" style="27" customWidth="1"/>
    <col min="1779" max="1793" width="8.88671875" style="27" customWidth="1"/>
    <col min="1794" max="2032" width="9.109375" style="27"/>
    <col min="2033" max="2033" width="3" style="27" bestFit="1" customWidth="1"/>
    <col min="2034" max="2034" width="23.88671875" style="27" customWidth="1"/>
    <col min="2035" max="2049" width="8.88671875" style="27" customWidth="1"/>
    <col min="2050" max="2288" width="9.109375" style="27"/>
    <col min="2289" max="2289" width="3" style="27" bestFit="1" customWidth="1"/>
    <col min="2290" max="2290" width="23.88671875" style="27" customWidth="1"/>
    <col min="2291" max="2305" width="8.88671875" style="27" customWidth="1"/>
    <col min="2306" max="2544" width="9.109375" style="27"/>
    <col min="2545" max="2545" width="3" style="27" bestFit="1" customWidth="1"/>
    <col min="2546" max="2546" width="23.88671875" style="27" customWidth="1"/>
    <col min="2547" max="2561" width="8.88671875" style="27" customWidth="1"/>
    <col min="2562" max="2800" width="9.109375" style="27"/>
    <col min="2801" max="2801" width="3" style="27" bestFit="1" customWidth="1"/>
    <col min="2802" max="2802" width="23.88671875" style="27" customWidth="1"/>
    <col min="2803" max="2817" width="8.88671875" style="27" customWidth="1"/>
    <col min="2818" max="3056" width="9.109375" style="27"/>
    <col min="3057" max="3057" width="3" style="27" bestFit="1" customWidth="1"/>
    <col min="3058" max="3058" width="23.88671875" style="27" customWidth="1"/>
    <col min="3059" max="3073" width="8.88671875" style="27" customWidth="1"/>
    <col min="3074" max="3312" width="9.109375" style="27"/>
    <col min="3313" max="3313" width="3" style="27" bestFit="1" customWidth="1"/>
    <col min="3314" max="3314" width="23.88671875" style="27" customWidth="1"/>
    <col min="3315" max="3329" width="8.88671875" style="27" customWidth="1"/>
    <col min="3330" max="3568" width="9.109375" style="27"/>
    <col min="3569" max="3569" width="3" style="27" bestFit="1" customWidth="1"/>
    <col min="3570" max="3570" width="23.88671875" style="27" customWidth="1"/>
    <col min="3571" max="3585" width="8.88671875" style="27" customWidth="1"/>
    <col min="3586" max="3824" width="9.109375" style="27"/>
    <col min="3825" max="3825" width="3" style="27" bestFit="1" customWidth="1"/>
    <col min="3826" max="3826" width="23.88671875" style="27" customWidth="1"/>
    <col min="3827" max="3841" width="8.88671875" style="27" customWidth="1"/>
    <col min="3842" max="4080" width="9.109375" style="27"/>
    <col min="4081" max="4081" width="3" style="27" bestFit="1" customWidth="1"/>
    <col min="4082" max="4082" width="23.88671875" style="27" customWidth="1"/>
    <col min="4083" max="4097" width="8.88671875" style="27" customWidth="1"/>
    <col min="4098" max="4336" width="9.109375" style="27"/>
    <col min="4337" max="4337" width="3" style="27" bestFit="1" customWidth="1"/>
    <col min="4338" max="4338" width="23.88671875" style="27" customWidth="1"/>
    <col min="4339" max="4353" width="8.88671875" style="27" customWidth="1"/>
    <col min="4354" max="4592" width="9.109375" style="27"/>
    <col min="4593" max="4593" width="3" style="27" bestFit="1" customWidth="1"/>
    <col min="4594" max="4594" width="23.88671875" style="27" customWidth="1"/>
    <col min="4595" max="4609" width="8.88671875" style="27" customWidth="1"/>
    <col min="4610" max="4848" width="9.109375" style="27"/>
    <col min="4849" max="4849" width="3" style="27" bestFit="1" customWidth="1"/>
    <col min="4850" max="4850" width="23.88671875" style="27" customWidth="1"/>
    <col min="4851" max="4865" width="8.88671875" style="27" customWidth="1"/>
    <col min="4866" max="5104" width="9.109375" style="27"/>
    <col min="5105" max="5105" width="3" style="27" bestFit="1" customWidth="1"/>
    <col min="5106" max="5106" width="23.88671875" style="27" customWidth="1"/>
    <col min="5107" max="5121" width="8.88671875" style="27" customWidth="1"/>
    <col min="5122" max="5360" width="9.109375" style="27"/>
    <col min="5361" max="5361" width="3" style="27" bestFit="1" customWidth="1"/>
    <col min="5362" max="5362" width="23.88671875" style="27" customWidth="1"/>
    <col min="5363" max="5377" width="8.88671875" style="27" customWidth="1"/>
    <col min="5378" max="5616" width="9.109375" style="27"/>
    <col min="5617" max="5617" width="3" style="27" bestFit="1" customWidth="1"/>
    <col min="5618" max="5618" width="23.88671875" style="27" customWidth="1"/>
    <col min="5619" max="5633" width="8.88671875" style="27" customWidth="1"/>
    <col min="5634" max="5872" width="9.109375" style="27"/>
    <col min="5873" max="5873" width="3" style="27" bestFit="1" customWidth="1"/>
    <col min="5874" max="5874" width="23.88671875" style="27" customWidth="1"/>
    <col min="5875" max="5889" width="8.88671875" style="27" customWidth="1"/>
    <col min="5890" max="6128" width="9.109375" style="27"/>
    <col min="6129" max="6129" width="3" style="27" bestFit="1" customWidth="1"/>
    <col min="6130" max="6130" width="23.88671875" style="27" customWidth="1"/>
    <col min="6131" max="6145" width="8.88671875" style="27" customWidth="1"/>
    <col min="6146" max="6384" width="9.109375" style="27"/>
    <col min="6385" max="6385" width="3" style="27" bestFit="1" customWidth="1"/>
    <col min="6386" max="6386" width="23.88671875" style="27" customWidth="1"/>
    <col min="6387" max="6401" width="8.88671875" style="27" customWidth="1"/>
    <col min="6402" max="6640" width="9.109375" style="27"/>
    <col min="6641" max="6641" width="3" style="27" bestFit="1" customWidth="1"/>
    <col min="6642" max="6642" width="23.88671875" style="27" customWidth="1"/>
    <col min="6643" max="6657" width="8.88671875" style="27" customWidth="1"/>
    <col min="6658" max="6896" width="9.109375" style="27"/>
    <col min="6897" max="6897" width="3" style="27" bestFit="1" customWidth="1"/>
    <col min="6898" max="6898" width="23.88671875" style="27" customWidth="1"/>
    <col min="6899" max="6913" width="8.88671875" style="27" customWidth="1"/>
    <col min="6914" max="7152" width="9.109375" style="27"/>
    <col min="7153" max="7153" width="3" style="27" bestFit="1" customWidth="1"/>
    <col min="7154" max="7154" width="23.88671875" style="27" customWidth="1"/>
    <col min="7155" max="7169" width="8.88671875" style="27" customWidth="1"/>
    <col min="7170" max="7408" width="9.109375" style="27"/>
    <col min="7409" max="7409" width="3" style="27" bestFit="1" customWidth="1"/>
    <col min="7410" max="7410" width="23.88671875" style="27" customWidth="1"/>
    <col min="7411" max="7425" width="8.88671875" style="27" customWidth="1"/>
    <col min="7426" max="7664" width="9.109375" style="27"/>
    <col min="7665" max="7665" width="3" style="27" bestFit="1" customWidth="1"/>
    <col min="7666" max="7666" width="23.88671875" style="27" customWidth="1"/>
    <col min="7667" max="7681" width="8.88671875" style="27" customWidth="1"/>
    <col min="7682" max="7920" width="9.109375" style="27"/>
    <col min="7921" max="7921" width="3" style="27" bestFit="1" customWidth="1"/>
    <col min="7922" max="7922" width="23.88671875" style="27" customWidth="1"/>
    <col min="7923" max="7937" width="8.88671875" style="27" customWidth="1"/>
    <col min="7938" max="8176" width="9.109375" style="27"/>
    <col min="8177" max="8177" width="3" style="27" bestFit="1" customWidth="1"/>
    <col min="8178" max="8178" width="23.88671875" style="27" customWidth="1"/>
    <col min="8179" max="8193" width="8.88671875" style="27" customWidth="1"/>
    <col min="8194" max="8432" width="9.109375" style="27"/>
    <col min="8433" max="8433" width="3" style="27" bestFit="1" customWidth="1"/>
    <col min="8434" max="8434" width="23.88671875" style="27" customWidth="1"/>
    <col min="8435" max="8449" width="8.88671875" style="27" customWidth="1"/>
    <col min="8450" max="8688" width="9.109375" style="27"/>
    <col min="8689" max="8689" width="3" style="27" bestFit="1" customWidth="1"/>
    <col min="8690" max="8690" width="23.88671875" style="27" customWidth="1"/>
    <col min="8691" max="8705" width="8.88671875" style="27" customWidth="1"/>
    <col min="8706" max="8944" width="9.109375" style="27"/>
    <col min="8945" max="8945" width="3" style="27" bestFit="1" customWidth="1"/>
    <col min="8946" max="8946" width="23.88671875" style="27" customWidth="1"/>
    <col min="8947" max="8961" width="8.88671875" style="27" customWidth="1"/>
    <col min="8962" max="9200" width="9.109375" style="27"/>
    <col min="9201" max="9201" width="3" style="27" bestFit="1" customWidth="1"/>
    <col min="9202" max="9202" width="23.88671875" style="27" customWidth="1"/>
    <col min="9203" max="9217" width="8.88671875" style="27" customWidth="1"/>
    <col min="9218" max="9456" width="9.109375" style="27"/>
    <col min="9457" max="9457" width="3" style="27" bestFit="1" customWidth="1"/>
    <col min="9458" max="9458" width="23.88671875" style="27" customWidth="1"/>
    <col min="9459" max="9473" width="8.88671875" style="27" customWidth="1"/>
    <col min="9474" max="9712" width="9.109375" style="27"/>
    <col min="9713" max="9713" width="3" style="27" bestFit="1" customWidth="1"/>
    <col min="9714" max="9714" width="23.88671875" style="27" customWidth="1"/>
    <col min="9715" max="9729" width="8.88671875" style="27" customWidth="1"/>
    <col min="9730" max="9968" width="9.109375" style="27"/>
    <col min="9969" max="9969" width="3" style="27" bestFit="1" customWidth="1"/>
    <col min="9970" max="9970" width="23.88671875" style="27" customWidth="1"/>
    <col min="9971" max="9985" width="8.88671875" style="27" customWidth="1"/>
    <col min="9986" max="10224" width="9.109375" style="27"/>
    <col min="10225" max="10225" width="3" style="27" bestFit="1" customWidth="1"/>
    <col min="10226" max="10226" width="23.88671875" style="27" customWidth="1"/>
    <col min="10227" max="10241" width="8.88671875" style="27" customWidth="1"/>
    <col min="10242" max="10480" width="9.109375" style="27"/>
    <col min="10481" max="10481" width="3" style="27" bestFit="1" customWidth="1"/>
    <col min="10482" max="10482" width="23.88671875" style="27" customWidth="1"/>
    <col min="10483" max="10497" width="8.88671875" style="27" customWidth="1"/>
    <col min="10498" max="10736" width="9.109375" style="27"/>
    <col min="10737" max="10737" width="3" style="27" bestFit="1" customWidth="1"/>
    <col min="10738" max="10738" width="23.88671875" style="27" customWidth="1"/>
    <col min="10739" max="10753" width="8.88671875" style="27" customWidth="1"/>
    <col min="10754" max="10992" width="9.109375" style="27"/>
    <col min="10993" max="10993" width="3" style="27" bestFit="1" customWidth="1"/>
    <col min="10994" max="10994" width="23.88671875" style="27" customWidth="1"/>
    <col min="10995" max="11009" width="8.88671875" style="27" customWidth="1"/>
    <col min="11010" max="11248" width="9.109375" style="27"/>
    <col min="11249" max="11249" width="3" style="27" bestFit="1" customWidth="1"/>
    <col min="11250" max="11250" width="23.88671875" style="27" customWidth="1"/>
    <col min="11251" max="11265" width="8.88671875" style="27" customWidth="1"/>
    <col min="11266" max="11504" width="9.109375" style="27"/>
    <col min="11505" max="11505" width="3" style="27" bestFit="1" customWidth="1"/>
    <col min="11506" max="11506" width="23.88671875" style="27" customWidth="1"/>
    <col min="11507" max="11521" width="8.88671875" style="27" customWidth="1"/>
    <col min="11522" max="11760" width="9.109375" style="27"/>
    <col min="11761" max="11761" width="3" style="27" bestFit="1" customWidth="1"/>
    <col min="11762" max="11762" width="23.88671875" style="27" customWidth="1"/>
    <col min="11763" max="11777" width="8.88671875" style="27" customWidth="1"/>
    <col min="11778" max="12016" width="9.109375" style="27"/>
    <col min="12017" max="12017" width="3" style="27" bestFit="1" customWidth="1"/>
    <col min="12018" max="12018" width="23.88671875" style="27" customWidth="1"/>
    <col min="12019" max="12033" width="8.88671875" style="27" customWidth="1"/>
    <col min="12034" max="12272" width="9.109375" style="27"/>
    <col min="12273" max="12273" width="3" style="27" bestFit="1" customWidth="1"/>
    <col min="12274" max="12274" width="23.88671875" style="27" customWidth="1"/>
    <col min="12275" max="12289" width="8.88671875" style="27" customWidth="1"/>
    <col min="12290" max="12528" width="9.109375" style="27"/>
    <col min="12529" max="12529" width="3" style="27" bestFit="1" customWidth="1"/>
    <col min="12530" max="12530" width="23.88671875" style="27" customWidth="1"/>
    <col min="12531" max="12545" width="8.88671875" style="27" customWidth="1"/>
    <col min="12546" max="12784" width="9.109375" style="27"/>
    <col min="12785" max="12785" width="3" style="27" bestFit="1" customWidth="1"/>
    <col min="12786" max="12786" width="23.88671875" style="27" customWidth="1"/>
    <col min="12787" max="12801" width="8.88671875" style="27" customWidth="1"/>
    <col min="12802" max="13040" width="9.109375" style="27"/>
    <col min="13041" max="13041" width="3" style="27" bestFit="1" customWidth="1"/>
    <col min="13042" max="13042" width="23.88671875" style="27" customWidth="1"/>
    <col min="13043" max="13057" width="8.88671875" style="27" customWidth="1"/>
    <col min="13058" max="13296" width="9.109375" style="27"/>
    <col min="13297" max="13297" width="3" style="27" bestFit="1" customWidth="1"/>
    <col min="13298" max="13298" width="23.88671875" style="27" customWidth="1"/>
    <col min="13299" max="13313" width="8.88671875" style="27" customWidth="1"/>
    <col min="13314" max="13552" width="9.109375" style="27"/>
    <col min="13553" max="13553" width="3" style="27" bestFit="1" customWidth="1"/>
    <col min="13554" max="13554" width="23.88671875" style="27" customWidth="1"/>
    <col min="13555" max="13569" width="8.88671875" style="27" customWidth="1"/>
    <col min="13570" max="13808" width="9.109375" style="27"/>
    <col min="13809" max="13809" width="3" style="27" bestFit="1" customWidth="1"/>
    <col min="13810" max="13810" width="23.88671875" style="27" customWidth="1"/>
    <col min="13811" max="13825" width="8.88671875" style="27" customWidth="1"/>
    <col min="13826" max="14064" width="9.109375" style="27"/>
    <col min="14065" max="14065" width="3" style="27" bestFit="1" customWidth="1"/>
    <col min="14066" max="14066" width="23.88671875" style="27" customWidth="1"/>
    <col min="14067" max="14081" width="8.88671875" style="27" customWidth="1"/>
    <col min="14082" max="14320" width="9.109375" style="27"/>
    <col min="14321" max="14321" width="3" style="27" bestFit="1" customWidth="1"/>
    <col min="14322" max="14322" width="23.88671875" style="27" customWidth="1"/>
    <col min="14323" max="14337" width="8.88671875" style="27" customWidth="1"/>
    <col min="14338" max="14576" width="9.109375" style="27"/>
    <col min="14577" max="14577" width="3" style="27" bestFit="1" customWidth="1"/>
    <col min="14578" max="14578" width="23.88671875" style="27" customWidth="1"/>
    <col min="14579" max="14593" width="8.88671875" style="27" customWidth="1"/>
    <col min="14594" max="14832" width="9.109375" style="27"/>
    <col min="14833" max="14833" width="3" style="27" bestFit="1" customWidth="1"/>
    <col min="14834" max="14834" width="23.88671875" style="27" customWidth="1"/>
    <col min="14835" max="14849" width="8.88671875" style="27" customWidth="1"/>
    <col min="14850" max="15088" width="9.109375" style="27"/>
    <col min="15089" max="15089" width="3" style="27" bestFit="1" customWidth="1"/>
    <col min="15090" max="15090" width="23.88671875" style="27" customWidth="1"/>
    <col min="15091" max="15105" width="8.88671875" style="27" customWidth="1"/>
    <col min="15106" max="15344" width="9.109375" style="27"/>
    <col min="15345" max="15345" width="3" style="27" bestFit="1" customWidth="1"/>
    <col min="15346" max="15346" width="23.88671875" style="27" customWidth="1"/>
    <col min="15347" max="15361" width="8.88671875" style="27" customWidth="1"/>
    <col min="15362" max="15600" width="9.109375" style="27"/>
    <col min="15601" max="15601" width="3" style="27" bestFit="1" customWidth="1"/>
    <col min="15602" max="15602" width="23.88671875" style="27" customWidth="1"/>
    <col min="15603" max="15617" width="8.88671875" style="27" customWidth="1"/>
    <col min="15618" max="15856" width="9.109375" style="27"/>
    <col min="15857" max="15857" width="3" style="27" bestFit="1" customWidth="1"/>
    <col min="15858" max="15858" width="23.88671875" style="27" customWidth="1"/>
    <col min="15859" max="15873" width="8.88671875" style="27" customWidth="1"/>
    <col min="15874" max="16112" width="9.109375" style="27"/>
    <col min="16113" max="16113" width="3" style="27" bestFit="1" customWidth="1"/>
    <col min="16114" max="16114" width="23.88671875" style="27" customWidth="1"/>
    <col min="16115" max="16129" width="8.88671875" style="27" customWidth="1"/>
    <col min="16130" max="16384" width="9.109375" style="27"/>
  </cols>
  <sheetData>
    <row r="1" spans="1:17">
      <c r="O1" s="243" t="s">
        <v>61</v>
      </c>
      <c r="P1" s="243"/>
    </row>
    <row r="2" spans="1:17" ht="15" customHeight="1">
      <c r="A2" s="266" t="s">
        <v>83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7">
      <c r="A3" s="89" t="s">
        <v>98</v>
      </c>
    </row>
    <row r="4" spans="1:17">
      <c r="A4" s="95"/>
    </row>
    <row r="5" spans="1:17" s="77" customFormat="1" ht="12.75" customHeight="1">
      <c r="A5" s="267" t="s">
        <v>5</v>
      </c>
      <c r="B5" s="268" t="s">
        <v>6</v>
      </c>
      <c r="C5" s="269" t="s">
        <v>41</v>
      </c>
      <c r="D5" s="270"/>
      <c r="E5" s="270"/>
      <c r="F5" s="271"/>
      <c r="G5" s="268" t="s">
        <v>37</v>
      </c>
      <c r="H5" s="268"/>
      <c r="I5" s="268"/>
      <c r="J5" s="268"/>
      <c r="K5" s="268"/>
      <c r="L5" s="268"/>
      <c r="M5" s="268"/>
      <c r="N5" s="268"/>
      <c r="O5" s="268"/>
      <c r="P5" s="272"/>
    </row>
    <row r="6" spans="1:17" s="78" customFormat="1">
      <c r="A6" s="226"/>
      <c r="B6" s="265"/>
      <c r="C6" s="230"/>
      <c r="D6" s="231"/>
      <c r="E6" s="231"/>
      <c r="F6" s="232"/>
      <c r="G6" s="265" t="s">
        <v>2</v>
      </c>
      <c r="H6" s="265"/>
      <c r="I6" s="265"/>
      <c r="J6" s="265"/>
      <c r="K6" s="265"/>
      <c r="L6" s="265" t="s">
        <v>47</v>
      </c>
      <c r="M6" s="265"/>
      <c r="N6" s="265"/>
      <c r="O6" s="265"/>
      <c r="P6" s="233"/>
    </row>
    <row r="7" spans="1:17" s="78" customFormat="1" ht="12.75" customHeight="1">
      <c r="A7" s="226"/>
      <c r="B7" s="265"/>
      <c r="C7" s="235"/>
      <c r="D7" s="236"/>
      <c r="E7" s="236"/>
      <c r="F7" s="246"/>
      <c r="G7" s="265" t="s">
        <v>38</v>
      </c>
      <c r="H7" s="233" t="s">
        <v>41</v>
      </c>
      <c r="I7" s="234"/>
      <c r="J7" s="234"/>
      <c r="K7" s="247"/>
      <c r="L7" s="265" t="s">
        <v>38</v>
      </c>
      <c r="M7" s="233" t="s">
        <v>41</v>
      </c>
      <c r="N7" s="234"/>
      <c r="O7" s="234"/>
      <c r="P7" s="234"/>
    </row>
    <row r="8" spans="1:17" s="78" customFormat="1" ht="41.4">
      <c r="A8" s="226"/>
      <c r="B8" s="265"/>
      <c r="C8" s="79" t="s">
        <v>45</v>
      </c>
      <c r="D8" s="79" t="s">
        <v>42</v>
      </c>
      <c r="E8" s="79" t="s">
        <v>48</v>
      </c>
      <c r="F8" s="79" t="s">
        <v>46</v>
      </c>
      <c r="G8" s="265"/>
      <c r="H8" s="79" t="s">
        <v>45</v>
      </c>
      <c r="I8" s="79" t="s">
        <v>42</v>
      </c>
      <c r="J8" s="79" t="s">
        <v>48</v>
      </c>
      <c r="K8" s="79" t="s">
        <v>46</v>
      </c>
      <c r="L8" s="265"/>
      <c r="M8" s="79" t="s">
        <v>45</v>
      </c>
      <c r="N8" s="79" t="s">
        <v>42</v>
      </c>
      <c r="O8" s="79" t="s">
        <v>48</v>
      </c>
      <c r="P8" s="80" t="s">
        <v>46</v>
      </c>
    </row>
    <row r="9" spans="1:17" s="84" customFormat="1" ht="12">
      <c r="A9" s="81">
        <v>1</v>
      </c>
      <c r="B9" s="127">
        <v>2</v>
      </c>
      <c r="C9" s="130">
        <v>3</v>
      </c>
      <c r="D9" s="127">
        <v>4</v>
      </c>
      <c r="E9" s="130">
        <v>5</v>
      </c>
      <c r="F9" s="127">
        <v>6</v>
      </c>
      <c r="G9" s="130">
        <v>7</v>
      </c>
      <c r="H9" s="127">
        <v>8</v>
      </c>
      <c r="I9" s="130">
        <v>9</v>
      </c>
      <c r="J9" s="127">
        <v>10</v>
      </c>
      <c r="K9" s="130">
        <v>11</v>
      </c>
      <c r="L9" s="127">
        <v>12</v>
      </c>
      <c r="M9" s="130">
        <v>13</v>
      </c>
      <c r="N9" s="127">
        <v>14</v>
      </c>
      <c r="O9" s="130">
        <v>15</v>
      </c>
      <c r="P9" s="128">
        <v>16</v>
      </c>
    </row>
    <row r="10" spans="1:17" s="98" customFormat="1" ht="21.9" customHeight="1">
      <c r="A10" s="96"/>
      <c r="B10" s="131" t="s">
        <v>44</v>
      </c>
      <c r="C10" s="13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7" s="34" customFormat="1">
      <c r="A11" s="15" t="s">
        <v>6</v>
      </c>
      <c r="B11" s="161">
        <v>7.9749837242561998</v>
      </c>
      <c r="C11" s="161">
        <v>4.6506420280674599</v>
      </c>
      <c r="D11" s="161">
        <v>8.0877304532912007</v>
      </c>
      <c r="E11" s="161">
        <v>7.5998805273042302</v>
      </c>
      <c r="F11" s="161">
        <v>0.27202042337554899</v>
      </c>
      <c r="G11" s="161">
        <v>9.6275331010888294</v>
      </c>
      <c r="H11" s="161">
        <v>4.7388081366715999</v>
      </c>
      <c r="I11" s="161">
        <v>9.7820393662887106</v>
      </c>
      <c r="J11" s="161">
        <v>10.3881803349399</v>
      </c>
      <c r="K11" s="161">
        <v>11.473137111182499</v>
      </c>
      <c r="L11" s="161">
        <v>0.83462189934964304</v>
      </c>
      <c r="M11" s="161">
        <v>0.48502322453679297</v>
      </c>
      <c r="N11" s="161">
        <v>0.84707473853799298</v>
      </c>
      <c r="O11" s="161">
        <v>1.7597562072322399</v>
      </c>
      <c r="P11" s="161">
        <v>0.15</v>
      </c>
      <c r="Q11" s="161"/>
    </row>
    <row r="12" spans="1:17" s="34" customFormat="1" ht="27.6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/>
    </row>
    <row r="13" spans="1:17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34" customFormat="1">
      <c r="A14" s="37" t="s">
        <v>11</v>
      </c>
      <c r="B14" s="103">
        <v>10.210292899350501</v>
      </c>
      <c r="C14" s="103">
        <v>5.7196401410149003</v>
      </c>
      <c r="D14" s="103">
        <v>10.346980687119499</v>
      </c>
      <c r="E14" s="103">
        <v>8.6116645610256199</v>
      </c>
      <c r="F14" s="103">
        <v>0</v>
      </c>
      <c r="G14" s="103">
        <v>10.8374961848839</v>
      </c>
      <c r="H14" s="103">
        <v>5.7196401522187497</v>
      </c>
      <c r="I14" s="103">
        <v>11.0057188698825</v>
      </c>
      <c r="J14" s="103">
        <v>8.6116645610256199</v>
      </c>
      <c r="K14" s="103">
        <v>0</v>
      </c>
      <c r="L14" s="103">
        <v>2.0963541051722299</v>
      </c>
      <c r="M14" s="103">
        <v>1.2699999999999999E-2</v>
      </c>
      <c r="N14" s="103">
        <v>2.0963541068559501</v>
      </c>
      <c r="O14" s="103">
        <v>0</v>
      </c>
      <c r="P14" s="103">
        <v>0</v>
      </c>
      <c r="Q14" s="103"/>
    </row>
    <row r="15" spans="1:17" s="34" customFormat="1">
      <c r="A15" s="37" t="s">
        <v>12</v>
      </c>
      <c r="B15" s="103">
        <v>9.1030397022160408</v>
      </c>
      <c r="C15" s="103">
        <v>8.5635608396328404</v>
      </c>
      <c r="D15" s="103">
        <v>9.1246270682633597</v>
      </c>
      <c r="E15" s="103">
        <v>9</v>
      </c>
      <c r="F15" s="103">
        <v>0</v>
      </c>
      <c r="G15" s="103">
        <v>9.4916904380475202</v>
      </c>
      <c r="H15" s="103">
        <v>8.5635609393334899</v>
      </c>
      <c r="I15" s="103">
        <v>9.5307250971492703</v>
      </c>
      <c r="J15" s="103">
        <v>9</v>
      </c>
      <c r="K15" s="103">
        <v>0</v>
      </c>
      <c r="L15" s="103">
        <v>1.1531296363141299</v>
      </c>
      <c r="M15" s="103">
        <v>1.0500000000000001E-2</v>
      </c>
      <c r="N15" s="103">
        <v>1.1531296473086099</v>
      </c>
      <c r="O15" s="103">
        <v>0</v>
      </c>
      <c r="P15" s="103">
        <v>0</v>
      </c>
      <c r="Q15" s="103"/>
    </row>
    <row r="16" spans="1:17" s="28" customFormat="1">
      <c r="A16" s="37" t="s">
        <v>13</v>
      </c>
      <c r="B16" s="103">
        <v>7.75063467736459</v>
      </c>
      <c r="C16" s="103">
        <v>5.3027722885688799</v>
      </c>
      <c r="D16" s="103">
        <v>7.7940941050259704</v>
      </c>
      <c r="E16" s="103">
        <v>10.168452927252099</v>
      </c>
      <c r="F16" s="103">
        <v>0</v>
      </c>
      <c r="G16" s="103">
        <v>10.1985212104181</v>
      </c>
      <c r="H16" s="103">
        <v>5.3921392176695697</v>
      </c>
      <c r="I16" s="103">
        <v>10.3124403557006</v>
      </c>
      <c r="J16" s="103">
        <v>10.210016187544401</v>
      </c>
      <c r="K16" s="103">
        <v>0</v>
      </c>
      <c r="L16" s="103">
        <v>0.43511568627548097</v>
      </c>
      <c r="M16" s="103">
        <v>1.00011891216144E-2</v>
      </c>
      <c r="N16" s="103">
        <v>0.435609557407724</v>
      </c>
      <c r="O16" s="103">
        <v>1.3</v>
      </c>
      <c r="P16" s="103">
        <v>0</v>
      </c>
      <c r="Q16" s="103"/>
    </row>
    <row r="17" spans="1:17" s="28" customFormat="1">
      <c r="A17" s="37" t="s">
        <v>14</v>
      </c>
      <c r="B17" s="103">
        <v>8.7827068655142302</v>
      </c>
      <c r="C17" s="103">
        <v>3</v>
      </c>
      <c r="D17" s="103">
        <v>8.7992939869801798</v>
      </c>
      <c r="E17" s="103">
        <v>8.7293411162414092</v>
      </c>
      <c r="F17" s="103">
        <v>0</v>
      </c>
      <c r="G17" s="103">
        <v>9.1651912417795707</v>
      </c>
      <c r="H17" s="103">
        <v>3</v>
      </c>
      <c r="I17" s="103">
        <v>9.1843565629931394</v>
      </c>
      <c r="J17" s="103">
        <v>8.7293411162414092</v>
      </c>
      <c r="K17" s="103">
        <v>0</v>
      </c>
      <c r="L17" s="103">
        <v>2.92577780670331</v>
      </c>
      <c r="M17" s="103">
        <v>0</v>
      </c>
      <c r="N17" s="103">
        <v>2.92577780670331</v>
      </c>
      <c r="O17" s="103">
        <v>0</v>
      </c>
      <c r="P17" s="103">
        <v>0</v>
      </c>
      <c r="Q17" s="103"/>
    </row>
    <row r="18" spans="1:17" s="28" customFormat="1">
      <c r="A18" s="37" t="s">
        <v>15</v>
      </c>
      <c r="B18" s="103">
        <v>8.9876864803020808</v>
      </c>
      <c r="C18" s="103">
        <v>3.3466079959597299</v>
      </c>
      <c r="D18" s="103">
        <v>9.2217627076515001</v>
      </c>
      <c r="E18" s="103">
        <v>9</v>
      </c>
      <c r="F18" s="103">
        <v>0</v>
      </c>
      <c r="G18" s="103">
        <v>9.0266718900899008</v>
      </c>
      <c r="H18" s="103">
        <v>3.3466084596591301</v>
      </c>
      <c r="I18" s="103">
        <v>9.2635022122292696</v>
      </c>
      <c r="J18" s="103">
        <v>9</v>
      </c>
      <c r="K18" s="103">
        <v>0</v>
      </c>
      <c r="L18" s="103">
        <v>0.521459737853877</v>
      </c>
      <c r="M18" s="103">
        <v>9.6289752650176707E-3</v>
      </c>
      <c r="N18" s="103">
        <v>0.52146035597482299</v>
      </c>
      <c r="O18" s="103">
        <v>0</v>
      </c>
      <c r="P18" s="103">
        <v>0</v>
      </c>
      <c r="Q18" s="103"/>
    </row>
    <row r="19" spans="1:17" s="28" customFormat="1">
      <c r="A19" s="37" t="s">
        <v>16</v>
      </c>
      <c r="B19" s="103">
        <v>8.6196305442973706</v>
      </c>
      <c r="C19" s="103">
        <v>4.6592907827732404</v>
      </c>
      <c r="D19" s="103">
        <v>8.7445131280925708</v>
      </c>
      <c r="E19" s="103">
        <v>0</v>
      </c>
      <c r="F19" s="103">
        <v>0</v>
      </c>
      <c r="G19" s="103">
        <v>8.9909523596006196</v>
      </c>
      <c r="H19" s="103">
        <v>4.6813309950353199</v>
      </c>
      <c r="I19" s="103">
        <v>9.1323494221775796</v>
      </c>
      <c r="J19" s="103">
        <v>0</v>
      </c>
      <c r="K19" s="103">
        <v>0</v>
      </c>
      <c r="L19" s="103">
        <v>0.21083626228097599</v>
      </c>
      <c r="M19" s="103">
        <v>4.9997602770272299E-2</v>
      </c>
      <c r="N19" s="103">
        <v>0.211391440791353</v>
      </c>
      <c r="O19" s="103">
        <v>0</v>
      </c>
      <c r="P19" s="103">
        <v>0</v>
      </c>
      <c r="Q19" s="103"/>
    </row>
    <row r="20" spans="1:17" s="28" customFormat="1">
      <c r="A20" s="37" t="s">
        <v>17</v>
      </c>
      <c r="B20" s="103">
        <v>9.7948138516236192</v>
      </c>
      <c r="C20" s="103">
        <v>5.7230647632135101</v>
      </c>
      <c r="D20" s="103">
        <v>9.87137460696432</v>
      </c>
      <c r="E20" s="103">
        <v>8.5892600927826006</v>
      </c>
      <c r="F20" s="103">
        <v>16</v>
      </c>
      <c r="G20" s="103">
        <v>10.5613058010853</v>
      </c>
      <c r="H20" s="103">
        <v>5.7230649957235604</v>
      </c>
      <c r="I20" s="103">
        <v>10.6603966956389</v>
      </c>
      <c r="J20" s="103">
        <v>8.8282651637900695</v>
      </c>
      <c r="K20" s="103">
        <v>16</v>
      </c>
      <c r="L20" s="103">
        <v>0.83361195863309201</v>
      </c>
      <c r="M20" s="103">
        <v>8.3458725182863104E-3</v>
      </c>
      <c r="N20" s="103">
        <v>0.83361849168429702</v>
      </c>
      <c r="O20" s="103">
        <v>0.01</v>
      </c>
      <c r="P20" s="103">
        <v>0</v>
      </c>
      <c r="Q20" s="103"/>
    </row>
    <row r="21" spans="1:17" s="28" customFormat="1">
      <c r="A21" s="37" t="s">
        <v>18</v>
      </c>
      <c r="B21" s="103">
        <v>9.7675120098573505</v>
      </c>
      <c r="C21" s="103">
        <v>7.7024279424157598</v>
      </c>
      <c r="D21" s="103">
        <v>9.9303509163990302</v>
      </c>
      <c r="E21" s="103">
        <v>8.9504608257557106</v>
      </c>
      <c r="F21" s="103">
        <v>11.5</v>
      </c>
      <c r="G21" s="103">
        <v>10.0602614405122</v>
      </c>
      <c r="H21" s="103">
        <v>7.7170168661950296</v>
      </c>
      <c r="I21" s="103">
        <v>10.2523304531174</v>
      </c>
      <c r="J21" s="103">
        <v>8.9504608257557106</v>
      </c>
      <c r="K21" s="103">
        <v>11.5</v>
      </c>
      <c r="L21" s="103">
        <v>1.09953751841053</v>
      </c>
      <c r="M21" s="103">
        <v>9.9999824260793693E-2</v>
      </c>
      <c r="N21" s="103">
        <v>1.10386941133816</v>
      </c>
      <c r="O21" s="103">
        <v>0</v>
      </c>
      <c r="P21" s="103">
        <v>0</v>
      </c>
      <c r="Q21" s="103"/>
    </row>
    <row r="22" spans="1:17" s="28" customFormat="1">
      <c r="A22" s="37" t="s">
        <v>19</v>
      </c>
      <c r="B22" s="103">
        <v>7.7334042959142</v>
      </c>
      <c r="C22" s="103">
        <v>3.94136931993991</v>
      </c>
      <c r="D22" s="103">
        <v>7.8571151880150003</v>
      </c>
      <c r="E22" s="103">
        <v>6.1954399384098702</v>
      </c>
      <c r="F22" s="103">
        <v>0.24690279181387501</v>
      </c>
      <c r="G22" s="103">
        <v>9.5288563798233596</v>
      </c>
      <c r="H22" s="103">
        <v>4.0352213988611902</v>
      </c>
      <c r="I22" s="103">
        <v>9.6907118151005296</v>
      </c>
      <c r="J22" s="103">
        <v>10.104303084805901</v>
      </c>
      <c r="K22" s="103">
        <v>11.9873527076532</v>
      </c>
      <c r="L22" s="103">
        <v>0.86296330558474998</v>
      </c>
      <c r="M22" s="103">
        <v>0.41759802358986797</v>
      </c>
      <c r="N22" s="103">
        <v>0.87884078422607703</v>
      </c>
      <c r="O22" s="103">
        <v>1.3441945556881001</v>
      </c>
      <c r="P22" s="103">
        <v>0.15</v>
      </c>
      <c r="Q22" s="103"/>
    </row>
    <row r="23" spans="1:17" s="28" customFormat="1">
      <c r="A23" s="20" t="s">
        <v>20</v>
      </c>
      <c r="B23" s="103">
        <v>4.3850612357408298</v>
      </c>
      <c r="C23" s="103">
        <v>4.3880654684907103</v>
      </c>
      <c r="D23" s="103">
        <v>4.3797791923603704</v>
      </c>
      <c r="E23" s="103">
        <v>9</v>
      </c>
      <c r="F23" s="103">
        <v>0</v>
      </c>
      <c r="G23" s="103">
        <v>8.0965043936776109</v>
      </c>
      <c r="H23" s="103">
        <v>4.3880654745904</v>
      </c>
      <c r="I23" s="103">
        <v>8.5970793699879309</v>
      </c>
      <c r="J23" s="103">
        <v>9</v>
      </c>
      <c r="K23" s="103">
        <v>0</v>
      </c>
      <c r="L23" s="103">
        <v>0.31143586024127301</v>
      </c>
      <c r="M23" s="103">
        <v>0</v>
      </c>
      <c r="N23" s="103">
        <v>0.31143586029787401</v>
      </c>
      <c r="O23" s="103">
        <v>0</v>
      </c>
      <c r="P23" s="103">
        <v>0</v>
      </c>
      <c r="Q23" s="103"/>
    </row>
    <row r="24" spans="1:17" s="28" customFormat="1">
      <c r="A24" s="20" t="s">
        <v>21</v>
      </c>
      <c r="B24" s="103">
        <v>3.4146700773887102</v>
      </c>
      <c r="C24" s="103">
        <v>0</v>
      </c>
      <c r="D24" s="103">
        <v>3.4146700773887102</v>
      </c>
      <c r="E24" s="103">
        <v>0</v>
      </c>
      <c r="F24" s="103">
        <v>0</v>
      </c>
      <c r="G24" s="103">
        <v>3.4146700773887102</v>
      </c>
      <c r="H24" s="103">
        <v>0</v>
      </c>
      <c r="I24" s="103">
        <v>3.4146700773887102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/>
    </row>
    <row r="25" spans="1:17" s="28" customFormat="1">
      <c r="A25" s="20" t="s">
        <v>22</v>
      </c>
      <c r="B25" s="103">
        <v>10.136782571242501</v>
      </c>
      <c r="C25" s="103">
        <v>8.6778119342921194</v>
      </c>
      <c r="D25" s="103">
        <v>10.278295248416701</v>
      </c>
      <c r="E25" s="103">
        <v>7.6560601047962802</v>
      </c>
      <c r="F25" s="103">
        <v>0</v>
      </c>
      <c r="G25" s="103">
        <v>10.474763354471399</v>
      </c>
      <c r="H25" s="103">
        <v>8.6778120808462802</v>
      </c>
      <c r="I25" s="103">
        <v>10.656008970319901</v>
      </c>
      <c r="J25" s="103">
        <v>7.6560601047962802</v>
      </c>
      <c r="K25" s="103">
        <v>0</v>
      </c>
      <c r="L25" s="103">
        <v>0.91459145128765995</v>
      </c>
      <c r="M25" s="103">
        <v>1.02850896057348E-2</v>
      </c>
      <c r="N25" s="103">
        <v>0.91459148931892897</v>
      </c>
      <c r="O25" s="103">
        <v>0</v>
      </c>
      <c r="P25" s="103">
        <v>0</v>
      </c>
      <c r="Q25" s="103"/>
    </row>
    <row r="26" spans="1:17" s="28" customFormat="1">
      <c r="A26" s="20" t="s">
        <v>23</v>
      </c>
      <c r="B26" s="103">
        <v>8.3045844620480391</v>
      </c>
      <c r="C26" s="103">
        <v>3.3684525334215598</v>
      </c>
      <c r="D26" s="103">
        <v>9.1629493752777709</v>
      </c>
      <c r="E26" s="103">
        <v>8.7429117085353294</v>
      </c>
      <c r="F26" s="103">
        <v>0</v>
      </c>
      <c r="G26" s="103">
        <v>8.5401164891389794</v>
      </c>
      <c r="H26" s="103">
        <v>3.3684525817314901</v>
      </c>
      <c r="I26" s="103">
        <v>9.47384567527582</v>
      </c>
      <c r="J26" s="103">
        <v>8.7429117085353294</v>
      </c>
      <c r="K26" s="103">
        <v>0</v>
      </c>
      <c r="L26" s="103">
        <v>0.95875239698216697</v>
      </c>
      <c r="M26" s="103">
        <v>9.6137019230769193E-3</v>
      </c>
      <c r="N26" s="103">
        <v>0.95875246204131004</v>
      </c>
      <c r="O26" s="103">
        <v>0</v>
      </c>
      <c r="P26" s="103">
        <v>0</v>
      </c>
      <c r="Q26" s="103"/>
    </row>
    <row r="27" spans="1:17" s="28" customFormat="1">
      <c r="A27" s="20" t="s">
        <v>24</v>
      </c>
      <c r="B27" s="103">
        <v>7.7251695637440001</v>
      </c>
      <c r="C27" s="103">
        <v>5.5494753478470198</v>
      </c>
      <c r="D27" s="103">
        <v>7.7628324885424203</v>
      </c>
      <c r="E27" s="103">
        <v>8.9201231281585507</v>
      </c>
      <c r="F27" s="103">
        <v>4</v>
      </c>
      <c r="G27" s="103">
        <v>8.7436952899595202</v>
      </c>
      <c r="H27" s="103">
        <v>5.5512482340714202</v>
      </c>
      <c r="I27" s="103">
        <v>8.8083031552689892</v>
      </c>
      <c r="J27" s="103">
        <v>15.245915663327301</v>
      </c>
      <c r="K27" s="103">
        <v>4</v>
      </c>
      <c r="L27" s="103">
        <v>1.7177908679087599</v>
      </c>
      <c r="M27" s="103">
        <v>9.9999346886668894E-3</v>
      </c>
      <c r="N27" s="103">
        <v>1.71807327974562</v>
      </c>
      <c r="O27" s="103">
        <v>0.5</v>
      </c>
      <c r="P27" s="103">
        <v>0</v>
      </c>
      <c r="Q27" s="103"/>
    </row>
    <row r="28" spans="1:17" s="28" customFormat="1">
      <c r="A28" s="20" t="s">
        <v>25</v>
      </c>
      <c r="B28" s="103">
        <v>9.6739189840664199</v>
      </c>
      <c r="C28" s="103">
        <v>4.3160591262125703</v>
      </c>
      <c r="D28" s="103">
        <v>9.7293119929937504</v>
      </c>
      <c r="E28" s="103">
        <v>4.3548661033946603</v>
      </c>
      <c r="F28" s="103">
        <v>0</v>
      </c>
      <c r="G28" s="103">
        <v>9.7749061456776491</v>
      </c>
      <c r="H28" s="103">
        <v>4.3160591303352103</v>
      </c>
      <c r="I28" s="103">
        <v>9.8290939363386105</v>
      </c>
      <c r="J28" s="103">
        <v>13.3024677121771</v>
      </c>
      <c r="K28" s="103">
        <v>0</v>
      </c>
      <c r="L28" s="103">
        <v>1.5591130952538099</v>
      </c>
      <c r="M28" s="103">
        <v>0</v>
      </c>
      <c r="N28" s="103">
        <v>1.4891677500743901</v>
      </c>
      <c r="O28" s="103">
        <v>3.4</v>
      </c>
      <c r="P28" s="103">
        <v>0</v>
      </c>
      <c r="Q28" s="103"/>
    </row>
    <row r="29" spans="1:17" s="28" customFormat="1">
      <c r="A29" s="20" t="s">
        <v>26</v>
      </c>
      <c r="B29" s="103">
        <v>8.4217946299874793</v>
      </c>
      <c r="C29" s="103">
        <v>7.8172902474184101</v>
      </c>
      <c r="D29" s="103">
        <v>8.4861499241023797</v>
      </c>
      <c r="E29" s="103">
        <v>8.9285714285714306</v>
      </c>
      <c r="F29" s="103">
        <v>0</v>
      </c>
      <c r="G29" s="103">
        <v>9.0970359683127704</v>
      </c>
      <c r="H29" s="103">
        <v>8.7678560499832496</v>
      </c>
      <c r="I29" s="103">
        <v>9.1304102382819696</v>
      </c>
      <c r="J29" s="103">
        <v>8.9285714285714306</v>
      </c>
      <c r="K29" s="103">
        <v>0</v>
      </c>
      <c r="L29" s="103">
        <v>1.4885033855824099</v>
      </c>
      <c r="M29" s="103">
        <v>1.74999998342024</v>
      </c>
      <c r="N29" s="103">
        <v>1.4432683946304199</v>
      </c>
      <c r="O29" s="103">
        <v>0</v>
      </c>
      <c r="P29" s="103">
        <v>0</v>
      </c>
      <c r="Q29" s="103"/>
    </row>
    <row r="30" spans="1:17" s="28" customFormat="1">
      <c r="A30" s="20" t="s">
        <v>27</v>
      </c>
      <c r="B30" s="103">
        <v>6.9164478632125199</v>
      </c>
      <c r="C30" s="103">
        <v>4.5578515406452302</v>
      </c>
      <c r="D30" s="103">
        <v>7.0039970010995303</v>
      </c>
      <c r="E30" s="103">
        <v>8.7781690140845097</v>
      </c>
      <c r="F30" s="103">
        <v>0</v>
      </c>
      <c r="G30" s="103">
        <v>9.31340420732095</v>
      </c>
      <c r="H30" s="103">
        <v>4.5578515406452302</v>
      </c>
      <c r="I30" s="103">
        <v>9.5621017766331704</v>
      </c>
      <c r="J30" s="103">
        <v>8.7781690140845097</v>
      </c>
      <c r="K30" s="103">
        <v>0</v>
      </c>
      <c r="L30" s="103">
        <v>0.65282052652671496</v>
      </c>
      <c r="M30" s="103">
        <v>0</v>
      </c>
      <c r="N30" s="103">
        <v>0.65282052652671496</v>
      </c>
      <c r="O30" s="103">
        <v>0</v>
      </c>
      <c r="P30" s="103">
        <v>0</v>
      </c>
      <c r="Q30" s="103"/>
    </row>
    <row r="31" spans="1:17" s="28" customFormat="1">
      <c r="A31" s="20" t="s">
        <v>28</v>
      </c>
      <c r="B31" s="103">
        <v>9.5596894748247898</v>
      </c>
      <c r="C31" s="103">
        <v>8.5209920486668995</v>
      </c>
      <c r="D31" s="103">
        <v>9.6423162524674009</v>
      </c>
      <c r="E31" s="103">
        <v>11.024857954545499</v>
      </c>
      <c r="F31" s="103">
        <v>0</v>
      </c>
      <c r="G31" s="103">
        <v>9.62345939968829</v>
      </c>
      <c r="H31" s="103">
        <v>8.5209920486668995</v>
      </c>
      <c r="I31" s="103">
        <v>9.7138092500273405</v>
      </c>
      <c r="J31" s="103">
        <v>11.024857954545499</v>
      </c>
      <c r="K31" s="103">
        <v>0</v>
      </c>
      <c r="L31" s="103">
        <v>0.66523362445840795</v>
      </c>
      <c r="M31" s="103">
        <v>0</v>
      </c>
      <c r="N31" s="103">
        <v>0.66523362445840795</v>
      </c>
      <c r="O31" s="103">
        <v>0</v>
      </c>
      <c r="P31" s="103">
        <v>0</v>
      </c>
      <c r="Q31" s="103"/>
    </row>
    <row r="32" spans="1:17" s="28" customFormat="1">
      <c r="A32" s="20" t="s">
        <v>29</v>
      </c>
      <c r="B32" s="103">
        <v>9.5548022941476294</v>
      </c>
      <c r="C32" s="103">
        <v>4.6963180688923698</v>
      </c>
      <c r="D32" s="103">
        <v>9.7920059060442206</v>
      </c>
      <c r="E32" s="103">
        <v>8.2867834156563394</v>
      </c>
      <c r="F32" s="103">
        <v>0</v>
      </c>
      <c r="G32" s="103">
        <v>10.2021863384797</v>
      </c>
      <c r="H32" s="103">
        <v>4.7478204107243496</v>
      </c>
      <c r="I32" s="103">
        <v>10.4849878426906</v>
      </c>
      <c r="J32" s="103">
        <v>8.2867834156563394</v>
      </c>
      <c r="K32" s="103">
        <v>0</v>
      </c>
      <c r="L32" s="103">
        <v>0.31115092826818902</v>
      </c>
      <c r="M32" s="103">
        <v>1.4055645503382499E-2</v>
      </c>
      <c r="N32" s="103">
        <v>0.31346395220173701</v>
      </c>
      <c r="O32" s="103">
        <v>0</v>
      </c>
      <c r="P32" s="103">
        <v>0</v>
      </c>
      <c r="Q32" s="103"/>
    </row>
    <row r="33" spans="1:17" s="28" customFormat="1">
      <c r="A33" s="20" t="s">
        <v>30</v>
      </c>
      <c r="B33" s="103">
        <v>10.3263088542831</v>
      </c>
      <c r="C33" s="103">
        <v>10.1503331744149</v>
      </c>
      <c r="D33" s="103">
        <v>10.3298777171127</v>
      </c>
      <c r="E33" s="103">
        <v>9</v>
      </c>
      <c r="F33" s="103">
        <v>0</v>
      </c>
      <c r="G33" s="103">
        <v>10.328108651658701</v>
      </c>
      <c r="H33" s="103">
        <v>10.1503631660718</v>
      </c>
      <c r="I33" s="103">
        <v>10.3317020668167</v>
      </c>
      <c r="J33" s="103">
        <v>9</v>
      </c>
      <c r="K33" s="103">
        <v>0</v>
      </c>
      <c r="L33" s="103">
        <v>0.99981405300302995</v>
      </c>
      <c r="M33" s="103">
        <v>1.0118390804597701E-2</v>
      </c>
      <c r="N33" s="103">
        <v>1</v>
      </c>
      <c r="O33" s="103">
        <v>0</v>
      </c>
      <c r="P33" s="103">
        <v>0</v>
      </c>
      <c r="Q33" s="103"/>
    </row>
    <row r="34" spans="1:17" s="28" customFormat="1">
      <c r="A34" s="20" t="s">
        <v>31</v>
      </c>
      <c r="B34" s="103">
        <v>9.0374948752466402</v>
      </c>
      <c r="C34" s="103">
        <v>4.3150202349139004</v>
      </c>
      <c r="D34" s="103">
        <v>9.2305514205352193</v>
      </c>
      <c r="E34" s="103">
        <v>9</v>
      </c>
      <c r="F34" s="103">
        <v>0</v>
      </c>
      <c r="G34" s="103">
        <v>9.3777370931079407</v>
      </c>
      <c r="H34" s="103">
        <v>4.3150202349139004</v>
      </c>
      <c r="I34" s="103">
        <v>9.5940419295453196</v>
      </c>
      <c r="J34" s="103">
        <v>9</v>
      </c>
      <c r="K34" s="103">
        <v>0</v>
      </c>
      <c r="L34" s="103">
        <v>1.1286165973718401</v>
      </c>
      <c r="M34" s="103">
        <v>0</v>
      </c>
      <c r="N34" s="103">
        <v>1.1286165973718401</v>
      </c>
      <c r="O34" s="103">
        <v>0</v>
      </c>
      <c r="P34" s="103">
        <v>0</v>
      </c>
      <c r="Q34" s="103"/>
    </row>
    <row r="35" spans="1:17" s="28" customFormat="1">
      <c r="A35" s="20" t="s">
        <v>32</v>
      </c>
      <c r="B35" s="103">
        <v>9.5538228427090797</v>
      </c>
      <c r="C35" s="103">
        <v>4.2821819572206596</v>
      </c>
      <c r="D35" s="103">
        <v>9.6460811068368901</v>
      </c>
      <c r="E35" s="103">
        <v>12.5522034801876</v>
      </c>
      <c r="F35" s="103">
        <v>0</v>
      </c>
      <c r="G35" s="103">
        <v>10.079692753044601</v>
      </c>
      <c r="H35" s="103">
        <v>4.2821833282928097</v>
      </c>
      <c r="I35" s="103">
        <v>10.190604991078899</v>
      </c>
      <c r="J35" s="103">
        <v>12.5522034801876</v>
      </c>
      <c r="K35" s="103">
        <v>0</v>
      </c>
      <c r="L35" s="103">
        <v>1.36713110919478</v>
      </c>
      <c r="M35" s="103">
        <v>9.9501718803712592E-3</v>
      </c>
      <c r="N35" s="103">
        <v>1.3671312453926101</v>
      </c>
      <c r="O35" s="103">
        <v>0</v>
      </c>
      <c r="P35" s="103">
        <v>0</v>
      </c>
      <c r="Q35" s="103"/>
    </row>
    <row r="36" spans="1:17" s="28" customFormat="1">
      <c r="A36" s="20" t="s">
        <v>33</v>
      </c>
      <c r="B36" s="103">
        <v>9.0855752343570302</v>
      </c>
      <c r="C36" s="103">
        <v>3.66913575576966</v>
      </c>
      <c r="D36" s="103">
        <v>9.1751551549298505</v>
      </c>
      <c r="E36" s="103">
        <v>9</v>
      </c>
      <c r="F36" s="103">
        <v>0</v>
      </c>
      <c r="G36" s="103">
        <v>9.7632229854601391</v>
      </c>
      <c r="H36" s="103">
        <v>3.66913575576966</v>
      </c>
      <c r="I36" s="103">
        <v>9.8723192724021995</v>
      </c>
      <c r="J36" s="103">
        <v>9</v>
      </c>
      <c r="K36" s="103">
        <v>0</v>
      </c>
      <c r="L36" s="103">
        <v>0.62491944553652601</v>
      </c>
      <c r="M36" s="103">
        <v>0</v>
      </c>
      <c r="N36" s="103">
        <v>0.62491944553652601</v>
      </c>
      <c r="O36" s="103">
        <v>0</v>
      </c>
      <c r="P36" s="103">
        <v>0</v>
      </c>
      <c r="Q36" s="103"/>
    </row>
    <row r="37" spans="1:17" s="28" customFormat="1">
      <c r="A37" s="20" t="s">
        <v>34</v>
      </c>
      <c r="B37" s="103">
        <v>7.7504672873386298</v>
      </c>
      <c r="C37" s="103">
        <v>4.2287343470786096</v>
      </c>
      <c r="D37" s="103">
        <v>8.1107021556682</v>
      </c>
      <c r="E37" s="103">
        <v>8.25</v>
      </c>
      <c r="F37" s="103">
        <v>6</v>
      </c>
      <c r="G37" s="103">
        <v>7.9341520031615698</v>
      </c>
      <c r="H37" s="103">
        <v>4.2287346300882103</v>
      </c>
      <c r="I37" s="103">
        <v>8.3242300834993408</v>
      </c>
      <c r="J37" s="103">
        <v>8.25</v>
      </c>
      <c r="K37" s="103">
        <v>6</v>
      </c>
      <c r="L37" s="103">
        <v>0.71034433688235299</v>
      </c>
      <c r="M37" s="103">
        <v>9.5999999999999992E-3</v>
      </c>
      <c r="N37" s="103">
        <v>0.71034450750547495</v>
      </c>
      <c r="O37" s="103">
        <v>0</v>
      </c>
      <c r="P37" s="103">
        <v>0</v>
      </c>
      <c r="Q37" s="103"/>
    </row>
    <row r="38" spans="1:17" s="101" customFormat="1" ht="6" customHeight="1">
      <c r="A38" s="10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7" s="87" customFormat="1" ht="15" customHeight="1">
      <c r="A39" s="274" t="s">
        <v>97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1" spans="1:17" ht="26.25" customHeight="1">
      <c r="A41" s="273" t="s">
        <v>85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</row>
  </sheetData>
  <mergeCells count="14">
    <mergeCell ref="A41:P41"/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Q43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8.33203125" style="89" customWidth="1"/>
    <col min="2" max="4" width="9.109375" style="27"/>
    <col min="5" max="5" width="10" style="27" customWidth="1"/>
    <col min="6" max="9" width="9.109375" style="27"/>
    <col min="10" max="10" width="10" style="27" customWidth="1"/>
    <col min="11" max="14" width="9.109375" style="27"/>
    <col min="15" max="15" width="10" style="27" customWidth="1"/>
    <col min="16" max="239" width="9.109375" style="27"/>
    <col min="240" max="240" width="3" style="27" bestFit="1" customWidth="1"/>
    <col min="241" max="241" width="18.33203125" style="27" customWidth="1"/>
    <col min="242" max="244" width="9.109375" style="27"/>
    <col min="245" max="245" width="10" style="27" customWidth="1"/>
    <col min="246" max="249" width="9.109375" style="27"/>
    <col min="250" max="250" width="10" style="27" customWidth="1"/>
    <col min="251" max="254" width="9.109375" style="27"/>
    <col min="255" max="255" width="10" style="27" customWidth="1"/>
    <col min="256" max="495" width="9.109375" style="27"/>
    <col min="496" max="496" width="3" style="27" bestFit="1" customWidth="1"/>
    <col min="497" max="497" width="18.33203125" style="27" customWidth="1"/>
    <col min="498" max="500" width="9.109375" style="27"/>
    <col min="501" max="501" width="10" style="27" customWidth="1"/>
    <col min="502" max="505" width="9.109375" style="27"/>
    <col min="506" max="506" width="10" style="27" customWidth="1"/>
    <col min="507" max="510" width="9.109375" style="27"/>
    <col min="511" max="511" width="10" style="27" customWidth="1"/>
    <col min="512" max="751" width="9.109375" style="27"/>
    <col min="752" max="752" width="3" style="27" bestFit="1" customWidth="1"/>
    <col min="753" max="753" width="18.33203125" style="27" customWidth="1"/>
    <col min="754" max="756" width="9.109375" style="27"/>
    <col min="757" max="757" width="10" style="27" customWidth="1"/>
    <col min="758" max="761" width="9.109375" style="27"/>
    <col min="762" max="762" width="10" style="27" customWidth="1"/>
    <col min="763" max="766" width="9.109375" style="27"/>
    <col min="767" max="767" width="10" style="27" customWidth="1"/>
    <col min="768" max="1007" width="9.109375" style="27"/>
    <col min="1008" max="1008" width="3" style="27" bestFit="1" customWidth="1"/>
    <col min="1009" max="1009" width="18.33203125" style="27" customWidth="1"/>
    <col min="1010" max="1012" width="9.109375" style="27"/>
    <col min="1013" max="1013" width="10" style="27" customWidth="1"/>
    <col min="1014" max="1017" width="9.109375" style="27"/>
    <col min="1018" max="1018" width="10" style="27" customWidth="1"/>
    <col min="1019" max="1022" width="9.109375" style="27"/>
    <col min="1023" max="1023" width="10" style="27" customWidth="1"/>
    <col min="1024" max="1263" width="9.109375" style="27"/>
    <col min="1264" max="1264" width="3" style="27" bestFit="1" customWidth="1"/>
    <col min="1265" max="1265" width="18.33203125" style="27" customWidth="1"/>
    <col min="1266" max="1268" width="9.109375" style="27"/>
    <col min="1269" max="1269" width="10" style="27" customWidth="1"/>
    <col min="1270" max="1273" width="9.109375" style="27"/>
    <col min="1274" max="1274" width="10" style="27" customWidth="1"/>
    <col min="1275" max="1278" width="9.109375" style="27"/>
    <col min="1279" max="1279" width="10" style="27" customWidth="1"/>
    <col min="1280" max="1519" width="9.109375" style="27"/>
    <col min="1520" max="1520" width="3" style="27" bestFit="1" customWidth="1"/>
    <col min="1521" max="1521" width="18.33203125" style="27" customWidth="1"/>
    <col min="1522" max="1524" width="9.109375" style="27"/>
    <col min="1525" max="1525" width="10" style="27" customWidth="1"/>
    <col min="1526" max="1529" width="9.109375" style="27"/>
    <col min="1530" max="1530" width="10" style="27" customWidth="1"/>
    <col min="1531" max="1534" width="9.109375" style="27"/>
    <col min="1535" max="1535" width="10" style="27" customWidth="1"/>
    <col min="1536" max="1775" width="9.109375" style="27"/>
    <col min="1776" max="1776" width="3" style="27" bestFit="1" customWidth="1"/>
    <col min="1777" max="1777" width="18.33203125" style="27" customWidth="1"/>
    <col min="1778" max="1780" width="9.109375" style="27"/>
    <col min="1781" max="1781" width="10" style="27" customWidth="1"/>
    <col min="1782" max="1785" width="9.109375" style="27"/>
    <col min="1786" max="1786" width="10" style="27" customWidth="1"/>
    <col min="1787" max="1790" width="9.109375" style="27"/>
    <col min="1791" max="1791" width="10" style="27" customWidth="1"/>
    <col min="1792" max="2031" width="9.109375" style="27"/>
    <col min="2032" max="2032" width="3" style="27" bestFit="1" customWidth="1"/>
    <col min="2033" max="2033" width="18.33203125" style="27" customWidth="1"/>
    <col min="2034" max="2036" width="9.109375" style="27"/>
    <col min="2037" max="2037" width="10" style="27" customWidth="1"/>
    <col min="2038" max="2041" width="9.109375" style="27"/>
    <col min="2042" max="2042" width="10" style="27" customWidth="1"/>
    <col min="2043" max="2046" width="9.109375" style="27"/>
    <col min="2047" max="2047" width="10" style="27" customWidth="1"/>
    <col min="2048" max="2287" width="9.109375" style="27"/>
    <col min="2288" max="2288" width="3" style="27" bestFit="1" customWidth="1"/>
    <col min="2289" max="2289" width="18.33203125" style="27" customWidth="1"/>
    <col min="2290" max="2292" width="9.109375" style="27"/>
    <col min="2293" max="2293" width="10" style="27" customWidth="1"/>
    <col min="2294" max="2297" width="9.109375" style="27"/>
    <col min="2298" max="2298" width="10" style="27" customWidth="1"/>
    <col min="2299" max="2302" width="9.109375" style="27"/>
    <col min="2303" max="2303" width="10" style="27" customWidth="1"/>
    <col min="2304" max="2543" width="9.109375" style="27"/>
    <col min="2544" max="2544" width="3" style="27" bestFit="1" customWidth="1"/>
    <col min="2545" max="2545" width="18.33203125" style="27" customWidth="1"/>
    <col min="2546" max="2548" width="9.109375" style="27"/>
    <col min="2549" max="2549" width="10" style="27" customWidth="1"/>
    <col min="2550" max="2553" width="9.109375" style="27"/>
    <col min="2554" max="2554" width="10" style="27" customWidth="1"/>
    <col min="2555" max="2558" width="9.109375" style="27"/>
    <col min="2559" max="2559" width="10" style="27" customWidth="1"/>
    <col min="2560" max="2799" width="9.109375" style="27"/>
    <col min="2800" max="2800" width="3" style="27" bestFit="1" customWidth="1"/>
    <col min="2801" max="2801" width="18.33203125" style="27" customWidth="1"/>
    <col min="2802" max="2804" width="9.109375" style="27"/>
    <col min="2805" max="2805" width="10" style="27" customWidth="1"/>
    <col min="2806" max="2809" width="9.109375" style="27"/>
    <col min="2810" max="2810" width="10" style="27" customWidth="1"/>
    <col min="2811" max="2814" width="9.109375" style="27"/>
    <col min="2815" max="2815" width="10" style="27" customWidth="1"/>
    <col min="2816" max="3055" width="9.109375" style="27"/>
    <col min="3056" max="3056" width="3" style="27" bestFit="1" customWidth="1"/>
    <col min="3057" max="3057" width="18.33203125" style="27" customWidth="1"/>
    <col min="3058" max="3060" width="9.109375" style="27"/>
    <col min="3061" max="3061" width="10" style="27" customWidth="1"/>
    <col min="3062" max="3065" width="9.109375" style="27"/>
    <col min="3066" max="3066" width="10" style="27" customWidth="1"/>
    <col min="3067" max="3070" width="9.109375" style="27"/>
    <col min="3071" max="3071" width="10" style="27" customWidth="1"/>
    <col min="3072" max="3311" width="9.109375" style="27"/>
    <col min="3312" max="3312" width="3" style="27" bestFit="1" customWidth="1"/>
    <col min="3313" max="3313" width="18.33203125" style="27" customWidth="1"/>
    <col min="3314" max="3316" width="9.109375" style="27"/>
    <col min="3317" max="3317" width="10" style="27" customWidth="1"/>
    <col min="3318" max="3321" width="9.109375" style="27"/>
    <col min="3322" max="3322" width="10" style="27" customWidth="1"/>
    <col min="3323" max="3326" width="9.109375" style="27"/>
    <col min="3327" max="3327" width="10" style="27" customWidth="1"/>
    <col min="3328" max="3567" width="9.109375" style="27"/>
    <col min="3568" max="3568" width="3" style="27" bestFit="1" customWidth="1"/>
    <col min="3569" max="3569" width="18.33203125" style="27" customWidth="1"/>
    <col min="3570" max="3572" width="9.109375" style="27"/>
    <col min="3573" max="3573" width="10" style="27" customWidth="1"/>
    <col min="3574" max="3577" width="9.109375" style="27"/>
    <col min="3578" max="3578" width="10" style="27" customWidth="1"/>
    <col min="3579" max="3582" width="9.109375" style="27"/>
    <col min="3583" max="3583" width="10" style="27" customWidth="1"/>
    <col min="3584" max="3823" width="9.109375" style="27"/>
    <col min="3824" max="3824" width="3" style="27" bestFit="1" customWidth="1"/>
    <col min="3825" max="3825" width="18.33203125" style="27" customWidth="1"/>
    <col min="3826" max="3828" width="9.109375" style="27"/>
    <col min="3829" max="3829" width="10" style="27" customWidth="1"/>
    <col min="3830" max="3833" width="9.109375" style="27"/>
    <col min="3834" max="3834" width="10" style="27" customWidth="1"/>
    <col min="3835" max="3838" width="9.109375" style="27"/>
    <col min="3839" max="3839" width="10" style="27" customWidth="1"/>
    <col min="3840" max="4079" width="9.109375" style="27"/>
    <col min="4080" max="4080" width="3" style="27" bestFit="1" customWidth="1"/>
    <col min="4081" max="4081" width="18.33203125" style="27" customWidth="1"/>
    <col min="4082" max="4084" width="9.109375" style="27"/>
    <col min="4085" max="4085" width="10" style="27" customWidth="1"/>
    <col min="4086" max="4089" width="9.109375" style="27"/>
    <col min="4090" max="4090" width="10" style="27" customWidth="1"/>
    <col min="4091" max="4094" width="9.109375" style="27"/>
    <col min="4095" max="4095" width="10" style="27" customWidth="1"/>
    <col min="4096" max="4335" width="9.109375" style="27"/>
    <col min="4336" max="4336" width="3" style="27" bestFit="1" customWidth="1"/>
    <col min="4337" max="4337" width="18.33203125" style="27" customWidth="1"/>
    <col min="4338" max="4340" width="9.109375" style="27"/>
    <col min="4341" max="4341" width="10" style="27" customWidth="1"/>
    <col min="4342" max="4345" width="9.109375" style="27"/>
    <col min="4346" max="4346" width="10" style="27" customWidth="1"/>
    <col min="4347" max="4350" width="9.109375" style="27"/>
    <col min="4351" max="4351" width="10" style="27" customWidth="1"/>
    <col min="4352" max="4591" width="9.109375" style="27"/>
    <col min="4592" max="4592" width="3" style="27" bestFit="1" customWidth="1"/>
    <col min="4593" max="4593" width="18.33203125" style="27" customWidth="1"/>
    <col min="4594" max="4596" width="9.109375" style="27"/>
    <col min="4597" max="4597" width="10" style="27" customWidth="1"/>
    <col min="4598" max="4601" width="9.109375" style="27"/>
    <col min="4602" max="4602" width="10" style="27" customWidth="1"/>
    <col min="4603" max="4606" width="9.109375" style="27"/>
    <col min="4607" max="4607" width="10" style="27" customWidth="1"/>
    <col min="4608" max="4847" width="9.109375" style="27"/>
    <col min="4848" max="4848" width="3" style="27" bestFit="1" customWidth="1"/>
    <col min="4849" max="4849" width="18.33203125" style="27" customWidth="1"/>
    <col min="4850" max="4852" width="9.109375" style="27"/>
    <col min="4853" max="4853" width="10" style="27" customWidth="1"/>
    <col min="4854" max="4857" width="9.109375" style="27"/>
    <col min="4858" max="4858" width="10" style="27" customWidth="1"/>
    <col min="4859" max="4862" width="9.109375" style="27"/>
    <col min="4863" max="4863" width="10" style="27" customWidth="1"/>
    <col min="4864" max="5103" width="9.109375" style="27"/>
    <col min="5104" max="5104" width="3" style="27" bestFit="1" customWidth="1"/>
    <col min="5105" max="5105" width="18.33203125" style="27" customWidth="1"/>
    <col min="5106" max="5108" width="9.109375" style="27"/>
    <col min="5109" max="5109" width="10" style="27" customWidth="1"/>
    <col min="5110" max="5113" width="9.109375" style="27"/>
    <col min="5114" max="5114" width="10" style="27" customWidth="1"/>
    <col min="5115" max="5118" width="9.109375" style="27"/>
    <col min="5119" max="5119" width="10" style="27" customWidth="1"/>
    <col min="5120" max="5359" width="9.109375" style="27"/>
    <col min="5360" max="5360" width="3" style="27" bestFit="1" customWidth="1"/>
    <col min="5361" max="5361" width="18.33203125" style="27" customWidth="1"/>
    <col min="5362" max="5364" width="9.109375" style="27"/>
    <col min="5365" max="5365" width="10" style="27" customWidth="1"/>
    <col min="5366" max="5369" width="9.109375" style="27"/>
    <col min="5370" max="5370" width="10" style="27" customWidth="1"/>
    <col min="5371" max="5374" width="9.109375" style="27"/>
    <col min="5375" max="5375" width="10" style="27" customWidth="1"/>
    <col min="5376" max="5615" width="9.109375" style="27"/>
    <col min="5616" max="5616" width="3" style="27" bestFit="1" customWidth="1"/>
    <col min="5617" max="5617" width="18.33203125" style="27" customWidth="1"/>
    <col min="5618" max="5620" width="9.109375" style="27"/>
    <col min="5621" max="5621" width="10" style="27" customWidth="1"/>
    <col min="5622" max="5625" width="9.109375" style="27"/>
    <col min="5626" max="5626" width="10" style="27" customWidth="1"/>
    <col min="5627" max="5630" width="9.109375" style="27"/>
    <col min="5631" max="5631" width="10" style="27" customWidth="1"/>
    <col min="5632" max="5871" width="9.109375" style="27"/>
    <col min="5872" max="5872" width="3" style="27" bestFit="1" customWidth="1"/>
    <col min="5873" max="5873" width="18.33203125" style="27" customWidth="1"/>
    <col min="5874" max="5876" width="9.109375" style="27"/>
    <col min="5877" max="5877" width="10" style="27" customWidth="1"/>
    <col min="5878" max="5881" width="9.109375" style="27"/>
    <col min="5882" max="5882" width="10" style="27" customWidth="1"/>
    <col min="5883" max="5886" width="9.109375" style="27"/>
    <col min="5887" max="5887" width="10" style="27" customWidth="1"/>
    <col min="5888" max="6127" width="9.109375" style="27"/>
    <col min="6128" max="6128" width="3" style="27" bestFit="1" customWidth="1"/>
    <col min="6129" max="6129" width="18.33203125" style="27" customWidth="1"/>
    <col min="6130" max="6132" width="9.109375" style="27"/>
    <col min="6133" max="6133" width="10" style="27" customWidth="1"/>
    <col min="6134" max="6137" width="9.109375" style="27"/>
    <col min="6138" max="6138" width="10" style="27" customWidth="1"/>
    <col min="6139" max="6142" width="9.109375" style="27"/>
    <col min="6143" max="6143" width="10" style="27" customWidth="1"/>
    <col min="6144" max="6383" width="9.109375" style="27"/>
    <col min="6384" max="6384" width="3" style="27" bestFit="1" customWidth="1"/>
    <col min="6385" max="6385" width="18.33203125" style="27" customWidth="1"/>
    <col min="6386" max="6388" width="9.109375" style="27"/>
    <col min="6389" max="6389" width="10" style="27" customWidth="1"/>
    <col min="6390" max="6393" width="9.109375" style="27"/>
    <col min="6394" max="6394" width="10" style="27" customWidth="1"/>
    <col min="6395" max="6398" width="9.109375" style="27"/>
    <col min="6399" max="6399" width="10" style="27" customWidth="1"/>
    <col min="6400" max="6639" width="9.109375" style="27"/>
    <col min="6640" max="6640" width="3" style="27" bestFit="1" customWidth="1"/>
    <col min="6641" max="6641" width="18.33203125" style="27" customWidth="1"/>
    <col min="6642" max="6644" width="9.109375" style="27"/>
    <col min="6645" max="6645" width="10" style="27" customWidth="1"/>
    <col min="6646" max="6649" width="9.109375" style="27"/>
    <col min="6650" max="6650" width="10" style="27" customWidth="1"/>
    <col min="6651" max="6654" width="9.109375" style="27"/>
    <col min="6655" max="6655" width="10" style="27" customWidth="1"/>
    <col min="6656" max="6895" width="9.109375" style="27"/>
    <col min="6896" max="6896" width="3" style="27" bestFit="1" customWidth="1"/>
    <col min="6897" max="6897" width="18.33203125" style="27" customWidth="1"/>
    <col min="6898" max="6900" width="9.109375" style="27"/>
    <col min="6901" max="6901" width="10" style="27" customWidth="1"/>
    <col min="6902" max="6905" width="9.109375" style="27"/>
    <col min="6906" max="6906" width="10" style="27" customWidth="1"/>
    <col min="6907" max="6910" width="9.109375" style="27"/>
    <col min="6911" max="6911" width="10" style="27" customWidth="1"/>
    <col min="6912" max="7151" width="9.109375" style="27"/>
    <col min="7152" max="7152" width="3" style="27" bestFit="1" customWidth="1"/>
    <col min="7153" max="7153" width="18.33203125" style="27" customWidth="1"/>
    <col min="7154" max="7156" width="9.109375" style="27"/>
    <col min="7157" max="7157" width="10" style="27" customWidth="1"/>
    <col min="7158" max="7161" width="9.109375" style="27"/>
    <col min="7162" max="7162" width="10" style="27" customWidth="1"/>
    <col min="7163" max="7166" width="9.109375" style="27"/>
    <col min="7167" max="7167" width="10" style="27" customWidth="1"/>
    <col min="7168" max="7407" width="9.109375" style="27"/>
    <col min="7408" max="7408" width="3" style="27" bestFit="1" customWidth="1"/>
    <col min="7409" max="7409" width="18.33203125" style="27" customWidth="1"/>
    <col min="7410" max="7412" width="9.109375" style="27"/>
    <col min="7413" max="7413" width="10" style="27" customWidth="1"/>
    <col min="7414" max="7417" width="9.109375" style="27"/>
    <col min="7418" max="7418" width="10" style="27" customWidth="1"/>
    <col min="7419" max="7422" width="9.109375" style="27"/>
    <col min="7423" max="7423" width="10" style="27" customWidth="1"/>
    <col min="7424" max="7663" width="9.109375" style="27"/>
    <col min="7664" max="7664" width="3" style="27" bestFit="1" customWidth="1"/>
    <col min="7665" max="7665" width="18.33203125" style="27" customWidth="1"/>
    <col min="7666" max="7668" width="9.109375" style="27"/>
    <col min="7669" max="7669" width="10" style="27" customWidth="1"/>
    <col min="7670" max="7673" width="9.109375" style="27"/>
    <col min="7674" max="7674" width="10" style="27" customWidth="1"/>
    <col min="7675" max="7678" width="9.109375" style="27"/>
    <col min="7679" max="7679" width="10" style="27" customWidth="1"/>
    <col min="7680" max="7919" width="9.109375" style="27"/>
    <col min="7920" max="7920" width="3" style="27" bestFit="1" customWidth="1"/>
    <col min="7921" max="7921" width="18.33203125" style="27" customWidth="1"/>
    <col min="7922" max="7924" width="9.109375" style="27"/>
    <col min="7925" max="7925" width="10" style="27" customWidth="1"/>
    <col min="7926" max="7929" width="9.109375" style="27"/>
    <col min="7930" max="7930" width="10" style="27" customWidth="1"/>
    <col min="7931" max="7934" width="9.109375" style="27"/>
    <col min="7935" max="7935" width="10" style="27" customWidth="1"/>
    <col min="7936" max="8175" width="9.109375" style="27"/>
    <col min="8176" max="8176" width="3" style="27" bestFit="1" customWidth="1"/>
    <col min="8177" max="8177" width="18.33203125" style="27" customWidth="1"/>
    <col min="8178" max="8180" width="9.109375" style="27"/>
    <col min="8181" max="8181" width="10" style="27" customWidth="1"/>
    <col min="8182" max="8185" width="9.109375" style="27"/>
    <col min="8186" max="8186" width="10" style="27" customWidth="1"/>
    <col min="8187" max="8190" width="9.109375" style="27"/>
    <col min="8191" max="8191" width="10" style="27" customWidth="1"/>
    <col min="8192" max="8431" width="9.109375" style="27"/>
    <col min="8432" max="8432" width="3" style="27" bestFit="1" customWidth="1"/>
    <col min="8433" max="8433" width="18.33203125" style="27" customWidth="1"/>
    <col min="8434" max="8436" width="9.109375" style="27"/>
    <col min="8437" max="8437" width="10" style="27" customWidth="1"/>
    <col min="8438" max="8441" width="9.109375" style="27"/>
    <col min="8442" max="8442" width="10" style="27" customWidth="1"/>
    <col min="8443" max="8446" width="9.109375" style="27"/>
    <col min="8447" max="8447" width="10" style="27" customWidth="1"/>
    <col min="8448" max="8687" width="9.109375" style="27"/>
    <col min="8688" max="8688" width="3" style="27" bestFit="1" customWidth="1"/>
    <col min="8689" max="8689" width="18.33203125" style="27" customWidth="1"/>
    <col min="8690" max="8692" width="9.109375" style="27"/>
    <col min="8693" max="8693" width="10" style="27" customWidth="1"/>
    <col min="8694" max="8697" width="9.109375" style="27"/>
    <col min="8698" max="8698" width="10" style="27" customWidth="1"/>
    <col min="8699" max="8702" width="9.109375" style="27"/>
    <col min="8703" max="8703" width="10" style="27" customWidth="1"/>
    <col min="8704" max="8943" width="9.109375" style="27"/>
    <col min="8944" max="8944" width="3" style="27" bestFit="1" customWidth="1"/>
    <col min="8945" max="8945" width="18.33203125" style="27" customWidth="1"/>
    <col min="8946" max="8948" width="9.109375" style="27"/>
    <col min="8949" max="8949" width="10" style="27" customWidth="1"/>
    <col min="8950" max="8953" width="9.109375" style="27"/>
    <col min="8954" max="8954" width="10" style="27" customWidth="1"/>
    <col min="8955" max="8958" width="9.109375" style="27"/>
    <col min="8959" max="8959" width="10" style="27" customWidth="1"/>
    <col min="8960" max="9199" width="9.109375" style="27"/>
    <col min="9200" max="9200" width="3" style="27" bestFit="1" customWidth="1"/>
    <col min="9201" max="9201" width="18.33203125" style="27" customWidth="1"/>
    <col min="9202" max="9204" width="9.109375" style="27"/>
    <col min="9205" max="9205" width="10" style="27" customWidth="1"/>
    <col min="9206" max="9209" width="9.109375" style="27"/>
    <col min="9210" max="9210" width="10" style="27" customWidth="1"/>
    <col min="9211" max="9214" width="9.109375" style="27"/>
    <col min="9215" max="9215" width="10" style="27" customWidth="1"/>
    <col min="9216" max="9455" width="9.109375" style="27"/>
    <col min="9456" max="9456" width="3" style="27" bestFit="1" customWidth="1"/>
    <col min="9457" max="9457" width="18.33203125" style="27" customWidth="1"/>
    <col min="9458" max="9460" width="9.109375" style="27"/>
    <col min="9461" max="9461" width="10" style="27" customWidth="1"/>
    <col min="9462" max="9465" width="9.109375" style="27"/>
    <col min="9466" max="9466" width="10" style="27" customWidth="1"/>
    <col min="9467" max="9470" width="9.109375" style="27"/>
    <col min="9471" max="9471" width="10" style="27" customWidth="1"/>
    <col min="9472" max="9711" width="9.109375" style="27"/>
    <col min="9712" max="9712" width="3" style="27" bestFit="1" customWidth="1"/>
    <col min="9713" max="9713" width="18.33203125" style="27" customWidth="1"/>
    <col min="9714" max="9716" width="9.109375" style="27"/>
    <col min="9717" max="9717" width="10" style="27" customWidth="1"/>
    <col min="9718" max="9721" width="9.109375" style="27"/>
    <col min="9722" max="9722" width="10" style="27" customWidth="1"/>
    <col min="9723" max="9726" width="9.109375" style="27"/>
    <col min="9727" max="9727" width="10" style="27" customWidth="1"/>
    <col min="9728" max="9967" width="9.109375" style="27"/>
    <col min="9968" max="9968" width="3" style="27" bestFit="1" customWidth="1"/>
    <col min="9969" max="9969" width="18.33203125" style="27" customWidth="1"/>
    <col min="9970" max="9972" width="9.109375" style="27"/>
    <col min="9973" max="9973" width="10" style="27" customWidth="1"/>
    <col min="9974" max="9977" width="9.109375" style="27"/>
    <col min="9978" max="9978" width="10" style="27" customWidth="1"/>
    <col min="9979" max="9982" width="9.109375" style="27"/>
    <col min="9983" max="9983" width="10" style="27" customWidth="1"/>
    <col min="9984" max="10223" width="9.109375" style="27"/>
    <col min="10224" max="10224" width="3" style="27" bestFit="1" customWidth="1"/>
    <col min="10225" max="10225" width="18.33203125" style="27" customWidth="1"/>
    <col min="10226" max="10228" width="9.109375" style="27"/>
    <col min="10229" max="10229" width="10" style="27" customWidth="1"/>
    <col min="10230" max="10233" width="9.109375" style="27"/>
    <col min="10234" max="10234" width="10" style="27" customWidth="1"/>
    <col min="10235" max="10238" width="9.109375" style="27"/>
    <col min="10239" max="10239" width="10" style="27" customWidth="1"/>
    <col min="10240" max="10479" width="9.109375" style="27"/>
    <col min="10480" max="10480" width="3" style="27" bestFit="1" customWidth="1"/>
    <col min="10481" max="10481" width="18.33203125" style="27" customWidth="1"/>
    <col min="10482" max="10484" width="9.109375" style="27"/>
    <col min="10485" max="10485" width="10" style="27" customWidth="1"/>
    <col min="10486" max="10489" width="9.109375" style="27"/>
    <col min="10490" max="10490" width="10" style="27" customWidth="1"/>
    <col min="10491" max="10494" width="9.109375" style="27"/>
    <col min="10495" max="10495" width="10" style="27" customWidth="1"/>
    <col min="10496" max="10735" width="9.109375" style="27"/>
    <col min="10736" max="10736" width="3" style="27" bestFit="1" customWidth="1"/>
    <col min="10737" max="10737" width="18.33203125" style="27" customWidth="1"/>
    <col min="10738" max="10740" width="9.109375" style="27"/>
    <col min="10741" max="10741" width="10" style="27" customWidth="1"/>
    <col min="10742" max="10745" width="9.109375" style="27"/>
    <col min="10746" max="10746" width="10" style="27" customWidth="1"/>
    <col min="10747" max="10750" width="9.109375" style="27"/>
    <col min="10751" max="10751" width="10" style="27" customWidth="1"/>
    <col min="10752" max="10991" width="9.109375" style="27"/>
    <col min="10992" max="10992" width="3" style="27" bestFit="1" customWidth="1"/>
    <col min="10993" max="10993" width="18.33203125" style="27" customWidth="1"/>
    <col min="10994" max="10996" width="9.109375" style="27"/>
    <col min="10997" max="10997" width="10" style="27" customWidth="1"/>
    <col min="10998" max="11001" width="9.109375" style="27"/>
    <col min="11002" max="11002" width="10" style="27" customWidth="1"/>
    <col min="11003" max="11006" width="9.109375" style="27"/>
    <col min="11007" max="11007" width="10" style="27" customWidth="1"/>
    <col min="11008" max="11247" width="9.109375" style="27"/>
    <col min="11248" max="11248" width="3" style="27" bestFit="1" customWidth="1"/>
    <col min="11249" max="11249" width="18.33203125" style="27" customWidth="1"/>
    <col min="11250" max="11252" width="9.109375" style="27"/>
    <col min="11253" max="11253" width="10" style="27" customWidth="1"/>
    <col min="11254" max="11257" width="9.109375" style="27"/>
    <col min="11258" max="11258" width="10" style="27" customWidth="1"/>
    <col min="11259" max="11262" width="9.109375" style="27"/>
    <col min="11263" max="11263" width="10" style="27" customWidth="1"/>
    <col min="11264" max="11503" width="9.109375" style="27"/>
    <col min="11504" max="11504" width="3" style="27" bestFit="1" customWidth="1"/>
    <col min="11505" max="11505" width="18.33203125" style="27" customWidth="1"/>
    <col min="11506" max="11508" width="9.109375" style="27"/>
    <col min="11509" max="11509" width="10" style="27" customWidth="1"/>
    <col min="11510" max="11513" width="9.109375" style="27"/>
    <col min="11514" max="11514" width="10" style="27" customWidth="1"/>
    <col min="11515" max="11518" width="9.109375" style="27"/>
    <col min="11519" max="11519" width="10" style="27" customWidth="1"/>
    <col min="11520" max="11759" width="9.109375" style="27"/>
    <col min="11760" max="11760" width="3" style="27" bestFit="1" customWidth="1"/>
    <col min="11761" max="11761" width="18.33203125" style="27" customWidth="1"/>
    <col min="11762" max="11764" width="9.109375" style="27"/>
    <col min="11765" max="11765" width="10" style="27" customWidth="1"/>
    <col min="11766" max="11769" width="9.109375" style="27"/>
    <col min="11770" max="11770" width="10" style="27" customWidth="1"/>
    <col min="11771" max="11774" width="9.109375" style="27"/>
    <col min="11775" max="11775" width="10" style="27" customWidth="1"/>
    <col min="11776" max="12015" width="9.109375" style="27"/>
    <col min="12016" max="12016" width="3" style="27" bestFit="1" customWidth="1"/>
    <col min="12017" max="12017" width="18.33203125" style="27" customWidth="1"/>
    <col min="12018" max="12020" width="9.109375" style="27"/>
    <col min="12021" max="12021" width="10" style="27" customWidth="1"/>
    <col min="12022" max="12025" width="9.109375" style="27"/>
    <col min="12026" max="12026" width="10" style="27" customWidth="1"/>
    <col min="12027" max="12030" width="9.109375" style="27"/>
    <col min="12031" max="12031" width="10" style="27" customWidth="1"/>
    <col min="12032" max="12271" width="9.109375" style="27"/>
    <col min="12272" max="12272" width="3" style="27" bestFit="1" customWidth="1"/>
    <col min="12273" max="12273" width="18.33203125" style="27" customWidth="1"/>
    <col min="12274" max="12276" width="9.109375" style="27"/>
    <col min="12277" max="12277" width="10" style="27" customWidth="1"/>
    <col min="12278" max="12281" width="9.109375" style="27"/>
    <col min="12282" max="12282" width="10" style="27" customWidth="1"/>
    <col min="12283" max="12286" width="9.109375" style="27"/>
    <col min="12287" max="12287" width="10" style="27" customWidth="1"/>
    <col min="12288" max="12527" width="9.109375" style="27"/>
    <col min="12528" max="12528" width="3" style="27" bestFit="1" customWidth="1"/>
    <col min="12529" max="12529" width="18.33203125" style="27" customWidth="1"/>
    <col min="12530" max="12532" width="9.109375" style="27"/>
    <col min="12533" max="12533" width="10" style="27" customWidth="1"/>
    <col min="12534" max="12537" width="9.109375" style="27"/>
    <col min="12538" max="12538" width="10" style="27" customWidth="1"/>
    <col min="12539" max="12542" width="9.109375" style="27"/>
    <col min="12543" max="12543" width="10" style="27" customWidth="1"/>
    <col min="12544" max="12783" width="9.109375" style="27"/>
    <col min="12784" max="12784" width="3" style="27" bestFit="1" customWidth="1"/>
    <col min="12785" max="12785" width="18.33203125" style="27" customWidth="1"/>
    <col min="12786" max="12788" width="9.109375" style="27"/>
    <col min="12789" max="12789" width="10" style="27" customWidth="1"/>
    <col min="12790" max="12793" width="9.109375" style="27"/>
    <col min="12794" max="12794" width="10" style="27" customWidth="1"/>
    <col min="12795" max="12798" width="9.109375" style="27"/>
    <col min="12799" max="12799" width="10" style="27" customWidth="1"/>
    <col min="12800" max="13039" width="9.109375" style="27"/>
    <col min="13040" max="13040" width="3" style="27" bestFit="1" customWidth="1"/>
    <col min="13041" max="13041" width="18.33203125" style="27" customWidth="1"/>
    <col min="13042" max="13044" width="9.109375" style="27"/>
    <col min="13045" max="13045" width="10" style="27" customWidth="1"/>
    <col min="13046" max="13049" width="9.109375" style="27"/>
    <col min="13050" max="13050" width="10" style="27" customWidth="1"/>
    <col min="13051" max="13054" width="9.109375" style="27"/>
    <col min="13055" max="13055" width="10" style="27" customWidth="1"/>
    <col min="13056" max="13295" width="9.109375" style="27"/>
    <col min="13296" max="13296" width="3" style="27" bestFit="1" customWidth="1"/>
    <col min="13297" max="13297" width="18.33203125" style="27" customWidth="1"/>
    <col min="13298" max="13300" width="9.109375" style="27"/>
    <col min="13301" max="13301" width="10" style="27" customWidth="1"/>
    <col min="13302" max="13305" width="9.109375" style="27"/>
    <col min="13306" max="13306" width="10" style="27" customWidth="1"/>
    <col min="13307" max="13310" width="9.109375" style="27"/>
    <col min="13311" max="13311" width="10" style="27" customWidth="1"/>
    <col min="13312" max="13551" width="9.109375" style="27"/>
    <col min="13552" max="13552" width="3" style="27" bestFit="1" customWidth="1"/>
    <col min="13553" max="13553" width="18.33203125" style="27" customWidth="1"/>
    <col min="13554" max="13556" width="9.109375" style="27"/>
    <col min="13557" max="13557" width="10" style="27" customWidth="1"/>
    <col min="13558" max="13561" width="9.109375" style="27"/>
    <col min="13562" max="13562" width="10" style="27" customWidth="1"/>
    <col min="13563" max="13566" width="9.109375" style="27"/>
    <col min="13567" max="13567" width="10" style="27" customWidth="1"/>
    <col min="13568" max="13807" width="9.109375" style="27"/>
    <col min="13808" max="13808" width="3" style="27" bestFit="1" customWidth="1"/>
    <col min="13809" max="13809" width="18.33203125" style="27" customWidth="1"/>
    <col min="13810" max="13812" width="9.109375" style="27"/>
    <col min="13813" max="13813" width="10" style="27" customWidth="1"/>
    <col min="13814" max="13817" width="9.109375" style="27"/>
    <col min="13818" max="13818" width="10" style="27" customWidth="1"/>
    <col min="13819" max="13822" width="9.109375" style="27"/>
    <col min="13823" max="13823" width="10" style="27" customWidth="1"/>
    <col min="13824" max="14063" width="9.109375" style="27"/>
    <col min="14064" max="14064" width="3" style="27" bestFit="1" customWidth="1"/>
    <col min="14065" max="14065" width="18.33203125" style="27" customWidth="1"/>
    <col min="14066" max="14068" width="9.109375" style="27"/>
    <col min="14069" max="14069" width="10" style="27" customWidth="1"/>
    <col min="14070" max="14073" width="9.109375" style="27"/>
    <col min="14074" max="14074" width="10" style="27" customWidth="1"/>
    <col min="14075" max="14078" width="9.109375" style="27"/>
    <col min="14079" max="14079" width="10" style="27" customWidth="1"/>
    <col min="14080" max="14319" width="9.109375" style="27"/>
    <col min="14320" max="14320" width="3" style="27" bestFit="1" customWidth="1"/>
    <col min="14321" max="14321" width="18.33203125" style="27" customWidth="1"/>
    <col min="14322" max="14324" width="9.109375" style="27"/>
    <col min="14325" max="14325" width="10" style="27" customWidth="1"/>
    <col min="14326" max="14329" width="9.109375" style="27"/>
    <col min="14330" max="14330" width="10" style="27" customWidth="1"/>
    <col min="14331" max="14334" width="9.109375" style="27"/>
    <col min="14335" max="14335" width="10" style="27" customWidth="1"/>
    <col min="14336" max="14575" width="9.109375" style="27"/>
    <col min="14576" max="14576" width="3" style="27" bestFit="1" customWidth="1"/>
    <col min="14577" max="14577" width="18.33203125" style="27" customWidth="1"/>
    <col min="14578" max="14580" width="9.109375" style="27"/>
    <col min="14581" max="14581" width="10" style="27" customWidth="1"/>
    <col min="14582" max="14585" width="9.109375" style="27"/>
    <col min="14586" max="14586" width="10" style="27" customWidth="1"/>
    <col min="14587" max="14590" width="9.109375" style="27"/>
    <col min="14591" max="14591" width="10" style="27" customWidth="1"/>
    <col min="14592" max="14831" width="9.109375" style="27"/>
    <col min="14832" max="14832" width="3" style="27" bestFit="1" customWidth="1"/>
    <col min="14833" max="14833" width="18.33203125" style="27" customWidth="1"/>
    <col min="14834" max="14836" width="9.109375" style="27"/>
    <col min="14837" max="14837" width="10" style="27" customWidth="1"/>
    <col min="14838" max="14841" width="9.109375" style="27"/>
    <col min="14842" max="14842" width="10" style="27" customWidth="1"/>
    <col min="14843" max="14846" width="9.109375" style="27"/>
    <col min="14847" max="14847" width="10" style="27" customWidth="1"/>
    <col min="14848" max="15087" width="9.109375" style="27"/>
    <col min="15088" max="15088" width="3" style="27" bestFit="1" customWidth="1"/>
    <col min="15089" max="15089" width="18.33203125" style="27" customWidth="1"/>
    <col min="15090" max="15092" width="9.109375" style="27"/>
    <col min="15093" max="15093" width="10" style="27" customWidth="1"/>
    <col min="15094" max="15097" width="9.109375" style="27"/>
    <col min="15098" max="15098" width="10" style="27" customWidth="1"/>
    <col min="15099" max="15102" width="9.109375" style="27"/>
    <col min="15103" max="15103" width="10" style="27" customWidth="1"/>
    <col min="15104" max="15343" width="9.109375" style="27"/>
    <col min="15344" max="15344" width="3" style="27" bestFit="1" customWidth="1"/>
    <col min="15345" max="15345" width="18.33203125" style="27" customWidth="1"/>
    <col min="15346" max="15348" width="9.109375" style="27"/>
    <col min="15349" max="15349" width="10" style="27" customWidth="1"/>
    <col min="15350" max="15353" width="9.109375" style="27"/>
    <col min="15354" max="15354" width="10" style="27" customWidth="1"/>
    <col min="15355" max="15358" width="9.109375" style="27"/>
    <col min="15359" max="15359" width="10" style="27" customWidth="1"/>
    <col min="15360" max="15599" width="9.109375" style="27"/>
    <col min="15600" max="15600" width="3" style="27" bestFit="1" customWidth="1"/>
    <col min="15601" max="15601" width="18.33203125" style="27" customWidth="1"/>
    <col min="15602" max="15604" width="9.109375" style="27"/>
    <col min="15605" max="15605" width="10" style="27" customWidth="1"/>
    <col min="15606" max="15609" width="9.109375" style="27"/>
    <col min="15610" max="15610" width="10" style="27" customWidth="1"/>
    <col min="15611" max="15614" width="9.109375" style="27"/>
    <col min="15615" max="15615" width="10" style="27" customWidth="1"/>
    <col min="15616" max="15855" width="9.109375" style="27"/>
    <col min="15856" max="15856" width="3" style="27" bestFit="1" customWidth="1"/>
    <col min="15857" max="15857" width="18.33203125" style="27" customWidth="1"/>
    <col min="15858" max="15860" width="9.109375" style="27"/>
    <col min="15861" max="15861" width="10" style="27" customWidth="1"/>
    <col min="15862" max="15865" width="9.109375" style="27"/>
    <col min="15866" max="15866" width="10" style="27" customWidth="1"/>
    <col min="15867" max="15870" width="9.109375" style="27"/>
    <col min="15871" max="15871" width="10" style="27" customWidth="1"/>
    <col min="15872" max="16111" width="9.109375" style="27"/>
    <col min="16112" max="16112" width="3" style="27" bestFit="1" customWidth="1"/>
    <col min="16113" max="16113" width="18.33203125" style="27" customWidth="1"/>
    <col min="16114" max="16116" width="9.109375" style="27"/>
    <col min="16117" max="16117" width="10" style="27" customWidth="1"/>
    <col min="16118" max="16121" width="9.109375" style="27"/>
    <col min="16122" max="16122" width="10" style="27" customWidth="1"/>
    <col min="16123" max="16126" width="9.109375" style="27"/>
    <col min="16127" max="16127" width="10" style="27" customWidth="1"/>
    <col min="16128" max="16384" width="9.109375" style="27"/>
  </cols>
  <sheetData>
    <row r="1" spans="1:16">
      <c r="O1" s="243" t="s">
        <v>61</v>
      </c>
      <c r="P1" s="243"/>
    </row>
    <row r="2" spans="1:16" ht="16.5" customHeight="1">
      <c r="A2" s="266" t="s">
        <v>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>
      <c r="A3" s="89" t="s">
        <v>98</v>
      </c>
    </row>
    <row r="4" spans="1:16">
      <c r="A4" s="75"/>
    </row>
    <row r="5" spans="1:16" s="77" customFormat="1">
      <c r="A5" s="226" t="s">
        <v>5</v>
      </c>
      <c r="B5" s="265" t="s">
        <v>6</v>
      </c>
      <c r="C5" s="265" t="s">
        <v>41</v>
      </c>
      <c r="D5" s="265"/>
      <c r="E5" s="265"/>
      <c r="F5" s="265"/>
      <c r="G5" s="265" t="s">
        <v>37</v>
      </c>
      <c r="H5" s="265"/>
      <c r="I5" s="265"/>
      <c r="J5" s="265"/>
      <c r="K5" s="265"/>
      <c r="L5" s="265"/>
      <c r="M5" s="265"/>
      <c r="N5" s="265"/>
      <c r="O5" s="265"/>
      <c r="P5" s="233"/>
    </row>
    <row r="6" spans="1:16" s="78" customFormat="1">
      <c r="A6" s="226"/>
      <c r="B6" s="265"/>
      <c r="C6" s="265"/>
      <c r="D6" s="265"/>
      <c r="E6" s="265"/>
      <c r="F6" s="265"/>
      <c r="G6" s="265" t="s">
        <v>2</v>
      </c>
      <c r="H6" s="265"/>
      <c r="I6" s="265"/>
      <c r="J6" s="265"/>
      <c r="K6" s="265"/>
      <c r="L6" s="265" t="s">
        <v>3</v>
      </c>
      <c r="M6" s="265"/>
      <c r="N6" s="265"/>
      <c r="O6" s="265"/>
      <c r="P6" s="233"/>
    </row>
    <row r="7" spans="1:16" s="78" customFormat="1" ht="12.75" customHeight="1">
      <c r="A7" s="226"/>
      <c r="B7" s="265"/>
      <c r="C7" s="265"/>
      <c r="D7" s="265"/>
      <c r="E7" s="265"/>
      <c r="F7" s="265"/>
      <c r="G7" s="265" t="s">
        <v>38</v>
      </c>
      <c r="H7" s="265" t="s">
        <v>41</v>
      </c>
      <c r="I7" s="265"/>
      <c r="J7" s="265"/>
      <c r="K7" s="265"/>
      <c r="L7" s="265" t="s">
        <v>6</v>
      </c>
      <c r="M7" s="265" t="s">
        <v>41</v>
      </c>
      <c r="N7" s="265"/>
      <c r="O7" s="265"/>
      <c r="P7" s="233"/>
    </row>
    <row r="8" spans="1:16" s="78" customFormat="1" ht="27.6">
      <c r="A8" s="226"/>
      <c r="B8" s="265"/>
      <c r="C8" s="79" t="s">
        <v>45</v>
      </c>
      <c r="D8" s="79" t="s">
        <v>42</v>
      </c>
      <c r="E8" s="79" t="s">
        <v>48</v>
      </c>
      <c r="F8" s="79" t="s">
        <v>46</v>
      </c>
      <c r="G8" s="265"/>
      <c r="H8" s="79" t="s">
        <v>45</v>
      </c>
      <c r="I8" s="79" t="s">
        <v>42</v>
      </c>
      <c r="J8" s="79" t="s">
        <v>48</v>
      </c>
      <c r="K8" s="79" t="s">
        <v>46</v>
      </c>
      <c r="L8" s="265"/>
      <c r="M8" s="79" t="s">
        <v>45</v>
      </c>
      <c r="N8" s="79" t="s">
        <v>42</v>
      </c>
      <c r="O8" s="79" t="s">
        <v>48</v>
      </c>
      <c r="P8" s="80" t="s">
        <v>46</v>
      </c>
    </row>
    <row r="9" spans="1:16" s="84" customFormat="1" ht="12">
      <c r="A9" s="81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3">
        <v>16</v>
      </c>
    </row>
    <row r="10" spans="1:16" ht="21.9" customHeight="1">
      <c r="A10" s="133"/>
      <c r="B10" s="129" t="s">
        <v>44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28"/>
      <c r="O10" s="28"/>
      <c r="P10" s="28"/>
    </row>
    <row r="11" spans="1:16" s="34" customFormat="1">
      <c r="A11" s="118" t="s">
        <v>6</v>
      </c>
      <c r="B11" s="161">
        <v>8.3599586837479105</v>
      </c>
      <c r="C11" s="161">
        <v>2.4479122036134502</v>
      </c>
      <c r="D11" s="161">
        <v>9.4886730950169103</v>
      </c>
      <c r="E11" s="161">
        <v>10.392282404881</v>
      </c>
      <c r="F11" s="161">
        <v>14.6266239710778</v>
      </c>
      <c r="G11" s="161">
        <v>11.200024018072799</v>
      </c>
      <c r="H11" s="161">
        <v>2.9427571443587901</v>
      </c>
      <c r="I11" s="161">
        <v>13.2364497466647</v>
      </c>
      <c r="J11" s="161">
        <v>13.374745038289801</v>
      </c>
      <c r="K11" s="161">
        <v>15.8405338073387</v>
      </c>
      <c r="L11" s="161">
        <v>1.01876903183918</v>
      </c>
      <c r="M11" s="161">
        <v>1.19488746566686E-2</v>
      </c>
      <c r="N11" s="161">
        <v>1.0960724596025799</v>
      </c>
      <c r="O11" s="161">
        <v>1.5324234976197699</v>
      </c>
      <c r="P11" s="161">
        <v>2.8882493923658199</v>
      </c>
    </row>
    <row r="12" spans="1:16" s="34" customFormat="1" ht="41.4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</row>
    <row r="13" spans="1:16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34" customFormat="1">
      <c r="A14" s="37" t="s">
        <v>11</v>
      </c>
      <c r="B14" s="103">
        <v>9.9449060605258008</v>
      </c>
      <c r="C14" s="103">
        <v>3.7805538053300198</v>
      </c>
      <c r="D14" s="103">
        <v>10.2607292091862</v>
      </c>
      <c r="E14" s="103">
        <v>11.080707682575399</v>
      </c>
      <c r="F14" s="103">
        <v>12.8139625043232</v>
      </c>
      <c r="G14" s="103">
        <v>12.8309377203176</v>
      </c>
      <c r="H14" s="103">
        <v>4.4990725055810996</v>
      </c>
      <c r="I14" s="103">
        <v>13.4441832174395</v>
      </c>
      <c r="J14" s="103">
        <v>13.5318960719503</v>
      </c>
      <c r="K14" s="103">
        <v>15.745522530808</v>
      </c>
      <c r="L14" s="103">
        <v>1.07818552787656</v>
      </c>
      <c r="M14" s="103">
        <v>1.02354132906773E-2</v>
      </c>
      <c r="N14" s="103">
        <v>1.10595200044711</v>
      </c>
      <c r="O14" s="103">
        <v>1.30320377910053</v>
      </c>
      <c r="P14" s="103">
        <v>0.71334218183416898</v>
      </c>
    </row>
    <row r="15" spans="1:16" s="34" customFormat="1">
      <c r="A15" s="37" t="s">
        <v>12</v>
      </c>
      <c r="B15" s="103">
        <v>9.6885843177242101</v>
      </c>
      <c r="C15" s="103">
        <v>4.0245060244831903</v>
      </c>
      <c r="D15" s="103">
        <v>9.9259004591250193</v>
      </c>
      <c r="E15" s="103">
        <v>11.8208269819668</v>
      </c>
      <c r="F15" s="103">
        <v>13.028099196032199</v>
      </c>
      <c r="G15" s="103">
        <v>12.1307412969408</v>
      </c>
      <c r="H15" s="103">
        <v>4.5015010846017898</v>
      </c>
      <c r="I15" s="103">
        <v>12.819212073006</v>
      </c>
      <c r="J15" s="103">
        <v>13.574789587128199</v>
      </c>
      <c r="K15" s="103">
        <v>13.8037753403576</v>
      </c>
      <c r="L15" s="103">
        <v>0.87153387121866399</v>
      </c>
      <c r="M15" s="103">
        <v>2.2078727920831501E-2</v>
      </c>
      <c r="N15" s="103">
        <v>0.90309127905448106</v>
      </c>
      <c r="O15" s="103">
        <v>0.95883252968021904</v>
      </c>
      <c r="P15" s="103">
        <v>2.2567818285684602</v>
      </c>
    </row>
    <row r="16" spans="1:16" s="28" customFormat="1">
      <c r="A16" s="37" t="s">
        <v>13</v>
      </c>
      <c r="B16" s="103">
        <v>9.7398079143153993</v>
      </c>
      <c r="C16" s="103">
        <v>3.8705673455432099</v>
      </c>
      <c r="D16" s="103">
        <v>10.4442293825898</v>
      </c>
      <c r="E16" s="103">
        <v>10.4328575484836</v>
      </c>
      <c r="F16" s="103">
        <v>12.8064287466665</v>
      </c>
      <c r="G16" s="103">
        <v>12.678855887001999</v>
      </c>
      <c r="H16" s="103">
        <v>4.60653860084716</v>
      </c>
      <c r="I16" s="103">
        <v>13.924538412135901</v>
      </c>
      <c r="J16" s="103">
        <v>12.8598782655595</v>
      </c>
      <c r="K16" s="103">
        <v>14.1615857869855</v>
      </c>
      <c r="L16" s="103">
        <v>0.89673202105964001</v>
      </c>
      <c r="M16" s="103">
        <v>1.5709557265950799E-2</v>
      </c>
      <c r="N16" s="103">
        <v>0.92364385075255995</v>
      </c>
      <c r="O16" s="103">
        <v>1.2894552525515499</v>
      </c>
      <c r="P16" s="103">
        <v>2.5583492594364001</v>
      </c>
    </row>
    <row r="17" spans="1:16" s="28" customFormat="1">
      <c r="A17" s="37" t="s">
        <v>14</v>
      </c>
      <c r="B17" s="103">
        <v>10.2646462154517</v>
      </c>
      <c r="C17" s="103">
        <v>3.40117713239303</v>
      </c>
      <c r="D17" s="103">
        <v>10.9111784988505</v>
      </c>
      <c r="E17" s="103">
        <v>11.7164908173482</v>
      </c>
      <c r="F17" s="103">
        <v>13.942054433711199</v>
      </c>
      <c r="G17" s="103">
        <v>12.359263372223801</v>
      </c>
      <c r="H17" s="103">
        <v>4.7047042180072598</v>
      </c>
      <c r="I17" s="103">
        <v>13.0915509930937</v>
      </c>
      <c r="J17" s="103">
        <v>13.1928653833456</v>
      </c>
      <c r="K17" s="103">
        <v>14.348933893583601</v>
      </c>
      <c r="L17" s="103">
        <v>0.87838839302201299</v>
      </c>
      <c r="M17" s="103">
        <v>1.2497200497092799E-2</v>
      </c>
      <c r="N17" s="103">
        <v>1.03643913796522</v>
      </c>
      <c r="O17" s="103">
        <v>1.03049982304189</v>
      </c>
      <c r="P17" s="103">
        <v>0.7</v>
      </c>
    </row>
    <row r="18" spans="1:16" s="28" customFormat="1">
      <c r="A18" s="37" t="s">
        <v>15</v>
      </c>
      <c r="B18" s="103">
        <v>10.5526522477649</v>
      </c>
      <c r="C18" s="103">
        <v>3.8352448096628802</v>
      </c>
      <c r="D18" s="103">
        <v>11.106504377294799</v>
      </c>
      <c r="E18" s="103">
        <v>10.8389820393898</v>
      </c>
      <c r="F18" s="103">
        <v>15.5691415432975</v>
      </c>
      <c r="G18" s="103">
        <v>12.568480696841901</v>
      </c>
      <c r="H18" s="103">
        <v>4.6680609592218199</v>
      </c>
      <c r="I18" s="103">
        <v>13.270198561802699</v>
      </c>
      <c r="J18" s="103">
        <v>12.421405051593799</v>
      </c>
      <c r="K18" s="103">
        <v>15.604128835105</v>
      </c>
      <c r="L18" s="103">
        <v>0.81996071462278897</v>
      </c>
      <c r="M18" s="103">
        <v>1.9646103104591601E-2</v>
      </c>
      <c r="N18" s="103">
        <v>0.86057620033478899</v>
      </c>
      <c r="O18" s="103">
        <v>1.1936805071980501</v>
      </c>
      <c r="P18" s="103">
        <v>0.8</v>
      </c>
    </row>
    <row r="19" spans="1:16" s="28" customFormat="1">
      <c r="A19" s="37" t="s">
        <v>16</v>
      </c>
      <c r="B19" s="103">
        <v>10.1088017011778</v>
      </c>
      <c r="C19" s="103">
        <v>2.7329857696391402</v>
      </c>
      <c r="D19" s="103">
        <v>10.4505702070736</v>
      </c>
      <c r="E19" s="103">
        <v>11.358082189141401</v>
      </c>
      <c r="F19" s="103">
        <v>8.9319567217285307</v>
      </c>
      <c r="G19" s="103">
        <v>12.751784245699</v>
      </c>
      <c r="H19" s="103">
        <v>3.5792097039802302</v>
      </c>
      <c r="I19" s="103">
        <v>13.4250834684018</v>
      </c>
      <c r="J19" s="103">
        <v>12.7832775836085</v>
      </c>
      <c r="K19" s="103">
        <v>13.490140550040101</v>
      </c>
      <c r="L19" s="103">
        <v>1.0915755553267099</v>
      </c>
      <c r="M19" s="103">
        <v>2.3606074917160599E-2</v>
      </c>
      <c r="N19" s="103">
        <v>1.11551848580251</v>
      </c>
      <c r="O19" s="103">
        <v>1.67585917237562</v>
      </c>
      <c r="P19" s="103">
        <v>3.0305737529017298</v>
      </c>
    </row>
    <row r="20" spans="1:16" s="28" customFormat="1">
      <c r="A20" s="37" t="s">
        <v>17</v>
      </c>
      <c r="B20" s="103">
        <v>9.4620435370573599</v>
      </c>
      <c r="C20" s="103">
        <v>3.3361785082746098</v>
      </c>
      <c r="D20" s="103">
        <v>10.4268770485979</v>
      </c>
      <c r="E20" s="103">
        <v>12.1864294793138</v>
      </c>
      <c r="F20" s="103">
        <v>14.950972146421201</v>
      </c>
      <c r="G20" s="103">
        <v>12.4661156505148</v>
      </c>
      <c r="H20" s="103">
        <v>4.6902441547053897</v>
      </c>
      <c r="I20" s="103">
        <v>13.8939811194345</v>
      </c>
      <c r="J20" s="103">
        <v>13.873720146400901</v>
      </c>
      <c r="K20" s="103">
        <v>16.6477367150781</v>
      </c>
      <c r="L20" s="103">
        <v>0.80859095426241701</v>
      </c>
      <c r="M20" s="103">
        <v>1.43761277703888E-2</v>
      </c>
      <c r="N20" s="103">
        <v>0.95858021440330798</v>
      </c>
      <c r="O20" s="103">
        <v>1.3521999644903699</v>
      </c>
      <c r="P20" s="103">
        <v>2.8</v>
      </c>
    </row>
    <row r="21" spans="1:16" s="28" customFormat="1">
      <c r="A21" s="37" t="s">
        <v>18</v>
      </c>
      <c r="B21" s="103">
        <v>9.9335270064226204</v>
      </c>
      <c r="C21" s="103">
        <v>3.3599893399412699</v>
      </c>
      <c r="D21" s="103">
        <v>10.2111862161139</v>
      </c>
      <c r="E21" s="103">
        <v>12.179730360950099</v>
      </c>
      <c r="F21" s="103">
        <v>15.6480750553504</v>
      </c>
      <c r="G21" s="103">
        <v>12.8679636285671</v>
      </c>
      <c r="H21" s="103">
        <v>4.6439929913336204</v>
      </c>
      <c r="I21" s="103">
        <v>13.491746685596899</v>
      </c>
      <c r="J21" s="103">
        <v>13.7165750637198</v>
      </c>
      <c r="K21" s="103">
        <v>15.752242653838699</v>
      </c>
      <c r="L21" s="103">
        <v>0.92046770022819102</v>
      </c>
      <c r="M21" s="103">
        <v>1.4630728968629899E-2</v>
      </c>
      <c r="N21" s="103">
        <v>0.99423614977408004</v>
      </c>
      <c r="O21" s="103">
        <v>1.1952931693358699</v>
      </c>
      <c r="P21" s="103">
        <v>0.13497882638811501</v>
      </c>
    </row>
    <row r="22" spans="1:16" s="28" customFormat="1">
      <c r="A22" s="37" t="s">
        <v>19</v>
      </c>
      <c r="B22" s="103">
        <v>6.7135697302886097</v>
      </c>
      <c r="C22" s="103">
        <v>1.9445383992432299</v>
      </c>
      <c r="D22" s="103">
        <v>8.3745030719011009</v>
      </c>
      <c r="E22" s="103">
        <v>9.3632144864792402</v>
      </c>
      <c r="F22" s="103">
        <v>14.723726337723599</v>
      </c>
      <c r="G22" s="103">
        <v>9.2876974155126497</v>
      </c>
      <c r="H22" s="103">
        <v>2.2817004039086699</v>
      </c>
      <c r="I22" s="103">
        <v>12.699354605250299</v>
      </c>
      <c r="J22" s="103">
        <v>13.8881749555197</v>
      </c>
      <c r="K22" s="103">
        <v>16.1185872091474</v>
      </c>
      <c r="L22" s="103">
        <v>1.03153883107642</v>
      </c>
      <c r="M22" s="103">
        <v>1.02284502323906E-2</v>
      </c>
      <c r="N22" s="103">
        <v>1.13166155407124</v>
      </c>
      <c r="O22" s="103">
        <v>1.69934970600672</v>
      </c>
      <c r="P22" s="103">
        <v>3.0513294191521201</v>
      </c>
    </row>
    <row r="23" spans="1:16" s="28" customFormat="1">
      <c r="A23" s="37" t="s">
        <v>20</v>
      </c>
      <c r="B23" s="103">
        <v>9.4840515568902397</v>
      </c>
      <c r="C23" s="103">
        <v>2.9831284528686699</v>
      </c>
      <c r="D23" s="103">
        <v>9.7430009769494994</v>
      </c>
      <c r="E23" s="103">
        <v>11.4281732340547</v>
      </c>
      <c r="F23" s="103">
        <v>13.1421590189026</v>
      </c>
      <c r="G23" s="103">
        <v>12.5510305749503</v>
      </c>
      <c r="H23" s="103">
        <v>3.9845249810110501</v>
      </c>
      <c r="I23" s="103">
        <v>13.198521316674601</v>
      </c>
      <c r="J23" s="103">
        <v>13.097685365193099</v>
      </c>
      <c r="K23" s="103">
        <v>13.1421590189026</v>
      </c>
      <c r="L23" s="103">
        <v>1.01712137388172</v>
      </c>
      <c r="M23" s="103">
        <v>1.2165477077320601E-2</v>
      </c>
      <c r="N23" s="103">
        <v>1.0615026959928999</v>
      </c>
      <c r="O23" s="103">
        <v>1.4276926002965999</v>
      </c>
      <c r="P23" s="103">
        <v>0</v>
      </c>
    </row>
    <row r="24" spans="1:16" s="28" customFormat="1">
      <c r="A24" s="37" t="s">
        <v>21</v>
      </c>
      <c r="B24" s="103">
        <v>11.6380939077013</v>
      </c>
      <c r="C24" s="103">
        <v>3.3202420974583</v>
      </c>
      <c r="D24" s="103">
        <v>11.7422506971264</v>
      </c>
      <c r="E24" s="103">
        <v>10.968887769340499</v>
      </c>
      <c r="F24" s="103">
        <v>13.730735952461</v>
      </c>
      <c r="G24" s="103">
        <v>12.280175181551799</v>
      </c>
      <c r="H24" s="103">
        <v>3.3202420974583</v>
      </c>
      <c r="I24" s="103">
        <v>12.4061769399267</v>
      </c>
      <c r="J24" s="103">
        <v>11.4919042917039</v>
      </c>
      <c r="K24" s="103">
        <v>13.730735952461</v>
      </c>
      <c r="L24" s="103">
        <v>0.19736904453357301</v>
      </c>
      <c r="M24" s="103">
        <v>0</v>
      </c>
      <c r="N24" s="103">
        <v>0.14682310554581299</v>
      </c>
      <c r="O24" s="103">
        <v>0.55536456139050705</v>
      </c>
      <c r="P24" s="103">
        <v>0</v>
      </c>
    </row>
    <row r="25" spans="1:16" s="28" customFormat="1">
      <c r="A25" s="37" t="s">
        <v>22</v>
      </c>
      <c r="B25" s="103">
        <v>9.3599795128699004</v>
      </c>
      <c r="C25" s="103">
        <v>3.3630770174878899</v>
      </c>
      <c r="D25" s="103">
        <v>9.9190282555420293</v>
      </c>
      <c r="E25" s="103">
        <v>11.230082938711099</v>
      </c>
      <c r="F25" s="103">
        <v>13.8294799545041</v>
      </c>
      <c r="G25" s="103">
        <v>12.4625708428891</v>
      </c>
      <c r="H25" s="103">
        <v>4.2318461884767</v>
      </c>
      <c r="I25" s="103">
        <v>13.534936170639901</v>
      </c>
      <c r="J25" s="103">
        <v>13.492013821062301</v>
      </c>
      <c r="K25" s="103">
        <v>15.5779403720035</v>
      </c>
      <c r="L25" s="103">
        <v>1.05091701137497</v>
      </c>
      <c r="M25" s="103">
        <v>1.21114013354516E-2</v>
      </c>
      <c r="N25" s="103">
        <v>1.09528602624321</v>
      </c>
      <c r="O25" s="103">
        <v>1.6876681785955601</v>
      </c>
      <c r="P25" s="103">
        <v>3.2545780640464099</v>
      </c>
    </row>
    <row r="26" spans="1:16" s="28" customFormat="1">
      <c r="A26" s="37" t="s">
        <v>23</v>
      </c>
      <c r="B26" s="103">
        <v>10.4705548964949</v>
      </c>
      <c r="C26" s="103">
        <v>3.62464424605457</v>
      </c>
      <c r="D26" s="103">
        <v>11.1384119231552</v>
      </c>
      <c r="E26" s="103">
        <v>11.856556877096899</v>
      </c>
      <c r="F26" s="103">
        <v>15.954389814869099</v>
      </c>
      <c r="G26" s="103">
        <v>12.7345990632033</v>
      </c>
      <c r="H26" s="103">
        <v>4.8760250817821698</v>
      </c>
      <c r="I26" s="103">
        <v>13.5937604268554</v>
      </c>
      <c r="J26" s="103">
        <v>13.1089445313007</v>
      </c>
      <c r="K26" s="103">
        <v>16.285117923157799</v>
      </c>
      <c r="L26" s="103">
        <v>0.96083001501304599</v>
      </c>
      <c r="M26" s="103">
        <v>1.06648773612701E-2</v>
      </c>
      <c r="N26" s="103">
        <v>1.0900728430676601</v>
      </c>
      <c r="O26" s="103">
        <v>1.3376050354273299</v>
      </c>
      <c r="P26" s="103">
        <v>2.6082675240327</v>
      </c>
    </row>
    <row r="27" spans="1:16" s="28" customFormat="1">
      <c r="A27" s="37" t="s">
        <v>24</v>
      </c>
      <c r="B27" s="103">
        <v>8.1440043954497998</v>
      </c>
      <c r="C27" s="103">
        <v>3.0819538134928099</v>
      </c>
      <c r="D27" s="103">
        <v>8.5397677918834898</v>
      </c>
      <c r="E27" s="103">
        <v>9.9773075465679302</v>
      </c>
      <c r="F27" s="103">
        <v>15.425613546201401</v>
      </c>
      <c r="G27" s="103">
        <v>12.6792427278468</v>
      </c>
      <c r="H27" s="103">
        <v>4.5562022722565603</v>
      </c>
      <c r="I27" s="103">
        <v>13.7566555317935</v>
      </c>
      <c r="J27" s="103">
        <v>12.904511780076</v>
      </c>
      <c r="K27" s="103">
        <v>15.807308054221799</v>
      </c>
      <c r="L27" s="103">
        <v>1.3393377052055799</v>
      </c>
      <c r="M27" s="103">
        <v>1.09643208120498E-2</v>
      </c>
      <c r="N27" s="103">
        <v>1.42061133290705</v>
      </c>
      <c r="O27" s="103">
        <v>1.9513757901375699</v>
      </c>
      <c r="P27" s="103">
        <v>3.4837613962267699</v>
      </c>
    </row>
    <row r="28" spans="1:16" s="28" customFormat="1">
      <c r="A28" s="37" t="s">
        <v>25</v>
      </c>
      <c r="B28" s="103">
        <v>9.9930910212364896</v>
      </c>
      <c r="C28" s="103">
        <v>3.5555730287247198</v>
      </c>
      <c r="D28" s="103">
        <v>10.788865637731201</v>
      </c>
      <c r="E28" s="103">
        <v>10.4036687864941</v>
      </c>
      <c r="F28" s="103">
        <v>14.9921840164497</v>
      </c>
      <c r="G28" s="103">
        <v>12.656427707279599</v>
      </c>
      <c r="H28" s="103">
        <v>4.6671448351733398</v>
      </c>
      <c r="I28" s="103">
        <v>13.616375426465099</v>
      </c>
      <c r="J28" s="103">
        <v>13.282008678783701</v>
      </c>
      <c r="K28" s="103">
        <v>15.518987756374701</v>
      </c>
      <c r="L28" s="103">
        <v>1.0007027771674</v>
      </c>
      <c r="M28" s="103">
        <v>1.21771482041798E-2</v>
      </c>
      <c r="N28" s="103">
        <v>1.0358717711576699</v>
      </c>
      <c r="O28" s="103">
        <v>1.60952237660967</v>
      </c>
      <c r="P28" s="103">
        <v>0.97146560239619595</v>
      </c>
    </row>
    <row r="29" spans="1:16" s="28" customFormat="1">
      <c r="A29" s="37" t="s">
        <v>26</v>
      </c>
      <c r="B29" s="103">
        <v>10.565851779979599</v>
      </c>
      <c r="C29" s="103">
        <v>2.7288424476540101</v>
      </c>
      <c r="D29" s="103">
        <v>10.757636446233301</v>
      </c>
      <c r="E29" s="103">
        <v>12.1343622577013</v>
      </c>
      <c r="F29" s="103">
        <v>15.223761274506501</v>
      </c>
      <c r="G29" s="103">
        <v>12.931536955134399</v>
      </c>
      <c r="H29" s="103">
        <v>4.4246239128347398</v>
      </c>
      <c r="I29" s="103">
        <v>13.1477130442915</v>
      </c>
      <c r="J29" s="103">
        <v>13.702716782672599</v>
      </c>
      <c r="K29" s="103">
        <v>15.6982324568959</v>
      </c>
      <c r="L29" s="103">
        <v>0.93449673862590399</v>
      </c>
      <c r="M29" s="103">
        <v>3.6633697705285698E-2</v>
      </c>
      <c r="N29" s="103">
        <v>0.98374529082390705</v>
      </c>
      <c r="O29" s="103">
        <v>1.4274317833230601</v>
      </c>
      <c r="P29" s="103">
        <v>0.6</v>
      </c>
    </row>
    <row r="30" spans="1:16" s="28" customFormat="1">
      <c r="A30" s="37" t="s">
        <v>27</v>
      </c>
      <c r="B30" s="103">
        <v>10.0917735440595</v>
      </c>
      <c r="C30" s="103">
        <v>3.5050863002766799</v>
      </c>
      <c r="D30" s="103">
        <v>10.407206283000599</v>
      </c>
      <c r="E30" s="103">
        <v>11.4249837242795</v>
      </c>
      <c r="F30" s="103">
        <v>14.8639148424894</v>
      </c>
      <c r="G30" s="103">
        <v>12.8819859737358</v>
      </c>
      <c r="H30" s="103">
        <v>4.5585935718339403</v>
      </c>
      <c r="I30" s="103">
        <v>13.440121314504999</v>
      </c>
      <c r="J30" s="103">
        <v>13.375713451806099</v>
      </c>
      <c r="K30" s="103">
        <v>15.229122576741601</v>
      </c>
      <c r="L30" s="103">
        <v>0.82458764406810603</v>
      </c>
      <c r="M30" s="103">
        <v>1.6695939110156099E-2</v>
      </c>
      <c r="N30" s="103">
        <v>0.87129969260065998</v>
      </c>
      <c r="O30" s="103">
        <v>0.962256672708653</v>
      </c>
      <c r="P30" s="103">
        <v>0.7</v>
      </c>
    </row>
    <row r="31" spans="1:16" s="28" customFormat="1">
      <c r="A31" s="37" t="s">
        <v>28</v>
      </c>
      <c r="B31" s="103">
        <v>9.9066875952380702</v>
      </c>
      <c r="C31" s="103">
        <v>3.60521689004513</v>
      </c>
      <c r="D31" s="103">
        <v>10.192149072878101</v>
      </c>
      <c r="E31" s="103">
        <v>12.0521118190482</v>
      </c>
      <c r="F31" s="103">
        <v>15.870986508133299</v>
      </c>
      <c r="G31" s="103">
        <v>12.653979655784999</v>
      </c>
      <c r="H31" s="103">
        <v>4.0968430447212798</v>
      </c>
      <c r="I31" s="103">
        <v>13.469103781995599</v>
      </c>
      <c r="J31" s="103">
        <v>13.7835323653995</v>
      </c>
      <c r="K31" s="103">
        <v>16.026815035803899</v>
      </c>
      <c r="L31" s="103">
        <v>1.03269131049079</v>
      </c>
      <c r="M31" s="103">
        <v>1.2256443307420701E-2</v>
      </c>
      <c r="N31" s="103">
        <v>1.0633227739814599</v>
      </c>
      <c r="O31" s="103">
        <v>1.2298294787605299</v>
      </c>
      <c r="P31" s="103">
        <v>0.01</v>
      </c>
    </row>
    <row r="32" spans="1:16" s="28" customFormat="1">
      <c r="A32" s="37" t="s">
        <v>29</v>
      </c>
      <c r="B32" s="103">
        <v>8.7090553241030797</v>
      </c>
      <c r="C32" s="103">
        <v>3.6138794889280299</v>
      </c>
      <c r="D32" s="103">
        <v>9.5493326105348508</v>
      </c>
      <c r="E32" s="103">
        <v>8.9468849715399195</v>
      </c>
      <c r="F32" s="103">
        <v>14.4781201140396</v>
      </c>
      <c r="G32" s="103">
        <v>11.859298563891199</v>
      </c>
      <c r="H32" s="103">
        <v>4.5891143778324404</v>
      </c>
      <c r="I32" s="103">
        <v>13.1732687548848</v>
      </c>
      <c r="J32" s="103">
        <v>12.6601072913874</v>
      </c>
      <c r="K32" s="103">
        <v>14.663347754041499</v>
      </c>
      <c r="L32" s="103">
        <v>1.02795463936759</v>
      </c>
      <c r="M32" s="103">
        <v>1.35571306085561E-2</v>
      </c>
      <c r="N32" s="103">
        <v>1.1194579908731299</v>
      </c>
      <c r="O32" s="103">
        <v>1.2804862626639</v>
      </c>
      <c r="P32" s="103">
        <v>3.5483088182890201</v>
      </c>
    </row>
    <row r="33" spans="1:17" s="28" customFormat="1">
      <c r="A33" s="37" t="s">
        <v>30</v>
      </c>
      <c r="B33" s="103">
        <v>9.8318558818300907</v>
      </c>
      <c r="C33" s="103">
        <v>3.7690722165249002</v>
      </c>
      <c r="D33" s="103">
        <v>9.9201259547331606</v>
      </c>
      <c r="E33" s="103">
        <v>11.129031220301</v>
      </c>
      <c r="F33" s="103">
        <v>13.309820171981899</v>
      </c>
      <c r="G33" s="103">
        <v>12.697859335955</v>
      </c>
      <c r="H33" s="103">
        <v>4.4569454096452796</v>
      </c>
      <c r="I33" s="103">
        <v>13.141215123779499</v>
      </c>
      <c r="J33" s="103">
        <v>13.384895501406101</v>
      </c>
      <c r="K33" s="103">
        <v>14.1736240514788</v>
      </c>
      <c r="L33" s="103">
        <v>1.1441574822821201</v>
      </c>
      <c r="M33" s="103">
        <v>9.9999957102120101E-3</v>
      </c>
      <c r="N33" s="103">
        <v>1.1639969077321799</v>
      </c>
      <c r="O33" s="103">
        <v>1.28384661736281</v>
      </c>
      <c r="P33" s="103">
        <v>0.8</v>
      </c>
    </row>
    <row r="34" spans="1:17" s="28" customFormat="1">
      <c r="A34" s="37" t="s">
        <v>31</v>
      </c>
      <c r="B34" s="103">
        <v>10.4249596420683</v>
      </c>
      <c r="C34" s="103">
        <v>3.5906684695320101</v>
      </c>
      <c r="D34" s="103">
        <v>10.609290614874901</v>
      </c>
      <c r="E34" s="103">
        <v>11.9040726353861</v>
      </c>
      <c r="F34" s="103">
        <v>14.3440537315309</v>
      </c>
      <c r="G34" s="103">
        <v>13.0395037347095</v>
      </c>
      <c r="H34" s="103">
        <v>4.3766421098494401</v>
      </c>
      <c r="I34" s="103">
        <v>13.540000428192901</v>
      </c>
      <c r="J34" s="103">
        <v>13.3142291802953</v>
      </c>
      <c r="K34" s="103">
        <v>14.7217666952833</v>
      </c>
      <c r="L34" s="103">
        <v>1.0551044133809699</v>
      </c>
      <c r="M34" s="103">
        <v>2.3237504603969301E-2</v>
      </c>
      <c r="N34" s="103">
        <v>1.1024945177922401</v>
      </c>
      <c r="O34" s="103">
        <v>1.0423638801166</v>
      </c>
      <c r="P34" s="103">
        <v>3.1</v>
      </c>
    </row>
    <row r="35" spans="1:17" s="28" customFormat="1">
      <c r="A35" s="37" t="s">
        <v>32</v>
      </c>
      <c r="B35" s="103">
        <v>10.001019415673399</v>
      </c>
      <c r="C35" s="103">
        <v>4.0731363454059997</v>
      </c>
      <c r="D35" s="103">
        <v>10.2565879191676</v>
      </c>
      <c r="E35" s="103">
        <v>11.3591542116536</v>
      </c>
      <c r="F35" s="103">
        <v>15.525771020745101</v>
      </c>
      <c r="G35" s="103">
        <v>12.841210503117599</v>
      </c>
      <c r="H35" s="103">
        <v>4.4940771359710396</v>
      </c>
      <c r="I35" s="103">
        <v>13.549227972216199</v>
      </c>
      <c r="J35" s="103">
        <v>13.3824776927496</v>
      </c>
      <c r="K35" s="103">
        <v>16.274722413770299</v>
      </c>
      <c r="L35" s="103">
        <v>1.0599980145721399</v>
      </c>
      <c r="M35" s="103">
        <v>2.8100578077015999E-2</v>
      </c>
      <c r="N35" s="103">
        <v>1.11985891585145</v>
      </c>
      <c r="O35" s="103">
        <v>0.70739641437893896</v>
      </c>
      <c r="P35" s="103">
        <v>0.8</v>
      </c>
    </row>
    <row r="36" spans="1:17" s="28" customFormat="1">
      <c r="A36" s="37" t="s">
        <v>33</v>
      </c>
      <c r="B36" s="103">
        <v>10.0800111901641</v>
      </c>
      <c r="C36" s="103">
        <v>2.9067914744176799</v>
      </c>
      <c r="D36" s="103">
        <v>10.208816117870899</v>
      </c>
      <c r="E36" s="103">
        <v>10.1734431350945</v>
      </c>
      <c r="F36" s="103">
        <v>11.089837446874</v>
      </c>
      <c r="G36" s="103">
        <v>13.001014670118201</v>
      </c>
      <c r="H36" s="103">
        <v>4.0414832728865804</v>
      </c>
      <c r="I36" s="103">
        <v>13.1961388384161</v>
      </c>
      <c r="J36" s="103">
        <v>12.801609649911599</v>
      </c>
      <c r="K36" s="103">
        <v>13.646043765419201</v>
      </c>
      <c r="L36" s="103">
        <v>1.18899250947667</v>
      </c>
      <c r="M36" s="103">
        <v>2.9745361568915701E-2</v>
      </c>
      <c r="N36" s="103">
        <v>1.17363635458883</v>
      </c>
      <c r="O36" s="103">
        <v>1.5279029131008199</v>
      </c>
      <c r="P36" s="103">
        <v>0.57453568423544299</v>
      </c>
    </row>
    <row r="37" spans="1:17" s="28" customFormat="1">
      <c r="A37" s="37" t="s">
        <v>34</v>
      </c>
      <c r="B37" s="103">
        <v>10.177682221351001</v>
      </c>
      <c r="C37" s="103">
        <v>4.3048227922054503</v>
      </c>
      <c r="D37" s="103">
        <v>11.0727072701191</v>
      </c>
      <c r="E37" s="103">
        <v>7.6773064809066804</v>
      </c>
      <c r="F37" s="103">
        <v>15.5767018646025</v>
      </c>
      <c r="G37" s="103">
        <v>12.469236816747999</v>
      </c>
      <c r="H37" s="103">
        <v>4.79995641228835</v>
      </c>
      <c r="I37" s="103">
        <v>13.163888183631499</v>
      </c>
      <c r="J37" s="103">
        <v>12.6976677100989</v>
      </c>
      <c r="K37" s="103">
        <v>15.5767018646025</v>
      </c>
      <c r="L37" s="103">
        <v>1.1029351563026299</v>
      </c>
      <c r="M37" s="103">
        <v>2.0827479132003401E-2</v>
      </c>
      <c r="N37" s="103">
        <v>0.91355292842991198</v>
      </c>
      <c r="O37" s="103">
        <v>1.6937704124130999</v>
      </c>
      <c r="P37" s="103">
        <v>0</v>
      </c>
    </row>
    <row r="38" spans="1:17" s="28" customFormat="1" ht="6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7" s="87" customFormat="1" ht="15" customHeight="1">
      <c r="A39" s="264" t="s">
        <v>96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3" spans="1:17">
      <c r="B43" s="106"/>
      <c r="G43" s="106"/>
    </row>
  </sheetData>
  <mergeCells count="13"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домашніх господарств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33203125" style="25" customWidth="1"/>
    <col min="2" max="2" width="9.33203125" style="11" customWidth="1"/>
    <col min="3" max="3" width="8.44140625" style="11" customWidth="1"/>
    <col min="4" max="4" width="7.6640625" style="11" customWidth="1"/>
    <col min="5" max="5" width="7.5546875" style="11" customWidth="1"/>
    <col min="6" max="6" width="9" style="11" customWidth="1"/>
    <col min="7" max="7" width="8.109375" style="11" customWidth="1"/>
    <col min="8" max="8" width="7.6640625" style="11" customWidth="1"/>
    <col min="9" max="9" width="7.5546875" style="11" customWidth="1"/>
    <col min="10" max="10" width="8.6640625" style="11" customWidth="1"/>
    <col min="11" max="11" width="8.5546875" style="11" customWidth="1"/>
    <col min="12" max="12" width="7.6640625" style="11" customWidth="1"/>
    <col min="13" max="13" width="7.5546875" style="11" customWidth="1"/>
    <col min="14" max="16384" width="9.109375" style="11"/>
  </cols>
  <sheetData>
    <row r="1" spans="1:21">
      <c r="L1" s="199" t="s">
        <v>61</v>
      </c>
      <c r="M1" s="199"/>
    </row>
    <row r="2" spans="1:21" ht="16.2">
      <c r="A2" s="109" t="s">
        <v>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>
      <c r="A3" s="225">
        <v>45410</v>
      </c>
      <c r="B3" s="225"/>
      <c r="C3" s="225"/>
      <c r="D3" s="225"/>
      <c r="E3" s="225"/>
      <c r="F3" s="225"/>
      <c r="G3" s="225"/>
    </row>
    <row r="4" spans="1:21" s="27" customFormat="1">
      <c r="A4" s="110"/>
    </row>
    <row r="5" spans="1:21" s="7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</row>
    <row r="6" spans="1:21" s="78" customFormat="1" ht="12.75" customHeight="1">
      <c r="A6" s="226"/>
      <c r="B6" s="230"/>
      <c r="C6" s="231"/>
      <c r="D6" s="231"/>
      <c r="E6" s="232"/>
      <c r="F6" s="235" t="s">
        <v>2</v>
      </c>
      <c r="G6" s="236"/>
      <c r="H6" s="236"/>
      <c r="I6" s="236"/>
      <c r="J6" s="237" t="s">
        <v>3</v>
      </c>
      <c r="K6" s="238"/>
      <c r="L6" s="238"/>
      <c r="M6" s="238"/>
    </row>
    <row r="7" spans="1:21" s="78" customFormat="1" ht="12.75" customHeight="1">
      <c r="A7" s="226"/>
      <c r="B7" s="224" t="s">
        <v>0</v>
      </c>
      <c r="C7" s="218" t="s">
        <v>8</v>
      </c>
      <c r="D7" s="218" t="s">
        <v>1</v>
      </c>
      <c r="E7" s="222" t="s">
        <v>60</v>
      </c>
      <c r="F7" s="224" t="s">
        <v>0</v>
      </c>
      <c r="G7" s="218" t="s">
        <v>8</v>
      </c>
      <c r="H7" s="218" t="s">
        <v>1</v>
      </c>
      <c r="I7" s="222" t="s">
        <v>60</v>
      </c>
      <c r="J7" s="224" t="s">
        <v>0</v>
      </c>
      <c r="K7" s="218" t="s">
        <v>8</v>
      </c>
      <c r="L7" s="218" t="s">
        <v>1</v>
      </c>
      <c r="M7" s="219" t="s">
        <v>60</v>
      </c>
    </row>
    <row r="8" spans="1:21" s="78" customFormat="1" ht="42" customHeight="1">
      <c r="A8" s="226"/>
      <c r="B8" s="224"/>
      <c r="C8" s="218"/>
      <c r="D8" s="218"/>
      <c r="E8" s="223"/>
      <c r="F8" s="224"/>
      <c r="G8" s="218"/>
      <c r="H8" s="218"/>
      <c r="I8" s="223"/>
      <c r="J8" s="224"/>
      <c r="K8" s="218"/>
      <c r="L8" s="218"/>
      <c r="M8" s="220"/>
      <c r="N8" s="214"/>
      <c r="P8" s="221"/>
      <c r="Q8" s="221"/>
      <c r="R8" s="221"/>
      <c r="S8" s="214"/>
      <c r="T8" s="214"/>
      <c r="U8" s="214"/>
    </row>
    <row r="9" spans="1:21" s="113" customForma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14"/>
      <c r="P9" s="221"/>
      <c r="Q9" s="221"/>
      <c r="R9" s="221"/>
      <c r="S9" s="214"/>
      <c r="T9" s="214"/>
      <c r="U9" s="214"/>
    </row>
    <row r="10" spans="1:21" s="113" customFormat="1">
      <c r="A10" s="114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16"/>
      <c r="N10" s="117"/>
      <c r="P10" s="215"/>
      <c r="Q10" s="215"/>
      <c r="R10" s="215"/>
      <c r="S10" s="117"/>
      <c r="T10" s="117"/>
      <c r="U10" s="117"/>
    </row>
    <row r="11" spans="1:21" s="162" customFormat="1">
      <c r="A11" s="118" t="s">
        <v>6</v>
      </c>
      <c r="B11" s="181">
        <v>1022301.19919451</v>
      </c>
      <c r="C11" s="182">
        <v>6.1180164523210578</v>
      </c>
      <c r="D11" s="182">
        <v>2.4674285512797098</v>
      </c>
      <c r="E11" s="182">
        <v>0.99507765413042648</v>
      </c>
      <c r="F11" s="181">
        <v>762197.87244839</v>
      </c>
      <c r="G11" s="182">
        <v>9.2177618333865325</v>
      </c>
      <c r="H11" s="182">
        <v>4.1276667968154044</v>
      </c>
      <c r="I11" s="182">
        <v>1.3155834433235611</v>
      </c>
      <c r="J11" s="181">
        <v>260103.32674612</v>
      </c>
      <c r="K11" s="182">
        <v>-2.0299269956921506</v>
      </c>
      <c r="L11" s="182">
        <v>-2.1064052405211413</v>
      </c>
      <c r="M11" s="182">
        <v>6.7448730905226739E-2</v>
      </c>
      <c r="N11" s="121"/>
      <c r="P11" s="119"/>
      <c r="Q11" s="119"/>
      <c r="R11" s="119"/>
      <c r="S11" s="121"/>
      <c r="T11" s="121"/>
      <c r="U11" s="121"/>
    </row>
    <row r="12" spans="1:21" s="122" customFormat="1" ht="28.5" customHeight="1">
      <c r="A12" s="35" t="s">
        <v>9</v>
      </c>
      <c r="B12" s="183">
        <v>1.27069253</v>
      </c>
      <c r="C12" s="195">
        <v>0</v>
      </c>
      <c r="D12" s="195">
        <v>0</v>
      </c>
      <c r="E12" s="195">
        <v>0</v>
      </c>
      <c r="F12" s="183">
        <v>0.67549510999999995</v>
      </c>
      <c r="G12" s="195">
        <v>0</v>
      </c>
      <c r="H12" s="195">
        <v>0</v>
      </c>
      <c r="I12" s="195">
        <v>0</v>
      </c>
      <c r="J12" s="183">
        <v>0.59519741999999998</v>
      </c>
      <c r="K12" s="195">
        <v>0</v>
      </c>
      <c r="L12" s="195">
        <v>0</v>
      </c>
      <c r="M12" s="195">
        <v>0</v>
      </c>
      <c r="N12" s="123"/>
      <c r="P12" s="42"/>
      <c r="Q12" s="42"/>
      <c r="R12" s="42"/>
      <c r="S12" s="123"/>
      <c r="T12" s="123"/>
      <c r="U12" s="123"/>
    </row>
    <row r="13" spans="1:21" s="34" customFormat="1" ht="20.100000000000001" customHeight="1">
      <c r="A13" s="36" t="s">
        <v>10</v>
      </c>
      <c r="B13" s="183"/>
      <c r="C13" s="184"/>
      <c r="D13" s="184"/>
      <c r="E13" s="184"/>
      <c r="F13" s="183"/>
      <c r="G13" s="184"/>
      <c r="H13" s="184"/>
      <c r="I13" s="184"/>
      <c r="J13" s="183"/>
      <c r="K13" s="184"/>
      <c r="L13" s="184"/>
      <c r="M13" s="184"/>
      <c r="N13" s="123"/>
      <c r="P13" s="42"/>
      <c r="Q13" s="42"/>
      <c r="R13" s="42"/>
      <c r="S13" s="123"/>
      <c r="T13" s="123"/>
      <c r="U13" s="123"/>
    </row>
    <row r="14" spans="1:21" s="34" customFormat="1" ht="20.100000000000001" customHeight="1">
      <c r="A14" s="37" t="s">
        <v>11</v>
      </c>
      <c r="B14" s="183">
        <v>15420.56598526</v>
      </c>
      <c r="C14" s="184">
        <v>20.986619620759228</v>
      </c>
      <c r="D14" s="184">
        <v>3.6665406403048451</v>
      </c>
      <c r="E14" s="184">
        <v>5.0558345112503105</v>
      </c>
      <c r="F14" s="183">
        <v>14551.25772001</v>
      </c>
      <c r="G14" s="184">
        <v>21.052392759883617</v>
      </c>
      <c r="H14" s="184">
        <v>5.1857181487945212</v>
      </c>
      <c r="I14" s="184">
        <v>5.0276166559096964</v>
      </c>
      <c r="J14" s="183">
        <v>869.30826524999998</v>
      </c>
      <c r="K14" s="184">
        <v>19.896165970161988</v>
      </c>
      <c r="L14" s="184">
        <v>-16.516220174890734</v>
      </c>
      <c r="M14" s="184">
        <v>5.5304314470146352</v>
      </c>
      <c r="N14" s="123"/>
      <c r="P14" s="42"/>
      <c r="Q14" s="42"/>
      <c r="R14" s="42"/>
      <c r="S14" s="123"/>
      <c r="T14" s="123"/>
      <c r="U14" s="123"/>
    </row>
    <row r="15" spans="1:21" s="34" customFormat="1" ht="20.100000000000001" customHeight="1">
      <c r="A15" s="37" t="s">
        <v>12</v>
      </c>
      <c r="B15" s="183">
        <v>13666.120562419999</v>
      </c>
      <c r="C15" s="184">
        <v>26.250234618213383</v>
      </c>
      <c r="D15" s="184">
        <v>7.5430198784256106</v>
      </c>
      <c r="E15" s="184">
        <v>4.4796923177076877</v>
      </c>
      <c r="F15" s="183">
        <v>11452.047812209999</v>
      </c>
      <c r="G15" s="184">
        <v>24.265929328442198</v>
      </c>
      <c r="H15" s="184">
        <v>6.5289801613415648</v>
      </c>
      <c r="I15" s="184">
        <v>3.9082553908527728</v>
      </c>
      <c r="J15" s="183">
        <v>2214.0727502099999</v>
      </c>
      <c r="K15" s="184">
        <v>37.616511415534944</v>
      </c>
      <c r="L15" s="184">
        <v>13.112154773012108</v>
      </c>
      <c r="M15" s="184">
        <v>7.5386545331218855</v>
      </c>
      <c r="N15" s="123"/>
      <c r="P15" s="42"/>
      <c r="Q15" s="42"/>
      <c r="R15" s="42"/>
      <c r="S15" s="123"/>
      <c r="T15" s="123"/>
      <c r="U15" s="123"/>
    </row>
    <row r="16" spans="1:21" s="28" customFormat="1" ht="20.100000000000001" customHeight="1">
      <c r="A16" s="37" t="s">
        <v>13</v>
      </c>
      <c r="B16" s="183">
        <v>55870.730378580003</v>
      </c>
      <c r="C16" s="184">
        <v>11.215187859194486</v>
      </c>
      <c r="D16" s="184">
        <v>0.23290776405133329</v>
      </c>
      <c r="E16" s="184">
        <v>2.8668249732107398</v>
      </c>
      <c r="F16" s="183">
        <v>44313.463156949998</v>
      </c>
      <c r="G16" s="184">
        <v>14.938963900055029</v>
      </c>
      <c r="H16" s="184">
        <v>0.34262889773725647</v>
      </c>
      <c r="I16" s="184">
        <v>2.1301008473907359</v>
      </c>
      <c r="J16" s="183">
        <v>11557.26722163</v>
      </c>
      <c r="K16" s="184">
        <v>-1.0735992574995521</v>
      </c>
      <c r="L16" s="184">
        <v>-0.18557603838317505</v>
      </c>
      <c r="M16" s="184">
        <v>5.7929189382541324</v>
      </c>
      <c r="N16" s="123"/>
      <c r="P16" s="42"/>
      <c r="Q16" s="42"/>
      <c r="R16" s="42"/>
      <c r="S16" s="123"/>
      <c r="T16" s="123"/>
      <c r="U16" s="123"/>
    </row>
    <row r="17" spans="1:21" s="28" customFormat="1" ht="20.100000000000001" customHeight="1">
      <c r="A17" s="37" t="s">
        <v>14</v>
      </c>
      <c r="B17" s="183">
        <v>4167.6724872599998</v>
      </c>
      <c r="C17" s="184">
        <v>-30.667157270154092</v>
      </c>
      <c r="D17" s="184">
        <v>-8.0709369714115269</v>
      </c>
      <c r="E17" s="184">
        <v>-4.0387836396777175</v>
      </c>
      <c r="F17" s="183">
        <v>4059.6862246800001</v>
      </c>
      <c r="G17" s="184">
        <v>-30.712401487944277</v>
      </c>
      <c r="H17" s="184">
        <v>-8.1773357950079628</v>
      </c>
      <c r="I17" s="184">
        <v>-4.1705345045519664</v>
      </c>
      <c r="J17" s="183">
        <v>107.98626258</v>
      </c>
      <c r="K17" s="184">
        <v>-28.92227944096895</v>
      </c>
      <c r="L17" s="184">
        <v>-3.8838975896835137</v>
      </c>
      <c r="M17" s="184">
        <v>1.1914639185888802</v>
      </c>
      <c r="N17" s="123"/>
      <c r="P17" s="42"/>
      <c r="Q17" s="42"/>
      <c r="R17" s="42"/>
      <c r="S17" s="123"/>
      <c r="T17" s="123"/>
      <c r="U17" s="123"/>
    </row>
    <row r="18" spans="1:21" s="28" customFormat="1" ht="20.100000000000001" customHeight="1">
      <c r="A18" s="37" t="s">
        <v>15</v>
      </c>
      <c r="B18" s="183">
        <v>8940.8735411100006</v>
      </c>
      <c r="C18" s="184">
        <v>1.7772145363651504</v>
      </c>
      <c r="D18" s="184">
        <v>7.6673293340891178</v>
      </c>
      <c r="E18" s="184">
        <v>3.7756706095272108</v>
      </c>
      <c r="F18" s="183">
        <v>8221.4670580700003</v>
      </c>
      <c r="G18" s="184">
        <v>2.4417823581075311</v>
      </c>
      <c r="H18" s="184">
        <v>9.219458636487758</v>
      </c>
      <c r="I18" s="184">
        <v>4.2077075549827185</v>
      </c>
      <c r="J18" s="183">
        <v>719.40648304000001</v>
      </c>
      <c r="K18" s="184">
        <v>-5.2474872557040868</v>
      </c>
      <c r="L18" s="184">
        <v>-7.3754761760602321</v>
      </c>
      <c r="M18" s="184">
        <v>-0.91880672915627315</v>
      </c>
      <c r="N18" s="123"/>
      <c r="P18" s="42"/>
      <c r="Q18" s="42"/>
      <c r="R18" s="42"/>
      <c r="S18" s="123"/>
      <c r="T18" s="123"/>
      <c r="U18" s="123"/>
    </row>
    <row r="19" spans="1:21" s="28" customFormat="1" ht="20.100000000000001" customHeight="1">
      <c r="A19" s="37" t="s">
        <v>16</v>
      </c>
      <c r="B19" s="183">
        <v>6168.2171123199996</v>
      </c>
      <c r="C19" s="184">
        <v>24.497011484861005</v>
      </c>
      <c r="D19" s="184">
        <v>8.9451929276303588</v>
      </c>
      <c r="E19" s="184">
        <v>2.5596913221270512</v>
      </c>
      <c r="F19" s="183">
        <v>5210.8725309600004</v>
      </c>
      <c r="G19" s="184">
        <v>31.118960995055232</v>
      </c>
      <c r="H19" s="184">
        <v>11.336025242254436</v>
      </c>
      <c r="I19" s="184">
        <v>2.0317888040549974</v>
      </c>
      <c r="J19" s="183">
        <v>957.34458136000001</v>
      </c>
      <c r="K19" s="184">
        <v>-2.3470342203654866</v>
      </c>
      <c r="L19" s="184">
        <v>-2.4561371882465863</v>
      </c>
      <c r="M19" s="184">
        <v>5.5316525395448792</v>
      </c>
      <c r="N19" s="123"/>
      <c r="P19" s="42"/>
      <c r="Q19" s="42"/>
      <c r="R19" s="42"/>
      <c r="S19" s="123"/>
      <c r="T19" s="123"/>
      <c r="U19" s="123"/>
    </row>
    <row r="20" spans="1:21" s="28" customFormat="1" ht="20.100000000000001" customHeight="1">
      <c r="A20" s="37" t="s">
        <v>17</v>
      </c>
      <c r="B20" s="183">
        <v>19547.693305479999</v>
      </c>
      <c r="C20" s="184">
        <v>-8.7777763620225642</v>
      </c>
      <c r="D20" s="184">
        <v>-1.0017129965916922</v>
      </c>
      <c r="E20" s="184">
        <v>-0.25269973043998561</v>
      </c>
      <c r="F20" s="183">
        <v>14216.8595639</v>
      </c>
      <c r="G20" s="184">
        <v>-6.9961494466962932</v>
      </c>
      <c r="H20" s="184">
        <v>-0.20155417689986166</v>
      </c>
      <c r="I20" s="184">
        <v>-0.9116577019884744</v>
      </c>
      <c r="J20" s="183">
        <v>5330.8337415799997</v>
      </c>
      <c r="K20" s="184">
        <v>-13.211674193044857</v>
      </c>
      <c r="L20" s="184">
        <v>-3.0742398659415358</v>
      </c>
      <c r="M20" s="184">
        <v>1.5483113914277453</v>
      </c>
      <c r="N20" s="123"/>
      <c r="P20" s="42"/>
      <c r="Q20" s="42"/>
      <c r="R20" s="42"/>
      <c r="S20" s="123"/>
      <c r="T20" s="123"/>
      <c r="U20" s="123"/>
    </row>
    <row r="21" spans="1:21" s="28" customFormat="1" ht="20.100000000000001" customHeight="1">
      <c r="A21" s="37" t="s">
        <v>18</v>
      </c>
      <c r="B21" s="183">
        <v>12268.18424058</v>
      </c>
      <c r="C21" s="184">
        <v>17.997985113821031</v>
      </c>
      <c r="D21" s="184">
        <v>4.3360448137106573</v>
      </c>
      <c r="E21" s="184">
        <v>2.1112086569079196</v>
      </c>
      <c r="F21" s="183">
        <v>9071.8879140400004</v>
      </c>
      <c r="G21" s="184">
        <v>18.54478824567795</v>
      </c>
      <c r="H21" s="184">
        <v>4.7849846508716922</v>
      </c>
      <c r="I21" s="184">
        <v>1.6861329760226909</v>
      </c>
      <c r="J21" s="183">
        <v>3196.2963265399999</v>
      </c>
      <c r="K21" s="184">
        <v>16.473142704866149</v>
      </c>
      <c r="L21" s="184">
        <v>3.0825433198315579</v>
      </c>
      <c r="M21" s="184">
        <v>3.3372698621621595</v>
      </c>
      <c r="N21" s="123"/>
      <c r="P21" s="42"/>
      <c r="Q21" s="42"/>
      <c r="R21" s="42"/>
      <c r="S21" s="123"/>
      <c r="T21" s="123"/>
      <c r="U21" s="123"/>
    </row>
    <row r="22" spans="1:21" s="124" customFormat="1" ht="20.100000000000001" customHeight="1">
      <c r="A22" s="37" t="s">
        <v>19</v>
      </c>
      <c r="B22" s="183">
        <v>639820.25277661998</v>
      </c>
      <c r="C22" s="184">
        <v>3.6359499664760477</v>
      </c>
      <c r="D22" s="184">
        <v>2.3574842513903462</v>
      </c>
      <c r="E22" s="184">
        <v>0.46391828823489334</v>
      </c>
      <c r="F22" s="183">
        <v>464276.95749454002</v>
      </c>
      <c r="G22" s="184">
        <v>7.7586206387140351</v>
      </c>
      <c r="H22" s="184">
        <v>4.676031927555897</v>
      </c>
      <c r="I22" s="184">
        <v>0.8753964760790609</v>
      </c>
      <c r="J22" s="183">
        <v>175543.29528208001</v>
      </c>
      <c r="K22" s="184">
        <v>-5.886952573703951</v>
      </c>
      <c r="L22" s="184">
        <v>-3.3069547077525669</v>
      </c>
      <c r="M22" s="184">
        <v>-0.60835216226382727</v>
      </c>
      <c r="P22" s="42"/>
      <c r="Q22" s="42"/>
      <c r="R22" s="42"/>
      <c r="S22" s="121"/>
      <c r="T22" s="121"/>
      <c r="U22" s="121"/>
    </row>
    <row r="23" spans="1:21" s="28" customFormat="1" ht="20.100000000000001" customHeight="1">
      <c r="A23" s="37" t="s">
        <v>20</v>
      </c>
      <c r="B23" s="183">
        <v>10182.18728771</v>
      </c>
      <c r="C23" s="184">
        <v>11.417482382839594</v>
      </c>
      <c r="D23" s="184">
        <v>-4.3133157293585782</v>
      </c>
      <c r="E23" s="184">
        <v>1.6923813903107856</v>
      </c>
      <c r="F23" s="183">
        <v>9269.1295542099997</v>
      </c>
      <c r="G23" s="184">
        <v>12.243758560943348</v>
      </c>
      <c r="H23" s="184">
        <v>-4.1721565713265818</v>
      </c>
      <c r="I23" s="184">
        <v>2.1352006397051753</v>
      </c>
      <c r="J23" s="183">
        <v>913.05773350000004</v>
      </c>
      <c r="K23" s="184">
        <v>3.6700623221861122</v>
      </c>
      <c r="L23" s="184">
        <v>-5.7231341926484447</v>
      </c>
      <c r="M23" s="184">
        <v>-2.5948193048649983</v>
      </c>
      <c r="N23" s="123"/>
      <c r="P23" s="42"/>
      <c r="Q23" s="42"/>
      <c r="R23" s="42"/>
      <c r="S23" s="123"/>
      <c r="T23" s="123"/>
      <c r="U23" s="123"/>
    </row>
    <row r="24" spans="1:21" s="28" customFormat="1" ht="20.100000000000001" customHeight="1">
      <c r="A24" s="37" t="s">
        <v>21</v>
      </c>
      <c r="B24" s="183">
        <v>1894.52133761</v>
      </c>
      <c r="C24" s="184">
        <v>-10.425309564860669</v>
      </c>
      <c r="D24" s="184">
        <v>-3.3250573714568787</v>
      </c>
      <c r="E24" s="184">
        <v>-1.0315612054126433</v>
      </c>
      <c r="F24" s="183">
        <v>1819.40804153</v>
      </c>
      <c r="G24" s="184">
        <v>-10.760043122759839</v>
      </c>
      <c r="H24" s="184">
        <v>-3.558193806943919</v>
      </c>
      <c r="I24" s="184">
        <v>-1.1169007966770437</v>
      </c>
      <c r="J24" s="183">
        <v>75.113296079999998</v>
      </c>
      <c r="K24" s="184">
        <v>-1.4736040041744047</v>
      </c>
      <c r="L24" s="184">
        <v>2.6877419702393723</v>
      </c>
      <c r="M24" s="184">
        <v>1.081506858555457</v>
      </c>
      <c r="N24" s="123"/>
      <c r="P24" s="42"/>
      <c r="Q24" s="42"/>
      <c r="R24" s="42"/>
      <c r="S24" s="123"/>
      <c r="T24" s="123"/>
      <c r="U24" s="123"/>
    </row>
    <row r="25" spans="1:21" s="28" customFormat="1" ht="20.100000000000001" customHeight="1">
      <c r="A25" s="37" t="s">
        <v>22</v>
      </c>
      <c r="B25" s="183">
        <v>50958.545584189997</v>
      </c>
      <c r="C25" s="184">
        <v>21.238117086931311</v>
      </c>
      <c r="D25" s="184">
        <v>5.5881098421932052</v>
      </c>
      <c r="E25" s="184">
        <v>2.4456671389873748</v>
      </c>
      <c r="F25" s="183">
        <v>34961.15837818</v>
      </c>
      <c r="G25" s="184">
        <v>27.557978257540228</v>
      </c>
      <c r="H25" s="184">
        <v>7.9251327906643638</v>
      </c>
      <c r="I25" s="184">
        <v>2.7301710416702605</v>
      </c>
      <c r="J25" s="183">
        <v>15997.38720601</v>
      </c>
      <c r="K25" s="184">
        <v>9.3933237947298949</v>
      </c>
      <c r="L25" s="184">
        <v>0.81708918859291657</v>
      </c>
      <c r="M25" s="184">
        <v>1.8293560646657596</v>
      </c>
      <c r="N25" s="123"/>
      <c r="P25" s="42"/>
      <c r="Q25" s="42"/>
      <c r="R25" s="42"/>
      <c r="S25" s="123"/>
      <c r="T25" s="123"/>
      <c r="U25" s="123"/>
    </row>
    <row r="26" spans="1:21" s="28" customFormat="1" ht="20.100000000000001" customHeight="1">
      <c r="A26" s="37" t="s">
        <v>23</v>
      </c>
      <c r="B26" s="183">
        <v>20340.45126202</v>
      </c>
      <c r="C26" s="184">
        <v>0.88557097981257016</v>
      </c>
      <c r="D26" s="184">
        <v>-1.52937743736139</v>
      </c>
      <c r="E26" s="184">
        <v>0.92231429735430481</v>
      </c>
      <c r="F26" s="183">
        <v>9098.0623435599991</v>
      </c>
      <c r="G26" s="184">
        <v>5.9611503647611954</v>
      </c>
      <c r="H26" s="184">
        <v>3.3737112593889265</v>
      </c>
      <c r="I26" s="184">
        <v>2.3595138738651542</v>
      </c>
      <c r="J26" s="183">
        <v>11242.388918459999</v>
      </c>
      <c r="K26" s="184">
        <v>-2.8792246390052014</v>
      </c>
      <c r="L26" s="184">
        <v>-5.169354536073314</v>
      </c>
      <c r="M26" s="184">
        <v>-0.21154578031854498</v>
      </c>
      <c r="N26" s="123"/>
      <c r="P26" s="42"/>
      <c r="Q26" s="42"/>
      <c r="R26" s="42"/>
      <c r="S26" s="123"/>
      <c r="T26" s="123"/>
      <c r="U26" s="123"/>
    </row>
    <row r="27" spans="1:21" s="28" customFormat="1" ht="20.100000000000001" customHeight="1">
      <c r="A27" s="37" t="s">
        <v>24</v>
      </c>
      <c r="B27" s="183">
        <v>38264.511598040001</v>
      </c>
      <c r="C27" s="184">
        <v>2.5230283726097866</v>
      </c>
      <c r="D27" s="184">
        <v>-0.39080279292041098</v>
      </c>
      <c r="E27" s="184">
        <v>-1.1298747242403948</v>
      </c>
      <c r="F27" s="183">
        <v>27877.911442410001</v>
      </c>
      <c r="G27" s="184">
        <v>0.41783366876522621</v>
      </c>
      <c r="H27" s="184">
        <v>-2.8586967385881366</v>
      </c>
      <c r="I27" s="184">
        <v>-1.7398326736757497</v>
      </c>
      <c r="J27" s="183">
        <v>10386.60015563</v>
      </c>
      <c r="K27" s="184">
        <v>8.6358453045116192</v>
      </c>
      <c r="L27" s="184">
        <v>6.8984100829596002</v>
      </c>
      <c r="M27" s="184">
        <v>0.54534267824412552</v>
      </c>
      <c r="N27" s="123"/>
      <c r="P27" s="42"/>
      <c r="Q27" s="42"/>
      <c r="R27" s="42"/>
      <c r="S27" s="123"/>
      <c r="T27" s="123"/>
      <c r="U27" s="123"/>
    </row>
    <row r="28" spans="1:21" s="28" customFormat="1" ht="20.100000000000001" customHeight="1">
      <c r="A28" s="37" t="s">
        <v>25</v>
      </c>
      <c r="B28" s="183">
        <v>14698.611804710001</v>
      </c>
      <c r="C28" s="184">
        <v>8.0156134971706194</v>
      </c>
      <c r="D28" s="184">
        <v>0.1108038650733647</v>
      </c>
      <c r="E28" s="184">
        <v>2.0352939317535856</v>
      </c>
      <c r="F28" s="183">
        <v>13488.670838399999</v>
      </c>
      <c r="G28" s="184">
        <v>9.1550189288805512</v>
      </c>
      <c r="H28" s="184">
        <v>0.57819939463070114</v>
      </c>
      <c r="I28" s="184">
        <v>1.9550347729087321</v>
      </c>
      <c r="J28" s="183">
        <v>1209.94096631</v>
      </c>
      <c r="K28" s="184">
        <v>-3.2438600661522941</v>
      </c>
      <c r="L28" s="184">
        <v>-4.8201473023697901</v>
      </c>
      <c r="M28" s="184">
        <v>2.9386718332159631</v>
      </c>
      <c r="N28" s="123"/>
      <c r="P28" s="42"/>
      <c r="Q28" s="42"/>
      <c r="R28" s="42"/>
      <c r="S28" s="123"/>
      <c r="T28" s="123"/>
      <c r="U28" s="123"/>
    </row>
    <row r="29" spans="1:21" s="43" customFormat="1" ht="20.100000000000001" customHeight="1">
      <c r="A29" s="20" t="s">
        <v>26</v>
      </c>
      <c r="B29" s="183">
        <v>10112.07669184</v>
      </c>
      <c r="C29" s="184">
        <v>33.842695172199456</v>
      </c>
      <c r="D29" s="184">
        <v>6.1088283655685842</v>
      </c>
      <c r="E29" s="184">
        <v>2.0501548910783356</v>
      </c>
      <c r="F29" s="183">
        <v>8695.8348511700005</v>
      </c>
      <c r="G29" s="184">
        <v>22.574764150364274</v>
      </c>
      <c r="H29" s="184">
        <v>6.950105689497903</v>
      </c>
      <c r="I29" s="184">
        <v>2.3741741637757627</v>
      </c>
      <c r="J29" s="183">
        <v>1416.2418406700001</v>
      </c>
      <c r="K29" s="184">
        <v>207.2880262804772</v>
      </c>
      <c r="L29" s="184">
        <v>1.2200711980731</v>
      </c>
      <c r="M29" s="184">
        <v>0.10475450059756497</v>
      </c>
      <c r="N29" s="71"/>
      <c r="P29" s="17"/>
      <c r="Q29" s="17"/>
      <c r="R29" s="17"/>
      <c r="S29" s="71"/>
      <c r="T29" s="71"/>
      <c r="U29" s="71"/>
    </row>
    <row r="30" spans="1:21" s="43" customFormat="1" ht="20.100000000000001" customHeight="1">
      <c r="A30" s="20" t="s">
        <v>27</v>
      </c>
      <c r="B30" s="183">
        <v>7689.0259500299999</v>
      </c>
      <c r="C30" s="184">
        <v>1.8528490965325801</v>
      </c>
      <c r="D30" s="184">
        <v>1.6504440328817083</v>
      </c>
      <c r="E30" s="184">
        <v>3.5106517411210234</v>
      </c>
      <c r="F30" s="183">
        <v>6249.66478878</v>
      </c>
      <c r="G30" s="184">
        <v>3.6136037462490549</v>
      </c>
      <c r="H30" s="184">
        <v>2.5385355967766117</v>
      </c>
      <c r="I30" s="184">
        <v>4.1279701210315238</v>
      </c>
      <c r="J30" s="183">
        <v>1439.3611612499999</v>
      </c>
      <c r="K30" s="184">
        <v>-5.1459704208951393</v>
      </c>
      <c r="L30" s="184">
        <v>-2.0336810577968265</v>
      </c>
      <c r="M30" s="184">
        <v>0.91302950186320686</v>
      </c>
      <c r="N30" s="71"/>
      <c r="P30" s="17"/>
      <c r="Q30" s="17"/>
      <c r="R30" s="17"/>
      <c r="S30" s="71"/>
      <c r="T30" s="71"/>
      <c r="U30" s="71"/>
    </row>
    <row r="31" spans="1:21" s="43" customFormat="1" ht="20.100000000000001" customHeight="1">
      <c r="A31" s="20" t="s">
        <v>28</v>
      </c>
      <c r="B31" s="183">
        <v>11586.619189790001</v>
      </c>
      <c r="C31" s="184">
        <v>32.149380494968824</v>
      </c>
      <c r="D31" s="184">
        <v>-2.2081333920778548</v>
      </c>
      <c r="E31" s="184">
        <v>1.302825712767671</v>
      </c>
      <c r="F31" s="183">
        <v>9510.2221670199997</v>
      </c>
      <c r="G31" s="184">
        <v>21.538401037136779</v>
      </c>
      <c r="H31" s="184">
        <v>-4.4598314260462075</v>
      </c>
      <c r="I31" s="184">
        <v>0.89194694972488264</v>
      </c>
      <c r="J31" s="183">
        <v>2076.3970227700001</v>
      </c>
      <c r="K31" s="184">
        <v>120.20240509829114</v>
      </c>
      <c r="L31" s="184">
        <v>9.6254354582911077</v>
      </c>
      <c r="M31" s="184">
        <v>3.2282932623446357</v>
      </c>
      <c r="N31" s="71"/>
      <c r="P31" s="17"/>
      <c r="Q31" s="17"/>
      <c r="R31" s="17"/>
      <c r="S31" s="71"/>
      <c r="T31" s="71"/>
      <c r="U31" s="71"/>
    </row>
    <row r="32" spans="1:21" s="43" customFormat="1" ht="20.100000000000001" customHeight="1">
      <c r="A32" s="20" t="s">
        <v>29</v>
      </c>
      <c r="B32" s="183">
        <v>32381.94362944</v>
      </c>
      <c r="C32" s="184">
        <v>5.2677060445500672</v>
      </c>
      <c r="D32" s="184">
        <v>10.174715685990691</v>
      </c>
      <c r="E32" s="184">
        <v>2.9516648011281887</v>
      </c>
      <c r="F32" s="183">
        <v>27276.719285449999</v>
      </c>
      <c r="G32" s="184">
        <v>10.225241984130591</v>
      </c>
      <c r="H32" s="184">
        <v>13.930041968487757</v>
      </c>
      <c r="I32" s="184">
        <v>4.3959708616192188</v>
      </c>
      <c r="J32" s="183">
        <v>5105.2243439900003</v>
      </c>
      <c r="K32" s="184">
        <v>-15.127538274810547</v>
      </c>
      <c r="L32" s="184">
        <v>-6.3228669701645686</v>
      </c>
      <c r="M32" s="184">
        <v>-4.1345591363831602</v>
      </c>
      <c r="N32" s="71"/>
      <c r="P32" s="17"/>
      <c r="Q32" s="17"/>
      <c r="R32" s="17"/>
      <c r="S32" s="71"/>
      <c r="T32" s="71"/>
      <c r="U32" s="71"/>
    </row>
    <row r="33" spans="1:22" s="43" customFormat="1" ht="20.100000000000001" customHeight="1">
      <c r="A33" s="20" t="s">
        <v>30</v>
      </c>
      <c r="B33" s="183">
        <v>7099.8706422499999</v>
      </c>
      <c r="C33" s="184">
        <v>-8.0767739547499104</v>
      </c>
      <c r="D33" s="184">
        <v>-0.52586774263149039</v>
      </c>
      <c r="E33" s="184">
        <v>6.1831563072004769E-2</v>
      </c>
      <c r="F33" s="183">
        <v>4371.4900387899997</v>
      </c>
      <c r="G33" s="184">
        <v>-16.968116122783115</v>
      </c>
      <c r="H33" s="184">
        <v>-2.551437639256477</v>
      </c>
      <c r="I33" s="184">
        <v>-0.51998362302356327</v>
      </c>
      <c r="J33" s="183">
        <v>2728.3806034600002</v>
      </c>
      <c r="K33" s="184">
        <v>10.961061799179816</v>
      </c>
      <c r="L33" s="184">
        <v>2.9011517368920039</v>
      </c>
      <c r="M33" s="184">
        <v>1.0083542753348809</v>
      </c>
      <c r="N33" s="71"/>
      <c r="P33" s="17"/>
      <c r="Q33" s="17"/>
      <c r="R33" s="17"/>
      <c r="S33" s="71"/>
      <c r="T33" s="71"/>
      <c r="U33" s="71"/>
    </row>
    <row r="34" spans="1:22" s="43" customFormat="1" ht="20.100000000000001" customHeight="1">
      <c r="A34" s="20" t="s">
        <v>31</v>
      </c>
      <c r="B34" s="183">
        <v>14102.751533750001</v>
      </c>
      <c r="C34" s="184">
        <v>11.730065838815378</v>
      </c>
      <c r="D34" s="184">
        <v>6.250997212381094</v>
      </c>
      <c r="E34" s="184">
        <v>1.3351709915130527</v>
      </c>
      <c r="F34" s="183">
        <v>10331.43865099</v>
      </c>
      <c r="G34" s="184">
        <v>13.545480356166252</v>
      </c>
      <c r="H34" s="184">
        <v>4.2431379832336091</v>
      </c>
      <c r="I34" s="184">
        <v>2.5725153973847199</v>
      </c>
      <c r="J34" s="183">
        <v>3771.3128827599999</v>
      </c>
      <c r="K34" s="184">
        <v>7.041641114722978</v>
      </c>
      <c r="L34" s="184">
        <v>12.169743848809759</v>
      </c>
      <c r="M34" s="184">
        <v>-1.9064936823934175</v>
      </c>
      <c r="N34" s="71"/>
      <c r="P34" s="17"/>
      <c r="Q34" s="17"/>
      <c r="R34" s="17"/>
      <c r="S34" s="71"/>
      <c r="T34" s="71"/>
      <c r="U34" s="71"/>
    </row>
    <row r="35" spans="1:22" s="43" customFormat="1" ht="20.100000000000001" customHeight="1">
      <c r="A35" s="20" t="s">
        <v>32</v>
      </c>
      <c r="B35" s="183">
        <v>13612.42153774</v>
      </c>
      <c r="C35" s="184">
        <v>31.800922851321445</v>
      </c>
      <c r="D35" s="184">
        <v>1.4980669055197211</v>
      </c>
      <c r="E35" s="184">
        <v>1.8816419810141554</v>
      </c>
      <c r="F35" s="183">
        <v>11226.714592599999</v>
      </c>
      <c r="G35" s="184">
        <v>15.453670725415009</v>
      </c>
      <c r="H35" s="184">
        <v>1.3798134835970757</v>
      </c>
      <c r="I35" s="184">
        <v>2.1307530020376504</v>
      </c>
      <c r="J35" s="183">
        <v>2385.7069451399998</v>
      </c>
      <c r="K35" s="184">
        <v>294.97336879582377</v>
      </c>
      <c r="L35" s="184">
        <v>2.0582706679911951</v>
      </c>
      <c r="M35" s="184">
        <v>0.72549932708147935</v>
      </c>
      <c r="N35" s="71"/>
      <c r="P35" s="17"/>
      <c r="Q35" s="17"/>
      <c r="R35" s="17"/>
      <c r="S35" s="71"/>
      <c r="T35" s="71"/>
      <c r="U35" s="71"/>
    </row>
    <row r="36" spans="1:22" s="43" customFormat="1" ht="20.100000000000001" customHeight="1">
      <c r="A36" s="20" t="s">
        <v>33</v>
      </c>
      <c r="B36" s="183">
        <v>5149.5989836700001</v>
      </c>
      <c r="C36" s="184">
        <v>24.265726114131155</v>
      </c>
      <c r="D36" s="184">
        <v>6.9195793741269114</v>
      </c>
      <c r="E36" s="184">
        <v>2.4178060520767275</v>
      </c>
      <c r="F36" s="183">
        <v>5044.0605260700004</v>
      </c>
      <c r="G36" s="184">
        <v>24.735045211627622</v>
      </c>
      <c r="H36" s="184">
        <v>7.1203198656051967</v>
      </c>
      <c r="I36" s="184">
        <v>2.4416825260916966</v>
      </c>
      <c r="J36" s="183">
        <v>105.5384576</v>
      </c>
      <c r="K36" s="184">
        <v>5.3255867003920656</v>
      </c>
      <c r="L36" s="184">
        <v>-1.8693754388787482</v>
      </c>
      <c r="M36" s="184">
        <v>1.2894985983736547</v>
      </c>
      <c r="N36" s="71"/>
      <c r="P36" s="17"/>
      <c r="Q36" s="17"/>
      <c r="R36" s="17"/>
      <c r="S36" s="71"/>
      <c r="T36" s="71"/>
      <c r="U36" s="71"/>
    </row>
    <row r="37" spans="1:22" s="43" customFormat="1" ht="20.100000000000001" customHeight="1">
      <c r="A37" s="108" t="s">
        <v>34</v>
      </c>
      <c r="B37" s="185">
        <v>8356.4810795600006</v>
      </c>
      <c r="C37" s="186">
        <v>23.332006509829583</v>
      </c>
      <c r="D37" s="186">
        <v>8.7552724358681502</v>
      </c>
      <c r="E37" s="186">
        <v>2.6084343375628407</v>
      </c>
      <c r="F37" s="185">
        <v>7602.2119787600004</v>
      </c>
      <c r="G37" s="186">
        <v>22.76134960149389</v>
      </c>
      <c r="H37" s="186">
        <v>8.5563336757340522</v>
      </c>
      <c r="I37" s="186">
        <v>2.5384287600448232</v>
      </c>
      <c r="J37" s="185">
        <v>754.26910080000005</v>
      </c>
      <c r="K37" s="186">
        <v>29.394377193729383</v>
      </c>
      <c r="L37" s="186">
        <v>10.80183416041227</v>
      </c>
      <c r="M37" s="186">
        <v>3.3193882835167869</v>
      </c>
      <c r="N37" s="71"/>
      <c r="P37" s="17"/>
      <c r="Q37" s="17"/>
      <c r="R37" s="17"/>
      <c r="S37" s="71"/>
      <c r="T37" s="71"/>
      <c r="U37" s="71"/>
    </row>
    <row r="38" spans="1:22">
      <c r="A38" s="22" t="s">
        <v>4</v>
      </c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P38" s="43"/>
      <c r="Q38" s="43"/>
      <c r="R38" s="43"/>
      <c r="S38" s="70"/>
      <c r="T38" s="70"/>
      <c r="U38" s="70"/>
    </row>
    <row r="39" spans="1:22" ht="54" customHeight="1">
      <c r="A39" s="216" t="s">
        <v>70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2" ht="50.25" customHeight="1">
      <c r="A40" s="1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2">
      <c r="B41" s="26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2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25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25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25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s="25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</sheetData>
  <mergeCells count="24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S8:U9"/>
    <mergeCell ref="P10:R10"/>
    <mergeCell ref="A39:L39"/>
    <mergeCell ref="K7:K8"/>
    <mergeCell ref="L7:L8"/>
    <mergeCell ref="M7:M8"/>
    <mergeCell ref="N8:N9"/>
    <mergeCell ref="P8:R9"/>
    <mergeCell ref="E7:E8"/>
    <mergeCell ref="F7:F8"/>
    <mergeCell ref="G7:G8"/>
    <mergeCell ref="H7:H8"/>
    <mergeCell ref="I7:I8"/>
    <mergeCell ref="J7:J8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6640625" style="25" customWidth="1"/>
    <col min="2" max="2" width="9.33203125" style="11" customWidth="1"/>
    <col min="3" max="3" width="8.44140625" style="11" customWidth="1"/>
    <col min="4" max="4" width="7.6640625" style="11" customWidth="1"/>
    <col min="5" max="5" width="7.5546875" style="11" customWidth="1"/>
    <col min="6" max="6" width="9" style="11" customWidth="1"/>
    <col min="7" max="7" width="8.109375" style="11" customWidth="1"/>
    <col min="8" max="8" width="7.5546875" style="11" customWidth="1"/>
    <col min="9" max="9" width="7.6640625" style="11" customWidth="1"/>
    <col min="10" max="10" width="8.6640625" style="11" customWidth="1"/>
    <col min="11" max="11" width="8.5546875" style="11" customWidth="1"/>
    <col min="12" max="12" width="7.6640625" style="11" customWidth="1"/>
    <col min="13" max="13" width="7.5546875" style="11" customWidth="1"/>
    <col min="14" max="16384" width="9.109375" style="11"/>
  </cols>
  <sheetData>
    <row r="1" spans="1:26">
      <c r="L1" s="199" t="s">
        <v>61</v>
      </c>
      <c r="M1" s="199"/>
    </row>
    <row r="2" spans="1:26" ht="16.2">
      <c r="A2" s="109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45410</v>
      </c>
      <c r="B3" s="225"/>
      <c r="C3" s="225"/>
      <c r="D3" s="225"/>
      <c r="E3" s="225"/>
      <c r="F3" s="225"/>
      <c r="G3" s="225"/>
    </row>
    <row r="4" spans="1:26" s="27" customFormat="1">
      <c r="A4" s="110"/>
    </row>
    <row r="5" spans="1:26" s="7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</row>
    <row r="6" spans="1:26" s="78" customFormat="1" ht="12.75" customHeight="1">
      <c r="A6" s="226"/>
      <c r="B6" s="230"/>
      <c r="C6" s="231"/>
      <c r="D6" s="231"/>
      <c r="E6" s="232"/>
      <c r="F6" s="235" t="s">
        <v>2</v>
      </c>
      <c r="G6" s="236"/>
      <c r="H6" s="236"/>
      <c r="I6" s="236"/>
      <c r="J6" s="237" t="s">
        <v>3</v>
      </c>
      <c r="K6" s="238"/>
      <c r="L6" s="238"/>
      <c r="M6" s="238"/>
    </row>
    <row r="7" spans="1:26" s="78" customFormat="1" ht="12.75" customHeight="1">
      <c r="A7" s="226"/>
      <c r="B7" s="224" t="s">
        <v>0</v>
      </c>
      <c r="C7" s="218" t="s">
        <v>8</v>
      </c>
      <c r="D7" s="218" t="s">
        <v>1</v>
      </c>
      <c r="E7" s="222" t="s">
        <v>60</v>
      </c>
      <c r="F7" s="224" t="s">
        <v>0</v>
      </c>
      <c r="G7" s="218" t="s">
        <v>8</v>
      </c>
      <c r="H7" s="218" t="s">
        <v>1</v>
      </c>
      <c r="I7" s="222" t="s">
        <v>60</v>
      </c>
      <c r="J7" s="224" t="s">
        <v>0</v>
      </c>
      <c r="K7" s="218" t="s">
        <v>8</v>
      </c>
      <c r="L7" s="218" t="s">
        <v>1</v>
      </c>
      <c r="M7" s="219" t="s">
        <v>60</v>
      </c>
    </row>
    <row r="8" spans="1:26" s="78" customFormat="1" ht="42" customHeight="1">
      <c r="A8" s="226"/>
      <c r="B8" s="224"/>
      <c r="C8" s="218"/>
      <c r="D8" s="218"/>
      <c r="E8" s="223"/>
      <c r="F8" s="224"/>
      <c r="G8" s="218"/>
      <c r="H8" s="218"/>
      <c r="I8" s="223"/>
      <c r="J8" s="224"/>
      <c r="K8" s="218"/>
      <c r="L8" s="218"/>
      <c r="M8" s="220"/>
      <c r="N8" s="221"/>
      <c r="O8" s="221"/>
      <c r="P8" s="221"/>
      <c r="Q8" s="214"/>
      <c r="R8" s="214"/>
      <c r="S8" s="214"/>
      <c r="U8" s="221"/>
      <c r="V8" s="221"/>
      <c r="W8" s="221"/>
      <c r="X8" s="214"/>
      <c r="Y8" s="214"/>
      <c r="Z8" s="214"/>
    </row>
    <row r="9" spans="1:26" s="113" customForma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21"/>
      <c r="O9" s="221"/>
      <c r="P9" s="221"/>
      <c r="Q9" s="214"/>
      <c r="R9" s="214"/>
      <c r="S9" s="214"/>
      <c r="U9" s="221"/>
      <c r="V9" s="221"/>
      <c r="W9" s="221"/>
      <c r="X9" s="214"/>
      <c r="Y9" s="214"/>
      <c r="Z9" s="214"/>
    </row>
    <row r="10" spans="1:26" s="113" customForma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215"/>
      <c r="O10" s="215"/>
      <c r="P10" s="215"/>
      <c r="Q10" s="117"/>
      <c r="R10" s="117"/>
      <c r="S10" s="117"/>
      <c r="U10" s="215"/>
      <c r="V10" s="215"/>
      <c r="W10" s="215"/>
      <c r="X10" s="117"/>
      <c r="Y10" s="117"/>
      <c r="Z10" s="117"/>
    </row>
    <row r="11" spans="1:26" s="162" customFormat="1">
      <c r="A11" s="118" t="s">
        <v>6</v>
      </c>
      <c r="B11" s="187">
        <v>764797.79062968004</v>
      </c>
      <c r="C11" s="188">
        <v>3.8451534911506258</v>
      </c>
      <c r="D11" s="188">
        <v>0.96301780686091831</v>
      </c>
      <c r="E11" s="188">
        <v>0.68673439445674944</v>
      </c>
      <c r="F11" s="187">
        <v>528561.03710783995</v>
      </c>
      <c r="G11" s="188">
        <v>6.2520318757399025</v>
      </c>
      <c r="H11" s="188">
        <v>2.3500414551871387</v>
      </c>
      <c r="I11" s="188">
        <v>0.93479833357994835</v>
      </c>
      <c r="J11" s="187">
        <v>236236.75352184</v>
      </c>
      <c r="K11" s="188">
        <v>-1.1641691037282982</v>
      </c>
      <c r="L11" s="188">
        <v>-2.0081918267534462</v>
      </c>
      <c r="M11" s="188">
        <v>0.13610285741216899</v>
      </c>
      <c r="N11" s="120"/>
      <c r="O11" s="119"/>
      <c r="P11" s="119"/>
      <c r="Q11" s="121"/>
      <c r="R11" s="121"/>
      <c r="S11" s="121"/>
      <c r="U11" s="119"/>
      <c r="V11" s="119"/>
      <c r="W11" s="119"/>
      <c r="X11" s="121"/>
      <c r="Y11" s="121"/>
      <c r="Z11" s="121"/>
    </row>
    <row r="12" spans="1:26" s="122" customFormat="1" ht="28.5" customHeight="1">
      <c r="A12" s="35" t="s">
        <v>9</v>
      </c>
      <c r="B12" s="189">
        <v>0</v>
      </c>
      <c r="C12" s="195">
        <v>0</v>
      </c>
      <c r="D12" s="195">
        <v>0</v>
      </c>
      <c r="E12" s="195">
        <v>0</v>
      </c>
      <c r="F12" s="189">
        <v>0</v>
      </c>
      <c r="G12" s="195">
        <v>0</v>
      </c>
      <c r="H12" s="195">
        <v>0</v>
      </c>
      <c r="I12" s="195">
        <v>0</v>
      </c>
      <c r="J12" s="189">
        <v>0</v>
      </c>
      <c r="K12" s="195">
        <v>0</v>
      </c>
      <c r="L12" s="195">
        <v>0</v>
      </c>
      <c r="M12" s="195">
        <v>0</v>
      </c>
      <c r="N12" s="42"/>
      <c r="O12" s="42"/>
      <c r="P12" s="42"/>
      <c r="Q12" s="123"/>
      <c r="R12" s="123"/>
      <c r="S12" s="123"/>
      <c r="U12" s="42"/>
      <c r="V12" s="42"/>
      <c r="W12" s="42"/>
      <c r="X12" s="123"/>
      <c r="Y12" s="123"/>
      <c r="Z12" s="123"/>
    </row>
    <row r="13" spans="1:26" s="34" customFormat="1" ht="20.100000000000001" customHeight="1">
      <c r="A13" s="36" t="s">
        <v>10</v>
      </c>
      <c r="B13" s="189"/>
      <c r="C13" s="190"/>
      <c r="D13" s="190"/>
      <c r="E13" s="190"/>
      <c r="F13" s="189"/>
      <c r="G13" s="190"/>
      <c r="H13" s="190"/>
      <c r="I13" s="190"/>
      <c r="J13" s="189"/>
      <c r="K13" s="190"/>
      <c r="L13" s="190"/>
      <c r="M13" s="190"/>
      <c r="N13" s="42"/>
      <c r="O13" s="42"/>
      <c r="P13" s="42"/>
      <c r="Q13" s="123"/>
      <c r="R13" s="123"/>
      <c r="S13" s="123"/>
      <c r="U13" s="42"/>
      <c r="V13" s="42"/>
      <c r="W13" s="42"/>
      <c r="X13" s="123"/>
      <c r="Y13" s="123"/>
      <c r="Z13" s="123"/>
    </row>
    <row r="14" spans="1:26" s="34" customFormat="1" ht="20.100000000000001" customHeight="1">
      <c r="A14" s="37" t="s">
        <v>11</v>
      </c>
      <c r="B14" s="189">
        <v>9998.7123046199995</v>
      </c>
      <c r="C14" s="190">
        <v>15.855441693871143</v>
      </c>
      <c r="D14" s="190">
        <v>-0.15328968731527937</v>
      </c>
      <c r="E14" s="190">
        <v>6.033768777647694</v>
      </c>
      <c r="F14" s="189">
        <v>9217.7471477500003</v>
      </c>
      <c r="G14" s="190">
        <v>15.24152521723741</v>
      </c>
      <c r="H14" s="190">
        <v>1.7443367723145968</v>
      </c>
      <c r="I14" s="190">
        <v>6.0289695766943368</v>
      </c>
      <c r="J14" s="189">
        <v>780.96515686999999</v>
      </c>
      <c r="K14" s="190">
        <v>23.628883883064944</v>
      </c>
      <c r="L14" s="190">
        <v>-18.167642963927449</v>
      </c>
      <c r="M14" s="190">
        <v>6.0904466847591721</v>
      </c>
      <c r="N14" s="42"/>
      <c r="O14" s="42"/>
      <c r="P14" s="42"/>
      <c r="Q14" s="123"/>
      <c r="R14" s="123"/>
      <c r="S14" s="123"/>
      <c r="U14" s="42"/>
      <c r="V14" s="42"/>
      <c r="W14" s="42"/>
      <c r="X14" s="123"/>
      <c r="Y14" s="123"/>
      <c r="Z14" s="123"/>
    </row>
    <row r="15" spans="1:26" s="34" customFormat="1" ht="20.100000000000001" customHeight="1">
      <c r="A15" s="37" t="s">
        <v>12</v>
      </c>
      <c r="B15" s="189">
        <v>9941.2935393600001</v>
      </c>
      <c r="C15" s="190">
        <v>22.795844806875436</v>
      </c>
      <c r="D15" s="190">
        <v>5.5584239730028742</v>
      </c>
      <c r="E15" s="190">
        <v>4.7646796415822052</v>
      </c>
      <c r="F15" s="189">
        <v>7863.4867913799999</v>
      </c>
      <c r="G15" s="190">
        <v>18.46685998238631</v>
      </c>
      <c r="H15" s="190">
        <v>3.4628118425032142</v>
      </c>
      <c r="I15" s="190">
        <v>3.9286306858828937</v>
      </c>
      <c r="J15" s="189">
        <v>2077.8067479800002</v>
      </c>
      <c r="K15" s="190">
        <v>42.502961338263361</v>
      </c>
      <c r="L15" s="190">
        <v>14.321674176123267</v>
      </c>
      <c r="M15" s="190">
        <v>8.0543217676176653</v>
      </c>
      <c r="N15" s="42"/>
      <c r="O15" s="42"/>
      <c r="P15" s="42"/>
      <c r="Q15" s="123"/>
      <c r="R15" s="123"/>
      <c r="S15" s="123"/>
      <c r="U15" s="42"/>
      <c r="V15" s="42"/>
      <c r="W15" s="42"/>
      <c r="X15" s="123"/>
      <c r="Y15" s="123"/>
      <c r="Z15" s="123"/>
    </row>
    <row r="16" spans="1:26" s="28" customFormat="1" ht="20.100000000000001" customHeight="1">
      <c r="A16" s="37" t="s">
        <v>13</v>
      </c>
      <c r="B16" s="189">
        <v>32903.701005440002</v>
      </c>
      <c r="C16" s="190">
        <v>6.0925205581688004</v>
      </c>
      <c r="D16" s="190">
        <v>-3.5125808454970553</v>
      </c>
      <c r="E16" s="190">
        <v>3.5059694148568639</v>
      </c>
      <c r="F16" s="189">
        <v>21920.628864080001</v>
      </c>
      <c r="G16" s="190">
        <v>9.4786301579795804</v>
      </c>
      <c r="H16" s="190">
        <v>-5.0982964250701883</v>
      </c>
      <c r="I16" s="190">
        <v>2.2390877194191035</v>
      </c>
      <c r="J16" s="189">
        <v>10983.07214136</v>
      </c>
      <c r="K16" s="190">
        <v>-7.5861186964601757E-2</v>
      </c>
      <c r="L16" s="190">
        <v>-0.18382944878597129</v>
      </c>
      <c r="M16" s="190">
        <v>6.1307282907958438</v>
      </c>
      <c r="N16" s="42"/>
      <c r="O16" s="42"/>
      <c r="P16" s="42"/>
      <c r="Q16" s="123"/>
      <c r="R16" s="123"/>
      <c r="S16" s="123"/>
      <c r="U16" s="42"/>
      <c r="V16" s="42"/>
      <c r="W16" s="42"/>
      <c r="X16" s="123"/>
      <c r="Y16" s="123"/>
      <c r="Z16" s="123"/>
    </row>
    <row r="17" spans="1:26" s="28" customFormat="1" ht="20.100000000000001" customHeight="1">
      <c r="A17" s="37" t="s">
        <v>14</v>
      </c>
      <c r="B17" s="189">
        <v>1388.3551307299999</v>
      </c>
      <c r="C17" s="190">
        <v>-9.1092565150257485</v>
      </c>
      <c r="D17" s="190">
        <v>-4.3337916159408678</v>
      </c>
      <c r="E17" s="190">
        <v>-4.9428573341804452</v>
      </c>
      <c r="F17" s="189">
        <v>1323.30902072</v>
      </c>
      <c r="G17" s="190">
        <v>-9.9233203074632854</v>
      </c>
      <c r="H17" s="190">
        <v>-4.7249993500112026</v>
      </c>
      <c r="I17" s="190">
        <v>-5.2225586933204937</v>
      </c>
      <c r="J17" s="189">
        <v>65.046110010000007</v>
      </c>
      <c r="K17" s="190">
        <v>11.36653625636967</v>
      </c>
      <c r="L17" s="190">
        <v>4.3861000122200409</v>
      </c>
      <c r="M17" s="190">
        <v>1.1287574778251042</v>
      </c>
      <c r="N17" s="42"/>
      <c r="O17" s="42"/>
      <c r="P17" s="42"/>
      <c r="Q17" s="123"/>
      <c r="R17" s="123"/>
      <c r="S17" s="123"/>
      <c r="U17" s="42"/>
      <c r="V17" s="42"/>
      <c r="W17" s="42"/>
      <c r="X17" s="123"/>
      <c r="Y17" s="123"/>
      <c r="Z17" s="123"/>
    </row>
    <row r="18" spans="1:26" s="28" customFormat="1" ht="20.100000000000001" customHeight="1">
      <c r="A18" s="37" t="s">
        <v>15</v>
      </c>
      <c r="B18" s="189">
        <v>5250.6150539299997</v>
      </c>
      <c r="C18" s="190">
        <v>-11.197287834262298</v>
      </c>
      <c r="D18" s="190">
        <v>5.6403328491482512</v>
      </c>
      <c r="E18" s="190">
        <v>4.6073129507786348</v>
      </c>
      <c r="F18" s="189">
        <v>4561.4914535300004</v>
      </c>
      <c r="G18" s="190">
        <v>-12.071853817796907</v>
      </c>
      <c r="H18" s="190">
        <v>8.0051493378077367</v>
      </c>
      <c r="I18" s="190">
        <v>5.5027232117771661</v>
      </c>
      <c r="J18" s="189">
        <v>689.12360039999999</v>
      </c>
      <c r="K18" s="190">
        <v>-4.9386721691821975</v>
      </c>
      <c r="L18" s="190">
        <v>-7.732178951198037</v>
      </c>
      <c r="M18" s="190">
        <v>-0.95676197523344797</v>
      </c>
      <c r="N18" s="42"/>
      <c r="O18" s="42"/>
      <c r="P18" s="42"/>
      <c r="Q18" s="123"/>
      <c r="R18" s="123"/>
      <c r="S18" s="123"/>
      <c r="U18" s="42"/>
      <c r="V18" s="42"/>
      <c r="W18" s="42"/>
      <c r="X18" s="123"/>
      <c r="Y18" s="123"/>
      <c r="Z18" s="123"/>
    </row>
    <row r="19" spans="1:26" s="28" customFormat="1" ht="20.100000000000001" customHeight="1">
      <c r="A19" s="37" t="s">
        <v>16</v>
      </c>
      <c r="B19" s="189">
        <v>2771.17056985</v>
      </c>
      <c r="C19" s="190">
        <v>22.075345616924295</v>
      </c>
      <c r="D19" s="190">
        <v>7.5577975365620489</v>
      </c>
      <c r="E19" s="190">
        <v>1.9902527196531423</v>
      </c>
      <c r="F19" s="189">
        <v>2079.8243258299999</v>
      </c>
      <c r="G19" s="190">
        <v>31.924945432490802</v>
      </c>
      <c r="H19" s="190">
        <v>11.376124701046209</v>
      </c>
      <c r="I19" s="190">
        <v>0.2023937614604705</v>
      </c>
      <c r="J19" s="189">
        <v>691.34624401999997</v>
      </c>
      <c r="K19" s="190">
        <v>-0.31465158557722361</v>
      </c>
      <c r="L19" s="190">
        <v>-2.4981906656937554</v>
      </c>
      <c r="M19" s="190">
        <v>7.7752793317487345</v>
      </c>
      <c r="N19" s="42"/>
      <c r="O19" s="42"/>
      <c r="P19" s="42"/>
      <c r="Q19" s="123"/>
      <c r="R19" s="123"/>
      <c r="S19" s="123"/>
      <c r="U19" s="42"/>
      <c r="V19" s="42"/>
      <c r="W19" s="42"/>
      <c r="X19" s="123"/>
      <c r="Y19" s="123"/>
      <c r="Z19" s="123"/>
    </row>
    <row r="20" spans="1:26" s="28" customFormat="1" ht="20.100000000000001" customHeight="1">
      <c r="A20" s="37" t="s">
        <v>17</v>
      </c>
      <c r="B20" s="189">
        <v>13668.966154309999</v>
      </c>
      <c r="C20" s="190">
        <v>-4.8365913027420788</v>
      </c>
      <c r="D20" s="190">
        <v>0.78948310865767723</v>
      </c>
      <c r="E20" s="190">
        <v>0.22456063253895309</v>
      </c>
      <c r="F20" s="189">
        <v>8543.3555843199993</v>
      </c>
      <c r="G20" s="190">
        <v>1.402315964758543</v>
      </c>
      <c r="H20" s="190">
        <v>3.3942684687852562</v>
      </c>
      <c r="I20" s="190">
        <v>-0.56543352826867022</v>
      </c>
      <c r="J20" s="189">
        <v>5125.6105699899999</v>
      </c>
      <c r="K20" s="190">
        <v>-13.68804285892196</v>
      </c>
      <c r="L20" s="190">
        <v>-3.2722325522546214</v>
      </c>
      <c r="M20" s="190">
        <v>1.5695940963967701</v>
      </c>
      <c r="N20" s="42"/>
      <c r="O20" s="42"/>
      <c r="P20" s="42"/>
      <c r="Q20" s="123"/>
      <c r="R20" s="123"/>
      <c r="S20" s="123"/>
      <c r="U20" s="42"/>
      <c r="V20" s="42"/>
      <c r="W20" s="42"/>
      <c r="X20" s="123"/>
      <c r="Y20" s="123"/>
      <c r="Z20" s="123"/>
    </row>
    <row r="21" spans="1:26" s="28" customFormat="1" ht="20.100000000000001" customHeight="1">
      <c r="A21" s="37" t="s">
        <v>18</v>
      </c>
      <c r="B21" s="189">
        <v>8236.7121919300007</v>
      </c>
      <c r="C21" s="190">
        <v>11.756394402834985</v>
      </c>
      <c r="D21" s="190">
        <v>1.198229275175251</v>
      </c>
      <c r="E21" s="190">
        <v>1.3435089003457534</v>
      </c>
      <c r="F21" s="189">
        <v>5082.9797140700002</v>
      </c>
      <c r="G21" s="190">
        <v>8.6731122895282482</v>
      </c>
      <c r="H21" s="190">
        <v>2.4272153423709142E-2</v>
      </c>
      <c r="I21" s="190">
        <v>0.12096178779744093</v>
      </c>
      <c r="J21" s="189">
        <v>3153.73247786</v>
      </c>
      <c r="K21" s="190">
        <v>17.111709187722354</v>
      </c>
      <c r="L21" s="190">
        <v>3.1494540174891199</v>
      </c>
      <c r="M21" s="190">
        <v>3.3780308166616777</v>
      </c>
      <c r="N21" s="42"/>
      <c r="O21" s="42"/>
      <c r="P21" s="42"/>
      <c r="Q21" s="123"/>
      <c r="R21" s="123"/>
      <c r="S21" s="123"/>
      <c r="U21" s="42"/>
      <c r="V21" s="42"/>
      <c r="W21" s="42"/>
      <c r="X21" s="123"/>
      <c r="Y21" s="123"/>
      <c r="Z21" s="123"/>
    </row>
    <row r="22" spans="1:26" s="124" customFormat="1" ht="20.100000000000001" customHeight="1">
      <c r="A22" s="37" t="s">
        <v>19</v>
      </c>
      <c r="B22" s="189">
        <v>503662.79776634998</v>
      </c>
      <c r="C22" s="190">
        <v>1.1747635430929648</v>
      </c>
      <c r="D22" s="190">
        <v>1.0425890219771077</v>
      </c>
      <c r="E22" s="190">
        <v>0.13410785807690218</v>
      </c>
      <c r="F22" s="189">
        <v>348034.08092431002</v>
      </c>
      <c r="G22" s="190">
        <v>4.4160489879244267</v>
      </c>
      <c r="H22" s="190">
        <v>3.0980406647690444</v>
      </c>
      <c r="I22" s="190">
        <v>0.45711743840905683</v>
      </c>
      <c r="J22" s="189">
        <v>155628.71684204001</v>
      </c>
      <c r="K22" s="190">
        <v>-5.3928278037872843</v>
      </c>
      <c r="L22" s="190">
        <v>-3.2701141154120421</v>
      </c>
      <c r="M22" s="190">
        <v>-0.58077862583938611</v>
      </c>
      <c r="N22" s="42"/>
      <c r="O22" s="42"/>
      <c r="P22" s="42"/>
      <c r="Q22" s="121"/>
      <c r="R22" s="121"/>
      <c r="S22" s="121"/>
      <c r="U22" s="42"/>
      <c r="V22" s="42"/>
      <c r="W22" s="42"/>
      <c r="X22" s="121"/>
      <c r="Y22" s="121"/>
      <c r="Z22" s="121"/>
    </row>
    <row r="23" spans="1:26" s="28" customFormat="1" ht="20.100000000000001" customHeight="1">
      <c r="A23" s="37" t="s">
        <v>20</v>
      </c>
      <c r="B23" s="189">
        <v>6919.8591231800001</v>
      </c>
      <c r="C23" s="190">
        <v>8.6763102839452841</v>
      </c>
      <c r="D23" s="190">
        <v>-9.1547109857987579</v>
      </c>
      <c r="E23" s="190">
        <v>1.3002893892196283</v>
      </c>
      <c r="F23" s="189">
        <v>6127.0977437700003</v>
      </c>
      <c r="G23" s="190">
        <v>9.1410636086181114</v>
      </c>
      <c r="H23" s="190">
        <v>-9.5254704314158545</v>
      </c>
      <c r="I23" s="190">
        <v>1.8949658237997795</v>
      </c>
      <c r="J23" s="189">
        <v>792.76137941000002</v>
      </c>
      <c r="K23" s="190">
        <v>5.213581695578398</v>
      </c>
      <c r="L23" s="190">
        <v>-6.1833307903542618</v>
      </c>
      <c r="M23" s="190">
        <v>-3.0718138700033819</v>
      </c>
      <c r="N23" s="42"/>
      <c r="O23" s="42"/>
      <c r="P23" s="42"/>
      <c r="Q23" s="123"/>
      <c r="R23" s="123"/>
      <c r="S23" s="123"/>
      <c r="U23" s="42"/>
      <c r="V23" s="42"/>
      <c r="W23" s="42"/>
      <c r="X23" s="123"/>
      <c r="Y23" s="123"/>
      <c r="Z23" s="123"/>
    </row>
    <row r="24" spans="1:26" s="28" customFormat="1" ht="20.100000000000001" customHeight="1">
      <c r="A24" s="37" t="s">
        <v>21</v>
      </c>
      <c r="B24" s="189">
        <v>713.44005691999996</v>
      </c>
      <c r="C24" s="190">
        <v>-11.532321792163543</v>
      </c>
      <c r="D24" s="190">
        <v>-6.3408100692812326</v>
      </c>
      <c r="E24" s="190">
        <v>-2.4640575309422132</v>
      </c>
      <c r="F24" s="189">
        <v>713.44005691999996</v>
      </c>
      <c r="G24" s="190">
        <v>-11.532321792163543</v>
      </c>
      <c r="H24" s="190">
        <v>-6.3408100692812326</v>
      </c>
      <c r="I24" s="190">
        <v>-2.4640575309422132</v>
      </c>
      <c r="J24" s="189">
        <v>0</v>
      </c>
      <c r="K24" s="195">
        <v>0</v>
      </c>
      <c r="L24" s="195">
        <v>0</v>
      </c>
      <c r="M24" s="195">
        <v>0</v>
      </c>
      <c r="N24" s="42"/>
      <c r="O24" s="42"/>
      <c r="P24" s="42"/>
      <c r="Q24" s="123"/>
      <c r="R24" s="123"/>
      <c r="S24" s="123"/>
      <c r="U24" s="42"/>
      <c r="V24" s="42"/>
      <c r="W24" s="42"/>
      <c r="X24" s="123"/>
      <c r="Y24" s="123"/>
      <c r="Z24" s="123"/>
    </row>
    <row r="25" spans="1:26" s="28" customFormat="1" ht="20.100000000000001" customHeight="1">
      <c r="A25" s="37" t="s">
        <v>22</v>
      </c>
      <c r="B25" s="189">
        <v>38585.892069059999</v>
      </c>
      <c r="C25" s="190">
        <v>20.715009082713792</v>
      </c>
      <c r="D25" s="190">
        <v>3.7712399845474636</v>
      </c>
      <c r="E25" s="190">
        <v>2.0796277209417013</v>
      </c>
      <c r="F25" s="189">
        <v>22841.504698249999</v>
      </c>
      <c r="G25" s="190">
        <v>28.294547782330199</v>
      </c>
      <c r="H25" s="190">
        <v>5.8096553748908235</v>
      </c>
      <c r="I25" s="190">
        <v>2.2365833009019696</v>
      </c>
      <c r="J25" s="189">
        <v>15744.38737081</v>
      </c>
      <c r="K25" s="190">
        <v>11.18527479396883</v>
      </c>
      <c r="L25" s="190">
        <v>0.94979381050958978</v>
      </c>
      <c r="M25" s="190">
        <v>1.8527759123055461</v>
      </c>
      <c r="N25" s="42"/>
      <c r="O25" s="42"/>
      <c r="P25" s="42"/>
      <c r="Q25" s="123"/>
      <c r="R25" s="123"/>
      <c r="S25" s="123"/>
      <c r="U25" s="42"/>
      <c r="V25" s="42"/>
      <c r="W25" s="42"/>
      <c r="X25" s="123"/>
      <c r="Y25" s="123"/>
      <c r="Z25" s="123"/>
    </row>
    <row r="26" spans="1:26" s="28" customFormat="1" ht="20.100000000000001" customHeight="1">
      <c r="A26" s="37" t="s">
        <v>23</v>
      </c>
      <c r="B26" s="189">
        <v>16659.638136080001</v>
      </c>
      <c r="C26" s="190">
        <v>-0.23220204679680023</v>
      </c>
      <c r="D26" s="190">
        <v>-2.8334388675450413</v>
      </c>
      <c r="E26" s="190">
        <v>0.78489421456356467</v>
      </c>
      <c r="F26" s="189">
        <v>5476.9607834099997</v>
      </c>
      <c r="G26" s="190">
        <v>5.5980615570075116</v>
      </c>
      <c r="H26" s="190">
        <v>2.3488189222700129</v>
      </c>
      <c r="I26" s="190">
        <v>2.8915595580889146</v>
      </c>
      <c r="J26" s="189">
        <v>11182.67735267</v>
      </c>
      <c r="K26" s="190">
        <v>-2.8590116741473253</v>
      </c>
      <c r="L26" s="190">
        <v>-5.1847400082119037</v>
      </c>
      <c r="M26" s="190">
        <v>-0.21573162766657106</v>
      </c>
      <c r="N26" s="42"/>
      <c r="O26" s="42"/>
      <c r="P26" s="42"/>
      <c r="Q26" s="123"/>
      <c r="R26" s="123"/>
      <c r="S26" s="123"/>
      <c r="U26" s="42"/>
      <c r="V26" s="42"/>
      <c r="W26" s="42"/>
      <c r="X26" s="123"/>
      <c r="Y26" s="123"/>
      <c r="Z26" s="123"/>
    </row>
    <row r="27" spans="1:26" s="28" customFormat="1" ht="20.100000000000001" customHeight="1">
      <c r="A27" s="37" t="s">
        <v>24</v>
      </c>
      <c r="B27" s="189">
        <v>28697.315693119999</v>
      </c>
      <c r="C27" s="190">
        <v>1.9675009093192273</v>
      </c>
      <c r="D27" s="190">
        <v>-2.2542776482723781</v>
      </c>
      <c r="E27" s="190">
        <v>-2.1161408641501112</v>
      </c>
      <c r="F27" s="189">
        <v>19429.806432739999</v>
      </c>
      <c r="G27" s="190">
        <v>-1.4321905007778071</v>
      </c>
      <c r="H27" s="190">
        <v>-6.3084570908915225</v>
      </c>
      <c r="I27" s="190">
        <v>-3.3226227224943585</v>
      </c>
      <c r="J27" s="189">
        <v>9267.5092603800003</v>
      </c>
      <c r="K27" s="190">
        <v>9.9157163963455019</v>
      </c>
      <c r="L27" s="190">
        <v>7.4980580017619047</v>
      </c>
      <c r="M27" s="190">
        <v>0.51368241371703505</v>
      </c>
      <c r="N27" s="42"/>
      <c r="O27" s="42"/>
      <c r="P27" s="42"/>
      <c r="Q27" s="123"/>
      <c r="R27" s="123"/>
      <c r="S27" s="123"/>
      <c r="U27" s="42"/>
      <c r="V27" s="42"/>
      <c r="W27" s="42"/>
      <c r="X27" s="123"/>
      <c r="Y27" s="123"/>
      <c r="Z27" s="123"/>
    </row>
    <row r="28" spans="1:26" s="28" customFormat="1" ht="20.100000000000001" customHeight="1">
      <c r="A28" s="37" t="s">
        <v>25</v>
      </c>
      <c r="B28" s="189">
        <v>8918.0904625300009</v>
      </c>
      <c r="C28" s="190">
        <v>2.4448204145866441</v>
      </c>
      <c r="D28" s="190">
        <v>-4.2216295113186533</v>
      </c>
      <c r="E28" s="190">
        <v>1.8033609998588958</v>
      </c>
      <c r="F28" s="189">
        <v>7764.8345409100002</v>
      </c>
      <c r="G28" s="190">
        <v>3.287269843508895</v>
      </c>
      <c r="H28" s="190">
        <v>-4.0807627265111108</v>
      </c>
      <c r="I28" s="190">
        <v>1.6227226428542139</v>
      </c>
      <c r="J28" s="189">
        <v>1153.25592162</v>
      </c>
      <c r="K28" s="190">
        <v>-2.8882269207027775</v>
      </c>
      <c r="L28" s="190">
        <v>-5.1594152440325587</v>
      </c>
      <c r="M28" s="190">
        <v>3.0365135803028096</v>
      </c>
      <c r="N28" s="42"/>
      <c r="O28" s="42"/>
      <c r="P28" s="42"/>
      <c r="Q28" s="123"/>
      <c r="R28" s="123"/>
      <c r="S28" s="123"/>
      <c r="U28" s="42"/>
      <c r="V28" s="42"/>
      <c r="W28" s="42"/>
      <c r="X28" s="123"/>
      <c r="Y28" s="123"/>
      <c r="Z28" s="123"/>
    </row>
    <row r="29" spans="1:26" s="43" customFormat="1" ht="20.100000000000001" customHeight="1">
      <c r="A29" s="20" t="s">
        <v>26</v>
      </c>
      <c r="B29" s="189">
        <v>6499.4269447500001</v>
      </c>
      <c r="C29" s="190">
        <v>31.249995966167944</v>
      </c>
      <c r="D29" s="190">
        <v>3.5290817446187503</v>
      </c>
      <c r="E29" s="190">
        <v>1.4652023597196688</v>
      </c>
      <c r="F29" s="189">
        <v>5174.9900357200004</v>
      </c>
      <c r="G29" s="190">
        <v>12.8326931508185</v>
      </c>
      <c r="H29" s="190">
        <v>4.111432681362686</v>
      </c>
      <c r="I29" s="190">
        <v>1.8318119309128349</v>
      </c>
      <c r="J29" s="189">
        <v>1324.4369090299999</v>
      </c>
      <c r="K29" s="190">
        <v>262.34651833823222</v>
      </c>
      <c r="L29" s="190">
        <v>1.3147769967994094</v>
      </c>
      <c r="M29" s="190">
        <v>5.7700145336255559E-2</v>
      </c>
      <c r="N29" s="17"/>
      <c r="O29" s="17"/>
      <c r="P29" s="17"/>
      <c r="Q29" s="71"/>
      <c r="R29" s="71"/>
      <c r="S29" s="71"/>
      <c r="U29" s="17"/>
      <c r="V29" s="17"/>
      <c r="W29" s="17"/>
      <c r="X29" s="71"/>
      <c r="Y29" s="71"/>
      <c r="Z29" s="71"/>
    </row>
    <row r="30" spans="1:26" s="43" customFormat="1" ht="20.100000000000001" customHeight="1">
      <c r="A30" s="20" t="s">
        <v>27</v>
      </c>
      <c r="B30" s="189">
        <v>4699.1858559700004</v>
      </c>
      <c r="C30" s="190">
        <v>-4.9694422552584427</v>
      </c>
      <c r="D30" s="190">
        <v>-1.2743030189882063</v>
      </c>
      <c r="E30" s="190">
        <v>4.4913022624233179</v>
      </c>
      <c r="F30" s="189">
        <v>3305.2413027900002</v>
      </c>
      <c r="G30" s="190">
        <v>-4.8422261590935989</v>
      </c>
      <c r="H30" s="190">
        <v>-0.8902764234711924</v>
      </c>
      <c r="I30" s="190">
        <v>6.0789634285676186</v>
      </c>
      <c r="J30" s="189">
        <v>1393.94455318</v>
      </c>
      <c r="K30" s="190">
        <v>-5.269734569626678</v>
      </c>
      <c r="L30" s="190">
        <v>-2.1730987609814747</v>
      </c>
      <c r="M30" s="190">
        <v>0.9101636019475734</v>
      </c>
      <c r="N30" s="17"/>
      <c r="O30" s="17"/>
      <c r="P30" s="17"/>
      <c r="Q30" s="71"/>
      <c r="R30" s="71"/>
      <c r="S30" s="71"/>
      <c r="U30" s="17"/>
      <c r="V30" s="17"/>
      <c r="W30" s="17"/>
      <c r="X30" s="71"/>
      <c r="Y30" s="71"/>
      <c r="Z30" s="71"/>
    </row>
    <row r="31" spans="1:26" s="43" customFormat="1" ht="20.100000000000001" customHeight="1">
      <c r="A31" s="20" t="s">
        <v>28</v>
      </c>
      <c r="B31" s="189">
        <v>9328.0900153399998</v>
      </c>
      <c r="C31" s="190">
        <v>31.955871715074352</v>
      </c>
      <c r="D31" s="190">
        <v>-5.3112536804049881</v>
      </c>
      <c r="E31" s="190">
        <v>0.86112909599242471</v>
      </c>
      <c r="F31" s="189">
        <v>7316.6715115200004</v>
      </c>
      <c r="G31" s="190">
        <v>18.093627253212091</v>
      </c>
      <c r="H31" s="190">
        <v>-8.8068334596877946</v>
      </c>
      <c r="I31" s="190">
        <v>0.20147545278888401</v>
      </c>
      <c r="J31" s="189">
        <v>2011.4185038200001</v>
      </c>
      <c r="K31" s="190">
        <v>130.28565944165388</v>
      </c>
      <c r="L31" s="190">
        <v>10.030751202696834</v>
      </c>
      <c r="M31" s="190">
        <v>3.3357201330458821</v>
      </c>
      <c r="N31" s="17"/>
      <c r="O31" s="17"/>
      <c r="P31" s="17"/>
      <c r="Q31" s="71"/>
      <c r="R31" s="71"/>
      <c r="S31" s="71"/>
      <c r="U31" s="17"/>
      <c r="V31" s="17"/>
      <c r="W31" s="17"/>
      <c r="X31" s="71"/>
      <c r="Y31" s="71"/>
      <c r="Z31" s="71"/>
    </row>
    <row r="32" spans="1:26" s="43" customFormat="1" ht="20.100000000000001" customHeight="1">
      <c r="A32" s="20" t="s">
        <v>29</v>
      </c>
      <c r="B32" s="189">
        <v>23579.067361599999</v>
      </c>
      <c r="C32" s="190">
        <v>8.6513745134344333</v>
      </c>
      <c r="D32" s="190">
        <v>13.129515914442649</v>
      </c>
      <c r="E32" s="190">
        <v>3.4704817602974742</v>
      </c>
      <c r="F32" s="189">
        <v>18862.789075979999</v>
      </c>
      <c r="G32" s="190">
        <v>17.266978190043886</v>
      </c>
      <c r="H32" s="190">
        <v>19.593858314313593</v>
      </c>
      <c r="I32" s="190">
        <v>5.6807290810534425</v>
      </c>
      <c r="J32" s="189">
        <v>4716.2782856200001</v>
      </c>
      <c r="K32" s="190">
        <v>-16.024346728679035</v>
      </c>
      <c r="L32" s="190">
        <v>-6.9798735679814712</v>
      </c>
      <c r="M32" s="190">
        <v>-4.5164523947287591</v>
      </c>
      <c r="N32" s="17"/>
      <c r="O32" s="17"/>
      <c r="P32" s="17"/>
      <c r="Q32" s="71"/>
      <c r="R32" s="71"/>
      <c r="S32" s="71"/>
      <c r="U32" s="17"/>
      <c r="V32" s="17"/>
      <c r="W32" s="17"/>
      <c r="X32" s="71"/>
      <c r="Y32" s="71"/>
      <c r="Z32" s="71"/>
    </row>
    <row r="33" spans="1:27" s="43" customFormat="1" ht="20.100000000000001" customHeight="1">
      <c r="A33" s="20" t="s">
        <v>30</v>
      </c>
      <c r="B33" s="189">
        <v>5090.8345600700004</v>
      </c>
      <c r="C33" s="190">
        <v>3.2318451708078584</v>
      </c>
      <c r="D33" s="190">
        <v>2.1970157585536612</v>
      </c>
      <c r="E33" s="190">
        <v>0.83391390680655775</v>
      </c>
      <c r="F33" s="189">
        <v>2409.0420938100001</v>
      </c>
      <c r="G33" s="190">
        <v>-4.4178285013621519</v>
      </c>
      <c r="H33" s="190">
        <v>1.2036637812772142</v>
      </c>
      <c r="I33" s="190">
        <v>0.63485366856914993</v>
      </c>
      <c r="J33" s="189">
        <v>2681.7924662599999</v>
      </c>
      <c r="K33" s="190">
        <v>11.228360498748756</v>
      </c>
      <c r="L33" s="190">
        <v>3.1061134696147832</v>
      </c>
      <c r="M33" s="190">
        <v>1.0134014519444889</v>
      </c>
      <c r="N33" s="17"/>
      <c r="O33" s="17"/>
      <c r="P33" s="17"/>
      <c r="Q33" s="71"/>
      <c r="R33" s="71"/>
      <c r="S33" s="71"/>
      <c r="U33" s="17"/>
      <c r="V33" s="17"/>
      <c r="W33" s="17"/>
      <c r="X33" s="71"/>
      <c r="Y33" s="71"/>
      <c r="Z33" s="71"/>
    </row>
    <row r="34" spans="1:27" s="43" customFormat="1" ht="20.100000000000001" customHeight="1">
      <c r="A34" s="20" t="s">
        <v>31</v>
      </c>
      <c r="B34" s="189">
        <v>9793.3225409299994</v>
      </c>
      <c r="C34" s="190">
        <v>4.7772801335463413</v>
      </c>
      <c r="D34" s="190">
        <v>4.0020324323310774</v>
      </c>
      <c r="E34" s="190">
        <v>0.56382782771254369</v>
      </c>
      <c r="F34" s="189">
        <v>6093.3322943800003</v>
      </c>
      <c r="G34" s="190">
        <v>3.2347756592291006</v>
      </c>
      <c r="H34" s="190">
        <v>-0.56273630203698133</v>
      </c>
      <c r="I34" s="190">
        <v>2.1363496605274293</v>
      </c>
      <c r="J34" s="189">
        <v>3699.9902465499999</v>
      </c>
      <c r="K34" s="190">
        <v>7.4205535204007163</v>
      </c>
      <c r="L34" s="190">
        <v>12.507652112087371</v>
      </c>
      <c r="M34" s="190">
        <v>-1.9229558250177234</v>
      </c>
      <c r="N34" s="17"/>
      <c r="O34" s="17"/>
      <c r="P34" s="17"/>
      <c r="Q34" s="71"/>
      <c r="R34" s="71"/>
      <c r="S34" s="71"/>
      <c r="U34" s="17"/>
      <c r="V34" s="17"/>
      <c r="W34" s="17"/>
      <c r="X34" s="71"/>
      <c r="Y34" s="71"/>
      <c r="Z34" s="71"/>
    </row>
    <row r="35" spans="1:27" s="43" customFormat="1" ht="20.100000000000001" customHeight="1">
      <c r="A35" s="20" t="s">
        <v>32</v>
      </c>
      <c r="B35" s="189">
        <v>9639.6202485800004</v>
      </c>
      <c r="C35" s="190">
        <v>33.916562628379864</v>
      </c>
      <c r="D35" s="190">
        <v>-1.9847354681353409</v>
      </c>
      <c r="E35" s="190">
        <v>1.3728415658146247</v>
      </c>
      <c r="F35" s="189">
        <v>7307.7897880800001</v>
      </c>
      <c r="G35" s="190">
        <v>9.7101945400665812</v>
      </c>
      <c r="H35" s="190">
        <v>-3.2929758169972558</v>
      </c>
      <c r="I35" s="190">
        <v>1.5793893798580001</v>
      </c>
      <c r="J35" s="189">
        <v>2331.8304604999998</v>
      </c>
      <c r="K35" s="190">
        <v>334.04350715393969</v>
      </c>
      <c r="L35" s="190">
        <v>2.3546285291676412</v>
      </c>
      <c r="M35" s="190">
        <v>0.73094215616771407</v>
      </c>
      <c r="N35" s="17"/>
      <c r="O35" s="17"/>
      <c r="P35" s="17"/>
      <c r="Q35" s="71"/>
      <c r="R35" s="71"/>
      <c r="S35" s="71"/>
      <c r="U35" s="17"/>
      <c r="V35" s="17"/>
      <c r="W35" s="17"/>
      <c r="X35" s="71"/>
      <c r="Y35" s="71"/>
      <c r="Z35" s="71"/>
    </row>
    <row r="36" spans="1:27" s="43" customFormat="1" ht="20.100000000000001" customHeight="1">
      <c r="A36" s="20" t="s">
        <v>33</v>
      </c>
      <c r="B36" s="189">
        <v>2737.81374099</v>
      </c>
      <c r="C36" s="190">
        <v>19.617041265323977</v>
      </c>
      <c r="D36" s="190">
        <v>3.1014519169862496</v>
      </c>
      <c r="E36" s="190">
        <v>1.5544784815598689</v>
      </c>
      <c r="F36" s="189">
        <v>2732.9625680200002</v>
      </c>
      <c r="G36" s="190">
        <v>19.445936334813283</v>
      </c>
      <c r="H36" s="190">
        <v>3.1207867998416248</v>
      </c>
      <c r="I36" s="190">
        <v>1.5283730192730474</v>
      </c>
      <c r="J36" s="189">
        <v>4.8511729700000004</v>
      </c>
      <c r="K36" s="190">
        <v>519.80447175728648</v>
      </c>
      <c r="L36" s="190">
        <v>-6.748581371827342</v>
      </c>
      <c r="M36" s="190">
        <v>18.756907058510762</v>
      </c>
      <c r="N36" s="17"/>
      <c r="O36" s="17"/>
      <c r="P36" s="17"/>
      <c r="Q36" s="71"/>
      <c r="R36" s="71"/>
      <c r="S36" s="71"/>
      <c r="U36" s="17"/>
      <c r="V36" s="17"/>
      <c r="W36" s="17"/>
      <c r="X36" s="71"/>
      <c r="Y36" s="71"/>
      <c r="Z36" s="71"/>
    </row>
    <row r="37" spans="1:27" s="43" customFormat="1" ht="20.100000000000001" customHeight="1">
      <c r="A37" s="108" t="s">
        <v>34</v>
      </c>
      <c r="B37" s="191">
        <v>5113.8701040400001</v>
      </c>
      <c r="C37" s="192">
        <v>17.248702809260806</v>
      </c>
      <c r="D37" s="192">
        <v>6.3936435648827938</v>
      </c>
      <c r="E37" s="192">
        <v>1.8557626514607648</v>
      </c>
      <c r="F37" s="191">
        <v>4377.6703555499998</v>
      </c>
      <c r="G37" s="192">
        <v>15.306342458688789</v>
      </c>
      <c r="H37" s="192">
        <v>5.6310499021213758</v>
      </c>
      <c r="I37" s="192">
        <v>1.6011903117471462</v>
      </c>
      <c r="J37" s="191">
        <v>736.19974849000005</v>
      </c>
      <c r="K37" s="192">
        <v>30.300492118664977</v>
      </c>
      <c r="L37" s="192">
        <v>11.165863287310714</v>
      </c>
      <c r="M37" s="192">
        <v>3.3962732641057585</v>
      </c>
      <c r="N37" s="17"/>
      <c r="O37" s="17"/>
      <c r="P37" s="17"/>
      <c r="Q37" s="71"/>
      <c r="R37" s="71"/>
      <c r="S37" s="71"/>
      <c r="U37" s="17"/>
      <c r="V37" s="17"/>
      <c r="W37" s="17"/>
      <c r="X37" s="71"/>
      <c r="Y37" s="71"/>
      <c r="Z37" s="71"/>
    </row>
    <row r="38" spans="1:27">
      <c r="A38" s="22" t="s">
        <v>4</v>
      </c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U38" s="43"/>
      <c r="V38" s="43"/>
      <c r="W38" s="43"/>
      <c r="X38" s="70"/>
      <c r="Y38" s="70"/>
      <c r="Z38" s="70"/>
    </row>
    <row r="39" spans="1:27" ht="39.75" customHeight="1">
      <c r="A39" s="216" t="s">
        <v>69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7" ht="15">
      <c r="A40" s="5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7">
      <c r="B41" s="26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7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7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7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7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7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25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25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25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25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</sheetData>
  <mergeCells count="26">
    <mergeCell ref="L1:M1"/>
    <mergeCell ref="M7:M8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F6:I6"/>
    <mergeCell ref="I7:I8"/>
    <mergeCell ref="A39:L39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51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6640625" style="25" customWidth="1"/>
    <col min="2" max="2" width="10.109375" style="27" customWidth="1"/>
    <col min="3" max="3" width="8.44140625" style="27" customWidth="1"/>
    <col min="4" max="4" width="7.6640625" style="27" customWidth="1"/>
    <col min="5" max="5" width="7.5546875" style="27" customWidth="1"/>
    <col min="6" max="6" width="10" style="27" customWidth="1"/>
    <col min="7" max="7" width="8.109375" style="27" customWidth="1"/>
    <col min="8" max="8" width="7.6640625" style="27" customWidth="1"/>
    <col min="9" max="9" width="7.5546875" style="27" customWidth="1"/>
    <col min="10" max="10" width="9.6640625" style="27" customWidth="1"/>
    <col min="11" max="11" width="8.5546875" style="27" customWidth="1"/>
    <col min="12" max="12" width="7.6640625" style="27" customWidth="1"/>
    <col min="13" max="13" width="7.5546875" style="27" customWidth="1"/>
    <col min="14" max="14" width="14.88671875" style="27" customWidth="1"/>
    <col min="15" max="15" width="9.109375" style="27"/>
    <col min="16" max="16" width="18.44140625" style="27" customWidth="1"/>
    <col min="17" max="16384" width="9.109375" style="11"/>
  </cols>
  <sheetData>
    <row r="1" spans="1:26">
      <c r="L1" s="243" t="s">
        <v>61</v>
      </c>
      <c r="M1" s="243"/>
    </row>
    <row r="2" spans="1:26" ht="14.4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6">
      <c r="A3" s="225">
        <v>45410</v>
      </c>
      <c r="B3" s="225"/>
      <c r="C3" s="225"/>
      <c r="D3" s="225"/>
      <c r="E3" s="225"/>
      <c r="F3" s="225"/>
      <c r="G3" s="225"/>
    </row>
    <row r="4" spans="1:26">
      <c r="A4" s="12"/>
    </row>
    <row r="5" spans="1:26" s="68" customFormat="1" ht="12.75" customHeight="1">
      <c r="A5" s="245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  <c r="N5" s="78"/>
      <c r="O5" s="78"/>
      <c r="P5" s="78"/>
    </row>
    <row r="6" spans="1:26" s="68" customFormat="1" ht="12.75" customHeight="1">
      <c r="A6" s="245"/>
      <c r="B6" s="235"/>
      <c r="C6" s="236"/>
      <c r="D6" s="236"/>
      <c r="E6" s="246"/>
      <c r="F6" s="233" t="s">
        <v>2</v>
      </c>
      <c r="G6" s="234"/>
      <c r="H6" s="234"/>
      <c r="I6" s="247"/>
      <c r="J6" s="233" t="s">
        <v>3</v>
      </c>
      <c r="K6" s="234"/>
      <c r="L6" s="234"/>
      <c r="M6" s="234"/>
      <c r="N6" s="78"/>
      <c r="O6" s="78"/>
      <c r="P6" s="78"/>
    </row>
    <row r="7" spans="1:26" s="68" customFormat="1" ht="12.75" customHeight="1">
      <c r="A7" s="245"/>
      <c r="B7" s="224" t="s">
        <v>0</v>
      </c>
      <c r="C7" s="218" t="s">
        <v>8</v>
      </c>
      <c r="D7" s="218" t="s">
        <v>1</v>
      </c>
      <c r="E7" s="248" t="s">
        <v>60</v>
      </c>
      <c r="F7" s="224" t="s">
        <v>0</v>
      </c>
      <c r="G7" s="218" t="s">
        <v>8</v>
      </c>
      <c r="H7" s="218" t="s">
        <v>1</v>
      </c>
      <c r="I7" s="248" t="s">
        <v>60</v>
      </c>
      <c r="J7" s="224" t="s">
        <v>0</v>
      </c>
      <c r="K7" s="218" t="s">
        <v>8</v>
      </c>
      <c r="L7" s="218" t="s">
        <v>1</v>
      </c>
      <c r="M7" s="244" t="s">
        <v>60</v>
      </c>
      <c r="N7" s="78"/>
      <c r="O7" s="78"/>
      <c r="P7" s="78"/>
    </row>
    <row r="8" spans="1:26" s="68" customFormat="1" ht="42" customHeight="1">
      <c r="A8" s="245"/>
      <c r="B8" s="224"/>
      <c r="C8" s="218"/>
      <c r="D8" s="218"/>
      <c r="E8" s="248"/>
      <c r="F8" s="224"/>
      <c r="G8" s="218"/>
      <c r="H8" s="218"/>
      <c r="I8" s="248"/>
      <c r="J8" s="224"/>
      <c r="K8" s="218"/>
      <c r="L8" s="218"/>
      <c r="M8" s="244"/>
      <c r="N8" s="221"/>
      <c r="O8" s="221"/>
      <c r="P8" s="221"/>
      <c r="Q8" s="239"/>
      <c r="R8" s="239"/>
      <c r="S8" s="239"/>
      <c r="T8" s="73"/>
      <c r="U8" s="240"/>
      <c r="V8" s="240"/>
      <c r="W8" s="240"/>
      <c r="X8" s="239"/>
      <c r="Y8" s="239"/>
      <c r="Z8" s="239"/>
    </row>
    <row r="9" spans="1:26" s="14" customFormat="1">
      <c r="A9" s="13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21"/>
      <c r="O9" s="221"/>
      <c r="P9" s="221"/>
      <c r="Q9" s="239"/>
      <c r="R9" s="239"/>
      <c r="S9" s="239"/>
      <c r="T9" s="46"/>
      <c r="U9" s="240"/>
      <c r="V9" s="240"/>
      <c r="W9" s="240"/>
      <c r="X9" s="239"/>
      <c r="Y9" s="239"/>
      <c r="Z9" s="239"/>
    </row>
    <row r="10" spans="1:26" s="14" customFormat="1" ht="12.75" customHeight="1">
      <c r="A10" s="107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215"/>
      <c r="O10" s="215"/>
      <c r="P10" s="215"/>
      <c r="Q10" s="69"/>
      <c r="R10" s="69"/>
      <c r="S10" s="69"/>
      <c r="T10" s="46"/>
      <c r="U10" s="241"/>
      <c r="V10" s="241"/>
      <c r="W10" s="241"/>
      <c r="X10" s="69"/>
      <c r="Y10" s="69"/>
      <c r="Z10" s="69"/>
    </row>
    <row r="11" spans="1:26" s="163" customFormat="1" ht="17.25" customHeight="1">
      <c r="A11" s="15" t="s">
        <v>6</v>
      </c>
      <c r="B11" s="193">
        <v>241059.38226941999</v>
      </c>
      <c r="C11" s="194">
        <v>17.664318788411677</v>
      </c>
      <c r="D11" s="194">
        <v>8.6674211937545493</v>
      </c>
      <c r="E11" s="194">
        <v>2.2956099435144068</v>
      </c>
      <c r="F11" s="193">
        <v>228761.17288108999</v>
      </c>
      <c r="G11" s="194">
        <v>19.085109873227353</v>
      </c>
      <c r="H11" s="194">
        <v>9.0027659994332652</v>
      </c>
      <c r="I11" s="194">
        <v>2.3612623193773175</v>
      </c>
      <c r="J11" s="193">
        <v>12298.20938833</v>
      </c>
      <c r="K11" s="194">
        <v>-3.7060571773424158</v>
      </c>
      <c r="L11" s="194">
        <v>2.7854084288335059</v>
      </c>
      <c r="M11" s="194">
        <v>1.0895702654792387</v>
      </c>
      <c r="N11" s="119"/>
      <c r="O11" s="119"/>
      <c r="P11" s="119"/>
      <c r="Q11" s="70"/>
      <c r="R11" s="70"/>
      <c r="S11" s="70"/>
      <c r="U11" s="16"/>
      <c r="V11" s="16"/>
      <c r="W11" s="16"/>
      <c r="X11" s="70"/>
      <c r="Y11" s="70"/>
      <c r="Z11" s="70"/>
    </row>
    <row r="12" spans="1:26" s="122" customFormat="1" ht="28.5" customHeight="1">
      <c r="A12" s="35" t="s">
        <v>9</v>
      </c>
      <c r="B12" s="195">
        <v>1.27069253</v>
      </c>
      <c r="C12" s="195">
        <v>0</v>
      </c>
      <c r="D12" s="195">
        <v>0</v>
      </c>
      <c r="E12" s="195">
        <v>0</v>
      </c>
      <c r="F12" s="195">
        <v>0.67549510999999995</v>
      </c>
      <c r="G12" s="195">
        <v>0</v>
      </c>
      <c r="H12" s="195">
        <v>0</v>
      </c>
      <c r="I12" s="195">
        <v>0</v>
      </c>
      <c r="J12" s="195">
        <v>0.59519741999999998</v>
      </c>
      <c r="K12" s="195">
        <v>0</v>
      </c>
      <c r="L12" s="195">
        <v>0</v>
      </c>
      <c r="M12" s="195">
        <v>0</v>
      </c>
      <c r="N12" s="42"/>
      <c r="O12" s="42"/>
      <c r="P12" s="42"/>
      <c r="Q12" s="123"/>
      <c r="R12" s="123"/>
      <c r="S12" s="123"/>
      <c r="U12" s="42"/>
      <c r="V12" s="42"/>
      <c r="W12" s="42"/>
      <c r="X12" s="123"/>
      <c r="Y12" s="123"/>
      <c r="Z12" s="123"/>
    </row>
    <row r="13" spans="1:26" s="19" customFormat="1" ht="20.100000000000001" customHeight="1">
      <c r="A13" s="36" t="s">
        <v>10</v>
      </c>
      <c r="B13" s="195"/>
      <c r="C13" s="196"/>
      <c r="D13" s="196"/>
      <c r="E13" s="196"/>
      <c r="F13" s="195"/>
      <c r="G13" s="196"/>
      <c r="H13" s="196"/>
      <c r="I13" s="196"/>
      <c r="J13" s="195"/>
      <c r="K13" s="196"/>
      <c r="L13" s="196"/>
      <c r="M13" s="196"/>
      <c r="N13" s="42"/>
      <c r="O13" s="42"/>
      <c r="P13" s="42"/>
      <c r="Q13" s="71"/>
      <c r="R13" s="71"/>
      <c r="S13" s="71"/>
      <c r="U13" s="17"/>
      <c r="V13" s="17"/>
      <c r="W13" s="17"/>
      <c r="X13" s="71"/>
      <c r="Y13" s="71"/>
      <c r="Z13" s="71"/>
    </row>
    <row r="14" spans="1:26" s="19" customFormat="1" ht="20.100000000000001" customHeight="1">
      <c r="A14" s="37" t="s">
        <v>11</v>
      </c>
      <c r="B14" s="195">
        <v>5421.8536806399998</v>
      </c>
      <c r="C14" s="196">
        <v>31.935387733090494</v>
      </c>
      <c r="D14" s="196">
        <v>11.535546931900797</v>
      </c>
      <c r="E14" s="196">
        <v>3.298892567248572</v>
      </c>
      <c r="F14" s="195">
        <v>5333.5105722600001</v>
      </c>
      <c r="G14" s="196">
        <v>32.802347522568397</v>
      </c>
      <c r="H14" s="196">
        <v>11.716281729841427</v>
      </c>
      <c r="I14" s="196">
        <v>3.3408833207684125</v>
      </c>
      <c r="J14" s="195">
        <v>88.343108380000004</v>
      </c>
      <c r="K14" s="196">
        <v>-5.3632829164464368</v>
      </c>
      <c r="L14" s="196">
        <v>1.6110869111145973</v>
      </c>
      <c r="M14" s="196">
        <v>0.82550380225647757</v>
      </c>
      <c r="N14" s="42"/>
      <c r="O14" s="42"/>
      <c r="P14" s="42"/>
      <c r="Q14" s="71"/>
      <c r="R14" s="71"/>
      <c r="S14" s="71"/>
      <c r="U14" s="17"/>
      <c r="V14" s="17"/>
      <c r="W14" s="17"/>
      <c r="X14" s="71"/>
      <c r="Y14" s="71"/>
      <c r="Z14" s="71"/>
    </row>
    <row r="15" spans="1:26" s="19" customFormat="1" ht="20.100000000000001" customHeight="1">
      <c r="A15" s="37" t="s">
        <v>12</v>
      </c>
      <c r="B15" s="195">
        <v>3724.8270230600001</v>
      </c>
      <c r="C15" s="196">
        <v>36.49855043179636</v>
      </c>
      <c r="D15" s="196">
        <v>13.224429780773377</v>
      </c>
      <c r="E15" s="196">
        <v>3.7266183047006081</v>
      </c>
      <c r="F15" s="195">
        <v>3588.56102083</v>
      </c>
      <c r="G15" s="196">
        <v>39.196814191268004</v>
      </c>
      <c r="H15" s="196">
        <v>13.927322653765088</v>
      </c>
      <c r="I15" s="196">
        <v>3.8636356496092077</v>
      </c>
      <c r="J15" s="195">
        <v>136.26600223</v>
      </c>
      <c r="K15" s="196">
        <v>-9.6329816618235213</v>
      </c>
      <c r="L15" s="196">
        <v>-2.6007822658650639</v>
      </c>
      <c r="M15" s="196">
        <v>0.24402048115059927</v>
      </c>
      <c r="N15" s="42"/>
      <c r="O15" s="42"/>
      <c r="P15" s="42"/>
      <c r="Q15" s="71"/>
      <c r="R15" s="71"/>
      <c r="S15" s="71"/>
      <c r="U15" s="17"/>
      <c r="V15" s="17"/>
      <c r="W15" s="17"/>
      <c r="X15" s="71"/>
      <c r="Y15" s="71"/>
      <c r="Z15" s="71"/>
    </row>
    <row r="16" spans="1:26" s="43" customFormat="1" ht="20.100000000000001" customHeight="1">
      <c r="A16" s="37" t="s">
        <v>13</v>
      </c>
      <c r="B16" s="195">
        <v>22957.811233699998</v>
      </c>
      <c r="C16" s="196">
        <v>20.069445796135497</v>
      </c>
      <c r="D16" s="196">
        <v>6.241619638625167</v>
      </c>
      <c r="E16" s="196">
        <v>2.0389441675865498</v>
      </c>
      <c r="F16" s="195">
        <v>22383.616153430001</v>
      </c>
      <c r="G16" s="196">
        <v>21.457591316288017</v>
      </c>
      <c r="H16" s="196">
        <v>6.4183740247151917</v>
      </c>
      <c r="I16" s="196">
        <v>2.0998078441079429</v>
      </c>
      <c r="J16" s="195">
        <v>574.19508026999995</v>
      </c>
      <c r="K16" s="196">
        <v>-16.93766909595783</v>
      </c>
      <c r="L16" s="196">
        <v>-0.21897264225543722</v>
      </c>
      <c r="M16" s="196">
        <v>-0.27841428519244005</v>
      </c>
      <c r="N16" s="42"/>
      <c r="O16" s="42"/>
      <c r="P16" s="42"/>
      <c r="Q16" s="71"/>
      <c r="R16" s="71"/>
      <c r="S16" s="71"/>
      <c r="U16" s="17"/>
      <c r="V16" s="17"/>
      <c r="W16" s="17"/>
      <c r="X16" s="71"/>
      <c r="Y16" s="71"/>
      <c r="Z16" s="71"/>
    </row>
    <row r="17" spans="1:26" s="43" customFormat="1" ht="20.100000000000001" customHeight="1">
      <c r="A17" s="37" t="s">
        <v>14</v>
      </c>
      <c r="B17" s="195">
        <v>2779.3173565299999</v>
      </c>
      <c r="C17" s="196">
        <v>-38.011612405118079</v>
      </c>
      <c r="D17" s="196">
        <v>-9.8304948010719926</v>
      </c>
      <c r="E17" s="196">
        <v>-3.5806992579829426</v>
      </c>
      <c r="F17" s="195">
        <v>2736.3772039599999</v>
      </c>
      <c r="G17" s="196">
        <v>-37.669221772015518</v>
      </c>
      <c r="H17" s="196">
        <v>-9.7586745954179577</v>
      </c>
      <c r="I17" s="196">
        <v>-3.6533533894386352</v>
      </c>
      <c r="J17" s="195">
        <v>42.940152570000002</v>
      </c>
      <c r="K17" s="196">
        <v>-54.084420962196774</v>
      </c>
      <c r="L17" s="196">
        <v>-14.182881626662976</v>
      </c>
      <c r="M17" s="196">
        <v>1.28660042962467</v>
      </c>
      <c r="N17" s="42"/>
      <c r="O17" s="42"/>
      <c r="P17" s="42"/>
      <c r="Q17" s="71"/>
      <c r="R17" s="71"/>
      <c r="S17" s="71"/>
      <c r="U17" s="17"/>
      <c r="V17" s="17"/>
      <c r="W17" s="17"/>
      <c r="X17" s="71"/>
      <c r="Y17" s="71"/>
      <c r="Z17" s="71"/>
    </row>
    <row r="18" spans="1:26" s="43" customFormat="1" ht="20.100000000000001" customHeight="1">
      <c r="A18" s="37" t="s">
        <v>15</v>
      </c>
      <c r="B18" s="195">
        <v>3690.25848718</v>
      </c>
      <c r="C18" s="196">
        <v>28.487517154793835</v>
      </c>
      <c r="D18" s="196">
        <v>10.689242935453237</v>
      </c>
      <c r="E18" s="196">
        <v>2.6149212473724788</v>
      </c>
      <c r="F18" s="195">
        <v>3659.9756045399999</v>
      </c>
      <c r="G18" s="196">
        <v>28.97443136363492</v>
      </c>
      <c r="H18" s="196">
        <v>10.771638748299608</v>
      </c>
      <c r="I18" s="196">
        <v>2.6375390757305865</v>
      </c>
      <c r="J18" s="195">
        <v>30.28288264</v>
      </c>
      <c r="K18" s="196">
        <v>-11.769942457189899</v>
      </c>
      <c r="L18" s="196">
        <v>1.5591230325712218</v>
      </c>
      <c r="M18" s="196">
        <v>-4.7156912908803861E-2</v>
      </c>
      <c r="N18" s="42"/>
      <c r="O18" s="42"/>
      <c r="P18" s="42"/>
      <c r="Q18" s="71"/>
      <c r="R18" s="71"/>
      <c r="S18" s="71"/>
      <c r="U18" s="17"/>
      <c r="V18" s="17"/>
      <c r="W18" s="17"/>
      <c r="X18" s="71"/>
      <c r="Y18" s="71"/>
      <c r="Z18" s="71"/>
    </row>
    <row r="19" spans="1:26" s="43" customFormat="1" ht="20.100000000000001" customHeight="1">
      <c r="A19" s="37" t="s">
        <v>16</v>
      </c>
      <c r="B19" s="195">
        <v>3397.0465424700001</v>
      </c>
      <c r="C19" s="196">
        <v>26.544834603734628</v>
      </c>
      <c r="D19" s="196">
        <v>10.103762903108731</v>
      </c>
      <c r="E19" s="196">
        <v>3.0289466991940657</v>
      </c>
      <c r="F19" s="195">
        <v>3131.04820513</v>
      </c>
      <c r="G19" s="196">
        <v>30.589000824235484</v>
      </c>
      <c r="H19" s="196">
        <v>11.30940480599844</v>
      </c>
      <c r="I19" s="196">
        <v>3.2843554542112798</v>
      </c>
      <c r="J19" s="195">
        <v>265.99833733999998</v>
      </c>
      <c r="K19" s="196">
        <v>-7.2612268516960512</v>
      </c>
      <c r="L19" s="196">
        <v>-2.3466677241056715</v>
      </c>
      <c r="M19" s="196">
        <v>0.11480689819465795</v>
      </c>
      <c r="N19" s="42"/>
      <c r="O19" s="42"/>
      <c r="P19" s="42"/>
      <c r="Q19" s="71"/>
      <c r="R19" s="71"/>
      <c r="S19" s="71"/>
      <c r="U19" s="17"/>
      <c r="V19" s="17"/>
      <c r="W19" s="17"/>
      <c r="X19" s="71"/>
      <c r="Y19" s="71"/>
      <c r="Z19" s="71"/>
    </row>
    <row r="20" spans="1:26" s="43" customFormat="1" ht="20.100000000000001" customHeight="1">
      <c r="A20" s="37" t="s">
        <v>17</v>
      </c>
      <c r="B20" s="195">
        <v>5600.8668176600004</v>
      </c>
      <c r="C20" s="196">
        <v>-14.989983719470075</v>
      </c>
      <c r="D20" s="196">
        <v>-3.876531311883852</v>
      </c>
      <c r="E20" s="196">
        <v>-1.1652507103391514</v>
      </c>
      <c r="F20" s="195">
        <v>5395.6436460699997</v>
      </c>
      <c r="G20" s="196">
        <v>-15.489848703306123</v>
      </c>
      <c r="H20" s="196">
        <v>-4.0916729474740094</v>
      </c>
      <c r="I20" s="196">
        <v>-1.2464886754335254</v>
      </c>
      <c r="J20" s="195">
        <v>205.22317158999999</v>
      </c>
      <c r="K20" s="196">
        <v>0.66442706297044651</v>
      </c>
      <c r="L20" s="196">
        <v>2.1478764137513764</v>
      </c>
      <c r="M20" s="196">
        <v>1.0196371829919144</v>
      </c>
      <c r="N20" s="42"/>
      <c r="O20" s="42"/>
      <c r="P20" s="42"/>
      <c r="Q20" s="71"/>
      <c r="R20" s="71"/>
      <c r="S20" s="71"/>
      <c r="U20" s="17"/>
      <c r="V20" s="17"/>
      <c r="W20" s="17"/>
      <c r="X20" s="71"/>
      <c r="Y20" s="71"/>
      <c r="Z20" s="71"/>
    </row>
    <row r="21" spans="1:26" s="43" customFormat="1" ht="20.100000000000001" customHeight="1">
      <c r="A21" s="37" t="s">
        <v>18</v>
      </c>
      <c r="B21" s="195">
        <v>4031.47204865</v>
      </c>
      <c r="C21" s="196">
        <v>33.196689729414175</v>
      </c>
      <c r="D21" s="196">
        <v>11.392744546326099</v>
      </c>
      <c r="E21" s="196">
        <v>3.7164237599359495</v>
      </c>
      <c r="F21" s="195">
        <v>3988.9081999700002</v>
      </c>
      <c r="G21" s="196">
        <v>34.063015380014548</v>
      </c>
      <c r="H21" s="196">
        <v>11.550525331921051</v>
      </c>
      <c r="I21" s="196">
        <v>3.7529480111948601</v>
      </c>
      <c r="J21" s="195">
        <v>42.56384868</v>
      </c>
      <c r="K21" s="196">
        <v>-17.042382591657017</v>
      </c>
      <c r="L21" s="196">
        <v>-1.6447248764200424</v>
      </c>
      <c r="M21" s="196">
        <v>0.40400626713447707</v>
      </c>
      <c r="N21" s="42"/>
      <c r="O21" s="42"/>
      <c r="P21" s="42"/>
      <c r="Q21" s="71"/>
      <c r="R21" s="71"/>
      <c r="S21" s="71"/>
      <c r="U21" s="17"/>
      <c r="V21" s="17"/>
      <c r="W21" s="17"/>
      <c r="X21" s="71"/>
      <c r="Y21" s="71"/>
      <c r="Z21" s="71"/>
    </row>
    <row r="22" spans="1:26" s="72" customFormat="1" ht="20.100000000000001" customHeight="1">
      <c r="A22" s="37" t="s">
        <v>19</v>
      </c>
      <c r="B22" s="195">
        <v>120287.60689503</v>
      </c>
      <c r="C22" s="196">
        <v>21.523830285549209</v>
      </c>
      <c r="D22" s="196">
        <v>10.369400683408941</v>
      </c>
      <c r="E22" s="196">
        <v>2.3710902489964951</v>
      </c>
      <c r="F22" s="195">
        <v>111941.39229094</v>
      </c>
      <c r="G22" s="196">
        <v>23.473114794461097</v>
      </c>
      <c r="H22" s="196">
        <v>10.847931468202418</v>
      </c>
      <c r="I22" s="196">
        <v>2.4463299724021681</v>
      </c>
      <c r="J22" s="195">
        <v>8346.2146040900006</v>
      </c>
      <c r="K22" s="196">
        <v>0.28865738462764057</v>
      </c>
      <c r="L22" s="196">
        <v>4.3287009927764188</v>
      </c>
      <c r="M22" s="196">
        <v>1.3725346578923308</v>
      </c>
      <c r="N22" s="121"/>
      <c r="O22" s="18"/>
      <c r="P22" s="42"/>
      <c r="Q22" s="70"/>
      <c r="R22" s="70"/>
      <c r="S22" s="70"/>
      <c r="U22" s="17"/>
      <c r="V22" s="17"/>
      <c r="W22" s="17"/>
      <c r="X22" s="71"/>
      <c r="Y22" s="71"/>
      <c r="Z22" s="71"/>
    </row>
    <row r="23" spans="1:26" s="43" customFormat="1" ht="20.100000000000001" customHeight="1">
      <c r="A23" s="20" t="s">
        <v>20</v>
      </c>
      <c r="B23" s="195">
        <v>3262.3281645299999</v>
      </c>
      <c r="C23" s="196">
        <v>17.715512343599741</v>
      </c>
      <c r="D23" s="196">
        <v>7.881799838967865</v>
      </c>
      <c r="E23" s="196">
        <v>2.5341943890052789</v>
      </c>
      <c r="F23" s="195">
        <v>3142.0318104399998</v>
      </c>
      <c r="G23" s="196">
        <v>18.831342016562786</v>
      </c>
      <c r="H23" s="196">
        <v>8.3268897566919549</v>
      </c>
      <c r="I23" s="196">
        <v>2.6069422618857345</v>
      </c>
      <c r="J23" s="195">
        <v>120.29635408999999</v>
      </c>
      <c r="K23" s="196">
        <v>-5.469055886466478</v>
      </c>
      <c r="L23" s="196">
        <v>-2.573721849859794</v>
      </c>
      <c r="M23" s="196">
        <v>0.66995558656748244</v>
      </c>
      <c r="N23" s="42"/>
      <c r="O23" s="42"/>
      <c r="P23" s="42"/>
      <c r="Q23" s="71"/>
      <c r="R23" s="71"/>
      <c r="S23" s="71"/>
      <c r="U23" s="17"/>
      <c r="V23" s="17"/>
      <c r="W23" s="17"/>
      <c r="X23" s="71"/>
      <c r="Y23" s="71"/>
      <c r="Z23" s="71"/>
    </row>
    <row r="24" spans="1:26" s="43" customFormat="1" ht="20.100000000000001" customHeight="1">
      <c r="A24" s="20" t="s">
        <v>21</v>
      </c>
      <c r="B24" s="195">
        <v>1181.0812806900001</v>
      </c>
      <c r="C24" s="196">
        <v>-9.743087178341014</v>
      </c>
      <c r="D24" s="196">
        <v>-1.4074164969908054</v>
      </c>
      <c r="E24" s="196">
        <v>-0.14568431010292215</v>
      </c>
      <c r="F24" s="195">
        <v>1105.96798461</v>
      </c>
      <c r="G24" s="196">
        <v>-10.254665246203359</v>
      </c>
      <c r="H24" s="196">
        <v>-1.6737316816409589</v>
      </c>
      <c r="I24" s="196">
        <v>-0.22795093308337755</v>
      </c>
      <c r="J24" s="195">
        <v>75.113296079999998</v>
      </c>
      <c r="K24" s="196">
        <v>-1.4736040041744047</v>
      </c>
      <c r="L24" s="196">
        <v>2.6877419702393723</v>
      </c>
      <c r="M24" s="196">
        <v>1.081506858555457</v>
      </c>
      <c r="N24" s="42"/>
      <c r="O24" s="42"/>
      <c r="P24" s="42"/>
      <c r="Q24" s="71"/>
      <c r="R24" s="71"/>
      <c r="S24" s="71"/>
      <c r="U24" s="17"/>
      <c r="V24" s="17"/>
      <c r="W24" s="17"/>
      <c r="X24" s="71"/>
      <c r="Y24" s="71"/>
      <c r="Z24" s="71"/>
    </row>
    <row r="25" spans="1:26" s="43" customFormat="1" ht="20.100000000000001" customHeight="1">
      <c r="A25" s="20" t="s">
        <v>22</v>
      </c>
      <c r="B25" s="195">
        <v>12085.553807910001</v>
      </c>
      <c r="C25" s="196">
        <v>24.953070595491681</v>
      </c>
      <c r="D25" s="196">
        <v>12.444240373579447</v>
      </c>
      <c r="E25" s="196">
        <v>3.8451149814272298</v>
      </c>
      <c r="F25" s="195">
        <v>11832.55397271</v>
      </c>
      <c r="G25" s="196">
        <v>28.491274429567028</v>
      </c>
      <c r="H25" s="196">
        <v>12.943088841297509</v>
      </c>
      <c r="I25" s="196">
        <v>3.9215255986757285</v>
      </c>
      <c r="J25" s="195">
        <v>252.99983520000001</v>
      </c>
      <c r="K25" s="196">
        <v>-45.38421810331392</v>
      </c>
      <c r="L25" s="196">
        <v>-6.8066992321359976</v>
      </c>
      <c r="M25" s="196">
        <v>0.3928107260989151</v>
      </c>
      <c r="N25" s="42"/>
      <c r="O25" s="42"/>
      <c r="P25" s="42"/>
      <c r="Q25" s="71"/>
      <c r="R25" s="71"/>
      <c r="S25" s="71"/>
      <c r="U25" s="17"/>
      <c r="V25" s="17"/>
      <c r="W25" s="17"/>
      <c r="X25" s="71"/>
      <c r="Y25" s="71"/>
      <c r="Z25" s="71"/>
    </row>
    <row r="26" spans="1:26" s="43" customFormat="1" ht="20.100000000000001" customHeight="1">
      <c r="A26" s="20" t="s">
        <v>23</v>
      </c>
      <c r="B26" s="195">
        <v>3680.8131259400002</v>
      </c>
      <c r="C26" s="196">
        <v>6.2746521584545292</v>
      </c>
      <c r="D26" s="196">
        <v>4.8389545239779324</v>
      </c>
      <c r="E26" s="196">
        <v>1.5490035148903161</v>
      </c>
      <c r="F26" s="195">
        <v>3621.1015601499998</v>
      </c>
      <c r="G26" s="196">
        <v>6.5150958205674243</v>
      </c>
      <c r="H26" s="196">
        <v>4.963474811785801</v>
      </c>
      <c r="I26" s="196">
        <v>1.5651621059690228</v>
      </c>
      <c r="J26" s="195">
        <v>59.711565790000002</v>
      </c>
      <c r="K26" s="196">
        <v>-6.5219342821268782</v>
      </c>
      <c r="L26" s="196">
        <v>-2.1972012381045118</v>
      </c>
      <c r="M26" s="196">
        <v>0.57861284543420766</v>
      </c>
      <c r="N26" s="42"/>
      <c r="O26" s="42"/>
      <c r="P26" s="42"/>
      <c r="Q26" s="71"/>
      <c r="R26" s="71"/>
      <c r="S26" s="71"/>
      <c r="U26" s="17"/>
      <c r="V26" s="17"/>
      <c r="W26" s="17"/>
      <c r="X26" s="71"/>
      <c r="Y26" s="71"/>
      <c r="Z26" s="71"/>
    </row>
    <row r="27" spans="1:26" s="43" customFormat="1" ht="20.100000000000001" customHeight="1">
      <c r="A27" s="20" t="s">
        <v>24</v>
      </c>
      <c r="B27" s="195">
        <v>9567.1959049199995</v>
      </c>
      <c r="C27" s="196">
        <v>9.6481059098547917</v>
      </c>
      <c r="D27" s="196">
        <v>5.6508443508852508</v>
      </c>
      <c r="E27" s="196">
        <v>1.9514177107532902</v>
      </c>
      <c r="F27" s="195">
        <v>8448.1050096700001</v>
      </c>
      <c r="G27" s="196">
        <v>11.219283229881611</v>
      </c>
      <c r="H27" s="196">
        <v>6.1286239681455754</v>
      </c>
      <c r="I27" s="196">
        <v>2.1047901393587551</v>
      </c>
      <c r="J27" s="195">
        <v>1119.0908952499999</v>
      </c>
      <c r="K27" s="196">
        <v>-0.91841454289274793</v>
      </c>
      <c r="L27" s="196">
        <v>2.1783007921964099</v>
      </c>
      <c r="M27" s="196">
        <v>0.80829881292949324</v>
      </c>
      <c r="N27" s="42"/>
      <c r="O27" s="42"/>
      <c r="P27" s="42"/>
      <c r="Q27" s="71"/>
      <c r="R27" s="71"/>
      <c r="S27" s="71"/>
      <c r="U27" s="17"/>
      <c r="V27" s="17"/>
      <c r="W27" s="17"/>
      <c r="X27" s="71"/>
      <c r="Y27" s="71"/>
      <c r="Z27" s="71"/>
    </row>
    <row r="28" spans="1:26" s="43" customFormat="1" ht="20.100000000000001" customHeight="1">
      <c r="A28" s="20" t="s">
        <v>25</v>
      </c>
      <c r="B28" s="195">
        <v>5780.5213421799999</v>
      </c>
      <c r="C28" s="196">
        <v>18.004827207160815</v>
      </c>
      <c r="D28" s="196">
        <v>7.621279924838035</v>
      </c>
      <c r="E28" s="196">
        <v>2.395196337087043</v>
      </c>
      <c r="F28" s="195">
        <v>5723.8362974900001</v>
      </c>
      <c r="G28" s="196">
        <v>18.368783891569507</v>
      </c>
      <c r="H28" s="196">
        <v>7.67291401696788</v>
      </c>
      <c r="I28" s="196">
        <v>2.409331807489167</v>
      </c>
      <c r="J28" s="195">
        <v>56.685044689999998</v>
      </c>
      <c r="K28" s="196">
        <v>-9.9528554475711672</v>
      </c>
      <c r="L28" s="196">
        <v>2.6506602267138106</v>
      </c>
      <c r="M28" s="196">
        <v>0.98766595218265252</v>
      </c>
      <c r="N28" s="42"/>
      <c r="O28" s="42"/>
      <c r="P28" s="42"/>
      <c r="Q28" s="71"/>
      <c r="R28" s="71"/>
      <c r="S28" s="71"/>
      <c r="U28" s="17"/>
      <c r="V28" s="17"/>
      <c r="W28" s="17"/>
      <c r="X28" s="71"/>
      <c r="Y28" s="71"/>
      <c r="Z28" s="71"/>
    </row>
    <row r="29" spans="1:26" s="43" customFormat="1" ht="20.100000000000001" customHeight="1">
      <c r="A29" s="20" t="s">
        <v>26</v>
      </c>
      <c r="B29" s="195">
        <v>3612.6497470899999</v>
      </c>
      <c r="C29" s="196">
        <v>38.774568696281762</v>
      </c>
      <c r="D29" s="196">
        <v>11.088887699679617</v>
      </c>
      <c r="E29" s="196">
        <v>3.1196881603417097</v>
      </c>
      <c r="F29" s="195">
        <v>3520.8448154500002</v>
      </c>
      <c r="G29" s="196">
        <v>40.391107353000706</v>
      </c>
      <c r="H29" s="196">
        <v>11.415129178258709</v>
      </c>
      <c r="I29" s="196">
        <v>3.1819152759160545</v>
      </c>
      <c r="J29" s="195">
        <v>91.804931640000007</v>
      </c>
      <c r="K29" s="196">
        <v>-3.7356167533692997</v>
      </c>
      <c r="L29" s="196">
        <v>-0.12677533969412025</v>
      </c>
      <c r="M29" s="196">
        <v>0.7885492604962252</v>
      </c>
      <c r="N29" s="42"/>
      <c r="O29" s="42"/>
      <c r="P29" s="42"/>
      <c r="Q29" s="71"/>
      <c r="R29" s="71"/>
      <c r="S29" s="71"/>
      <c r="U29" s="17"/>
      <c r="V29" s="17"/>
      <c r="W29" s="17"/>
      <c r="X29" s="71"/>
      <c r="Y29" s="71"/>
      <c r="Z29" s="71"/>
    </row>
    <row r="30" spans="1:26" s="43" customFormat="1" ht="20.100000000000001" customHeight="1">
      <c r="A30" s="20" t="s">
        <v>27</v>
      </c>
      <c r="B30" s="195">
        <v>2989.84009406</v>
      </c>
      <c r="C30" s="196">
        <v>14.807035687119125</v>
      </c>
      <c r="D30" s="196">
        <v>6.6146482876238082</v>
      </c>
      <c r="E30" s="196">
        <v>2.0060050941225001</v>
      </c>
      <c r="F30" s="195">
        <v>2944.4234859899998</v>
      </c>
      <c r="G30" s="196">
        <v>15.094313265673406</v>
      </c>
      <c r="H30" s="196">
        <v>6.6815815932189935</v>
      </c>
      <c r="I30" s="196">
        <v>2.0216624643887968</v>
      </c>
      <c r="J30" s="195">
        <v>45.416608070000002</v>
      </c>
      <c r="K30" s="196">
        <v>-1.1834967462034029</v>
      </c>
      <c r="L30" s="196">
        <v>2.4474924832166494</v>
      </c>
      <c r="M30" s="196">
        <v>1.0010700804015187</v>
      </c>
      <c r="N30" s="42"/>
      <c r="O30" s="42"/>
      <c r="P30" s="42"/>
      <c r="Q30" s="71"/>
      <c r="R30" s="71"/>
      <c r="S30" s="71"/>
      <c r="U30" s="17"/>
      <c r="V30" s="17"/>
      <c r="W30" s="17"/>
      <c r="X30" s="71"/>
      <c r="Y30" s="71"/>
      <c r="Z30" s="71"/>
    </row>
    <row r="31" spans="1:26" s="43" customFormat="1" ht="20.100000000000001" customHeight="1">
      <c r="A31" s="20" t="s">
        <v>28</v>
      </c>
      <c r="B31" s="195">
        <v>2258.52917445</v>
      </c>
      <c r="C31" s="196">
        <v>32.954652343338779</v>
      </c>
      <c r="D31" s="196">
        <v>13.100311238019529</v>
      </c>
      <c r="E31" s="196">
        <v>3.168843734561591</v>
      </c>
      <c r="F31" s="195">
        <v>2193.5506555000002</v>
      </c>
      <c r="G31" s="196">
        <v>34.638326998524036</v>
      </c>
      <c r="H31" s="196">
        <v>13.602871818662933</v>
      </c>
      <c r="I31" s="196">
        <v>3.2654655284605809</v>
      </c>
      <c r="J31" s="195">
        <v>64.978518949999994</v>
      </c>
      <c r="K31" s="196">
        <v>-6.511546729763765</v>
      </c>
      <c r="L31" s="196">
        <v>-1.5954518426229214</v>
      </c>
      <c r="M31" s="196">
        <v>9.9073937770839393E-3</v>
      </c>
      <c r="N31" s="42"/>
      <c r="O31" s="42"/>
      <c r="P31" s="42"/>
      <c r="Q31" s="71"/>
      <c r="R31" s="71"/>
      <c r="S31" s="71"/>
      <c r="U31" s="17"/>
      <c r="V31" s="17"/>
      <c r="W31" s="17"/>
      <c r="X31" s="71"/>
      <c r="Y31" s="71"/>
      <c r="Z31" s="71"/>
    </row>
    <row r="32" spans="1:26" s="43" customFormat="1" ht="20.100000000000001" customHeight="1">
      <c r="A32" s="20" t="s">
        <v>29</v>
      </c>
      <c r="B32" s="195">
        <v>8802.8762678399999</v>
      </c>
      <c r="C32" s="196">
        <v>-2.837314414520776</v>
      </c>
      <c r="D32" s="196">
        <v>2.9708048608979851</v>
      </c>
      <c r="E32" s="196">
        <v>1.5872732488186188</v>
      </c>
      <c r="F32" s="195">
        <v>8413.9302094699997</v>
      </c>
      <c r="G32" s="196">
        <v>-2.852762345491783</v>
      </c>
      <c r="H32" s="196">
        <v>2.9949322562267753</v>
      </c>
      <c r="I32" s="196">
        <v>1.6262344452517112</v>
      </c>
      <c r="J32" s="195">
        <v>388.94605837</v>
      </c>
      <c r="K32" s="196">
        <v>-2.5019280342610841</v>
      </c>
      <c r="L32" s="196">
        <v>2.4516189004413462</v>
      </c>
      <c r="M32" s="196">
        <v>0.75169267841037879</v>
      </c>
      <c r="N32" s="42"/>
      <c r="O32" s="42"/>
      <c r="P32" s="42"/>
      <c r="Q32" s="71"/>
      <c r="R32" s="71"/>
      <c r="S32" s="71"/>
      <c r="U32" s="17"/>
      <c r="V32" s="17"/>
      <c r="W32" s="17"/>
      <c r="X32" s="71"/>
      <c r="Y32" s="71"/>
      <c r="Z32" s="71"/>
    </row>
    <row r="33" spans="1:26" s="43" customFormat="1" ht="20.100000000000001" customHeight="1">
      <c r="A33" s="20" t="s">
        <v>30</v>
      </c>
      <c r="B33" s="195">
        <v>2009.03608218</v>
      </c>
      <c r="C33" s="196">
        <v>-28.049269820449226</v>
      </c>
      <c r="D33" s="196">
        <v>-6.8169995407881032</v>
      </c>
      <c r="E33" s="196">
        <v>-1.8426684782497631</v>
      </c>
      <c r="F33" s="195">
        <v>1962.4479449800001</v>
      </c>
      <c r="G33" s="196">
        <v>-28.493800559604949</v>
      </c>
      <c r="H33" s="196">
        <v>-6.7966853528199067</v>
      </c>
      <c r="I33" s="196">
        <v>-1.9018920151897021</v>
      </c>
      <c r="J33" s="195">
        <v>46.588137199999998</v>
      </c>
      <c r="K33" s="196">
        <v>-2.5233423377448077</v>
      </c>
      <c r="L33" s="196">
        <v>-7.6647314401165829</v>
      </c>
      <c r="M33" s="196">
        <v>0.71866708168771254</v>
      </c>
      <c r="N33" s="42"/>
      <c r="O33" s="42"/>
      <c r="P33" s="42"/>
      <c r="Q33" s="71"/>
      <c r="R33" s="71"/>
      <c r="S33" s="71"/>
      <c r="U33" s="17"/>
      <c r="V33" s="17"/>
      <c r="W33" s="17"/>
      <c r="X33" s="71"/>
      <c r="Y33" s="71"/>
      <c r="Z33" s="71"/>
    </row>
    <row r="34" spans="1:26" s="43" customFormat="1" ht="20.100000000000001" customHeight="1">
      <c r="A34" s="20" t="s">
        <v>31</v>
      </c>
      <c r="B34" s="195">
        <v>4309.4289928199996</v>
      </c>
      <c r="C34" s="196">
        <v>31.571006022701226</v>
      </c>
      <c r="D34" s="196">
        <v>11.742211861151986</v>
      </c>
      <c r="E34" s="196">
        <v>3.132854381735342</v>
      </c>
      <c r="F34" s="195">
        <v>4238.1063566100001</v>
      </c>
      <c r="G34" s="196">
        <v>32.584168030769206</v>
      </c>
      <c r="H34" s="196">
        <v>12.027651637786946</v>
      </c>
      <c r="I34" s="196">
        <v>3.2061807073201436</v>
      </c>
      <c r="J34" s="195">
        <v>71.322636209999999</v>
      </c>
      <c r="K34" s="196">
        <v>-9.515934147595587</v>
      </c>
      <c r="L34" s="196">
        <v>-2.9512365053128775</v>
      </c>
      <c r="M34" s="196">
        <v>-1.0448442422302122</v>
      </c>
      <c r="N34" s="42"/>
      <c r="O34" s="42"/>
      <c r="P34" s="42"/>
      <c r="Q34" s="71"/>
      <c r="R34" s="71"/>
      <c r="S34" s="71"/>
      <c r="U34" s="17"/>
      <c r="V34" s="17"/>
      <c r="W34" s="17"/>
      <c r="X34" s="71"/>
      <c r="Y34" s="71"/>
      <c r="Z34" s="71"/>
    </row>
    <row r="35" spans="1:26" s="43" customFormat="1" ht="20.100000000000001" customHeight="1">
      <c r="A35" s="20" t="s">
        <v>32</v>
      </c>
      <c r="B35" s="195">
        <v>3972.8012891600001</v>
      </c>
      <c r="C35" s="196">
        <v>26.935143717448497</v>
      </c>
      <c r="D35" s="196">
        <v>11.074712009942374</v>
      </c>
      <c r="E35" s="196">
        <v>3.1376902229877714</v>
      </c>
      <c r="F35" s="195">
        <v>3918.9248045200002</v>
      </c>
      <c r="G35" s="196">
        <v>27.943776645598703</v>
      </c>
      <c r="H35" s="196">
        <v>11.418949908010873</v>
      </c>
      <c r="I35" s="196">
        <v>3.1750555513319227</v>
      </c>
      <c r="J35" s="195">
        <v>53.876484640000001</v>
      </c>
      <c r="K35" s="196">
        <v>-19.325924225140056</v>
      </c>
      <c r="L35" s="196">
        <v>-9.3070155931802958</v>
      </c>
      <c r="M35" s="196">
        <v>0.4904903314032083</v>
      </c>
      <c r="N35" s="42"/>
      <c r="O35" s="42"/>
      <c r="P35" s="42"/>
      <c r="Q35" s="71"/>
      <c r="R35" s="71"/>
      <c r="S35" s="71"/>
      <c r="U35" s="17"/>
      <c r="V35" s="17"/>
      <c r="W35" s="17"/>
      <c r="X35" s="71"/>
      <c r="Y35" s="71"/>
      <c r="Z35" s="71"/>
    </row>
    <row r="36" spans="1:26" s="43" customFormat="1" ht="20.100000000000001" customHeight="1">
      <c r="A36" s="20" t="s">
        <v>33</v>
      </c>
      <c r="B36" s="195">
        <v>2411.78524268</v>
      </c>
      <c r="C36" s="196">
        <v>30.000928781897358</v>
      </c>
      <c r="D36" s="196">
        <v>11.61160369388088</v>
      </c>
      <c r="E36" s="196">
        <v>3.4158018188010288</v>
      </c>
      <c r="F36" s="195">
        <v>2311.0979580500002</v>
      </c>
      <c r="G36" s="196">
        <v>31.627486003980749</v>
      </c>
      <c r="H36" s="196">
        <v>12.269526178059536</v>
      </c>
      <c r="I36" s="196">
        <v>3.5431386620593912</v>
      </c>
      <c r="J36" s="195">
        <v>100.68728462999999</v>
      </c>
      <c r="K36" s="196">
        <v>1.2752753075487391</v>
      </c>
      <c r="L36" s="196">
        <v>-1.6213669101258859</v>
      </c>
      <c r="M36" s="196">
        <v>0.5767451849170584</v>
      </c>
      <c r="N36" s="42"/>
      <c r="O36" s="42"/>
      <c r="P36" s="42"/>
      <c r="Q36" s="71"/>
      <c r="R36" s="71"/>
      <c r="S36" s="71"/>
      <c r="U36" s="17"/>
      <c r="V36" s="17"/>
      <c r="W36" s="17"/>
      <c r="X36" s="71"/>
      <c r="Y36" s="71"/>
      <c r="Z36" s="71"/>
    </row>
    <row r="37" spans="1:26" s="43" customFormat="1" ht="18.75" customHeight="1">
      <c r="A37" s="108" t="s">
        <v>34</v>
      </c>
      <c r="B37" s="197">
        <v>3242.61097552</v>
      </c>
      <c r="C37" s="198">
        <v>34.322992511342392</v>
      </c>
      <c r="D37" s="198">
        <v>12.700543261744031</v>
      </c>
      <c r="E37" s="198">
        <v>3.8183326415491763</v>
      </c>
      <c r="F37" s="197">
        <v>3224.5416232100001</v>
      </c>
      <c r="G37" s="198">
        <v>34.573515366828588</v>
      </c>
      <c r="H37" s="198">
        <v>12.797151396565212</v>
      </c>
      <c r="I37" s="198">
        <v>3.8388566227062597</v>
      </c>
      <c r="J37" s="197">
        <v>18.069352309999999</v>
      </c>
      <c r="K37" s="198">
        <v>0.82716487697315699</v>
      </c>
      <c r="L37" s="198">
        <v>-2.2410674692903285</v>
      </c>
      <c r="M37" s="198">
        <v>0.28123707245897833</v>
      </c>
      <c r="N37" s="42"/>
      <c r="O37" s="42"/>
      <c r="P37" s="42"/>
      <c r="Q37" s="71"/>
      <c r="R37" s="71"/>
      <c r="S37" s="71"/>
      <c r="U37" s="17"/>
      <c r="V37" s="17"/>
      <c r="W37" s="17"/>
      <c r="X37" s="71"/>
      <c r="Y37" s="71"/>
      <c r="Z37" s="71"/>
    </row>
    <row r="38" spans="1:26" ht="19.5" customHeight="1">
      <c r="A38" s="242" t="s">
        <v>75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26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26">
      <c r="B40" s="126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26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26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7" spans="1:26" s="25" customForma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25" customForma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s="25" customForma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25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s="25" customForma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mergeCells count="26">
    <mergeCell ref="L1:M1"/>
    <mergeCell ref="M7:M8"/>
    <mergeCell ref="A3:G3"/>
    <mergeCell ref="A5:A8"/>
    <mergeCell ref="B7:B8"/>
    <mergeCell ref="C7:C8"/>
    <mergeCell ref="D7:D8"/>
    <mergeCell ref="F7:F8"/>
    <mergeCell ref="B5:E6"/>
    <mergeCell ref="F5:M5"/>
    <mergeCell ref="F6:I6"/>
    <mergeCell ref="J6:M6"/>
    <mergeCell ref="E7:E8"/>
    <mergeCell ref="I7:I8"/>
    <mergeCell ref="A38:L38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домашнім господарства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4.88671875" style="89" customWidth="1"/>
    <col min="2" max="2" width="10.109375" style="27" customWidth="1"/>
    <col min="3" max="3" width="9" style="27" customWidth="1"/>
    <col min="4" max="4" width="7.6640625" style="27" customWidth="1"/>
    <col min="5" max="5" width="7.5546875" style="27" customWidth="1"/>
    <col min="6" max="6" width="9.5546875" style="27" customWidth="1"/>
    <col min="7" max="8" width="7.6640625" style="27" customWidth="1"/>
    <col min="9" max="9" width="7.5546875" style="27" customWidth="1"/>
    <col min="10" max="10" width="8.88671875" style="27" customWidth="1"/>
    <col min="11" max="11" width="9.44140625" style="27" customWidth="1"/>
    <col min="12" max="12" width="7.6640625" style="27" customWidth="1"/>
    <col min="13" max="13" width="7.5546875" style="27" customWidth="1"/>
    <col min="14" max="14" width="15.88671875" style="41" customWidth="1"/>
    <col min="15" max="17" width="9.109375" style="41"/>
    <col min="18" max="26" width="9.109375" style="40"/>
    <col min="27" max="16384" width="9.109375" style="11"/>
  </cols>
  <sheetData>
    <row r="1" spans="1:26">
      <c r="L1" s="243" t="s">
        <v>61</v>
      </c>
      <c r="M1" s="243"/>
    </row>
    <row r="2" spans="1:26" ht="16.2" customHeight="1">
      <c r="A2" s="109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45410</v>
      </c>
      <c r="B3" s="225"/>
      <c r="C3" s="225"/>
      <c r="D3" s="225"/>
      <c r="E3" s="225"/>
      <c r="F3" s="225"/>
      <c r="G3" s="225"/>
    </row>
    <row r="4" spans="1:26">
      <c r="A4" s="110"/>
      <c r="E4" s="11"/>
      <c r="F4" s="11"/>
      <c r="G4" s="11"/>
      <c r="H4" s="11"/>
      <c r="I4" s="11"/>
      <c r="M4" s="28"/>
    </row>
    <row r="5" spans="1:26" s="6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  <c r="N5" s="41"/>
      <c r="O5" s="41"/>
      <c r="P5" s="41"/>
      <c r="Q5" s="41"/>
      <c r="R5" s="40"/>
      <c r="S5" s="40"/>
      <c r="T5" s="40"/>
      <c r="U5" s="40"/>
      <c r="V5" s="40"/>
      <c r="W5" s="40"/>
      <c r="X5" s="40"/>
      <c r="Y5" s="40"/>
      <c r="Z5" s="40"/>
    </row>
    <row r="6" spans="1:26" s="68" customFormat="1" ht="12.75" customHeight="1">
      <c r="A6" s="226"/>
      <c r="B6" s="235"/>
      <c r="C6" s="236"/>
      <c r="D6" s="236"/>
      <c r="E6" s="246"/>
      <c r="F6" s="235" t="s">
        <v>2</v>
      </c>
      <c r="G6" s="236"/>
      <c r="H6" s="236"/>
      <c r="I6" s="246"/>
      <c r="J6" s="233" t="s">
        <v>3</v>
      </c>
      <c r="K6" s="234"/>
      <c r="L6" s="234"/>
      <c r="M6" s="234"/>
      <c r="N6" s="41"/>
      <c r="O6" s="41"/>
      <c r="P6" s="41"/>
      <c r="Q6" s="41"/>
      <c r="R6" s="40"/>
      <c r="S6" s="40"/>
      <c r="T6" s="40"/>
      <c r="U6" s="40"/>
      <c r="V6" s="40"/>
      <c r="W6" s="40"/>
      <c r="X6" s="40"/>
      <c r="Y6" s="40"/>
      <c r="Z6" s="40"/>
    </row>
    <row r="7" spans="1:26" s="68" customFormat="1" ht="12.75" customHeight="1">
      <c r="A7" s="226"/>
      <c r="B7" s="224" t="s">
        <v>0</v>
      </c>
      <c r="C7" s="218" t="s">
        <v>8</v>
      </c>
      <c r="D7" s="218" t="s">
        <v>1</v>
      </c>
      <c r="E7" s="248" t="s">
        <v>60</v>
      </c>
      <c r="F7" s="224" t="s">
        <v>0</v>
      </c>
      <c r="G7" s="218" t="s">
        <v>8</v>
      </c>
      <c r="H7" s="218" t="s">
        <v>1</v>
      </c>
      <c r="I7" s="248" t="s">
        <v>60</v>
      </c>
      <c r="J7" s="224" t="s">
        <v>0</v>
      </c>
      <c r="K7" s="218" t="s">
        <v>8</v>
      </c>
      <c r="L7" s="218" t="s">
        <v>1</v>
      </c>
      <c r="M7" s="244" t="s">
        <v>60</v>
      </c>
      <c r="N7" s="41"/>
      <c r="O7" s="41"/>
      <c r="P7" s="41"/>
      <c r="Q7" s="41"/>
      <c r="R7" s="11"/>
      <c r="S7" s="40"/>
      <c r="T7" s="40"/>
      <c r="U7" s="40"/>
      <c r="V7" s="40"/>
      <c r="W7" s="40"/>
      <c r="X7" s="40"/>
      <c r="Y7" s="40"/>
      <c r="Z7" s="40"/>
    </row>
    <row r="8" spans="1:26" s="68" customFormat="1" ht="39" customHeight="1">
      <c r="A8" s="226"/>
      <c r="B8" s="224"/>
      <c r="C8" s="218"/>
      <c r="D8" s="218"/>
      <c r="E8" s="248"/>
      <c r="F8" s="224"/>
      <c r="G8" s="218"/>
      <c r="H8" s="218"/>
      <c r="I8" s="248"/>
      <c r="J8" s="224"/>
      <c r="K8" s="218"/>
      <c r="L8" s="218"/>
      <c r="M8" s="244"/>
      <c r="N8" s="41"/>
      <c r="O8" s="41"/>
      <c r="P8" s="41"/>
      <c r="Q8" s="41"/>
      <c r="R8" s="40"/>
      <c r="S8" s="40"/>
      <c r="T8" s="40"/>
      <c r="U8" s="40"/>
      <c r="V8" s="40"/>
      <c r="W8" s="40"/>
      <c r="X8" s="40"/>
      <c r="Y8" s="40"/>
      <c r="Z8" s="40"/>
    </row>
    <row r="9" spans="1:26" s="14" customForma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30">
        <v>13</v>
      </c>
      <c r="N9" s="41"/>
      <c r="O9" s="41"/>
      <c r="P9" s="41"/>
      <c r="Q9" s="41"/>
      <c r="R9" s="40"/>
      <c r="S9" s="40"/>
      <c r="T9" s="40"/>
      <c r="U9" s="41"/>
      <c r="V9" s="41"/>
      <c r="W9" s="40"/>
      <c r="X9" s="40"/>
      <c r="Y9" s="40"/>
      <c r="Z9" s="40"/>
    </row>
    <row r="10" spans="1:26" s="14" customFormat="1">
      <c r="A10" s="14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33"/>
      <c r="N10" s="41"/>
      <c r="O10" s="41"/>
      <c r="P10" s="41"/>
      <c r="Q10" s="41"/>
      <c r="R10" s="40"/>
      <c r="S10" s="40"/>
      <c r="T10" s="40"/>
      <c r="U10" s="41"/>
      <c r="V10" s="41"/>
      <c r="W10" s="40"/>
      <c r="X10" s="40"/>
      <c r="Y10" s="40"/>
      <c r="Z10" s="40"/>
    </row>
    <row r="11" spans="1:26" s="163" customFormat="1" ht="20.100000000000001" customHeight="1">
      <c r="A11" s="118" t="s">
        <v>6</v>
      </c>
      <c r="B11" s="176">
        <v>2475258.8967465903</v>
      </c>
      <c r="C11" s="172">
        <v>22.265355197663794</v>
      </c>
      <c r="D11" s="172">
        <v>3.4393378103550418</v>
      </c>
      <c r="E11" s="172">
        <v>1.9587097689561972</v>
      </c>
      <c r="F11" s="176">
        <v>1664345.1833873601</v>
      </c>
      <c r="G11" s="172">
        <v>28.570356913865083</v>
      </c>
      <c r="H11" s="172">
        <v>1.961783770683013</v>
      </c>
      <c r="I11" s="172">
        <v>1.4282786564499617</v>
      </c>
      <c r="J11" s="176">
        <v>810913.71335922997</v>
      </c>
      <c r="K11" s="172">
        <v>11.084697418286282</v>
      </c>
      <c r="L11" s="172">
        <v>6.6101706404881497</v>
      </c>
      <c r="M11" s="172">
        <v>3.0649506221700733</v>
      </c>
      <c r="N11" s="159"/>
      <c r="O11" s="159"/>
      <c r="P11" s="159"/>
      <c r="Q11" s="159"/>
      <c r="R11" s="164"/>
      <c r="S11" s="164"/>
      <c r="T11" s="164"/>
      <c r="U11" s="159"/>
      <c r="V11" s="159"/>
      <c r="W11" s="164"/>
      <c r="X11" s="164"/>
      <c r="Y11" s="164"/>
      <c r="Z11" s="164"/>
    </row>
    <row r="12" spans="1:26" s="34" customFormat="1" ht="27.75" customHeight="1">
      <c r="A12" s="35" t="s">
        <v>9</v>
      </c>
      <c r="B12" s="171">
        <v>51.30001884</v>
      </c>
      <c r="C12" s="195">
        <v>0</v>
      </c>
      <c r="D12" s="195">
        <v>0</v>
      </c>
      <c r="E12" s="195">
        <v>0</v>
      </c>
      <c r="F12" s="171">
        <v>26.454977469999999</v>
      </c>
      <c r="G12" s="195">
        <v>0</v>
      </c>
      <c r="H12" s="195">
        <v>0</v>
      </c>
      <c r="I12" s="195">
        <v>0</v>
      </c>
      <c r="J12" s="171">
        <v>24.845041370000001</v>
      </c>
      <c r="K12" s="195">
        <v>0</v>
      </c>
      <c r="L12" s="195">
        <v>0</v>
      </c>
      <c r="M12" s="195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34" customFormat="1" ht="20.100000000000001" customHeight="1">
      <c r="A13" s="36" t="s">
        <v>92</v>
      </c>
      <c r="B13" s="171"/>
      <c r="C13" s="177"/>
      <c r="D13" s="177"/>
      <c r="E13" s="177"/>
      <c r="F13" s="171"/>
      <c r="G13" s="177"/>
      <c r="H13" s="177"/>
      <c r="I13" s="177"/>
      <c r="J13" s="171"/>
      <c r="K13" s="177"/>
      <c r="L13" s="177"/>
      <c r="M13" s="17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34" customFormat="1" ht="20.100000000000001" customHeight="1">
      <c r="A14" s="37" t="s">
        <v>11</v>
      </c>
      <c r="B14" s="171">
        <v>44905.9549357</v>
      </c>
      <c r="C14" s="177">
        <v>23.736971262412538</v>
      </c>
      <c r="D14" s="177">
        <v>6.9070060102016697</v>
      </c>
      <c r="E14" s="177">
        <v>2.3451398297586081</v>
      </c>
      <c r="F14" s="171">
        <v>33014.220914019999</v>
      </c>
      <c r="G14" s="177">
        <v>28.7307440607579</v>
      </c>
      <c r="H14" s="177">
        <v>4.5521579067282545</v>
      </c>
      <c r="I14" s="177">
        <v>2.4112270306090693</v>
      </c>
      <c r="J14" s="171">
        <v>11891.73402168</v>
      </c>
      <c r="K14" s="177">
        <v>11.706545748359233</v>
      </c>
      <c r="L14" s="177">
        <v>14.037742282896332</v>
      </c>
      <c r="M14" s="177">
        <v>2.1621126788011509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34" customFormat="1" ht="20.100000000000001" customHeight="1">
      <c r="A15" s="37" t="s">
        <v>12</v>
      </c>
      <c r="B15" s="171">
        <v>27203.897508099999</v>
      </c>
      <c r="C15" s="177">
        <v>21.553211416348759</v>
      </c>
      <c r="D15" s="177">
        <v>0.49941911363310965</v>
      </c>
      <c r="E15" s="177">
        <v>1.5872625439511125</v>
      </c>
      <c r="F15" s="171">
        <v>21069.80139443</v>
      </c>
      <c r="G15" s="177">
        <v>29.827580015544527</v>
      </c>
      <c r="H15" s="177">
        <v>2.1584398450584388</v>
      </c>
      <c r="I15" s="177">
        <v>3.0742399362297448</v>
      </c>
      <c r="J15" s="171">
        <v>6134.0961136699998</v>
      </c>
      <c r="K15" s="177">
        <v>-0.2776251974951407</v>
      </c>
      <c r="L15" s="177">
        <v>-4.8103675986665593</v>
      </c>
      <c r="M15" s="177">
        <v>-3.2089591603200205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28" customFormat="1" ht="20.100000000000001" customHeight="1">
      <c r="A16" s="37" t="s">
        <v>13</v>
      </c>
      <c r="B16" s="171">
        <v>222848.20304421001</v>
      </c>
      <c r="C16" s="177">
        <v>29.405948351412235</v>
      </c>
      <c r="D16" s="177">
        <v>2.1248715223582337</v>
      </c>
      <c r="E16" s="177">
        <v>0.35727115448725044</v>
      </c>
      <c r="F16" s="171">
        <v>151310.30212735999</v>
      </c>
      <c r="G16" s="177">
        <v>31.036126253981138</v>
      </c>
      <c r="H16" s="177">
        <v>-0.42107524976715638</v>
      </c>
      <c r="I16" s="177">
        <v>-0.78625363080323041</v>
      </c>
      <c r="J16" s="171">
        <v>71537.900916850005</v>
      </c>
      <c r="K16" s="177">
        <v>26.08814592558852</v>
      </c>
      <c r="L16" s="177">
        <v>7.9632201171484098</v>
      </c>
      <c r="M16" s="177">
        <v>2.8649591240234002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28" customFormat="1" ht="20.100000000000001" customHeight="1">
      <c r="A17" s="37" t="s">
        <v>14</v>
      </c>
      <c r="B17" s="171">
        <v>37926.662956330001</v>
      </c>
      <c r="C17" s="177">
        <v>4.7557053691252662</v>
      </c>
      <c r="D17" s="177">
        <v>-12.400723097385509</v>
      </c>
      <c r="E17" s="177">
        <v>-2.8842604421283511</v>
      </c>
      <c r="F17" s="171">
        <v>33226.863878969998</v>
      </c>
      <c r="G17" s="177">
        <v>8.9295490108059141</v>
      </c>
      <c r="H17" s="177">
        <v>-13.507531735347683</v>
      </c>
      <c r="I17" s="177">
        <v>-3.3856331546975582</v>
      </c>
      <c r="J17" s="171">
        <v>4699.7990773600004</v>
      </c>
      <c r="K17" s="177">
        <v>-17.573262198186043</v>
      </c>
      <c r="L17" s="177">
        <v>-3.6873206264454694</v>
      </c>
      <c r="M17" s="177">
        <v>0.81446320709632403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28" customFormat="1" ht="20.100000000000001" customHeight="1">
      <c r="A18" s="37" t="s">
        <v>15</v>
      </c>
      <c r="B18" s="171">
        <v>31331.087687579999</v>
      </c>
      <c r="C18" s="177">
        <v>12.418508462839227</v>
      </c>
      <c r="D18" s="177">
        <v>-5.1315239634155319</v>
      </c>
      <c r="E18" s="177">
        <v>2.0170917789433815</v>
      </c>
      <c r="F18" s="171">
        <v>24120.10780781</v>
      </c>
      <c r="G18" s="177">
        <v>14.127682916569938</v>
      </c>
      <c r="H18" s="177">
        <v>-8.2519539101346453</v>
      </c>
      <c r="I18" s="177">
        <v>1.4044970501700789</v>
      </c>
      <c r="J18" s="171">
        <v>7210.9798797699996</v>
      </c>
      <c r="K18" s="177">
        <v>7.0557251270066104</v>
      </c>
      <c r="L18" s="177">
        <v>7.0464437351533462</v>
      </c>
      <c r="M18" s="177">
        <v>4.1210620069864916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28" customFormat="1" ht="20.100000000000001" customHeight="1">
      <c r="A19" s="37" t="s">
        <v>16</v>
      </c>
      <c r="B19" s="171">
        <v>18097.919014169998</v>
      </c>
      <c r="C19" s="177">
        <v>15.809437088274251</v>
      </c>
      <c r="D19" s="177">
        <v>-1.2730646580175318</v>
      </c>
      <c r="E19" s="177">
        <v>2.1135625998424388</v>
      </c>
      <c r="F19" s="171">
        <v>13512.14189717</v>
      </c>
      <c r="G19" s="177">
        <v>24.037262234486164</v>
      </c>
      <c r="H19" s="177">
        <v>-2.4240950648247548</v>
      </c>
      <c r="I19" s="177">
        <v>1.8538100770974637</v>
      </c>
      <c r="J19" s="171">
        <v>4585.7771169999996</v>
      </c>
      <c r="K19" s="177">
        <v>-3.1251259505605304</v>
      </c>
      <c r="L19" s="177">
        <v>2.2820608146080019</v>
      </c>
      <c r="M19" s="177">
        <v>2.8866933713731271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28" customFormat="1" ht="20.100000000000001" customHeight="1">
      <c r="A20" s="37" t="s">
        <v>17</v>
      </c>
      <c r="B20" s="171">
        <v>63919.522813279997</v>
      </c>
      <c r="C20" s="177">
        <v>13.68516474503501</v>
      </c>
      <c r="D20" s="177">
        <v>-2.8075304371705698</v>
      </c>
      <c r="E20" s="177">
        <v>-0.69512893916892438</v>
      </c>
      <c r="F20" s="171">
        <v>44111.201948009999</v>
      </c>
      <c r="G20" s="177">
        <v>15.374376884508266</v>
      </c>
      <c r="H20" s="177">
        <v>-2.9623122264738555</v>
      </c>
      <c r="I20" s="177">
        <v>-1.8981879853426591</v>
      </c>
      <c r="J20" s="171">
        <v>19808.320865270001</v>
      </c>
      <c r="K20" s="177">
        <v>10.095566172419737</v>
      </c>
      <c r="L20" s="177">
        <v>-2.4610660044492931</v>
      </c>
      <c r="M20" s="177">
        <v>2.0929620806950311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28" customFormat="1" ht="20.100000000000001" customHeight="1">
      <c r="A21" s="37" t="s">
        <v>18</v>
      </c>
      <c r="B21" s="171">
        <v>30424.355233990002</v>
      </c>
      <c r="C21" s="177">
        <v>19.788990718227822</v>
      </c>
      <c r="D21" s="177">
        <v>-1.4716625081690609</v>
      </c>
      <c r="E21" s="177">
        <v>-1.1892658326252246</v>
      </c>
      <c r="F21" s="171">
        <v>22483.14821372</v>
      </c>
      <c r="G21" s="177">
        <v>26.843162772973386</v>
      </c>
      <c r="H21" s="177">
        <v>-2.3261422870038899</v>
      </c>
      <c r="I21" s="177">
        <v>-2.1020831562140785</v>
      </c>
      <c r="J21" s="171">
        <v>7941.2070202699997</v>
      </c>
      <c r="K21" s="177">
        <v>3.4936548743939255</v>
      </c>
      <c r="L21" s="177">
        <v>1.0306834087304679</v>
      </c>
      <c r="M21" s="177">
        <v>1.4899269747324269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3" customFormat="1" ht="20.100000000000001" customHeight="1">
      <c r="A22" s="37" t="s">
        <v>19</v>
      </c>
      <c r="B22" s="171">
        <v>1312802.36508925</v>
      </c>
      <c r="C22" s="177">
        <v>25.82708392376081</v>
      </c>
      <c r="D22" s="177">
        <v>6.439072189449945</v>
      </c>
      <c r="E22" s="177">
        <v>2.8072799110441622</v>
      </c>
      <c r="F22" s="171">
        <v>844528.18598095002</v>
      </c>
      <c r="G22" s="177">
        <v>35.055470365855882</v>
      </c>
      <c r="H22" s="177">
        <v>5.2357708273052026</v>
      </c>
      <c r="I22" s="177">
        <v>2.0665211853898739</v>
      </c>
      <c r="J22" s="171">
        <v>468274.17910830001</v>
      </c>
      <c r="K22" s="177">
        <v>12.022232025520239</v>
      </c>
      <c r="L22" s="177">
        <v>8.6802461749393842</v>
      </c>
      <c r="M22" s="177">
        <v>4.1707741024955283</v>
      </c>
      <c r="N22" s="41"/>
      <c r="O22" s="41"/>
      <c r="P22" s="41"/>
      <c r="Q22" s="41"/>
      <c r="R22" s="40"/>
      <c r="S22" s="40"/>
      <c r="T22" s="40"/>
      <c r="U22" s="41"/>
      <c r="V22" s="41"/>
      <c r="W22" s="40"/>
      <c r="X22" s="40"/>
      <c r="Y22" s="40"/>
      <c r="Z22" s="40"/>
    </row>
    <row r="23" spans="1:26" s="43" customFormat="1" ht="20.100000000000001" customHeight="1">
      <c r="A23" s="37" t="s">
        <v>20</v>
      </c>
      <c r="B23" s="171">
        <v>26877.037991329998</v>
      </c>
      <c r="C23" s="177">
        <v>14.389595616590725</v>
      </c>
      <c r="D23" s="177">
        <v>5.5932628375871474</v>
      </c>
      <c r="E23" s="177">
        <v>2.1379333976263979</v>
      </c>
      <c r="F23" s="171">
        <v>19077.419808319999</v>
      </c>
      <c r="G23" s="177">
        <v>16.853420919195642</v>
      </c>
      <c r="H23" s="177">
        <v>6.6075357996253388</v>
      </c>
      <c r="I23" s="177">
        <v>3.3148301261986717</v>
      </c>
      <c r="J23" s="171">
        <v>7799.6181830100004</v>
      </c>
      <c r="K23" s="177">
        <v>8.7796035728030972</v>
      </c>
      <c r="L23" s="177">
        <v>3.1918942686351528</v>
      </c>
      <c r="M23" s="177">
        <v>-0.63075433404432601</v>
      </c>
      <c r="N23" s="41"/>
      <c r="O23" s="41"/>
      <c r="P23" s="41"/>
      <c r="Q23" s="41"/>
      <c r="R23" s="40"/>
      <c r="S23" s="40"/>
      <c r="T23" s="40"/>
      <c r="U23" s="41"/>
      <c r="V23" s="41"/>
      <c r="W23" s="40"/>
      <c r="X23" s="40"/>
      <c r="Y23" s="40"/>
      <c r="Z23" s="40"/>
    </row>
    <row r="24" spans="1:26" s="43" customFormat="1" ht="20.100000000000001" customHeight="1">
      <c r="A24" s="37" t="s">
        <v>21</v>
      </c>
      <c r="B24" s="171">
        <v>9782.7270183500004</v>
      </c>
      <c r="C24" s="177">
        <v>-8.4433860145075954</v>
      </c>
      <c r="D24" s="177">
        <v>-2.7945332565406176</v>
      </c>
      <c r="E24" s="177">
        <v>-0.49747026031521102</v>
      </c>
      <c r="F24" s="171">
        <v>8958.0365186800009</v>
      </c>
      <c r="G24" s="177">
        <v>-6.8385449326242025</v>
      </c>
      <c r="H24" s="177">
        <v>-2.4149009485820159</v>
      </c>
      <c r="I24" s="177">
        <v>-0.36398968948930133</v>
      </c>
      <c r="J24" s="171">
        <v>824.69049967000001</v>
      </c>
      <c r="K24" s="177">
        <v>-22.874940664291358</v>
      </c>
      <c r="L24" s="177">
        <v>-6.7356313938186929</v>
      </c>
      <c r="M24" s="177">
        <v>-1.924665412141394</v>
      </c>
      <c r="N24" s="41"/>
      <c r="O24" s="41"/>
      <c r="P24" s="41"/>
      <c r="Q24" s="41"/>
      <c r="R24" s="40"/>
      <c r="S24" s="40"/>
      <c r="T24" s="40"/>
      <c r="U24" s="41"/>
      <c r="V24" s="41"/>
      <c r="W24" s="40"/>
      <c r="X24" s="40"/>
      <c r="Y24" s="40"/>
      <c r="Z24" s="40"/>
    </row>
    <row r="25" spans="1:26" s="43" customFormat="1" ht="20.100000000000001" customHeight="1">
      <c r="A25" s="37" t="s">
        <v>22</v>
      </c>
      <c r="B25" s="171">
        <v>120652.94178022</v>
      </c>
      <c r="C25" s="177">
        <v>18.074565854769389</v>
      </c>
      <c r="D25" s="177">
        <v>-1.6311321677971193</v>
      </c>
      <c r="E25" s="177">
        <v>1.6098395963455232</v>
      </c>
      <c r="F25" s="171">
        <v>78927.390527700001</v>
      </c>
      <c r="G25" s="177">
        <v>22.640893018329123</v>
      </c>
      <c r="H25" s="177">
        <v>-3.6316315756310047</v>
      </c>
      <c r="I25" s="177">
        <v>1.1643596837308365</v>
      </c>
      <c r="J25" s="171">
        <v>41725.551252520003</v>
      </c>
      <c r="K25" s="177">
        <v>10.305738203484751</v>
      </c>
      <c r="L25" s="177">
        <v>2.3894100151216975</v>
      </c>
      <c r="M25" s="177">
        <v>2.4633222196395366</v>
      </c>
      <c r="N25" s="41"/>
      <c r="O25" s="41"/>
      <c r="P25" s="41"/>
      <c r="Q25" s="41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3" customFormat="1" ht="20.100000000000001" customHeight="1">
      <c r="A26" s="37" t="s">
        <v>23</v>
      </c>
      <c r="B26" s="171">
        <v>34081.051693759997</v>
      </c>
      <c r="C26" s="177">
        <v>16.294364217030036</v>
      </c>
      <c r="D26" s="177">
        <v>0.47280830961244646</v>
      </c>
      <c r="E26" s="177">
        <v>3.1412541315489761</v>
      </c>
      <c r="F26" s="171">
        <v>25411.124261230001</v>
      </c>
      <c r="G26" s="177">
        <v>19.566499553972207</v>
      </c>
      <c r="H26" s="177">
        <v>-0.2097891803773706</v>
      </c>
      <c r="I26" s="177">
        <v>4.3870286452973914</v>
      </c>
      <c r="J26" s="171">
        <v>8669.9274325299994</v>
      </c>
      <c r="K26" s="177">
        <v>7.6590029025413742</v>
      </c>
      <c r="L26" s="177">
        <v>2.5283637317420755</v>
      </c>
      <c r="M26" s="177">
        <v>-0.34454533014131528</v>
      </c>
      <c r="N26" s="41"/>
      <c r="O26" s="41"/>
      <c r="P26" s="41"/>
      <c r="Q26" s="41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3" customFormat="1" ht="20.100000000000001" customHeight="1">
      <c r="A27" s="37" t="s">
        <v>24</v>
      </c>
      <c r="B27" s="171">
        <v>106729.18097356</v>
      </c>
      <c r="C27" s="177">
        <v>10.060220689154733</v>
      </c>
      <c r="D27" s="177">
        <v>0.21763928473919236</v>
      </c>
      <c r="E27" s="177">
        <v>0.56745208755786791</v>
      </c>
      <c r="F27" s="171">
        <v>57508.156313289997</v>
      </c>
      <c r="G27" s="177">
        <v>12.435006225857165</v>
      </c>
      <c r="H27" s="177">
        <v>-4.6769329248828626</v>
      </c>
      <c r="I27" s="177">
        <v>0.58256828100653024</v>
      </c>
      <c r="J27" s="171">
        <v>49221.024660269999</v>
      </c>
      <c r="K27" s="177">
        <v>7.4096169345140908</v>
      </c>
      <c r="L27" s="177">
        <v>6.6136367759913668</v>
      </c>
      <c r="M27" s="177">
        <v>0.54979660017056631</v>
      </c>
      <c r="N27" s="41"/>
      <c r="O27" s="41"/>
      <c r="P27" s="41"/>
      <c r="Q27" s="41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3" customFormat="1" ht="20.100000000000001" customHeight="1">
      <c r="A28" s="37" t="s">
        <v>25</v>
      </c>
      <c r="B28" s="171">
        <v>61748.95700866</v>
      </c>
      <c r="C28" s="177">
        <v>33.785656262859845</v>
      </c>
      <c r="D28" s="177">
        <v>8.5879257145136165</v>
      </c>
      <c r="E28" s="177">
        <v>4.0217857698250157</v>
      </c>
      <c r="F28" s="171">
        <v>47955.67696787</v>
      </c>
      <c r="G28" s="177">
        <v>43.018279964341502</v>
      </c>
      <c r="H28" s="177">
        <v>7.0884776753477468</v>
      </c>
      <c r="I28" s="177">
        <v>3.7774499188672337</v>
      </c>
      <c r="J28" s="171">
        <v>13793.280040789999</v>
      </c>
      <c r="K28" s="177">
        <v>9.2624619649853486</v>
      </c>
      <c r="L28" s="177">
        <v>14.14462122545612</v>
      </c>
      <c r="M28" s="177">
        <v>4.880306169520793</v>
      </c>
      <c r="N28" s="41"/>
      <c r="O28" s="41"/>
      <c r="P28" s="41"/>
      <c r="Q28" s="41"/>
      <c r="R28" s="40"/>
      <c r="S28" s="40"/>
      <c r="T28" s="40"/>
      <c r="U28" s="40"/>
      <c r="V28" s="40"/>
      <c r="W28" s="40"/>
      <c r="X28" s="40"/>
      <c r="Y28" s="40"/>
      <c r="Z28" s="40"/>
    </row>
    <row r="29" spans="1:26" s="43" customFormat="1" ht="20.100000000000001" customHeight="1">
      <c r="A29" s="37" t="s">
        <v>26</v>
      </c>
      <c r="B29" s="171">
        <v>25892.405724839999</v>
      </c>
      <c r="C29" s="177">
        <v>16.233086294978236</v>
      </c>
      <c r="D29" s="177">
        <v>-0.94344179377111459</v>
      </c>
      <c r="E29" s="177">
        <v>1.494362928368659</v>
      </c>
      <c r="F29" s="171">
        <v>19366.79488455</v>
      </c>
      <c r="G29" s="177">
        <v>25.227015426596068</v>
      </c>
      <c r="H29" s="177">
        <v>-2.3516822183005388</v>
      </c>
      <c r="I29" s="177">
        <v>1.1410679203777647</v>
      </c>
      <c r="J29" s="171">
        <v>6525.6108402899999</v>
      </c>
      <c r="K29" s="177">
        <v>-4.1891271129858723</v>
      </c>
      <c r="L29" s="177">
        <v>3.4857999492832192</v>
      </c>
      <c r="M29" s="177">
        <v>2.5575611286217566</v>
      </c>
      <c r="N29" s="41"/>
      <c r="O29" s="41"/>
      <c r="P29" s="41"/>
      <c r="Q29" s="41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43" customFormat="1" ht="20.100000000000001" customHeight="1">
      <c r="A30" s="37" t="s">
        <v>27</v>
      </c>
      <c r="B30" s="171">
        <v>34246.079976939996</v>
      </c>
      <c r="C30" s="177">
        <v>26.912655495180047</v>
      </c>
      <c r="D30" s="177">
        <v>6.3182762750571726</v>
      </c>
      <c r="E30" s="177">
        <v>3.297992968197903</v>
      </c>
      <c r="F30" s="171">
        <v>26723.646076820001</v>
      </c>
      <c r="G30" s="177">
        <v>33.857049437154984</v>
      </c>
      <c r="H30" s="177">
        <v>7.8251013581141677</v>
      </c>
      <c r="I30" s="177">
        <v>4.0931702994380146</v>
      </c>
      <c r="J30" s="171">
        <v>7522.4339001199996</v>
      </c>
      <c r="K30" s="177">
        <v>7.1623943855136645</v>
      </c>
      <c r="L30" s="177">
        <v>1.2896940447285345</v>
      </c>
      <c r="M30" s="177">
        <v>0.56875037752458013</v>
      </c>
      <c r="N30" s="41"/>
      <c r="O30" s="41"/>
      <c r="P30" s="41"/>
      <c r="Q30" s="41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43" customFormat="1" ht="20.100000000000001" customHeight="1">
      <c r="A31" s="37" t="s">
        <v>28</v>
      </c>
      <c r="B31" s="171">
        <v>21522.464601849999</v>
      </c>
      <c r="C31" s="177">
        <v>18.933414448147829</v>
      </c>
      <c r="D31" s="177">
        <v>-0.23136747719235018</v>
      </c>
      <c r="E31" s="177">
        <v>1.37966241046135</v>
      </c>
      <c r="F31" s="171">
        <v>15798.22227199</v>
      </c>
      <c r="G31" s="177">
        <v>31.101312397973686</v>
      </c>
      <c r="H31" s="177">
        <v>-5.7963453908243423E-2</v>
      </c>
      <c r="I31" s="177">
        <v>1.935755801377212</v>
      </c>
      <c r="J31" s="171">
        <v>5724.2423298599997</v>
      </c>
      <c r="K31" s="177">
        <v>-5.3192926692620119</v>
      </c>
      <c r="L31" s="177">
        <v>-0.70683465176055904</v>
      </c>
      <c r="M31" s="177">
        <v>-0.12407570047430738</v>
      </c>
      <c r="N31" s="41"/>
      <c r="O31" s="41"/>
      <c r="P31" s="41"/>
      <c r="Q31" s="41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43" customFormat="1" ht="20.100000000000001" customHeight="1">
      <c r="A32" s="37" t="s">
        <v>29</v>
      </c>
      <c r="B32" s="171">
        <v>111774.57536679</v>
      </c>
      <c r="C32" s="177">
        <v>12.542200275753189</v>
      </c>
      <c r="D32" s="177">
        <v>-2.8929907782957542</v>
      </c>
      <c r="E32" s="177">
        <v>-4.8356671204004442E-2</v>
      </c>
      <c r="F32" s="171">
        <v>75821.496992910004</v>
      </c>
      <c r="G32" s="177">
        <v>13.041755287082978</v>
      </c>
      <c r="H32" s="177">
        <v>-4.2248111958752759</v>
      </c>
      <c r="I32" s="177">
        <v>-8.2964283687303464E-2</v>
      </c>
      <c r="J32" s="171">
        <v>35953.078373880002</v>
      </c>
      <c r="K32" s="177">
        <v>11.503028449316346</v>
      </c>
      <c r="L32" s="177">
        <v>4.0778717865805447E-2</v>
      </c>
      <c r="M32" s="177">
        <v>2.4706018288526366E-2</v>
      </c>
      <c r="N32" s="41"/>
      <c r="O32" s="41"/>
      <c r="P32" s="41"/>
      <c r="Q32" s="41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43" customFormat="1" ht="20.100000000000001" customHeight="1">
      <c r="A33" s="37" t="s">
        <v>30</v>
      </c>
      <c r="B33" s="171">
        <v>15922.76205711</v>
      </c>
      <c r="C33" s="177">
        <v>3.7357320807957137</v>
      </c>
      <c r="D33" s="177">
        <v>-1.6538319902348491</v>
      </c>
      <c r="E33" s="177">
        <v>-5.0194837567360651E-2</v>
      </c>
      <c r="F33" s="171">
        <v>12106.95292611</v>
      </c>
      <c r="G33" s="177">
        <v>8.1735179311565531</v>
      </c>
      <c r="H33" s="177">
        <v>8.0021163296748909E-2</v>
      </c>
      <c r="I33" s="177">
        <v>7.6147289760569947E-2</v>
      </c>
      <c r="J33" s="171">
        <v>3815.809131</v>
      </c>
      <c r="K33" s="177">
        <v>-8.2118546770530259</v>
      </c>
      <c r="L33" s="177">
        <v>-6.7780916021904005</v>
      </c>
      <c r="M33" s="177">
        <v>-0.44895488793434879</v>
      </c>
      <c r="N33" s="41"/>
      <c r="O33" s="41"/>
      <c r="P33" s="41"/>
      <c r="Q33" s="41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43" customFormat="1" ht="20.100000000000001" customHeight="1">
      <c r="A34" s="37" t="s">
        <v>31</v>
      </c>
      <c r="B34" s="171">
        <v>33457.524120790004</v>
      </c>
      <c r="C34" s="177">
        <v>21.257622897331416</v>
      </c>
      <c r="D34" s="177">
        <v>4.9900246379059894</v>
      </c>
      <c r="E34" s="177">
        <v>1.1061771126847475</v>
      </c>
      <c r="F34" s="171">
        <v>26114.552952120001</v>
      </c>
      <c r="G34" s="177">
        <v>30.139904833279871</v>
      </c>
      <c r="H34" s="177">
        <v>5.5793535269213805</v>
      </c>
      <c r="I34" s="177">
        <v>1.1037147078142908</v>
      </c>
      <c r="J34" s="171">
        <v>7342.9711686700002</v>
      </c>
      <c r="K34" s="177">
        <v>-2.4264745313485037</v>
      </c>
      <c r="L34" s="177">
        <v>2.9464021259615265</v>
      </c>
      <c r="M34" s="177">
        <v>1.1149353847172137</v>
      </c>
      <c r="N34" s="41"/>
      <c r="O34" s="41"/>
      <c r="P34" s="41"/>
      <c r="Q34" s="41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43" customFormat="1" ht="20.100000000000001" customHeight="1">
      <c r="A35" s="37" t="s">
        <v>32</v>
      </c>
      <c r="B35" s="171">
        <v>38397.658362970004</v>
      </c>
      <c r="C35" s="177">
        <v>22.141904200145106</v>
      </c>
      <c r="D35" s="177">
        <v>3.7552315171067789</v>
      </c>
      <c r="E35" s="177">
        <v>3.0559298926520029</v>
      </c>
      <c r="F35" s="171">
        <v>28054.42047406</v>
      </c>
      <c r="G35" s="177">
        <v>26.033649146975705</v>
      </c>
      <c r="H35" s="177">
        <v>3.8137207782874327</v>
      </c>
      <c r="I35" s="177">
        <v>3.2374213747598617</v>
      </c>
      <c r="J35" s="171">
        <v>10343.23788891</v>
      </c>
      <c r="K35" s="177">
        <v>12.702668174873651</v>
      </c>
      <c r="L35" s="177">
        <v>3.596919817961691</v>
      </c>
      <c r="M35" s="177">
        <v>2.5668599784825403</v>
      </c>
      <c r="N35" s="41"/>
      <c r="O35" s="41"/>
      <c r="P35" s="41"/>
      <c r="Q35" s="41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43" customFormat="1" ht="20.100000000000001" customHeight="1">
      <c r="A36" s="37" t="s">
        <v>33</v>
      </c>
      <c r="B36" s="171">
        <v>15191.00222</v>
      </c>
      <c r="C36" s="177">
        <v>9.5798548050085373</v>
      </c>
      <c r="D36" s="177">
        <v>-5.0218104590550752</v>
      </c>
      <c r="E36" s="177">
        <v>0.26782815518086522</v>
      </c>
      <c r="F36" s="171">
        <v>10896.01352344</v>
      </c>
      <c r="G36" s="177">
        <v>16.400219604257487</v>
      </c>
      <c r="H36" s="177">
        <v>-4.4855052932995818</v>
      </c>
      <c r="I36" s="177">
        <v>0.64468883026171397</v>
      </c>
      <c r="J36" s="171">
        <v>4294.9886965599999</v>
      </c>
      <c r="K36" s="177">
        <v>-4.6010234505493912</v>
      </c>
      <c r="L36" s="177">
        <v>-6.3557296360383049</v>
      </c>
      <c r="M36" s="177">
        <v>-0.67569185965066936</v>
      </c>
      <c r="N36" s="41"/>
      <c r="O36" s="41"/>
      <c r="P36" s="41"/>
      <c r="Q36" s="41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43" customFormat="1" ht="20.100000000000001" customHeight="1">
      <c r="A37" s="150" t="s">
        <v>34</v>
      </c>
      <c r="B37" s="178">
        <v>29470.72724416</v>
      </c>
      <c r="C37" s="179">
        <v>17.061978738444878</v>
      </c>
      <c r="D37" s="179">
        <v>0.25966812339962075</v>
      </c>
      <c r="E37" s="179">
        <v>2.4373732969539645</v>
      </c>
      <c r="F37" s="178">
        <v>24222.84397012</v>
      </c>
      <c r="G37" s="179">
        <v>23.28643492825195</v>
      </c>
      <c r="H37" s="179">
        <v>0.11218980780320464</v>
      </c>
      <c r="I37" s="179">
        <v>2.8346979026994745</v>
      </c>
      <c r="J37" s="178">
        <v>5247.8832740400003</v>
      </c>
      <c r="K37" s="179">
        <v>-5.0621624214564918</v>
      </c>
      <c r="L37" s="179">
        <v>0.9460590618640623</v>
      </c>
      <c r="M37" s="179">
        <v>0.64252286247894119</v>
      </c>
      <c r="N37" s="41"/>
      <c r="O37" s="41"/>
      <c r="P37" s="41"/>
      <c r="Q37" s="41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43" customFormat="1" ht="13.5" customHeight="1">
      <c r="A38" s="151" t="s">
        <v>4</v>
      </c>
      <c r="B38" s="152"/>
      <c r="C38" s="153"/>
      <c r="D38" s="153"/>
      <c r="E38" s="153"/>
      <c r="F38" s="152"/>
      <c r="G38" s="153"/>
      <c r="H38" s="153"/>
      <c r="I38" s="153"/>
      <c r="J38" s="152"/>
      <c r="K38" s="153"/>
      <c r="L38" s="153"/>
      <c r="M38" s="28"/>
      <c r="N38" s="41"/>
      <c r="O38" s="41"/>
      <c r="P38" s="41"/>
      <c r="Q38" s="41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55.95" customHeight="1">
      <c r="A39" s="249" t="s">
        <v>71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26" s="40" customFormat="1" ht="15">
      <c r="A40" s="41" t="s">
        <v>93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26" s="40" customForma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26" s="40" customForma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26" s="40" customForma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26" s="40" customForma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6" s="40" customForma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7" spans="1:26" s="25" customFormat="1">
      <c r="A47" s="8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1"/>
      <c r="O47" s="41"/>
      <c r="P47" s="41"/>
      <c r="Q47" s="41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25" customFormat="1">
      <c r="A48" s="8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1"/>
      <c r="O48" s="41"/>
      <c r="P48" s="41"/>
      <c r="Q48" s="41"/>
      <c r="R48" s="40"/>
      <c r="S48" s="40"/>
      <c r="T48" s="40"/>
      <c r="U48" s="40"/>
      <c r="V48" s="40"/>
      <c r="W48" s="40"/>
      <c r="X48" s="40"/>
      <c r="Y48" s="40"/>
      <c r="Z48" s="40"/>
    </row>
  </sheetData>
  <mergeCells count="20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K7:K8"/>
    <mergeCell ref="L7:L8"/>
    <mergeCell ref="M7:M8"/>
    <mergeCell ref="A39:L39"/>
    <mergeCell ref="E7:E8"/>
    <mergeCell ref="F7:F8"/>
    <mergeCell ref="G7:G8"/>
    <mergeCell ref="H7:H8"/>
    <mergeCell ref="I7:I8"/>
    <mergeCell ref="J7:J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88671875" style="25" customWidth="1"/>
    <col min="2" max="2" width="10.109375" style="11" customWidth="1"/>
    <col min="3" max="3" width="9.109375" style="11" customWidth="1"/>
    <col min="4" max="4" width="7.109375" style="11" customWidth="1"/>
    <col min="5" max="5" width="7.5546875" style="11" customWidth="1"/>
    <col min="6" max="6" width="9.5546875" style="11" customWidth="1"/>
    <col min="7" max="7" width="7.6640625" style="11" customWidth="1"/>
    <col min="8" max="8" width="7.5546875" style="11" customWidth="1"/>
    <col min="9" max="9" width="7.6640625" style="11" customWidth="1"/>
    <col min="10" max="10" width="8.88671875" style="11" customWidth="1"/>
    <col min="11" max="11" width="9.44140625" style="11" customWidth="1"/>
    <col min="12" max="12" width="7.6640625" style="11" customWidth="1"/>
    <col min="13" max="13" width="7.5546875" style="27" customWidth="1"/>
    <col min="14" max="14" width="15.88671875" style="40" customWidth="1"/>
    <col min="15" max="26" width="9.109375" style="40"/>
    <col min="27" max="16384" width="9.109375" style="11"/>
  </cols>
  <sheetData>
    <row r="1" spans="1:26">
      <c r="L1" s="243" t="s">
        <v>61</v>
      </c>
      <c r="M1" s="243"/>
    </row>
    <row r="2" spans="1:26" ht="16.2">
      <c r="A2" s="109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45410</v>
      </c>
      <c r="B3" s="225"/>
      <c r="C3" s="225"/>
      <c r="D3" s="225"/>
      <c r="E3" s="225"/>
      <c r="F3" s="225"/>
      <c r="G3" s="225"/>
    </row>
    <row r="4" spans="1:26">
      <c r="A4" s="12"/>
      <c r="M4" s="28"/>
    </row>
    <row r="5" spans="1:26" s="68" customFormat="1" ht="12.75" customHeight="1">
      <c r="A5" s="245" t="s">
        <v>5</v>
      </c>
      <c r="B5" s="255" t="s">
        <v>6</v>
      </c>
      <c r="C5" s="256"/>
      <c r="D5" s="256"/>
      <c r="E5" s="257"/>
      <c r="F5" s="253" t="s">
        <v>7</v>
      </c>
      <c r="G5" s="254"/>
      <c r="H5" s="254"/>
      <c r="I5" s="254"/>
      <c r="J5" s="254"/>
      <c r="K5" s="254"/>
      <c r="L5" s="254"/>
      <c r="M5" s="25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68" customFormat="1" ht="12.75" customHeight="1">
      <c r="A6" s="245"/>
      <c r="B6" s="258"/>
      <c r="C6" s="259"/>
      <c r="D6" s="259"/>
      <c r="E6" s="260"/>
      <c r="F6" s="258" t="s">
        <v>2</v>
      </c>
      <c r="G6" s="259"/>
      <c r="H6" s="259"/>
      <c r="I6" s="260"/>
      <c r="J6" s="253" t="s">
        <v>3</v>
      </c>
      <c r="K6" s="254"/>
      <c r="L6" s="254"/>
      <c r="M6" s="254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68" customFormat="1" ht="12.75" customHeight="1">
      <c r="A7" s="245"/>
      <c r="B7" s="252" t="s">
        <v>0</v>
      </c>
      <c r="C7" s="251" t="s">
        <v>8</v>
      </c>
      <c r="D7" s="251" t="s">
        <v>1</v>
      </c>
      <c r="E7" s="248" t="s">
        <v>60</v>
      </c>
      <c r="F7" s="252" t="s">
        <v>0</v>
      </c>
      <c r="G7" s="251" t="s">
        <v>8</v>
      </c>
      <c r="H7" s="251" t="s">
        <v>1</v>
      </c>
      <c r="I7" s="248" t="s">
        <v>60</v>
      </c>
      <c r="J7" s="252" t="s">
        <v>0</v>
      </c>
      <c r="K7" s="251" t="s">
        <v>8</v>
      </c>
      <c r="L7" s="251" t="s">
        <v>1</v>
      </c>
      <c r="M7" s="244" t="s">
        <v>60</v>
      </c>
      <c r="N7" s="40"/>
      <c r="O7" s="40"/>
      <c r="P7" s="40"/>
      <c r="Q7" s="40"/>
      <c r="R7" s="11"/>
      <c r="S7" s="40"/>
      <c r="T7" s="40"/>
      <c r="U7" s="40"/>
      <c r="V7" s="40"/>
      <c r="W7" s="40"/>
      <c r="X7" s="40"/>
      <c r="Y7" s="40"/>
      <c r="Z7" s="40"/>
    </row>
    <row r="8" spans="1:26" s="68" customFormat="1" ht="39" customHeight="1">
      <c r="A8" s="245"/>
      <c r="B8" s="252"/>
      <c r="C8" s="251"/>
      <c r="D8" s="251"/>
      <c r="E8" s="248"/>
      <c r="F8" s="252"/>
      <c r="G8" s="251"/>
      <c r="H8" s="251"/>
      <c r="I8" s="248"/>
      <c r="J8" s="252"/>
      <c r="K8" s="251"/>
      <c r="L8" s="251"/>
      <c r="M8" s="244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4" customForma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30">
        <v>13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14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163" customFormat="1" ht="20.100000000000001" customHeight="1">
      <c r="A11" s="15" t="s">
        <v>6</v>
      </c>
      <c r="B11" s="16">
        <v>1339357.06308574</v>
      </c>
      <c r="C11" s="173">
        <v>29.807299010043835</v>
      </c>
      <c r="D11" s="173">
        <v>4.6440054942574562</v>
      </c>
      <c r="E11" s="173">
        <v>2.0306293731598117</v>
      </c>
      <c r="F11" s="16">
        <v>935090.75262416003</v>
      </c>
      <c r="G11" s="173">
        <v>35.186923987794358</v>
      </c>
      <c r="H11" s="173">
        <v>2.0646280731168076</v>
      </c>
      <c r="I11" s="173">
        <v>0.98412045712228746</v>
      </c>
      <c r="J11" s="16">
        <v>404266.31046158</v>
      </c>
      <c r="K11" s="173">
        <v>18.866177917058295</v>
      </c>
      <c r="L11" s="173">
        <v>11.140803751871005</v>
      </c>
      <c r="M11" s="173">
        <v>4.5364134937452434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s="34" customFormat="1" ht="28.5" customHeight="1">
      <c r="A12" s="35" t="s">
        <v>9</v>
      </c>
      <c r="B12" s="168">
        <v>0</v>
      </c>
      <c r="C12" s="195">
        <v>0</v>
      </c>
      <c r="D12" s="195">
        <v>0</v>
      </c>
      <c r="E12" s="195">
        <v>0</v>
      </c>
      <c r="F12" s="168">
        <v>0</v>
      </c>
      <c r="G12" s="195">
        <v>0</v>
      </c>
      <c r="H12" s="195">
        <v>0</v>
      </c>
      <c r="I12" s="195">
        <v>0</v>
      </c>
      <c r="J12" s="168">
        <v>0</v>
      </c>
      <c r="K12" s="195">
        <v>0</v>
      </c>
      <c r="L12" s="195">
        <v>0</v>
      </c>
      <c r="M12" s="195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19" customFormat="1" ht="20.100000000000001" customHeight="1">
      <c r="A13" s="36" t="s">
        <v>92</v>
      </c>
      <c r="B13" s="23"/>
      <c r="C13" s="23"/>
      <c r="D13" s="24"/>
      <c r="E13" s="24"/>
      <c r="F13" s="23"/>
      <c r="G13" s="24"/>
      <c r="H13" s="24"/>
      <c r="I13" s="24"/>
      <c r="J13" s="23"/>
      <c r="K13" s="24"/>
      <c r="L13" s="24"/>
      <c r="M13" s="2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9" customFormat="1" ht="20.100000000000001" customHeight="1">
      <c r="A14" s="37" t="s">
        <v>11</v>
      </c>
      <c r="B14" s="23">
        <v>19937.280734979999</v>
      </c>
      <c r="C14" s="24">
        <v>31.47046318313815</v>
      </c>
      <c r="D14" s="24">
        <v>16.039303565091728</v>
      </c>
      <c r="E14" s="24">
        <v>3.3120829634998756</v>
      </c>
      <c r="F14" s="23">
        <v>14414.91358013</v>
      </c>
      <c r="G14" s="24">
        <v>30.806254593526546</v>
      </c>
      <c r="H14" s="24">
        <v>9.6001118070144713</v>
      </c>
      <c r="I14" s="24">
        <v>2.5415605052601791</v>
      </c>
      <c r="J14" s="23">
        <v>5522.3671548499997</v>
      </c>
      <c r="K14" s="24">
        <v>33.236443151832589</v>
      </c>
      <c r="L14" s="24">
        <v>37.058328082172011</v>
      </c>
      <c r="M14" s="24">
        <v>5.3790154029231871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19" customFormat="1" ht="20.100000000000001" customHeight="1">
      <c r="A15" s="37" t="s">
        <v>12</v>
      </c>
      <c r="B15" s="23">
        <v>10740.49090379</v>
      </c>
      <c r="C15" s="24">
        <v>26.547650026944169</v>
      </c>
      <c r="D15" s="24">
        <v>-2.0966790410566603</v>
      </c>
      <c r="E15" s="24">
        <v>0.51197557766622026</v>
      </c>
      <c r="F15" s="23">
        <v>8227.6079941499993</v>
      </c>
      <c r="G15" s="24">
        <v>39.049837151226711</v>
      </c>
      <c r="H15" s="24">
        <v>2.1274283213028866</v>
      </c>
      <c r="I15" s="24">
        <v>2.3872930224345907</v>
      </c>
      <c r="J15" s="23">
        <v>2512.88290964</v>
      </c>
      <c r="K15" s="24">
        <v>-2.2334372122748789</v>
      </c>
      <c r="L15" s="24">
        <v>-13.773737457131347</v>
      </c>
      <c r="M15" s="24">
        <v>-5.1746486613259037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3" customFormat="1" ht="20.100000000000001" customHeight="1">
      <c r="A16" s="37" t="s">
        <v>13</v>
      </c>
      <c r="B16" s="23">
        <v>89045.654847309997</v>
      </c>
      <c r="C16" s="24">
        <v>30.146263466160946</v>
      </c>
      <c r="D16" s="24">
        <v>-0.82036842779584163</v>
      </c>
      <c r="E16" s="24">
        <v>-2.0788919863519766</v>
      </c>
      <c r="F16" s="23">
        <v>70369.835413199995</v>
      </c>
      <c r="G16" s="24">
        <v>36.465713293021196</v>
      </c>
      <c r="H16" s="24">
        <v>-3.3252882290304768</v>
      </c>
      <c r="I16" s="24">
        <v>-3.8658672230023825</v>
      </c>
      <c r="J16" s="23">
        <v>18675.819434109999</v>
      </c>
      <c r="K16" s="24">
        <v>10.811175530689312</v>
      </c>
      <c r="L16" s="24">
        <v>9.9102842971933143</v>
      </c>
      <c r="M16" s="24">
        <v>5.2960730369352405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43" customFormat="1" ht="20.100000000000001" customHeight="1">
      <c r="A17" s="37" t="s">
        <v>14</v>
      </c>
      <c r="B17" s="23">
        <v>6397.06160611</v>
      </c>
      <c r="C17" s="24">
        <v>-5.9277281889124112</v>
      </c>
      <c r="D17" s="24">
        <v>-43.868469351630971</v>
      </c>
      <c r="E17" s="24">
        <v>-10.316071888149708</v>
      </c>
      <c r="F17" s="23">
        <v>5603.0003627899996</v>
      </c>
      <c r="G17" s="24">
        <v>-3.6578304803743151</v>
      </c>
      <c r="H17" s="24">
        <v>-47.768519743119761</v>
      </c>
      <c r="I17" s="24">
        <v>-13.40341965462332</v>
      </c>
      <c r="J17" s="23">
        <v>794.06124332000002</v>
      </c>
      <c r="K17" s="24">
        <v>-19.337680197311059</v>
      </c>
      <c r="L17" s="24">
        <v>18.639029313672722</v>
      </c>
      <c r="M17" s="24">
        <v>19.828728477722876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43" customFormat="1" ht="20.100000000000001" customHeight="1">
      <c r="A18" s="37" t="s">
        <v>15</v>
      </c>
      <c r="B18" s="23">
        <v>10864.200475510001</v>
      </c>
      <c r="C18" s="24">
        <v>12.53206790452785</v>
      </c>
      <c r="D18" s="24">
        <v>-13.226121898006838</v>
      </c>
      <c r="E18" s="24">
        <v>-0.39188765709387496</v>
      </c>
      <c r="F18" s="23">
        <v>7757.5902202099996</v>
      </c>
      <c r="G18" s="24">
        <v>8.1353885210740913</v>
      </c>
      <c r="H18" s="24">
        <v>-20.331090887947639</v>
      </c>
      <c r="I18" s="24">
        <v>-1.4288813662144122</v>
      </c>
      <c r="J18" s="23">
        <v>3106.6102553000001</v>
      </c>
      <c r="K18" s="24">
        <v>25.248639235672954</v>
      </c>
      <c r="L18" s="24">
        <v>11.634486953963119</v>
      </c>
      <c r="M18" s="24">
        <v>2.2954536821271603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43" customFormat="1" ht="20.100000000000001" customHeight="1">
      <c r="A19" s="37" t="s">
        <v>16</v>
      </c>
      <c r="B19" s="23">
        <v>7588.3623671699997</v>
      </c>
      <c r="C19" s="24">
        <v>18.028195446314328</v>
      </c>
      <c r="D19" s="24">
        <v>-3.1696181928284659</v>
      </c>
      <c r="E19" s="24">
        <v>2.6863178131183929</v>
      </c>
      <c r="F19" s="23">
        <v>5657.9673130900001</v>
      </c>
      <c r="G19" s="24">
        <v>23.650812176071341</v>
      </c>
      <c r="H19" s="24">
        <v>-6.0867038385895569</v>
      </c>
      <c r="I19" s="24">
        <v>1.2594380965073526</v>
      </c>
      <c r="J19" s="23">
        <v>1930.3950540799999</v>
      </c>
      <c r="K19" s="24">
        <v>4.1476870098841232</v>
      </c>
      <c r="L19" s="24">
        <v>6.5288605019448767</v>
      </c>
      <c r="M19" s="24">
        <v>7.1101295218728637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43" customFormat="1" ht="20.100000000000001" customHeight="1">
      <c r="A20" s="37" t="s">
        <v>17</v>
      </c>
      <c r="B20" s="23">
        <v>21898.95814581</v>
      </c>
      <c r="C20" s="24">
        <v>18.322003442725105</v>
      </c>
      <c r="D20" s="24">
        <v>-10.936051620711325</v>
      </c>
      <c r="E20" s="24">
        <v>-4.6013348534444987</v>
      </c>
      <c r="F20" s="23">
        <v>14331.3523181</v>
      </c>
      <c r="G20" s="24">
        <v>12.960705180109301</v>
      </c>
      <c r="H20" s="24">
        <v>-13.3641099552041</v>
      </c>
      <c r="I20" s="24">
        <v>-8.6707597445068672</v>
      </c>
      <c r="J20" s="23">
        <v>7567.6058277100001</v>
      </c>
      <c r="K20" s="24">
        <v>30.007277646719274</v>
      </c>
      <c r="L20" s="24">
        <v>-5.9440317739476853</v>
      </c>
      <c r="M20" s="24">
        <v>4.1905102262455927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43" customFormat="1" ht="20.100000000000001" customHeight="1">
      <c r="A21" s="37" t="s">
        <v>18</v>
      </c>
      <c r="B21" s="23">
        <v>11434.327630809999</v>
      </c>
      <c r="C21" s="24">
        <v>26.681169191197924</v>
      </c>
      <c r="D21" s="24">
        <v>-6.2259831537247265</v>
      </c>
      <c r="E21" s="24">
        <v>-5.5542420387399005</v>
      </c>
      <c r="F21" s="23">
        <v>8626.1759159199992</v>
      </c>
      <c r="G21" s="24">
        <v>32.672259446125111</v>
      </c>
      <c r="H21" s="24">
        <v>-9.3300800532371397</v>
      </c>
      <c r="I21" s="24">
        <v>-8.084225057326563</v>
      </c>
      <c r="J21" s="23">
        <v>2808.1517148900002</v>
      </c>
      <c r="K21" s="24">
        <v>11.249230302080491</v>
      </c>
      <c r="L21" s="24">
        <v>4.7947165316579685</v>
      </c>
      <c r="M21" s="24">
        <v>3.1689252769040479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43" customFormat="1" ht="20.100000000000001" customHeight="1">
      <c r="A22" s="37" t="s">
        <v>19</v>
      </c>
      <c r="B22" s="23">
        <v>869799.45540504996</v>
      </c>
      <c r="C22" s="24">
        <v>34.459458306808756</v>
      </c>
      <c r="D22" s="24">
        <v>8.4652476409446251</v>
      </c>
      <c r="E22" s="24">
        <v>3.2254777662758585</v>
      </c>
      <c r="F22" s="23">
        <v>600894.17645631998</v>
      </c>
      <c r="G22" s="24">
        <v>41.089807549482629</v>
      </c>
      <c r="H22" s="24">
        <v>6.4823772034508238</v>
      </c>
      <c r="I22" s="24">
        <v>2.0555999678529133</v>
      </c>
      <c r="J22" s="23">
        <v>268905.27894872997</v>
      </c>
      <c r="K22" s="24">
        <v>21.681432936072099</v>
      </c>
      <c r="L22" s="24">
        <v>13.174634498002874</v>
      </c>
      <c r="M22" s="24">
        <v>5.9391591001210173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s="43" customFormat="1" ht="20.100000000000001" customHeight="1">
      <c r="A23" s="20" t="s">
        <v>20</v>
      </c>
      <c r="B23" s="23">
        <v>12578.516539890001</v>
      </c>
      <c r="C23" s="24">
        <v>16.570960052060201</v>
      </c>
      <c r="D23" s="24">
        <v>16.061876811023239</v>
      </c>
      <c r="E23" s="24">
        <v>3.1664601619684021</v>
      </c>
      <c r="F23" s="23">
        <v>7930.1903270000003</v>
      </c>
      <c r="G23" s="24">
        <v>13.464961550079963</v>
      </c>
      <c r="H23" s="24">
        <v>20.866998760112622</v>
      </c>
      <c r="I23" s="24">
        <v>5.862802660968967</v>
      </c>
      <c r="J23" s="23">
        <v>4648.3262128899996</v>
      </c>
      <c r="K23" s="24">
        <v>22.281638859607583</v>
      </c>
      <c r="L23" s="24">
        <v>8.6900761852509731</v>
      </c>
      <c r="M23" s="24">
        <v>-1.129738583434289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s="43" customFormat="1" ht="20.100000000000001" customHeight="1">
      <c r="A24" s="20" t="s">
        <v>21</v>
      </c>
      <c r="B24" s="23">
        <v>859.12359022999999</v>
      </c>
      <c r="C24" s="24">
        <v>-41.926531432043689</v>
      </c>
      <c r="D24" s="24">
        <v>-34.802306067111374</v>
      </c>
      <c r="E24" s="24">
        <v>-7.3180088325632227</v>
      </c>
      <c r="F24" s="23">
        <v>780.09451508999996</v>
      </c>
      <c r="G24" s="24">
        <v>-41.551462957807431</v>
      </c>
      <c r="H24" s="24">
        <v>-36.726297457050549</v>
      </c>
      <c r="I24" s="24">
        <v>-7.1763187324938116</v>
      </c>
      <c r="J24" s="23">
        <v>79.029075140000003</v>
      </c>
      <c r="K24" s="24">
        <v>-45.385938859198802</v>
      </c>
      <c r="L24" s="24">
        <v>-6.8403040269003554</v>
      </c>
      <c r="M24" s="24">
        <v>-8.6937650329025189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43" customFormat="1" ht="20.100000000000001" customHeight="1">
      <c r="A25" s="20" t="s">
        <v>22</v>
      </c>
      <c r="B25" s="23">
        <v>54918.023224110002</v>
      </c>
      <c r="C25" s="24">
        <v>21.695605236923285</v>
      </c>
      <c r="D25" s="24">
        <v>-5.3990210337696425</v>
      </c>
      <c r="E25" s="24">
        <v>1.1967971854882364</v>
      </c>
      <c r="F25" s="23">
        <v>35536.204911629997</v>
      </c>
      <c r="G25" s="24">
        <v>23.42869688274223</v>
      </c>
      <c r="H25" s="24">
        <v>-10.231003461808925</v>
      </c>
      <c r="I25" s="24">
        <v>-0.37467217345692916</v>
      </c>
      <c r="J25" s="23">
        <v>19381.818312480002</v>
      </c>
      <c r="K25" s="24">
        <v>18.641263166184373</v>
      </c>
      <c r="L25" s="24">
        <v>4.9594868738520574</v>
      </c>
      <c r="M25" s="24">
        <v>4.2106696301491553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3" customFormat="1" ht="20.100000000000001" customHeight="1">
      <c r="A26" s="20" t="s">
        <v>23</v>
      </c>
      <c r="B26" s="23">
        <v>12471.772382220001</v>
      </c>
      <c r="C26" s="24">
        <v>34.647735620102168</v>
      </c>
      <c r="D26" s="24">
        <v>7.9634968414315779</v>
      </c>
      <c r="E26" s="24">
        <v>7.6150262232901582</v>
      </c>
      <c r="F26" s="23">
        <v>9174.6212710500004</v>
      </c>
      <c r="G26" s="24">
        <v>37.295020449068573</v>
      </c>
      <c r="H26" s="24">
        <v>5.9311686200574627</v>
      </c>
      <c r="I26" s="24">
        <v>11.089666333079322</v>
      </c>
      <c r="J26" s="23">
        <v>3297.1511111700001</v>
      </c>
      <c r="K26" s="24">
        <v>27.791329003459168</v>
      </c>
      <c r="L26" s="24">
        <v>14.052173991810918</v>
      </c>
      <c r="M26" s="24">
        <v>-1.0011689288826631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3" customFormat="1" ht="20.100000000000001" customHeight="1">
      <c r="A27" s="20" t="s">
        <v>24</v>
      </c>
      <c r="B27" s="23">
        <v>53911.969312660003</v>
      </c>
      <c r="C27" s="24">
        <v>11.302678394342209</v>
      </c>
      <c r="D27" s="24">
        <v>1.5755946683176063</v>
      </c>
      <c r="E27" s="24">
        <v>-0.20459965732233343</v>
      </c>
      <c r="F27" s="23">
        <v>30712.873285580001</v>
      </c>
      <c r="G27" s="24">
        <v>8.5333210648442304</v>
      </c>
      <c r="H27" s="24">
        <v>-7.802963859411463</v>
      </c>
      <c r="I27" s="24">
        <v>-4.4457616830797519E-2</v>
      </c>
      <c r="J27" s="23">
        <v>23199.096027079999</v>
      </c>
      <c r="K27" s="24">
        <v>15.193981665470815</v>
      </c>
      <c r="L27" s="24">
        <v>17.383552438149991</v>
      </c>
      <c r="M27" s="24">
        <v>-0.41582119969629616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3" customFormat="1" ht="20.100000000000001" customHeight="1">
      <c r="A28" s="20" t="s">
        <v>25</v>
      </c>
      <c r="B28" s="23">
        <v>32238.68887365</v>
      </c>
      <c r="C28" s="24">
        <v>56.147571998433818</v>
      </c>
      <c r="D28" s="24">
        <v>16.357823911333298</v>
      </c>
      <c r="E28" s="24">
        <v>6.5419922923944682</v>
      </c>
      <c r="F28" s="23">
        <v>25859.540077810001</v>
      </c>
      <c r="G28" s="24">
        <v>70.252584351029157</v>
      </c>
      <c r="H28" s="24">
        <v>13.226087841541627</v>
      </c>
      <c r="I28" s="24">
        <v>5.353622673360988</v>
      </c>
      <c r="J28" s="23">
        <v>6379.1487958400003</v>
      </c>
      <c r="K28" s="24">
        <v>16.89055860969701</v>
      </c>
      <c r="L28" s="24">
        <v>31.051814409716059</v>
      </c>
      <c r="M28" s="24">
        <v>11.647132870435016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s="43" customFormat="1" ht="20.100000000000001" customHeight="1">
      <c r="A29" s="20" t="s">
        <v>26</v>
      </c>
      <c r="B29" s="23">
        <v>8733.5580653500001</v>
      </c>
      <c r="C29" s="24">
        <v>6.2243356750516909</v>
      </c>
      <c r="D29" s="24">
        <v>-6.750503421607462</v>
      </c>
      <c r="E29" s="24">
        <v>-1.2479984932517851</v>
      </c>
      <c r="F29" s="23">
        <v>6052.7425798499999</v>
      </c>
      <c r="G29" s="24">
        <v>18.599475310390787</v>
      </c>
      <c r="H29" s="24">
        <v>-11.67257472265932</v>
      </c>
      <c r="I29" s="24">
        <v>-2.4893542333403502</v>
      </c>
      <c r="J29" s="23">
        <v>2680.8154854999998</v>
      </c>
      <c r="K29" s="24">
        <v>-14.029303402093404</v>
      </c>
      <c r="L29" s="24">
        <v>6.6703923123245801</v>
      </c>
      <c r="M29" s="24">
        <v>1.674411692204572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43" customFormat="1" ht="20.100000000000001" customHeight="1">
      <c r="A30" s="20" t="s">
        <v>27</v>
      </c>
      <c r="B30" s="23">
        <v>14030.66302806</v>
      </c>
      <c r="C30" s="24">
        <v>39.042767040696077</v>
      </c>
      <c r="D30" s="24">
        <v>12.742913038064515</v>
      </c>
      <c r="E30" s="24">
        <v>5.514989642701579</v>
      </c>
      <c r="F30" s="23">
        <v>10889.57711147</v>
      </c>
      <c r="G30" s="24">
        <v>46.771452496859951</v>
      </c>
      <c r="H30" s="24">
        <v>16.870447167874559</v>
      </c>
      <c r="I30" s="24">
        <v>7.3465781605870291</v>
      </c>
      <c r="J30" s="23">
        <v>3141.0859165900001</v>
      </c>
      <c r="K30" s="24">
        <v>17.578203596149834</v>
      </c>
      <c r="L30" s="24">
        <v>0.44464499213997044</v>
      </c>
      <c r="M30" s="24">
        <v>-0.37787809716043341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43" customFormat="1" ht="20.100000000000001" customHeight="1">
      <c r="A31" s="20" t="s">
        <v>28</v>
      </c>
      <c r="B31" s="23">
        <v>8932.4643610000003</v>
      </c>
      <c r="C31" s="24">
        <v>26.79766293668618</v>
      </c>
      <c r="D31" s="24">
        <v>-1.0748676436611362</v>
      </c>
      <c r="E31" s="24">
        <v>0.57358516131191095</v>
      </c>
      <c r="F31" s="23">
        <v>6942.4674137600005</v>
      </c>
      <c r="G31" s="24">
        <v>42.217914736557503</v>
      </c>
      <c r="H31" s="24">
        <v>-1.5860905694126188</v>
      </c>
      <c r="I31" s="24">
        <v>1.1245852467936146</v>
      </c>
      <c r="J31" s="23">
        <v>1989.9969472400001</v>
      </c>
      <c r="K31" s="24">
        <v>-8.0021132103455841</v>
      </c>
      <c r="L31" s="24">
        <v>0.75098008934817528</v>
      </c>
      <c r="M31" s="24">
        <v>-1.3025422078529232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43" customFormat="1" ht="20.100000000000001" customHeight="1">
      <c r="A32" s="20" t="s">
        <v>29</v>
      </c>
      <c r="B32" s="23">
        <v>51147.408590289997</v>
      </c>
      <c r="C32" s="24">
        <v>15.472914854624605</v>
      </c>
      <c r="D32" s="24">
        <v>-7.1318498842099984</v>
      </c>
      <c r="E32" s="24">
        <v>-2.073975372063785</v>
      </c>
      <c r="F32" s="23">
        <v>32587.181819810001</v>
      </c>
      <c r="G32" s="24">
        <v>13.150740038683793</v>
      </c>
      <c r="H32" s="24">
        <v>-10.321001347150585</v>
      </c>
      <c r="I32" s="24">
        <v>-2.6737237820532727</v>
      </c>
      <c r="J32" s="23">
        <v>18560.22677048</v>
      </c>
      <c r="K32" s="24">
        <v>19.789288406135739</v>
      </c>
      <c r="L32" s="24">
        <v>-0.94720670517794758</v>
      </c>
      <c r="M32" s="24">
        <v>-1.0028876263984188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43" customFormat="1" ht="20.100000000000001" customHeight="1">
      <c r="A33" s="20" t="s">
        <v>30</v>
      </c>
      <c r="B33" s="23">
        <v>3041.8283106600002</v>
      </c>
      <c r="C33" s="24">
        <v>-1.041612754033622</v>
      </c>
      <c r="D33" s="24">
        <v>-5.2208400899186813</v>
      </c>
      <c r="E33" s="24">
        <v>-4.214628587086608</v>
      </c>
      <c r="F33" s="23">
        <v>2544.08172977</v>
      </c>
      <c r="G33" s="24">
        <v>3.5265420582042566</v>
      </c>
      <c r="H33" s="24">
        <v>-2.3012090556351836</v>
      </c>
      <c r="I33" s="24">
        <v>-4.3013476818934038</v>
      </c>
      <c r="J33" s="23">
        <v>497.74658089000002</v>
      </c>
      <c r="K33" s="24">
        <v>-19.252837322920101</v>
      </c>
      <c r="L33" s="24">
        <v>-17.779459095588408</v>
      </c>
      <c r="M33" s="24">
        <v>-3.7689240764624969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43" customFormat="1" ht="20.100000000000001" customHeight="1">
      <c r="A34" s="20" t="s">
        <v>31</v>
      </c>
      <c r="B34" s="23">
        <v>13749.60139894</v>
      </c>
      <c r="C34" s="24">
        <v>27.51757537974467</v>
      </c>
      <c r="D34" s="24">
        <v>8.7102882259312935</v>
      </c>
      <c r="E34" s="24">
        <v>-1.5342502262056996</v>
      </c>
      <c r="F34" s="23">
        <v>10769.34369761</v>
      </c>
      <c r="G34" s="24">
        <v>36.881627565243974</v>
      </c>
      <c r="H34" s="24">
        <v>7.9407405742741872</v>
      </c>
      <c r="I34" s="24">
        <v>-2.5591703567824737</v>
      </c>
      <c r="J34" s="23">
        <v>2980.2577013300001</v>
      </c>
      <c r="K34" s="24">
        <v>2.242822713489474</v>
      </c>
      <c r="L34" s="24">
        <v>11.584979973060143</v>
      </c>
      <c r="M34" s="24">
        <v>2.3561884491262362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43" customFormat="1" ht="20.100000000000001" customHeight="1">
      <c r="A35" s="20" t="s">
        <v>32</v>
      </c>
      <c r="B35" s="23">
        <v>16965.593374749998</v>
      </c>
      <c r="C35" s="24">
        <v>27.786863638522746</v>
      </c>
      <c r="D35" s="24">
        <v>8.7021388461003824</v>
      </c>
      <c r="E35" s="24">
        <v>4.725580702407612</v>
      </c>
      <c r="F35" s="23">
        <v>11625.988606860001</v>
      </c>
      <c r="G35" s="24">
        <v>27.998136297245438</v>
      </c>
      <c r="H35" s="24">
        <v>9.0057146857249677</v>
      </c>
      <c r="I35" s="24">
        <v>4.9836685463802581</v>
      </c>
      <c r="J35" s="23">
        <v>5339.6047678900004</v>
      </c>
      <c r="K35" s="24">
        <v>27.329260862593415</v>
      </c>
      <c r="L35" s="24">
        <v>8.0469728891928867</v>
      </c>
      <c r="M35" s="24">
        <v>4.1680087131401109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43" customFormat="1" ht="20.100000000000001" customHeight="1">
      <c r="A36" s="20" t="s">
        <v>33</v>
      </c>
      <c r="B36" s="23">
        <v>5030.1415904900005</v>
      </c>
      <c r="C36" s="24">
        <v>7.4906825022669494</v>
      </c>
      <c r="D36" s="24">
        <v>-12.199154067624335</v>
      </c>
      <c r="E36" s="24">
        <v>-1.7860373619624994</v>
      </c>
      <c r="F36" s="23">
        <v>3607.0545875600001</v>
      </c>
      <c r="G36" s="24">
        <v>9.2428119259362376</v>
      </c>
      <c r="H36" s="24">
        <v>-14.641346417343328</v>
      </c>
      <c r="I36" s="24">
        <v>-2.3550853620735808</v>
      </c>
      <c r="J36" s="23">
        <v>1423.0870029299999</v>
      </c>
      <c r="K36" s="24">
        <v>3.2915519455739997</v>
      </c>
      <c r="L36" s="24">
        <v>-5.3340458176614902</v>
      </c>
      <c r="M36" s="24">
        <v>-0.3135324898201759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43" customFormat="1" ht="20.100000000000001" customHeight="1">
      <c r="A37" s="108" t="s">
        <v>34</v>
      </c>
      <c r="B37" s="174">
        <v>9689.1137319900008</v>
      </c>
      <c r="C37" s="175">
        <v>17.823561281410178</v>
      </c>
      <c r="D37" s="175">
        <v>0.44149494660675259</v>
      </c>
      <c r="E37" s="175">
        <v>5.2184587911036147</v>
      </c>
      <c r="F37" s="174">
        <v>8333.49754072</v>
      </c>
      <c r="G37" s="175">
        <v>26.437517448253573</v>
      </c>
      <c r="H37" s="175">
        <v>-0.45380614893859672</v>
      </c>
      <c r="I37" s="175">
        <v>5.900025813269977</v>
      </c>
      <c r="J37" s="174">
        <v>1355.6161912699999</v>
      </c>
      <c r="K37" s="175">
        <v>-16.956080265999177</v>
      </c>
      <c r="L37" s="175">
        <v>6.3197577596467056</v>
      </c>
      <c r="M37" s="175">
        <v>1.214001535499591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43" customFormat="1" ht="13.5" customHeight="1">
      <c r="A38" s="22" t="s">
        <v>4</v>
      </c>
      <c r="B38" s="38"/>
      <c r="C38" s="39"/>
      <c r="D38" s="39"/>
      <c r="E38" s="39"/>
      <c r="F38" s="38"/>
      <c r="G38" s="39"/>
      <c r="H38" s="39"/>
      <c r="I38" s="39"/>
      <c r="J38" s="38"/>
      <c r="K38" s="39"/>
      <c r="L38" s="39"/>
      <c r="M38" s="28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41.25" customHeight="1">
      <c r="A39" s="216" t="s">
        <v>69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6" s="40" customFormat="1" ht="15">
      <c r="A40" s="41" t="s">
        <v>93</v>
      </c>
      <c r="M40" s="41"/>
    </row>
    <row r="41" spans="1:26" s="40" customFormat="1">
      <c r="M41" s="41"/>
    </row>
    <row r="42" spans="1:26" s="40" customFormat="1">
      <c r="M42" s="41"/>
    </row>
    <row r="43" spans="1:26" s="40" customFormat="1">
      <c r="M43" s="41"/>
    </row>
    <row r="44" spans="1:26" s="40" customFormat="1">
      <c r="M44" s="41"/>
    </row>
    <row r="45" spans="1:26" s="40" customFormat="1">
      <c r="M45" s="41"/>
    </row>
    <row r="47" spans="1:26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7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</sheetData>
  <mergeCells count="20">
    <mergeCell ref="A39:L39"/>
    <mergeCell ref="L1:M1"/>
    <mergeCell ref="F5:M5"/>
    <mergeCell ref="A3:G3"/>
    <mergeCell ref="A5:A8"/>
    <mergeCell ref="B7:B8"/>
    <mergeCell ref="C7:C8"/>
    <mergeCell ref="D7:D8"/>
    <mergeCell ref="F7:F8"/>
    <mergeCell ref="B5:E6"/>
    <mergeCell ref="F6:I6"/>
    <mergeCell ref="J6:M6"/>
    <mergeCell ref="E7:E8"/>
    <mergeCell ref="I7:I8"/>
    <mergeCell ref="M7:M8"/>
    <mergeCell ref="G7:G8"/>
    <mergeCell ref="H7:H8"/>
    <mergeCell ref="J7:J8"/>
    <mergeCell ref="K7:K8"/>
    <mergeCell ref="L7:L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4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4.33203125" style="25" customWidth="1"/>
    <col min="2" max="2" width="11.109375" style="11" customWidth="1"/>
    <col min="3" max="3" width="8.5546875" style="11" customWidth="1"/>
    <col min="4" max="4" width="7.6640625" style="11" customWidth="1"/>
    <col min="5" max="5" width="7.5546875" style="11" customWidth="1"/>
    <col min="6" max="6" width="9.88671875" style="11" customWidth="1"/>
    <col min="7" max="8" width="7.6640625" style="11" customWidth="1"/>
    <col min="9" max="9" width="7.5546875" style="11" customWidth="1"/>
    <col min="10" max="10" width="9" style="11" customWidth="1"/>
    <col min="11" max="11" width="9.109375" style="11"/>
    <col min="12" max="12" width="7.6640625" style="11" customWidth="1"/>
    <col min="13" max="13" width="7.5546875" style="11" customWidth="1"/>
    <col min="14" max="14" width="9.109375" style="11"/>
    <col min="15" max="15" width="10.33203125" style="40" customWidth="1"/>
    <col min="16" max="28" width="9.109375" style="40"/>
    <col min="29" max="16384" width="9.109375" style="11"/>
  </cols>
  <sheetData>
    <row r="1" spans="1:28">
      <c r="L1" s="243" t="s">
        <v>61</v>
      </c>
      <c r="M1" s="243"/>
    </row>
    <row r="2" spans="1:28" ht="14.4">
      <c r="A2" s="109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8">
      <c r="A3" s="225">
        <v>45410</v>
      </c>
      <c r="B3" s="225"/>
      <c r="C3" s="225"/>
      <c r="D3" s="225"/>
      <c r="E3" s="225"/>
      <c r="F3" s="225"/>
      <c r="G3" s="225"/>
      <c r="M3" s="43"/>
    </row>
    <row r="4" spans="1:28">
      <c r="A4" s="12"/>
      <c r="M4" s="43"/>
      <c r="N4" s="43"/>
    </row>
    <row r="5" spans="1:28" s="68" customFormat="1" ht="12.75" customHeight="1">
      <c r="A5" s="245" t="s">
        <v>5</v>
      </c>
      <c r="B5" s="255" t="s">
        <v>6</v>
      </c>
      <c r="C5" s="256"/>
      <c r="D5" s="256"/>
      <c r="E5" s="257"/>
      <c r="F5" s="253" t="s">
        <v>7</v>
      </c>
      <c r="G5" s="254"/>
      <c r="H5" s="254"/>
      <c r="I5" s="254"/>
      <c r="J5" s="254"/>
      <c r="K5" s="254"/>
      <c r="L5" s="254"/>
      <c r="M5" s="254"/>
      <c r="N5" s="73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68" customFormat="1" ht="12.75" customHeight="1">
      <c r="A6" s="245"/>
      <c r="B6" s="261"/>
      <c r="C6" s="262"/>
      <c r="D6" s="262"/>
      <c r="E6" s="263"/>
      <c r="F6" s="255" t="s">
        <v>2</v>
      </c>
      <c r="G6" s="256"/>
      <c r="H6" s="256"/>
      <c r="I6" s="257"/>
      <c r="J6" s="253" t="s">
        <v>3</v>
      </c>
      <c r="K6" s="254"/>
      <c r="L6" s="254"/>
      <c r="M6" s="254"/>
      <c r="N6" s="73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68" customFormat="1" ht="12.75" customHeight="1">
      <c r="A7" s="245"/>
      <c r="B7" s="252" t="s">
        <v>0</v>
      </c>
      <c r="C7" s="251" t="s">
        <v>8</v>
      </c>
      <c r="D7" s="251" t="s">
        <v>1</v>
      </c>
      <c r="E7" s="222" t="s">
        <v>60</v>
      </c>
      <c r="F7" s="252" t="s">
        <v>0</v>
      </c>
      <c r="G7" s="251" t="s">
        <v>8</v>
      </c>
      <c r="H7" s="251" t="s">
        <v>1</v>
      </c>
      <c r="I7" s="222" t="s">
        <v>60</v>
      </c>
      <c r="J7" s="252" t="s">
        <v>0</v>
      </c>
      <c r="K7" s="251" t="s">
        <v>8</v>
      </c>
      <c r="L7" s="251" t="s">
        <v>1</v>
      </c>
      <c r="M7" s="219" t="s">
        <v>60</v>
      </c>
      <c r="N7" s="73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68" customFormat="1" ht="45" customHeight="1">
      <c r="A8" s="245"/>
      <c r="B8" s="252"/>
      <c r="C8" s="251"/>
      <c r="D8" s="251"/>
      <c r="E8" s="223"/>
      <c r="F8" s="252"/>
      <c r="G8" s="251"/>
      <c r="H8" s="251"/>
      <c r="I8" s="223"/>
      <c r="J8" s="252"/>
      <c r="K8" s="251"/>
      <c r="L8" s="251"/>
      <c r="M8" s="220"/>
      <c r="N8" s="73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14" customFormat="1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44">
        <v>13</v>
      </c>
      <c r="N9" s="46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14" customFormat="1">
      <c r="A10" s="31"/>
      <c r="B10" s="45"/>
      <c r="C10" s="45"/>
      <c r="D10" s="45"/>
      <c r="E10" s="45"/>
      <c r="F10" s="45"/>
      <c r="G10" s="45"/>
      <c r="H10" s="45"/>
      <c r="I10" s="45"/>
      <c r="J10" s="45"/>
      <c r="K10" s="32"/>
      <c r="L10" s="147"/>
      <c r="M10" s="147"/>
      <c r="N10" s="46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163" customFormat="1" ht="20.100000000000001" customHeight="1">
      <c r="A11" s="15" t="s">
        <v>6</v>
      </c>
      <c r="B11" s="16">
        <v>1096735.5536054999</v>
      </c>
      <c r="C11" s="173">
        <v>16.359492425259916</v>
      </c>
      <c r="D11" s="173">
        <v>1.5973128176667757</v>
      </c>
      <c r="E11" s="173">
        <v>1.6063642796588056</v>
      </c>
      <c r="F11" s="16">
        <v>723161.41545892006</v>
      </c>
      <c r="G11" s="173">
        <v>20.912237327323396</v>
      </c>
      <c r="H11" s="173">
        <v>1.5434625341455188</v>
      </c>
      <c r="I11" s="173">
        <v>1.9655004470341595</v>
      </c>
      <c r="J11" s="16">
        <v>373574.13814658002</v>
      </c>
      <c r="K11" s="173">
        <v>8.4543707100471295</v>
      </c>
      <c r="L11" s="173">
        <v>1.7017181689274139</v>
      </c>
      <c r="M11" s="173">
        <v>0.91829174607616437</v>
      </c>
      <c r="N11" s="165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28" s="19" customFormat="1" ht="27" customHeight="1">
      <c r="A12" s="35" t="s">
        <v>9</v>
      </c>
      <c r="B12" s="23">
        <v>51.30001884</v>
      </c>
      <c r="C12" s="195">
        <v>0</v>
      </c>
      <c r="D12" s="195">
        <v>0</v>
      </c>
      <c r="E12" s="195">
        <v>0</v>
      </c>
      <c r="F12" s="180">
        <v>26.454977469999999</v>
      </c>
      <c r="G12" s="195">
        <v>0</v>
      </c>
      <c r="H12" s="195">
        <v>0</v>
      </c>
      <c r="I12" s="195">
        <v>0</v>
      </c>
      <c r="J12" s="180">
        <v>24.845041370000001</v>
      </c>
      <c r="K12" s="195">
        <v>0</v>
      </c>
      <c r="L12" s="195">
        <v>0</v>
      </c>
      <c r="M12" s="195">
        <v>0</v>
      </c>
      <c r="N12" s="168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19" customFormat="1" ht="20.100000000000001" customHeight="1">
      <c r="A13" s="36" t="s">
        <v>94</v>
      </c>
      <c r="B13" s="23"/>
      <c r="C13" s="24"/>
      <c r="D13" s="24"/>
      <c r="E13" s="24"/>
      <c r="F13" s="23"/>
      <c r="G13" s="24"/>
      <c r="H13" s="24"/>
      <c r="I13" s="24"/>
      <c r="J13" s="23"/>
      <c r="K13" s="24"/>
      <c r="L13" s="24"/>
      <c r="M13" s="24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19" customFormat="1" ht="20.100000000000001" customHeight="1">
      <c r="A14" s="37" t="s">
        <v>11</v>
      </c>
      <c r="B14" s="23">
        <v>23969.732747120001</v>
      </c>
      <c r="C14" s="24">
        <v>17.965594396829871</v>
      </c>
      <c r="D14" s="24">
        <v>0.1020781341184005</v>
      </c>
      <c r="E14" s="24">
        <v>1.6961158267376817</v>
      </c>
      <c r="F14" s="23">
        <v>18481.815177460001</v>
      </c>
      <c r="G14" s="24">
        <v>28.071076393872175</v>
      </c>
      <c r="H14" s="24">
        <v>0.49940236585548803</v>
      </c>
      <c r="I14" s="24">
        <v>2.316574061536997</v>
      </c>
      <c r="J14" s="23">
        <v>5487.9175696599996</v>
      </c>
      <c r="K14" s="24">
        <v>-6.800458324293345</v>
      </c>
      <c r="L14" s="24">
        <v>-1.2131998023152306</v>
      </c>
      <c r="M14" s="24">
        <v>-0.33918239041335596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s="19" customFormat="1" ht="20.100000000000001" customHeight="1">
      <c r="A15" s="37" t="s">
        <v>12</v>
      </c>
      <c r="B15" s="23">
        <v>16295.26787426</v>
      </c>
      <c r="C15" s="24">
        <v>17.487235841225868</v>
      </c>
      <c r="D15" s="24">
        <v>1.5576407843802116</v>
      </c>
      <c r="E15" s="24">
        <v>2.5570323580518846</v>
      </c>
      <c r="F15" s="23">
        <v>12827.00703479</v>
      </c>
      <c r="G15" s="24">
        <v>25.989862643477892</v>
      </c>
      <c r="H15" s="24">
        <v>2.2257784511006804</v>
      </c>
      <c r="I15" s="24">
        <v>3.499406655685263</v>
      </c>
      <c r="J15" s="23">
        <v>3468.2608394700001</v>
      </c>
      <c r="K15" s="24">
        <v>-5.97954183281864</v>
      </c>
      <c r="L15" s="24">
        <v>-0.83930748618182349</v>
      </c>
      <c r="M15" s="24">
        <v>-0.78400137987895846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43" customFormat="1" ht="20.100000000000001" customHeight="1">
      <c r="A16" s="37" t="s">
        <v>13</v>
      </c>
      <c r="B16" s="23">
        <v>133525.01800484999</v>
      </c>
      <c r="C16" s="24">
        <v>31.357472133541421</v>
      </c>
      <c r="D16" s="24">
        <v>4.2234013533048369</v>
      </c>
      <c r="E16" s="24">
        <v>2.1001942893707621</v>
      </c>
      <c r="F16" s="23">
        <v>80818.09161797</v>
      </c>
      <c r="G16" s="24">
        <v>29.148288303126634</v>
      </c>
      <c r="H16" s="24">
        <v>2.2627983696869194</v>
      </c>
      <c r="I16" s="24">
        <v>2.1112422981308896</v>
      </c>
      <c r="J16" s="23">
        <v>52706.926386879997</v>
      </c>
      <c r="K16" s="24">
        <v>34.89566995545249</v>
      </c>
      <c r="L16" s="24">
        <v>7.3801267086432318</v>
      </c>
      <c r="M16" s="24">
        <v>2.0832584832087377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s="43" customFormat="1" ht="20.100000000000001" customHeight="1">
      <c r="A17" s="37" t="s">
        <v>14</v>
      </c>
      <c r="B17" s="23">
        <v>31394.14365731</v>
      </c>
      <c r="C17" s="24">
        <v>7.212735111743001</v>
      </c>
      <c r="D17" s="24">
        <v>-1.1363200740221941</v>
      </c>
      <c r="E17" s="24">
        <v>-1.1726058472285672</v>
      </c>
      <c r="F17" s="23">
        <v>27602.82477874</v>
      </c>
      <c r="G17" s="24">
        <v>12.608794753994829</v>
      </c>
      <c r="H17" s="24">
        <v>-0.21271024000083116</v>
      </c>
      <c r="I17" s="24">
        <v>-1.0649350991323558</v>
      </c>
      <c r="J17" s="23">
        <v>3791.3188785699999</v>
      </c>
      <c r="K17" s="24">
        <v>-20.516818981359691</v>
      </c>
      <c r="L17" s="24">
        <v>-7.3778545370007862</v>
      </c>
      <c r="M17" s="24">
        <v>-1.9494976263066519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43" customFormat="1" ht="20.100000000000001" customHeight="1">
      <c r="A18" s="37" t="s">
        <v>15</v>
      </c>
      <c r="B18" s="23">
        <v>20197.014497700002</v>
      </c>
      <c r="C18" s="24">
        <v>11.710763745404009</v>
      </c>
      <c r="D18" s="24">
        <v>-1.2552139764664503</v>
      </c>
      <c r="E18" s="24">
        <v>2.2695882563888148</v>
      </c>
      <c r="F18" s="23">
        <v>16324.6532573</v>
      </c>
      <c r="G18" s="24">
        <v>19.229318545475735</v>
      </c>
      <c r="H18" s="24">
        <v>-1.1942086581513109</v>
      </c>
      <c r="I18" s="24">
        <v>2.801261443775303</v>
      </c>
      <c r="J18" s="23">
        <v>3872.3612404</v>
      </c>
      <c r="K18" s="24">
        <v>-11.74965760208643</v>
      </c>
      <c r="L18" s="24">
        <v>-1.5115671067350291</v>
      </c>
      <c r="M18" s="24">
        <v>8.7392084716171325E-2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s="43" customFormat="1" ht="20.100000000000001" customHeight="1">
      <c r="A19" s="37" t="s">
        <v>16</v>
      </c>
      <c r="B19" s="23">
        <v>10297.10960184</v>
      </c>
      <c r="C19" s="24">
        <v>14.110026417038114</v>
      </c>
      <c r="D19" s="24">
        <v>-0.20443973092577039</v>
      </c>
      <c r="E19" s="24">
        <v>1.7385829081569426</v>
      </c>
      <c r="F19" s="23">
        <v>7842.2810028599997</v>
      </c>
      <c r="G19" s="24">
        <v>24.965820894709381</v>
      </c>
      <c r="H19" s="24">
        <v>0.54030466082647877</v>
      </c>
      <c r="I19" s="24">
        <v>2.2767050228023464</v>
      </c>
      <c r="J19" s="23">
        <v>2454.8285989800002</v>
      </c>
      <c r="K19" s="24">
        <v>-10.678361010862005</v>
      </c>
      <c r="L19" s="24">
        <v>-2.5114103199512527</v>
      </c>
      <c r="M19" s="24">
        <v>5.679233629949465E-2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43" customFormat="1" ht="20.100000000000001" customHeight="1">
      <c r="A20" s="37" t="s">
        <v>17</v>
      </c>
      <c r="B20" s="23">
        <v>41346.138414579997</v>
      </c>
      <c r="C20" s="24">
        <v>12.973578067893101</v>
      </c>
      <c r="D20" s="24">
        <v>1.8497102196924402</v>
      </c>
      <c r="E20" s="24">
        <v>1.4458797526509102</v>
      </c>
      <c r="F20" s="23">
        <v>29698.442663990001</v>
      </c>
      <c r="G20" s="24">
        <v>19.905139495483454</v>
      </c>
      <c r="H20" s="24">
        <v>2.8241638228195569</v>
      </c>
      <c r="I20" s="24">
        <v>1.7094529852721649</v>
      </c>
      <c r="J20" s="23">
        <v>11647.695750590001</v>
      </c>
      <c r="K20" s="24">
        <v>-1.5391924889495527</v>
      </c>
      <c r="L20" s="24">
        <v>-0.55326972458342993</v>
      </c>
      <c r="M20" s="24">
        <v>0.77998143631008077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s="43" customFormat="1" ht="20.100000000000001" customHeight="1">
      <c r="A21" s="37" t="s">
        <v>18</v>
      </c>
      <c r="B21" s="23">
        <v>18736.692932030001</v>
      </c>
      <c r="C21" s="24">
        <v>16.139904923248992</v>
      </c>
      <c r="D21" s="24">
        <v>1.2975458745192867</v>
      </c>
      <c r="E21" s="24">
        <v>1.8649250867075011</v>
      </c>
      <c r="F21" s="23">
        <v>13797.061102350001</v>
      </c>
      <c r="G21" s="24">
        <v>25.191902781335784</v>
      </c>
      <c r="H21" s="24">
        <v>2.4247042734507005</v>
      </c>
      <c r="I21" s="24">
        <v>2.3329241060771295</v>
      </c>
      <c r="J21" s="23">
        <v>4939.63182968</v>
      </c>
      <c r="K21" s="24">
        <v>-3.3743748146121249</v>
      </c>
      <c r="L21" s="24">
        <v>-1.7232611106492328</v>
      </c>
      <c r="M21" s="24">
        <v>0.58013031625714007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43" customFormat="1" ht="20.100000000000001" customHeight="1">
      <c r="A22" s="37" t="s">
        <v>19</v>
      </c>
      <c r="B22" s="23">
        <v>416287.51477456</v>
      </c>
      <c r="C22" s="24">
        <v>18.107754978550417</v>
      </c>
      <c r="D22" s="24">
        <v>2.3335948992060622</v>
      </c>
      <c r="E22" s="24">
        <v>1.5415566160159386</v>
      </c>
      <c r="F22" s="23">
        <v>242601.51353175001</v>
      </c>
      <c r="G22" s="24">
        <v>24.75231874573754</v>
      </c>
      <c r="H22" s="24">
        <v>2.1753493485366278</v>
      </c>
      <c r="I22" s="24">
        <v>2.0356437443571451</v>
      </c>
      <c r="J22" s="23">
        <v>173686.00124280999</v>
      </c>
      <c r="K22" s="24">
        <v>9.9294975019269316</v>
      </c>
      <c r="L22" s="24">
        <v>2.5554517367552023</v>
      </c>
      <c r="M22" s="24">
        <v>0.85938033313308893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43" customFormat="1" ht="20.100000000000001" customHeight="1">
      <c r="A23" s="20" t="s">
        <v>20</v>
      </c>
      <c r="B23" s="23">
        <v>14272.430830089999</v>
      </c>
      <c r="C23" s="24">
        <v>13.01660305716949</v>
      </c>
      <c r="D23" s="24">
        <v>-2.1261883140930422</v>
      </c>
      <c r="E23" s="24">
        <v>1.2103852988754937</v>
      </c>
      <c r="F23" s="23">
        <v>11124.06369777</v>
      </c>
      <c r="G23" s="24">
        <v>21.605703333448133</v>
      </c>
      <c r="H23" s="24">
        <v>-1.5939461923457543</v>
      </c>
      <c r="I23" s="24">
        <v>1.5244377667651605</v>
      </c>
      <c r="J23" s="23">
        <v>3148.3671323200001</v>
      </c>
      <c r="K23" s="24">
        <v>-9.5547498277885126</v>
      </c>
      <c r="L23" s="24">
        <v>-3.9615043989357162</v>
      </c>
      <c r="M23" s="24">
        <v>0.11614218814315791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43" customFormat="1" ht="20.100000000000001" customHeight="1">
      <c r="A24" s="20" t="s">
        <v>21</v>
      </c>
      <c r="B24" s="23">
        <v>8916.6551989100008</v>
      </c>
      <c r="C24" s="24">
        <v>-16.481934872702325</v>
      </c>
      <c r="D24" s="24">
        <v>2.1217985505007846</v>
      </c>
      <c r="E24" s="24">
        <v>0.28032893008902704</v>
      </c>
      <c r="F24" s="23">
        <v>8174.5409110000001</v>
      </c>
      <c r="G24" s="24">
        <v>-15.984265446902128</v>
      </c>
      <c r="H24" s="24">
        <v>2.9374220830631117</v>
      </c>
      <c r="I24" s="24">
        <v>0.3311519546648185</v>
      </c>
      <c r="J24" s="23">
        <v>742.11428791000003</v>
      </c>
      <c r="K24" s="24">
        <v>-21.597601769641003</v>
      </c>
      <c r="L24" s="24">
        <v>-6.0757982059365219</v>
      </c>
      <c r="M24" s="24">
        <v>-0.27610871464244724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43" customFormat="1" ht="20.100000000000001" customHeight="1">
      <c r="A25" s="20" t="s">
        <v>22</v>
      </c>
      <c r="B25" s="23">
        <v>65558.193563580004</v>
      </c>
      <c r="C25" s="24">
        <v>16.627378180654802</v>
      </c>
      <c r="D25" s="24">
        <v>1.6755054181370781</v>
      </c>
      <c r="E25" s="24">
        <v>2.0218272831012314</v>
      </c>
      <c r="F25" s="23">
        <v>43344.390996230002</v>
      </c>
      <c r="G25" s="24">
        <v>26.071538070773499</v>
      </c>
      <c r="H25" s="24">
        <v>2.6147085199825568</v>
      </c>
      <c r="I25" s="24">
        <v>2.7406542340488755</v>
      </c>
      <c r="J25" s="23">
        <v>22213.802567350001</v>
      </c>
      <c r="K25" s="24">
        <v>1.7540553552651801</v>
      </c>
      <c r="L25" s="24">
        <v>-0.10846878677035932</v>
      </c>
      <c r="M25" s="24">
        <v>0.64779702672153405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43" customFormat="1" ht="20.100000000000001" customHeight="1">
      <c r="A26" s="20" t="s">
        <v>23</v>
      </c>
      <c r="B26" s="23">
        <v>21467.100365949998</v>
      </c>
      <c r="C26" s="24">
        <v>7.0485358200509154</v>
      </c>
      <c r="D26" s="24">
        <v>-3.3892846392276397</v>
      </c>
      <c r="E26" s="24">
        <v>0.71056236008561768</v>
      </c>
      <c r="F26" s="23">
        <v>16193.8140774</v>
      </c>
      <c r="G26" s="24">
        <v>10.984515697482706</v>
      </c>
      <c r="H26" s="24">
        <v>-3.3465749514023884</v>
      </c>
      <c r="I26" s="24">
        <v>0.9045458157152666</v>
      </c>
      <c r="J26" s="23">
        <v>5273.2862885499999</v>
      </c>
      <c r="K26" s="24">
        <v>-3.4648751121866326</v>
      </c>
      <c r="L26" s="24">
        <v>-3.5202068442385297</v>
      </c>
      <c r="M26" s="24">
        <v>0.11949035722172141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s="43" customFormat="1" ht="20.100000000000001" customHeight="1">
      <c r="A27" s="20" t="s">
        <v>24</v>
      </c>
      <c r="B27" s="23">
        <v>52349.792442749997</v>
      </c>
      <c r="C27" s="24">
        <v>9.323473057117809</v>
      </c>
      <c r="D27" s="24">
        <v>-1.1898910086073045</v>
      </c>
      <c r="E27" s="24">
        <v>1.3664548510423202</v>
      </c>
      <c r="F27" s="23">
        <v>26669.666537540001</v>
      </c>
      <c r="G27" s="24">
        <v>17.89742488221529</v>
      </c>
      <c r="H27" s="24">
        <v>-0.81921474961632157</v>
      </c>
      <c r="I27" s="24">
        <v>1.3332403387757523</v>
      </c>
      <c r="J27" s="23">
        <v>25680.125905209999</v>
      </c>
      <c r="K27" s="24">
        <v>1.6465070794870797</v>
      </c>
      <c r="L27" s="24">
        <v>-1.5719290758443805</v>
      </c>
      <c r="M27" s="24">
        <v>1.4009722852154454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43" customFormat="1" ht="20.100000000000001" customHeight="1">
      <c r="A28" s="20" t="s">
        <v>25</v>
      </c>
      <c r="B28" s="23">
        <v>29458.99563275</v>
      </c>
      <c r="C28" s="24">
        <v>17.093627838874255</v>
      </c>
      <c r="D28" s="24">
        <v>1.2915750745956984</v>
      </c>
      <c r="E28" s="24">
        <v>1.3937296814911662</v>
      </c>
      <c r="F28" s="23">
        <v>22066.020657780002</v>
      </c>
      <c r="G28" s="24">
        <v>23.333113270754225</v>
      </c>
      <c r="H28" s="24">
        <v>0.80433703872155604</v>
      </c>
      <c r="I28" s="24">
        <v>1.97453809243801</v>
      </c>
      <c r="J28" s="23">
        <v>7392.9749749700004</v>
      </c>
      <c r="K28" s="24">
        <v>1.7321779899891681</v>
      </c>
      <c r="L28" s="24">
        <v>2.7742677480734983</v>
      </c>
      <c r="M28" s="24">
        <v>-0.30113929374647341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43" customFormat="1" ht="20.100000000000001" customHeight="1">
      <c r="A29" s="20" t="s">
        <v>26</v>
      </c>
      <c r="B29" s="23">
        <v>16971.367468150002</v>
      </c>
      <c r="C29" s="24">
        <v>20.41685707455558</v>
      </c>
      <c r="D29" s="24">
        <v>1.5806272959951286</v>
      </c>
      <c r="E29" s="24">
        <v>2.117684004452741</v>
      </c>
      <c r="F29" s="23">
        <v>13295.1866309</v>
      </c>
      <c r="G29" s="24">
        <v>29.755492764744361</v>
      </c>
      <c r="H29" s="24">
        <v>2.6914523927244858</v>
      </c>
      <c r="I29" s="24">
        <v>2.861076608318271</v>
      </c>
      <c r="J29" s="23">
        <v>3676.18083725</v>
      </c>
      <c r="K29" s="24">
        <v>-4.4529554486447864</v>
      </c>
      <c r="L29" s="24">
        <v>-2.2436886475874331</v>
      </c>
      <c r="M29" s="24">
        <v>-0.48343439582733083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43" customFormat="1" ht="20.100000000000001" customHeight="1">
      <c r="A30" s="20" t="s">
        <v>27</v>
      </c>
      <c r="B30" s="23">
        <v>20065.033322259998</v>
      </c>
      <c r="C30" s="24">
        <v>20.941606361368301</v>
      </c>
      <c r="D30" s="24">
        <v>2.4232437694167146</v>
      </c>
      <c r="E30" s="24">
        <v>1.8800695234212839</v>
      </c>
      <c r="F30" s="23">
        <v>15814.681968209999</v>
      </c>
      <c r="G30" s="24">
        <v>29.079301549909587</v>
      </c>
      <c r="H30" s="24">
        <v>2.460398010641768</v>
      </c>
      <c r="I30" s="24">
        <v>1.9534110777966305</v>
      </c>
      <c r="J30" s="23">
        <v>4250.3513540499998</v>
      </c>
      <c r="K30" s="24">
        <v>-2.0378071491314103</v>
      </c>
      <c r="L30" s="24">
        <v>2.2852368240774581</v>
      </c>
      <c r="M30" s="24">
        <v>1.608104952776344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s="43" customFormat="1" ht="20.100000000000001" customHeight="1">
      <c r="A31" s="20" t="s">
        <v>28</v>
      </c>
      <c r="B31" s="23">
        <v>12448.250421070001</v>
      </c>
      <c r="C31" s="24">
        <v>13.763443964882342</v>
      </c>
      <c r="D31" s="24">
        <v>0.34089305258294189</v>
      </c>
      <c r="E31" s="24">
        <v>1.9446351841141194</v>
      </c>
      <c r="F31" s="23">
        <v>8841.3874461899995</v>
      </c>
      <c r="G31" s="24">
        <v>25.924168493983004</v>
      </c>
      <c r="H31" s="24">
        <v>1.2802497249289218</v>
      </c>
      <c r="I31" s="24">
        <v>2.5659447108118627</v>
      </c>
      <c r="J31" s="23">
        <v>3606.8629748799999</v>
      </c>
      <c r="K31" s="24">
        <v>-8.0122147149844665</v>
      </c>
      <c r="L31" s="24">
        <v>-1.8896537903659123</v>
      </c>
      <c r="M31" s="24">
        <v>0.45301387692279604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43" customFormat="1" ht="20.100000000000001" customHeight="1">
      <c r="A32" s="20" t="s">
        <v>29</v>
      </c>
      <c r="B32" s="23">
        <v>59495.975301530001</v>
      </c>
      <c r="C32" s="24">
        <v>10.778846303534124</v>
      </c>
      <c r="D32" s="24">
        <v>1.1084284408474616</v>
      </c>
      <c r="E32" s="24">
        <v>1.8643314776314526</v>
      </c>
      <c r="F32" s="23">
        <v>43208.169384389999</v>
      </c>
      <c r="G32" s="24">
        <v>14.402034792746136</v>
      </c>
      <c r="H32" s="24">
        <v>0.9989900638944107</v>
      </c>
      <c r="I32" s="24">
        <v>1.971174257350043</v>
      </c>
      <c r="J32" s="23">
        <v>16287.80591714</v>
      </c>
      <c r="K32" s="24">
        <v>2.1930273792570461</v>
      </c>
      <c r="L32" s="24">
        <v>1.3998981397105581</v>
      </c>
      <c r="M32" s="24">
        <v>1.5819815249374898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3" customFormat="1" ht="20.100000000000001" customHeight="1">
      <c r="A33" s="20" t="s">
        <v>30</v>
      </c>
      <c r="B33" s="23">
        <v>12846.49639412</v>
      </c>
      <c r="C33" s="24">
        <v>5.0276618432702804</v>
      </c>
      <c r="D33" s="24">
        <v>-0.77386097378779084</v>
      </c>
      <c r="E33" s="24">
        <v>0.96288058589802006</v>
      </c>
      <c r="F33" s="23">
        <v>9554.6457471199992</v>
      </c>
      <c r="G33" s="24">
        <v>10.087108451572007</v>
      </c>
      <c r="H33" s="24">
        <v>0.75930215321109529</v>
      </c>
      <c r="I33" s="24">
        <v>1.2867195154713471</v>
      </c>
      <c r="J33" s="23">
        <v>3291.8506470000002</v>
      </c>
      <c r="K33" s="24">
        <v>-7.3336126746197294</v>
      </c>
      <c r="L33" s="24">
        <v>-4.9708193895582724</v>
      </c>
      <c r="M33" s="24">
        <v>3.4553430981489441E-2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s="43" customFormat="1" ht="20.100000000000001" customHeight="1">
      <c r="A34" s="20" t="s">
        <v>31</v>
      </c>
      <c r="B34" s="23">
        <v>19646.313259390001</v>
      </c>
      <c r="C34" s="24">
        <v>17.674699004636125</v>
      </c>
      <c r="D34" s="24">
        <v>2.5706322792048582</v>
      </c>
      <c r="E34" s="24">
        <v>2.9607884704265359</v>
      </c>
      <c r="F34" s="23">
        <v>15318.859750379999</v>
      </c>
      <c r="G34" s="24">
        <v>28.479213234503732</v>
      </c>
      <c r="H34" s="24">
        <v>4.0978653644648375</v>
      </c>
      <c r="I34" s="24">
        <v>3.8083714517465097</v>
      </c>
      <c r="J34" s="23">
        <v>4327.4535090099998</v>
      </c>
      <c r="K34" s="24">
        <v>-9.3199726335790558</v>
      </c>
      <c r="L34" s="24">
        <v>-2.4933454296348003</v>
      </c>
      <c r="M34" s="24">
        <v>6.8502182692412816E-2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s="43" customFormat="1" ht="20.100000000000001" customHeight="1">
      <c r="A35" s="20" t="s">
        <v>32</v>
      </c>
      <c r="B35" s="23">
        <v>21339.98942704</v>
      </c>
      <c r="C35" s="24">
        <v>18.372628262888412</v>
      </c>
      <c r="D35" s="24">
        <v>0.13541236411063551</v>
      </c>
      <c r="E35" s="24">
        <v>1.7666862890262252</v>
      </c>
      <c r="F35" s="23">
        <v>16406.687404839999</v>
      </c>
      <c r="G35" s="24">
        <v>27.060657820705984</v>
      </c>
      <c r="H35" s="24">
        <v>0.43273341432863788</v>
      </c>
      <c r="I35" s="24">
        <v>2.0387513784955189</v>
      </c>
      <c r="J35" s="23">
        <v>4933.3020221999996</v>
      </c>
      <c r="K35" s="24">
        <v>-3.5583507096343681</v>
      </c>
      <c r="L35" s="24">
        <v>-0.84084960577152401</v>
      </c>
      <c r="M35" s="24">
        <v>0.87222309627577488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s="43" customFormat="1" ht="20.100000000000001" customHeight="1">
      <c r="A36" s="20" t="s">
        <v>33</v>
      </c>
      <c r="B36" s="23">
        <v>10063.43483652</v>
      </c>
      <c r="C36" s="24">
        <v>9.3769181926623304</v>
      </c>
      <c r="D36" s="24">
        <v>-1.4308967023503669</v>
      </c>
      <c r="E36" s="24">
        <v>2.0304902569353089</v>
      </c>
      <c r="F36" s="23">
        <v>7257.2449648499996</v>
      </c>
      <c r="G36" s="24">
        <v>20.460250602922798</v>
      </c>
      <c r="H36" s="24">
        <v>1.2242852069958303</v>
      </c>
      <c r="I36" s="24">
        <v>3.2071448015910846</v>
      </c>
      <c r="J36" s="23">
        <v>2806.1898716699998</v>
      </c>
      <c r="K36" s="24">
        <v>-11.646568635727675</v>
      </c>
      <c r="L36" s="24">
        <v>-7.6927124040875583</v>
      </c>
      <c r="M36" s="24">
        <v>-0.8916704661755972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s="43" customFormat="1" ht="20.100000000000001" customHeight="1">
      <c r="A37" s="108" t="s">
        <v>34</v>
      </c>
      <c r="B37" s="174">
        <v>19735.060314490001</v>
      </c>
      <c r="C37" s="175">
        <v>17.143653001712522</v>
      </c>
      <c r="D37" s="175">
        <v>0.30478534682407599</v>
      </c>
      <c r="E37" s="175">
        <v>1.1318393376270564</v>
      </c>
      <c r="F37" s="174">
        <v>15871.9043614</v>
      </c>
      <c r="G37" s="175">
        <v>23.272740380301443</v>
      </c>
      <c r="H37" s="175">
        <v>0.55770335284026373</v>
      </c>
      <c r="I37" s="175">
        <v>1.2872156950140408</v>
      </c>
      <c r="J37" s="174">
        <v>3863.1559530899999</v>
      </c>
      <c r="K37" s="175">
        <v>-2.7268377830877881</v>
      </c>
      <c r="L37" s="175">
        <v>-0.72112181516456531</v>
      </c>
      <c r="M37" s="175">
        <v>0.49844171658055814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s="43" customFormat="1" ht="15" customHeight="1">
      <c r="A38" s="22" t="s">
        <v>4</v>
      </c>
      <c r="B38" s="38"/>
      <c r="C38" s="39"/>
      <c r="D38" s="39"/>
      <c r="E38" s="39"/>
      <c r="F38" s="38"/>
      <c r="G38" s="39"/>
      <c r="H38" s="39"/>
      <c r="I38" s="39"/>
      <c r="J38" s="38"/>
      <c r="K38" s="39"/>
      <c r="L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s="40" customFormat="1" ht="15">
      <c r="A39" s="41" t="s">
        <v>95</v>
      </c>
    </row>
    <row r="40" spans="1:28" s="40" customFormat="1"/>
    <row r="41" spans="1:28" s="40" customFormat="1">
      <c r="B41" s="11"/>
    </row>
    <row r="42" spans="1:28" s="40" customFormat="1"/>
    <row r="43" spans="1:28" s="40" customFormat="1"/>
    <row r="44" spans="1:28" s="40" customFormat="1"/>
  </sheetData>
  <mergeCells count="19">
    <mergeCell ref="H7:H8"/>
    <mergeCell ref="J7:J8"/>
    <mergeCell ref="K7:K8"/>
    <mergeCell ref="L7:L8"/>
    <mergeCell ref="L1:M1"/>
    <mergeCell ref="M7:M8"/>
    <mergeCell ref="F6:I6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I7:I8"/>
    <mergeCell ref="G7:G8"/>
  </mergeCells>
  <hyperlinks>
    <hyperlink ref="A2" location="region!A2" display="Депозити домашніх господарств 1"/>
  </hyperlinks>
  <printOptions horizontalCentered="1"/>
  <pageMargins left="0.39370078740157483" right="0.19685039370078741" top="0.98425196850393704" bottom="0.59055118110236227" header="0.39370078740157483" footer="0.1968503937007874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40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9" customWidth="1"/>
    <col min="2" max="3" width="7.44140625" style="27" customWidth="1"/>
    <col min="4" max="4" width="9.109375" style="27"/>
    <col min="5" max="5" width="7.44140625" style="27" customWidth="1"/>
    <col min="6" max="6" width="7.88671875" style="27" customWidth="1"/>
    <col min="7" max="9" width="7.44140625" style="27" customWidth="1"/>
    <col min="10" max="10" width="9.109375" style="27"/>
    <col min="11" max="11" width="7.44140625" style="27" customWidth="1"/>
    <col min="12" max="12" width="7.88671875" style="27" customWidth="1"/>
    <col min="13" max="15" width="7.44140625" style="27" customWidth="1"/>
    <col min="16" max="16" width="9.109375" style="27"/>
    <col min="17" max="17" width="7.44140625" style="27" customWidth="1"/>
    <col min="18" max="18" width="7.88671875" style="27" customWidth="1"/>
    <col min="19" max="19" width="7.44140625" style="27" customWidth="1"/>
    <col min="20" max="234" width="9.109375" style="27"/>
    <col min="235" max="235" width="3" style="27" bestFit="1" customWidth="1"/>
    <col min="236" max="236" width="18.109375" style="27" customWidth="1"/>
    <col min="237" max="238" width="7.44140625" style="27" customWidth="1"/>
    <col min="239" max="239" width="9.109375" style="27"/>
    <col min="240" max="240" width="7.44140625" style="27" customWidth="1"/>
    <col min="241" max="241" width="7.88671875" style="27" customWidth="1"/>
    <col min="242" max="244" width="7.44140625" style="27" customWidth="1"/>
    <col min="245" max="245" width="9.109375" style="27"/>
    <col min="246" max="246" width="7.44140625" style="27" customWidth="1"/>
    <col min="247" max="247" width="7.88671875" style="27" customWidth="1"/>
    <col min="248" max="250" width="7.44140625" style="27" customWidth="1"/>
    <col min="251" max="251" width="9.109375" style="27"/>
    <col min="252" max="252" width="7.44140625" style="27" customWidth="1"/>
    <col min="253" max="253" width="7.88671875" style="27" customWidth="1"/>
    <col min="254" max="254" width="7.44140625" style="27" customWidth="1"/>
    <col min="255" max="490" width="9.109375" style="27"/>
    <col min="491" max="491" width="3" style="27" bestFit="1" customWidth="1"/>
    <col min="492" max="492" width="18.109375" style="27" customWidth="1"/>
    <col min="493" max="494" width="7.44140625" style="27" customWidth="1"/>
    <col min="495" max="495" width="9.109375" style="27"/>
    <col min="496" max="496" width="7.44140625" style="27" customWidth="1"/>
    <col min="497" max="497" width="7.88671875" style="27" customWidth="1"/>
    <col min="498" max="500" width="7.44140625" style="27" customWidth="1"/>
    <col min="501" max="501" width="9.109375" style="27"/>
    <col min="502" max="502" width="7.44140625" style="27" customWidth="1"/>
    <col min="503" max="503" width="7.88671875" style="27" customWidth="1"/>
    <col min="504" max="506" width="7.44140625" style="27" customWidth="1"/>
    <col min="507" max="507" width="9.109375" style="27"/>
    <col min="508" max="508" width="7.44140625" style="27" customWidth="1"/>
    <col min="509" max="509" width="7.88671875" style="27" customWidth="1"/>
    <col min="510" max="510" width="7.44140625" style="27" customWidth="1"/>
    <col min="511" max="746" width="9.109375" style="27"/>
    <col min="747" max="747" width="3" style="27" bestFit="1" customWidth="1"/>
    <col min="748" max="748" width="18.109375" style="27" customWidth="1"/>
    <col min="749" max="750" width="7.44140625" style="27" customWidth="1"/>
    <col min="751" max="751" width="9.109375" style="27"/>
    <col min="752" max="752" width="7.44140625" style="27" customWidth="1"/>
    <col min="753" max="753" width="7.88671875" style="27" customWidth="1"/>
    <col min="754" max="756" width="7.44140625" style="27" customWidth="1"/>
    <col min="757" max="757" width="9.109375" style="27"/>
    <col min="758" max="758" width="7.44140625" style="27" customWidth="1"/>
    <col min="759" max="759" width="7.88671875" style="27" customWidth="1"/>
    <col min="760" max="762" width="7.44140625" style="27" customWidth="1"/>
    <col min="763" max="763" width="9.109375" style="27"/>
    <col min="764" max="764" width="7.44140625" style="27" customWidth="1"/>
    <col min="765" max="765" width="7.88671875" style="27" customWidth="1"/>
    <col min="766" max="766" width="7.44140625" style="27" customWidth="1"/>
    <col min="767" max="1002" width="9.109375" style="27"/>
    <col min="1003" max="1003" width="3" style="27" bestFit="1" customWidth="1"/>
    <col min="1004" max="1004" width="18.109375" style="27" customWidth="1"/>
    <col min="1005" max="1006" width="7.44140625" style="27" customWidth="1"/>
    <col min="1007" max="1007" width="9.109375" style="27"/>
    <col min="1008" max="1008" width="7.44140625" style="27" customWidth="1"/>
    <col min="1009" max="1009" width="7.88671875" style="27" customWidth="1"/>
    <col min="1010" max="1012" width="7.44140625" style="27" customWidth="1"/>
    <col min="1013" max="1013" width="9.109375" style="27"/>
    <col min="1014" max="1014" width="7.44140625" style="27" customWidth="1"/>
    <col min="1015" max="1015" width="7.88671875" style="27" customWidth="1"/>
    <col min="1016" max="1018" width="7.44140625" style="27" customWidth="1"/>
    <col min="1019" max="1019" width="9.109375" style="27"/>
    <col min="1020" max="1020" width="7.44140625" style="27" customWidth="1"/>
    <col min="1021" max="1021" width="7.88671875" style="27" customWidth="1"/>
    <col min="1022" max="1022" width="7.44140625" style="27" customWidth="1"/>
    <col min="1023" max="1258" width="9.109375" style="27"/>
    <col min="1259" max="1259" width="3" style="27" bestFit="1" customWidth="1"/>
    <col min="1260" max="1260" width="18.109375" style="27" customWidth="1"/>
    <col min="1261" max="1262" width="7.44140625" style="27" customWidth="1"/>
    <col min="1263" max="1263" width="9.109375" style="27"/>
    <col min="1264" max="1264" width="7.44140625" style="27" customWidth="1"/>
    <col min="1265" max="1265" width="7.88671875" style="27" customWidth="1"/>
    <col min="1266" max="1268" width="7.44140625" style="27" customWidth="1"/>
    <col min="1269" max="1269" width="9.109375" style="27"/>
    <col min="1270" max="1270" width="7.44140625" style="27" customWidth="1"/>
    <col min="1271" max="1271" width="7.88671875" style="27" customWidth="1"/>
    <col min="1272" max="1274" width="7.44140625" style="27" customWidth="1"/>
    <col min="1275" max="1275" width="9.109375" style="27"/>
    <col min="1276" max="1276" width="7.44140625" style="27" customWidth="1"/>
    <col min="1277" max="1277" width="7.88671875" style="27" customWidth="1"/>
    <col min="1278" max="1278" width="7.44140625" style="27" customWidth="1"/>
    <col min="1279" max="1514" width="9.109375" style="27"/>
    <col min="1515" max="1515" width="3" style="27" bestFit="1" customWidth="1"/>
    <col min="1516" max="1516" width="18.109375" style="27" customWidth="1"/>
    <col min="1517" max="1518" width="7.44140625" style="27" customWidth="1"/>
    <col min="1519" max="1519" width="9.109375" style="27"/>
    <col min="1520" max="1520" width="7.44140625" style="27" customWidth="1"/>
    <col min="1521" max="1521" width="7.88671875" style="27" customWidth="1"/>
    <col min="1522" max="1524" width="7.44140625" style="27" customWidth="1"/>
    <col min="1525" max="1525" width="9.109375" style="27"/>
    <col min="1526" max="1526" width="7.44140625" style="27" customWidth="1"/>
    <col min="1527" max="1527" width="7.88671875" style="27" customWidth="1"/>
    <col min="1528" max="1530" width="7.44140625" style="27" customWidth="1"/>
    <col min="1531" max="1531" width="9.109375" style="27"/>
    <col min="1532" max="1532" width="7.44140625" style="27" customWidth="1"/>
    <col min="1533" max="1533" width="7.88671875" style="27" customWidth="1"/>
    <col min="1534" max="1534" width="7.44140625" style="27" customWidth="1"/>
    <col min="1535" max="1770" width="9.109375" style="27"/>
    <col min="1771" max="1771" width="3" style="27" bestFit="1" customWidth="1"/>
    <col min="1772" max="1772" width="18.109375" style="27" customWidth="1"/>
    <col min="1773" max="1774" width="7.44140625" style="27" customWidth="1"/>
    <col min="1775" max="1775" width="9.109375" style="27"/>
    <col min="1776" max="1776" width="7.44140625" style="27" customWidth="1"/>
    <col min="1777" max="1777" width="7.88671875" style="27" customWidth="1"/>
    <col min="1778" max="1780" width="7.44140625" style="27" customWidth="1"/>
    <col min="1781" max="1781" width="9.109375" style="27"/>
    <col min="1782" max="1782" width="7.44140625" style="27" customWidth="1"/>
    <col min="1783" max="1783" width="7.88671875" style="27" customWidth="1"/>
    <col min="1784" max="1786" width="7.44140625" style="27" customWidth="1"/>
    <col min="1787" max="1787" width="9.109375" style="27"/>
    <col min="1788" max="1788" width="7.44140625" style="27" customWidth="1"/>
    <col min="1789" max="1789" width="7.88671875" style="27" customWidth="1"/>
    <col min="1790" max="1790" width="7.44140625" style="27" customWidth="1"/>
    <col min="1791" max="2026" width="9.109375" style="27"/>
    <col min="2027" max="2027" width="3" style="27" bestFit="1" customWidth="1"/>
    <col min="2028" max="2028" width="18.109375" style="27" customWidth="1"/>
    <col min="2029" max="2030" width="7.44140625" style="27" customWidth="1"/>
    <col min="2031" max="2031" width="9.109375" style="27"/>
    <col min="2032" max="2032" width="7.44140625" style="27" customWidth="1"/>
    <col min="2033" max="2033" width="7.88671875" style="27" customWidth="1"/>
    <col min="2034" max="2036" width="7.44140625" style="27" customWidth="1"/>
    <col min="2037" max="2037" width="9.109375" style="27"/>
    <col min="2038" max="2038" width="7.44140625" style="27" customWidth="1"/>
    <col min="2039" max="2039" width="7.88671875" style="27" customWidth="1"/>
    <col min="2040" max="2042" width="7.44140625" style="27" customWidth="1"/>
    <col min="2043" max="2043" width="9.109375" style="27"/>
    <col min="2044" max="2044" width="7.44140625" style="27" customWidth="1"/>
    <col min="2045" max="2045" width="7.88671875" style="27" customWidth="1"/>
    <col min="2046" max="2046" width="7.44140625" style="27" customWidth="1"/>
    <col min="2047" max="2282" width="9.109375" style="27"/>
    <col min="2283" max="2283" width="3" style="27" bestFit="1" customWidth="1"/>
    <col min="2284" max="2284" width="18.109375" style="27" customWidth="1"/>
    <col min="2285" max="2286" width="7.44140625" style="27" customWidth="1"/>
    <col min="2287" max="2287" width="9.109375" style="27"/>
    <col min="2288" max="2288" width="7.44140625" style="27" customWidth="1"/>
    <col min="2289" max="2289" width="7.88671875" style="27" customWidth="1"/>
    <col min="2290" max="2292" width="7.44140625" style="27" customWidth="1"/>
    <col min="2293" max="2293" width="9.109375" style="27"/>
    <col min="2294" max="2294" width="7.44140625" style="27" customWidth="1"/>
    <col min="2295" max="2295" width="7.88671875" style="27" customWidth="1"/>
    <col min="2296" max="2298" width="7.44140625" style="27" customWidth="1"/>
    <col min="2299" max="2299" width="9.109375" style="27"/>
    <col min="2300" max="2300" width="7.44140625" style="27" customWidth="1"/>
    <col min="2301" max="2301" width="7.88671875" style="27" customWidth="1"/>
    <col min="2302" max="2302" width="7.44140625" style="27" customWidth="1"/>
    <col min="2303" max="2538" width="9.109375" style="27"/>
    <col min="2539" max="2539" width="3" style="27" bestFit="1" customWidth="1"/>
    <col min="2540" max="2540" width="18.109375" style="27" customWidth="1"/>
    <col min="2541" max="2542" width="7.44140625" style="27" customWidth="1"/>
    <col min="2543" max="2543" width="9.109375" style="27"/>
    <col min="2544" max="2544" width="7.44140625" style="27" customWidth="1"/>
    <col min="2545" max="2545" width="7.88671875" style="27" customWidth="1"/>
    <col min="2546" max="2548" width="7.44140625" style="27" customWidth="1"/>
    <col min="2549" max="2549" width="9.109375" style="27"/>
    <col min="2550" max="2550" width="7.44140625" style="27" customWidth="1"/>
    <col min="2551" max="2551" width="7.88671875" style="27" customWidth="1"/>
    <col min="2552" max="2554" width="7.44140625" style="27" customWidth="1"/>
    <col min="2555" max="2555" width="9.109375" style="27"/>
    <col min="2556" max="2556" width="7.44140625" style="27" customWidth="1"/>
    <col min="2557" max="2557" width="7.88671875" style="27" customWidth="1"/>
    <col min="2558" max="2558" width="7.44140625" style="27" customWidth="1"/>
    <col min="2559" max="2794" width="9.109375" style="27"/>
    <col min="2795" max="2795" width="3" style="27" bestFit="1" customWidth="1"/>
    <col min="2796" max="2796" width="18.109375" style="27" customWidth="1"/>
    <col min="2797" max="2798" width="7.44140625" style="27" customWidth="1"/>
    <col min="2799" max="2799" width="9.109375" style="27"/>
    <col min="2800" max="2800" width="7.44140625" style="27" customWidth="1"/>
    <col min="2801" max="2801" width="7.88671875" style="27" customWidth="1"/>
    <col min="2802" max="2804" width="7.44140625" style="27" customWidth="1"/>
    <col min="2805" max="2805" width="9.109375" style="27"/>
    <col min="2806" max="2806" width="7.44140625" style="27" customWidth="1"/>
    <col min="2807" max="2807" width="7.88671875" style="27" customWidth="1"/>
    <col min="2808" max="2810" width="7.44140625" style="27" customWidth="1"/>
    <col min="2811" max="2811" width="9.109375" style="27"/>
    <col min="2812" max="2812" width="7.44140625" style="27" customWidth="1"/>
    <col min="2813" max="2813" width="7.88671875" style="27" customWidth="1"/>
    <col min="2814" max="2814" width="7.44140625" style="27" customWidth="1"/>
    <col min="2815" max="3050" width="9.109375" style="27"/>
    <col min="3051" max="3051" width="3" style="27" bestFit="1" customWidth="1"/>
    <col min="3052" max="3052" width="18.109375" style="27" customWidth="1"/>
    <col min="3053" max="3054" width="7.44140625" style="27" customWidth="1"/>
    <col min="3055" max="3055" width="9.109375" style="27"/>
    <col min="3056" max="3056" width="7.44140625" style="27" customWidth="1"/>
    <col min="3057" max="3057" width="7.88671875" style="27" customWidth="1"/>
    <col min="3058" max="3060" width="7.44140625" style="27" customWidth="1"/>
    <col min="3061" max="3061" width="9.109375" style="27"/>
    <col min="3062" max="3062" width="7.44140625" style="27" customWidth="1"/>
    <col min="3063" max="3063" width="7.88671875" style="27" customWidth="1"/>
    <col min="3064" max="3066" width="7.44140625" style="27" customWidth="1"/>
    <col min="3067" max="3067" width="9.109375" style="27"/>
    <col min="3068" max="3068" width="7.44140625" style="27" customWidth="1"/>
    <col min="3069" max="3069" width="7.88671875" style="27" customWidth="1"/>
    <col min="3070" max="3070" width="7.44140625" style="27" customWidth="1"/>
    <col min="3071" max="3306" width="9.109375" style="27"/>
    <col min="3307" max="3307" width="3" style="27" bestFit="1" customWidth="1"/>
    <col min="3308" max="3308" width="18.109375" style="27" customWidth="1"/>
    <col min="3309" max="3310" width="7.44140625" style="27" customWidth="1"/>
    <col min="3311" max="3311" width="9.109375" style="27"/>
    <col min="3312" max="3312" width="7.44140625" style="27" customWidth="1"/>
    <col min="3313" max="3313" width="7.88671875" style="27" customWidth="1"/>
    <col min="3314" max="3316" width="7.44140625" style="27" customWidth="1"/>
    <col min="3317" max="3317" width="9.109375" style="27"/>
    <col min="3318" max="3318" width="7.44140625" style="27" customWidth="1"/>
    <col min="3319" max="3319" width="7.88671875" style="27" customWidth="1"/>
    <col min="3320" max="3322" width="7.44140625" style="27" customWidth="1"/>
    <col min="3323" max="3323" width="9.109375" style="27"/>
    <col min="3324" max="3324" width="7.44140625" style="27" customWidth="1"/>
    <col min="3325" max="3325" width="7.88671875" style="27" customWidth="1"/>
    <col min="3326" max="3326" width="7.44140625" style="27" customWidth="1"/>
    <col min="3327" max="3562" width="9.109375" style="27"/>
    <col min="3563" max="3563" width="3" style="27" bestFit="1" customWidth="1"/>
    <col min="3564" max="3564" width="18.109375" style="27" customWidth="1"/>
    <col min="3565" max="3566" width="7.44140625" style="27" customWidth="1"/>
    <col min="3567" max="3567" width="9.109375" style="27"/>
    <col min="3568" max="3568" width="7.44140625" style="27" customWidth="1"/>
    <col min="3569" max="3569" width="7.88671875" style="27" customWidth="1"/>
    <col min="3570" max="3572" width="7.44140625" style="27" customWidth="1"/>
    <col min="3573" max="3573" width="9.109375" style="27"/>
    <col min="3574" max="3574" width="7.44140625" style="27" customWidth="1"/>
    <col min="3575" max="3575" width="7.88671875" style="27" customWidth="1"/>
    <col min="3576" max="3578" width="7.44140625" style="27" customWidth="1"/>
    <col min="3579" max="3579" width="9.109375" style="27"/>
    <col min="3580" max="3580" width="7.44140625" style="27" customWidth="1"/>
    <col min="3581" max="3581" width="7.88671875" style="27" customWidth="1"/>
    <col min="3582" max="3582" width="7.44140625" style="27" customWidth="1"/>
    <col min="3583" max="3818" width="9.109375" style="27"/>
    <col min="3819" max="3819" width="3" style="27" bestFit="1" customWidth="1"/>
    <col min="3820" max="3820" width="18.109375" style="27" customWidth="1"/>
    <col min="3821" max="3822" width="7.44140625" style="27" customWidth="1"/>
    <col min="3823" max="3823" width="9.109375" style="27"/>
    <col min="3824" max="3824" width="7.44140625" style="27" customWidth="1"/>
    <col min="3825" max="3825" width="7.88671875" style="27" customWidth="1"/>
    <col min="3826" max="3828" width="7.44140625" style="27" customWidth="1"/>
    <col min="3829" max="3829" width="9.109375" style="27"/>
    <col min="3830" max="3830" width="7.44140625" style="27" customWidth="1"/>
    <col min="3831" max="3831" width="7.88671875" style="27" customWidth="1"/>
    <col min="3832" max="3834" width="7.44140625" style="27" customWidth="1"/>
    <col min="3835" max="3835" width="9.109375" style="27"/>
    <col min="3836" max="3836" width="7.44140625" style="27" customWidth="1"/>
    <col min="3837" max="3837" width="7.88671875" style="27" customWidth="1"/>
    <col min="3838" max="3838" width="7.44140625" style="27" customWidth="1"/>
    <col min="3839" max="4074" width="9.109375" style="27"/>
    <col min="4075" max="4075" width="3" style="27" bestFit="1" customWidth="1"/>
    <col min="4076" max="4076" width="18.109375" style="27" customWidth="1"/>
    <col min="4077" max="4078" width="7.44140625" style="27" customWidth="1"/>
    <col min="4079" max="4079" width="9.109375" style="27"/>
    <col min="4080" max="4080" width="7.44140625" style="27" customWidth="1"/>
    <col min="4081" max="4081" width="7.88671875" style="27" customWidth="1"/>
    <col min="4082" max="4084" width="7.44140625" style="27" customWidth="1"/>
    <col min="4085" max="4085" width="9.109375" style="27"/>
    <col min="4086" max="4086" width="7.44140625" style="27" customWidth="1"/>
    <col min="4087" max="4087" width="7.88671875" style="27" customWidth="1"/>
    <col min="4088" max="4090" width="7.44140625" style="27" customWidth="1"/>
    <col min="4091" max="4091" width="9.109375" style="27"/>
    <col min="4092" max="4092" width="7.44140625" style="27" customWidth="1"/>
    <col min="4093" max="4093" width="7.88671875" style="27" customWidth="1"/>
    <col min="4094" max="4094" width="7.44140625" style="27" customWidth="1"/>
    <col min="4095" max="4330" width="9.109375" style="27"/>
    <col min="4331" max="4331" width="3" style="27" bestFit="1" customWidth="1"/>
    <col min="4332" max="4332" width="18.109375" style="27" customWidth="1"/>
    <col min="4333" max="4334" width="7.44140625" style="27" customWidth="1"/>
    <col min="4335" max="4335" width="9.109375" style="27"/>
    <col min="4336" max="4336" width="7.44140625" style="27" customWidth="1"/>
    <col min="4337" max="4337" width="7.88671875" style="27" customWidth="1"/>
    <col min="4338" max="4340" width="7.44140625" style="27" customWidth="1"/>
    <col min="4341" max="4341" width="9.109375" style="27"/>
    <col min="4342" max="4342" width="7.44140625" style="27" customWidth="1"/>
    <col min="4343" max="4343" width="7.88671875" style="27" customWidth="1"/>
    <col min="4344" max="4346" width="7.44140625" style="27" customWidth="1"/>
    <col min="4347" max="4347" width="9.109375" style="27"/>
    <col min="4348" max="4348" width="7.44140625" style="27" customWidth="1"/>
    <col min="4349" max="4349" width="7.88671875" style="27" customWidth="1"/>
    <col min="4350" max="4350" width="7.44140625" style="27" customWidth="1"/>
    <col min="4351" max="4586" width="9.109375" style="27"/>
    <col min="4587" max="4587" width="3" style="27" bestFit="1" customWidth="1"/>
    <col min="4588" max="4588" width="18.109375" style="27" customWidth="1"/>
    <col min="4589" max="4590" width="7.44140625" style="27" customWidth="1"/>
    <col min="4591" max="4591" width="9.109375" style="27"/>
    <col min="4592" max="4592" width="7.44140625" style="27" customWidth="1"/>
    <col min="4593" max="4593" width="7.88671875" style="27" customWidth="1"/>
    <col min="4594" max="4596" width="7.44140625" style="27" customWidth="1"/>
    <col min="4597" max="4597" width="9.109375" style="27"/>
    <col min="4598" max="4598" width="7.44140625" style="27" customWidth="1"/>
    <col min="4599" max="4599" width="7.88671875" style="27" customWidth="1"/>
    <col min="4600" max="4602" width="7.44140625" style="27" customWidth="1"/>
    <col min="4603" max="4603" width="9.109375" style="27"/>
    <col min="4604" max="4604" width="7.44140625" style="27" customWidth="1"/>
    <col min="4605" max="4605" width="7.88671875" style="27" customWidth="1"/>
    <col min="4606" max="4606" width="7.44140625" style="27" customWidth="1"/>
    <col min="4607" max="4842" width="9.109375" style="27"/>
    <col min="4843" max="4843" width="3" style="27" bestFit="1" customWidth="1"/>
    <col min="4844" max="4844" width="18.109375" style="27" customWidth="1"/>
    <col min="4845" max="4846" width="7.44140625" style="27" customWidth="1"/>
    <col min="4847" max="4847" width="9.109375" style="27"/>
    <col min="4848" max="4848" width="7.44140625" style="27" customWidth="1"/>
    <col min="4849" max="4849" width="7.88671875" style="27" customWidth="1"/>
    <col min="4850" max="4852" width="7.44140625" style="27" customWidth="1"/>
    <col min="4853" max="4853" width="9.109375" style="27"/>
    <col min="4854" max="4854" width="7.44140625" style="27" customWidth="1"/>
    <col min="4855" max="4855" width="7.88671875" style="27" customWidth="1"/>
    <col min="4856" max="4858" width="7.44140625" style="27" customWidth="1"/>
    <col min="4859" max="4859" width="9.109375" style="27"/>
    <col min="4860" max="4860" width="7.44140625" style="27" customWidth="1"/>
    <col min="4861" max="4861" width="7.88671875" style="27" customWidth="1"/>
    <col min="4862" max="4862" width="7.44140625" style="27" customWidth="1"/>
    <col min="4863" max="5098" width="9.109375" style="27"/>
    <col min="5099" max="5099" width="3" style="27" bestFit="1" customWidth="1"/>
    <col min="5100" max="5100" width="18.109375" style="27" customWidth="1"/>
    <col min="5101" max="5102" width="7.44140625" style="27" customWidth="1"/>
    <col min="5103" max="5103" width="9.109375" style="27"/>
    <col min="5104" max="5104" width="7.44140625" style="27" customWidth="1"/>
    <col min="5105" max="5105" width="7.88671875" style="27" customWidth="1"/>
    <col min="5106" max="5108" width="7.44140625" style="27" customWidth="1"/>
    <col min="5109" max="5109" width="9.109375" style="27"/>
    <col min="5110" max="5110" width="7.44140625" style="27" customWidth="1"/>
    <col min="5111" max="5111" width="7.88671875" style="27" customWidth="1"/>
    <col min="5112" max="5114" width="7.44140625" style="27" customWidth="1"/>
    <col min="5115" max="5115" width="9.109375" style="27"/>
    <col min="5116" max="5116" width="7.44140625" style="27" customWidth="1"/>
    <col min="5117" max="5117" width="7.88671875" style="27" customWidth="1"/>
    <col min="5118" max="5118" width="7.44140625" style="27" customWidth="1"/>
    <col min="5119" max="5354" width="9.109375" style="27"/>
    <col min="5355" max="5355" width="3" style="27" bestFit="1" customWidth="1"/>
    <col min="5356" max="5356" width="18.109375" style="27" customWidth="1"/>
    <col min="5357" max="5358" width="7.44140625" style="27" customWidth="1"/>
    <col min="5359" max="5359" width="9.109375" style="27"/>
    <col min="5360" max="5360" width="7.44140625" style="27" customWidth="1"/>
    <col min="5361" max="5361" width="7.88671875" style="27" customWidth="1"/>
    <col min="5362" max="5364" width="7.44140625" style="27" customWidth="1"/>
    <col min="5365" max="5365" width="9.109375" style="27"/>
    <col min="5366" max="5366" width="7.44140625" style="27" customWidth="1"/>
    <col min="5367" max="5367" width="7.88671875" style="27" customWidth="1"/>
    <col min="5368" max="5370" width="7.44140625" style="27" customWidth="1"/>
    <col min="5371" max="5371" width="9.109375" style="27"/>
    <col min="5372" max="5372" width="7.44140625" style="27" customWidth="1"/>
    <col min="5373" max="5373" width="7.88671875" style="27" customWidth="1"/>
    <col min="5374" max="5374" width="7.44140625" style="27" customWidth="1"/>
    <col min="5375" max="5610" width="9.109375" style="27"/>
    <col min="5611" max="5611" width="3" style="27" bestFit="1" customWidth="1"/>
    <col min="5612" max="5612" width="18.109375" style="27" customWidth="1"/>
    <col min="5613" max="5614" width="7.44140625" style="27" customWidth="1"/>
    <col min="5615" max="5615" width="9.109375" style="27"/>
    <col min="5616" max="5616" width="7.44140625" style="27" customWidth="1"/>
    <col min="5617" max="5617" width="7.88671875" style="27" customWidth="1"/>
    <col min="5618" max="5620" width="7.44140625" style="27" customWidth="1"/>
    <col min="5621" max="5621" width="9.109375" style="27"/>
    <col min="5622" max="5622" width="7.44140625" style="27" customWidth="1"/>
    <col min="5623" max="5623" width="7.88671875" style="27" customWidth="1"/>
    <col min="5624" max="5626" width="7.44140625" style="27" customWidth="1"/>
    <col min="5627" max="5627" width="9.109375" style="27"/>
    <col min="5628" max="5628" width="7.44140625" style="27" customWidth="1"/>
    <col min="5629" max="5629" width="7.88671875" style="27" customWidth="1"/>
    <col min="5630" max="5630" width="7.44140625" style="27" customWidth="1"/>
    <col min="5631" max="5866" width="9.109375" style="27"/>
    <col min="5867" max="5867" width="3" style="27" bestFit="1" customWidth="1"/>
    <col min="5868" max="5868" width="18.109375" style="27" customWidth="1"/>
    <col min="5869" max="5870" width="7.44140625" style="27" customWidth="1"/>
    <col min="5871" max="5871" width="9.109375" style="27"/>
    <col min="5872" max="5872" width="7.44140625" style="27" customWidth="1"/>
    <col min="5873" max="5873" width="7.88671875" style="27" customWidth="1"/>
    <col min="5874" max="5876" width="7.44140625" style="27" customWidth="1"/>
    <col min="5877" max="5877" width="9.109375" style="27"/>
    <col min="5878" max="5878" width="7.44140625" style="27" customWidth="1"/>
    <col min="5879" max="5879" width="7.88671875" style="27" customWidth="1"/>
    <col min="5880" max="5882" width="7.44140625" style="27" customWidth="1"/>
    <col min="5883" max="5883" width="9.109375" style="27"/>
    <col min="5884" max="5884" width="7.44140625" style="27" customWidth="1"/>
    <col min="5885" max="5885" width="7.88671875" style="27" customWidth="1"/>
    <col min="5886" max="5886" width="7.44140625" style="27" customWidth="1"/>
    <col min="5887" max="6122" width="9.109375" style="27"/>
    <col min="6123" max="6123" width="3" style="27" bestFit="1" customWidth="1"/>
    <col min="6124" max="6124" width="18.109375" style="27" customWidth="1"/>
    <col min="6125" max="6126" width="7.44140625" style="27" customWidth="1"/>
    <col min="6127" max="6127" width="9.109375" style="27"/>
    <col min="6128" max="6128" width="7.44140625" style="27" customWidth="1"/>
    <col min="6129" max="6129" width="7.88671875" style="27" customWidth="1"/>
    <col min="6130" max="6132" width="7.44140625" style="27" customWidth="1"/>
    <col min="6133" max="6133" width="9.109375" style="27"/>
    <col min="6134" max="6134" width="7.44140625" style="27" customWidth="1"/>
    <col min="6135" max="6135" width="7.88671875" style="27" customWidth="1"/>
    <col min="6136" max="6138" width="7.44140625" style="27" customWidth="1"/>
    <col min="6139" max="6139" width="9.109375" style="27"/>
    <col min="6140" max="6140" width="7.44140625" style="27" customWidth="1"/>
    <col min="6141" max="6141" width="7.88671875" style="27" customWidth="1"/>
    <col min="6142" max="6142" width="7.44140625" style="27" customWidth="1"/>
    <col min="6143" max="6378" width="9.109375" style="27"/>
    <col min="6379" max="6379" width="3" style="27" bestFit="1" customWidth="1"/>
    <col min="6380" max="6380" width="18.109375" style="27" customWidth="1"/>
    <col min="6381" max="6382" width="7.44140625" style="27" customWidth="1"/>
    <col min="6383" max="6383" width="9.109375" style="27"/>
    <col min="6384" max="6384" width="7.44140625" style="27" customWidth="1"/>
    <col min="6385" max="6385" width="7.88671875" style="27" customWidth="1"/>
    <col min="6386" max="6388" width="7.44140625" style="27" customWidth="1"/>
    <col min="6389" max="6389" width="9.109375" style="27"/>
    <col min="6390" max="6390" width="7.44140625" style="27" customWidth="1"/>
    <col min="6391" max="6391" width="7.88671875" style="27" customWidth="1"/>
    <col min="6392" max="6394" width="7.44140625" style="27" customWidth="1"/>
    <col min="6395" max="6395" width="9.109375" style="27"/>
    <col min="6396" max="6396" width="7.44140625" style="27" customWidth="1"/>
    <col min="6397" max="6397" width="7.88671875" style="27" customWidth="1"/>
    <col min="6398" max="6398" width="7.44140625" style="27" customWidth="1"/>
    <col min="6399" max="6634" width="9.109375" style="27"/>
    <col min="6635" max="6635" width="3" style="27" bestFit="1" customWidth="1"/>
    <col min="6636" max="6636" width="18.109375" style="27" customWidth="1"/>
    <col min="6637" max="6638" width="7.44140625" style="27" customWidth="1"/>
    <col min="6639" max="6639" width="9.109375" style="27"/>
    <col min="6640" max="6640" width="7.44140625" style="27" customWidth="1"/>
    <col min="6641" max="6641" width="7.88671875" style="27" customWidth="1"/>
    <col min="6642" max="6644" width="7.44140625" style="27" customWidth="1"/>
    <col min="6645" max="6645" width="9.109375" style="27"/>
    <col min="6646" max="6646" width="7.44140625" style="27" customWidth="1"/>
    <col min="6647" max="6647" width="7.88671875" style="27" customWidth="1"/>
    <col min="6648" max="6650" width="7.44140625" style="27" customWidth="1"/>
    <col min="6651" max="6651" width="9.109375" style="27"/>
    <col min="6652" max="6652" width="7.44140625" style="27" customWidth="1"/>
    <col min="6653" max="6653" width="7.88671875" style="27" customWidth="1"/>
    <col min="6654" max="6654" width="7.44140625" style="27" customWidth="1"/>
    <col min="6655" max="6890" width="9.109375" style="27"/>
    <col min="6891" max="6891" width="3" style="27" bestFit="1" customWidth="1"/>
    <col min="6892" max="6892" width="18.109375" style="27" customWidth="1"/>
    <col min="6893" max="6894" width="7.44140625" style="27" customWidth="1"/>
    <col min="6895" max="6895" width="9.109375" style="27"/>
    <col min="6896" max="6896" width="7.44140625" style="27" customWidth="1"/>
    <col min="6897" max="6897" width="7.88671875" style="27" customWidth="1"/>
    <col min="6898" max="6900" width="7.44140625" style="27" customWidth="1"/>
    <col min="6901" max="6901" width="9.109375" style="27"/>
    <col min="6902" max="6902" width="7.44140625" style="27" customWidth="1"/>
    <col min="6903" max="6903" width="7.88671875" style="27" customWidth="1"/>
    <col min="6904" max="6906" width="7.44140625" style="27" customWidth="1"/>
    <col min="6907" max="6907" width="9.109375" style="27"/>
    <col min="6908" max="6908" width="7.44140625" style="27" customWidth="1"/>
    <col min="6909" max="6909" width="7.88671875" style="27" customWidth="1"/>
    <col min="6910" max="6910" width="7.44140625" style="27" customWidth="1"/>
    <col min="6911" max="7146" width="9.109375" style="27"/>
    <col min="7147" max="7147" width="3" style="27" bestFit="1" customWidth="1"/>
    <col min="7148" max="7148" width="18.109375" style="27" customWidth="1"/>
    <col min="7149" max="7150" width="7.44140625" style="27" customWidth="1"/>
    <col min="7151" max="7151" width="9.109375" style="27"/>
    <col min="7152" max="7152" width="7.44140625" style="27" customWidth="1"/>
    <col min="7153" max="7153" width="7.88671875" style="27" customWidth="1"/>
    <col min="7154" max="7156" width="7.44140625" style="27" customWidth="1"/>
    <col min="7157" max="7157" width="9.109375" style="27"/>
    <col min="7158" max="7158" width="7.44140625" style="27" customWidth="1"/>
    <col min="7159" max="7159" width="7.88671875" style="27" customWidth="1"/>
    <col min="7160" max="7162" width="7.44140625" style="27" customWidth="1"/>
    <col min="7163" max="7163" width="9.109375" style="27"/>
    <col min="7164" max="7164" width="7.44140625" style="27" customWidth="1"/>
    <col min="7165" max="7165" width="7.88671875" style="27" customWidth="1"/>
    <col min="7166" max="7166" width="7.44140625" style="27" customWidth="1"/>
    <col min="7167" max="7402" width="9.109375" style="27"/>
    <col min="7403" max="7403" width="3" style="27" bestFit="1" customWidth="1"/>
    <col min="7404" max="7404" width="18.109375" style="27" customWidth="1"/>
    <col min="7405" max="7406" width="7.44140625" style="27" customWidth="1"/>
    <col min="7407" max="7407" width="9.109375" style="27"/>
    <col min="7408" max="7408" width="7.44140625" style="27" customWidth="1"/>
    <col min="7409" max="7409" width="7.88671875" style="27" customWidth="1"/>
    <col min="7410" max="7412" width="7.44140625" style="27" customWidth="1"/>
    <col min="7413" max="7413" width="9.109375" style="27"/>
    <col min="7414" max="7414" width="7.44140625" style="27" customWidth="1"/>
    <col min="7415" max="7415" width="7.88671875" style="27" customWidth="1"/>
    <col min="7416" max="7418" width="7.44140625" style="27" customWidth="1"/>
    <col min="7419" max="7419" width="9.109375" style="27"/>
    <col min="7420" max="7420" width="7.44140625" style="27" customWidth="1"/>
    <col min="7421" max="7421" width="7.88671875" style="27" customWidth="1"/>
    <col min="7422" max="7422" width="7.44140625" style="27" customWidth="1"/>
    <col min="7423" max="7658" width="9.109375" style="27"/>
    <col min="7659" max="7659" width="3" style="27" bestFit="1" customWidth="1"/>
    <col min="7660" max="7660" width="18.109375" style="27" customWidth="1"/>
    <col min="7661" max="7662" width="7.44140625" style="27" customWidth="1"/>
    <col min="7663" max="7663" width="9.109375" style="27"/>
    <col min="7664" max="7664" width="7.44140625" style="27" customWidth="1"/>
    <col min="7665" max="7665" width="7.88671875" style="27" customWidth="1"/>
    <col min="7666" max="7668" width="7.44140625" style="27" customWidth="1"/>
    <col min="7669" max="7669" width="9.109375" style="27"/>
    <col min="7670" max="7670" width="7.44140625" style="27" customWidth="1"/>
    <col min="7671" max="7671" width="7.88671875" style="27" customWidth="1"/>
    <col min="7672" max="7674" width="7.44140625" style="27" customWidth="1"/>
    <col min="7675" max="7675" width="9.109375" style="27"/>
    <col min="7676" max="7676" width="7.44140625" style="27" customWidth="1"/>
    <col min="7677" max="7677" width="7.88671875" style="27" customWidth="1"/>
    <col min="7678" max="7678" width="7.44140625" style="27" customWidth="1"/>
    <col min="7679" max="7914" width="9.109375" style="27"/>
    <col min="7915" max="7915" width="3" style="27" bestFit="1" customWidth="1"/>
    <col min="7916" max="7916" width="18.109375" style="27" customWidth="1"/>
    <col min="7917" max="7918" width="7.44140625" style="27" customWidth="1"/>
    <col min="7919" max="7919" width="9.109375" style="27"/>
    <col min="7920" max="7920" width="7.44140625" style="27" customWidth="1"/>
    <col min="7921" max="7921" width="7.88671875" style="27" customWidth="1"/>
    <col min="7922" max="7924" width="7.44140625" style="27" customWidth="1"/>
    <col min="7925" max="7925" width="9.109375" style="27"/>
    <col min="7926" max="7926" width="7.44140625" style="27" customWidth="1"/>
    <col min="7927" max="7927" width="7.88671875" style="27" customWidth="1"/>
    <col min="7928" max="7930" width="7.44140625" style="27" customWidth="1"/>
    <col min="7931" max="7931" width="9.109375" style="27"/>
    <col min="7932" max="7932" width="7.44140625" style="27" customWidth="1"/>
    <col min="7933" max="7933" width="7.88671875" style="27" customWidth="1"/>
    <col min="7934" max="7934" width="7.44140625" style="27" customWidth="1"/>
    <col min="7935" max="8170" width="9.109375" style="27"/>
    <col min="8171" max="8171" width="3" style="27" bestFit="1" customWidth="1"/>
    <col min="8172" max="8172" width="18.109375" style="27" customWidth="1"/>
    <col min="8173" max="8174" width="7.44140625" style="27" customWidth="1"/>
    <col min="8175" max="8175" width="9.109375" style="27"/>
    <col min="8176" max="8176" width="7.44140625" style="27" customWidth="1"/>
    <col min="8177" max="8177" width="7.88671875" style="27" customWidth="1"/>
    <col min="8178" max="8180" width="7.44140625" style="27" customWidth="1"/>
    <col min="8181" max="8181" width="9.109375" style="27"/>
    <col min="8182" max="8182" width="7.44140625" style="27" customWidth="1"/>
    <col min="8183" max="8183" width="7.88671875" style="27" customWidth="1"/>
    <col min="8184" max="8186" width="7.44140625" style="27" customWidth="1"/>
    <col min="8187" max="8187" width="9.109375" style="27"/>
    <col min="8188" max="8188" width="7.44140625" style="27" customWidth="1"/>
    <col min="8189" max="8189" width="7.88671875" style="27" customWidth="1"/>
    <col min="8190" max="8190" width="7.44140625" style="27" customWidth="1"/>
    <col min="8191" max="8426" width="9.109375" style="27"/>
    <col min="8427" max="8427" width="3" style="27" bestFit="1" customWidth="1"/>
    <col min="8428" max="8428" width="18.109375" style="27" customWidth="1"/>
    <col min="8429" max="8430" width="7.44140625" style="27" customWidth="1"/>
    <col min="8431" max="8431" width="9.109375" style="27"/>
    <col min="8432" max="8432" width="7.44140625" style="27" customWidth="1"/>
    <col min="8433" max="8433" width="7.88671875" style="27" customWidth="1"/>
    <col min="8434" max="8436" width="7.44140625" style="27" customWidth="1"/>
    <col min="8437" max="8437" width="9.109375" style="27"/>
    <col min="8438" max="8438" width="7.44140625" style="27" customWidth="1"/>
    <col min="8439" max="8439" width="7.88671875" style="27" customWidth="1"/>
    <col min="8440" max="8442" width="7.44140625" style="27" customWidth="1"/>
    <col min="8443" max="8443" width="9.109375" style="27"/>
    <col min="8444" max="8444" width="7.44140625" style="27" customWidth="1"/>
    <col min="8445" max="8445" width="7.88671875" style="27" customWidth="1"/>
    <col min="8446" max="8446" width="7.44140625" style="27" customWidth="1"/>
    <col min="8447" max="8682" width="9.109375" style="27"/>
    <col min="8683" max="8683" width="3" style="27" bestFit="1" customWidth="1"/>
    <col min="8684" max="8684" width="18.109375" style="27" customWidth="1"/>
    <col min="8685" max="8686" width="7.44140625" style="27" customWidth="1"/>
    <col min="8687" max="8687" width="9.109375" style="27"/>
    <col min="8688" max="8688" width="7.44140625" style="27" customWidth="1"/>
    <col min="8689" max="8689" width="7.88671875" style="27" customWidth="1"/>
    <col min="8690" max="8692" width="7.44140625" style="27" customWidth="1"/>
    <col min="8693" max="8693" width="9.109375" style="27"/>
    <col min="8694" max="8694" width="7.44140625" style="27" customWidth="1"/>
    <col min="8695" max="8695" width="7.88671875" style="27" customWidth="1"/>
    <col min="8696" max="8698" width="7.44140625" style="27" customWidth="1"/>
    <col min="8699" max="8699" width="9.109375" style="27"/>
    <col min="8700" max="8700" width="7.44140625" style="27" customWidth="1"/>
    <col min="8701" max="8701" width="7.88671875" style="27" customWidth="1"/>
    <col min="8702" max="8702" width="7.44140625" style="27" customWidth="1"/>
    <col min="8703" max="8938" width="9.109375" style="27"/>
    <col min="8939" max="8939" width="3" style="27" bestFit="1" customWidth="1"/>
    <col min="8940" max="8940" width="18.109375" style="27" customWidth="1"/>
    <col min="8941" max="8942" width="7.44140625" style="27" customWidth="1"/>
    <col min="8943" max="8943" width="9.109375" style="27"/>
    <col min="8944" max="8944" width="7.44140625" style="27" customWidth="1"/>
    <col min="8945" max="8945" width="7.88671875" style="27" customWidth="1"/>
    <col min="8946" max="8948" width="7.44140625" style="27" customWidth="1"/>
    <col min="8949" max="8949" width="9.109375" style="27"/>
    <col min="8950" max="8950" width="7.44140625" style="27" customWidth="1"/>
    <col min="8951" max="8951" width="7.88671875" style="27" customWidth="1"/>
    <col min="8952" max="8954" width="7.44140625" style="27" customWidth="1"/>
    <col min="8955" max="8955" width="9.109375" style="27"/>
    <col min="8956" max="8956" width="7.44140625" style="27" customWidth="1"/>
    <col min="8957" max="8957" width="7.88671875" style="27" customWidth="1"/>
    <col min="8958" max="8958" width="7.44140625" style="27" customWidth="1"/>
    <col min="8959" max="9194" width="9.109375" style="27"/>
    <col min="9195" max="9195" width="3" style="27" bestFit="1" customWidth="1"/>
    <col min="9196" max="9196" width="18.109375" style="27" customWidth="1"/>
    <col min="9197" max="9198" width="7.44140625" style="27" customWidth="1"/>
    <col min="9199" max="9199" width="9.109375" style="27"/>
    <col min="9200" max="9200" width="7.44140625" style="27" customWidth="1"/>
    <col min="9201" max="9201" width="7.88671875" style="27" customWidth="1"/>
    <col min="9202" max="9204" width="7.44140625" style="27" customWidth="1"/>
    <col min="9205" max="9205" width="9.109375" style="27"/>
    <col min="9206" max="9206" width="7.44140625" style="27" customWidth="1"/>
    <col min="9207" max="9207" width="7.88671875" style="27" customWidth="1"/>
    <col min="9208" max="9210" width="7.44140625" style="27" customWidth="1"/>
    <col min="9211" max="9211" width="9.109375" style="27"/>
    <col min="9212" max="9212" width="7.44140625" style="27" customWidth="1"/>
    <col min="9213" max="9213" width="7.88671875" style="27" customWidth="1"/>
    <col min="9214" max="9214" width="7.44140625" style="27" customWidth="1"/>
    <col min="9215" max="9450" width="9.109375" style="27"/>
    <col min="9451" max="9451" width="3" style="27" bestFit="1" customWidth="1"/>
    <col min="9452" max="9452" width="18.109375" style="27" customWidth="1"/>
    <col min="9453" max="9454" width="7.44140625" style="27" customWidth="1"/>
    <col min="9455" max="9455" width="9.109375" style="27"/>
    <col min="9456" max="9456" width="7.44140625" style="27" customWidth="1"/>
    <col min="9457" max="9457" width="7.88671875" style="27" customWidth="1"/>
    <col min="9458" max="9460" width="7.44140625" style="27" customWidth="1"/>
    <col min="9461" max="9461" width="9.109375" style="27"/>
    <col min="9462" max="9462" width="7.44140625" style="27" customWidth="1"/>
    <col min="9463" max="9463" width="7.88671875" style="27" customWidth="1"/>
    <col min="9464" max="9466" width="7.44140625" style="27" customWidth="1"/>
    <col min="9467" max="9467" width="9.109375" style="27"/>
    <col min="9468" max="9468" width="7.44140625" style="27" customWidth="1"/>
    <col min="9469" max="9469" width="7.88671875" style="27" customWidth="1"/>
    <col min="9470" max="9470" width="7.44140625" style="27" customWidth="1"/>
    <col min="9471" max="9706" width="9.109375" style="27"/>
    <col min="9707" max="9707" width="3" style="27" bestFit="1" customWidth="1"/>
    <col min="9708" max="9708" width="18.109375" style="27" customWidth="1"/>
    <col min="9709" max="9710" width="7.44140625" style="27" customWidth="1"/>
    <col min="9711" max="9711" width="9.109375" style="27"/>
    <col min="9712" max="9712" width="7.44140625" style="27" customWidth="1"/>
    <col min="9713" max="9713" width="7.88671875" style="27" customWidth="1"/>
    <col min="9714" max="9716" width="7.44140625" style="27" customWidth="1"/>
    <col min="9717" max="9717" width="9.109375" style="27"/>
    <col min="9718" max="9718" width="7.44140625" style="27" customWidth="1"/>
    <col min="9719" max="9719" width="7.88671875" style="27" customWidth="1"/>
    <col min="9720" max="9722" width="7.44140625" style="27" customWidth="1"/>
    <col min="9723" max="9723" width="9.109375" style="27"/>
    <col min="9724" max="9724" width="7.44140625" style="27" customWidth="1"/>
    <col min="9725" max="9725" width="7.88671875" style="27" customWidth="1"/>
    <col min="9726" max="9726" width="7.44140625" style="27" customWidth="1"/>
    <col min="9727" max="9962" width="9.109375" style="27"/>
    <col min="9963" max="9963" width="3" style="27" bestFit="1" customWidth="1"/>
    <col min="9964" max="9964" width="18.109375" style="27" customWidth="1"/>
    <col min="9965" max="9966" width="7.44140625" style="27" customWidth="1"/>
    <col min="9967" max="9967" width="9.109375" style="27"/>
    <col min="9968" max="9968" width="7.44140625" style="27" customWidth="1"/>
    <col min="9969" max="9969" width="7.88671875" style="27" customWidth="1"/>
    <col min="9970" max="9972" width="7.44140625" style="27" customWidth="1"/>
    <col min="9973" max="9973" width="9.109375" style="27"/>
    <col min="9974" max="9974" width="7.44140625" style="27" customWidth="1"/>
    <col min="9975" max="9975" width="7.88671875" style="27" customWidth="1"/>
    <col min="9976" max="9978" width="7.44140625" style="27" customWidth="1"/>
    <col min="9979" max="9979" width="9.109375" style="27"/>
    <col min="9980" max="9980" width="7.44140625" style="27" customWidth="1"/>
    <col min="9981" max="9981" width="7.88671875" style="27" customWidth="1"/>
    <col min="9982" max="9982" width="7.44140625" style="27" customWidth="1"/>
    <col min="9983" max="10218" width="9.109375" style="27"/>
    <col min="10219" max="10219" width="3" style="27" bestFit="1" customWidth="1"/>
    <col min="10220" max="10220" width="18.109375" style="27" customWidth="1"/>
    <col min="10221" max="10222" width="7.44140625" style="27" customWidth="1"/>
    <col min="10223" max="10223" width="9.109375" style="27"/>
    <col min="10224" max="10224" width="7.44140625" style="27" customWidth="1"/>
    <col min="10225" max="10225" width="7.88671875" style="27" customWidth="1"/>
    <col min="10226" max="10228" width="7.44140625" style="27" customWidth="1"/>
    <col min="10229" max="10229" width="9.109375" style="27"/>
    <col min="10230" max="10230" width="7.44140625" style="27" customWidth="1"/>
    <col min="10231" max="10231" width="7.88671875" style="27" customWidth="1"/>
    <col min="10232" max="10234" width="7.44140625" style="27" customWidth="1"/>
    <col min="10235" max="10235" width="9.109375" style="27"/>
    <col min="10236" max="10236" width="7.44140625" style="27" customWidth="1"/>
    <col min="10237" max="10237" width="7.88671875" style="27" customWidth="1"/>
    <col min="10238" max="10238" width="7.44140625" style="27" customWidth="1"/>
    <col min="10239" max="10474" width="9.109375" style="27"/>
    <col min="10475" max="10475" width="3" style="27" bestFit="1" customWidth="1"/>
    <col min="10476" max="10476" width="18.109375" style="27" customWidth="1"/>
    <col min="10477" max="10478" width="7.44140625" style="27" customWidth="1"/>
    <col min="10479" max="10479" width="9.109375" style="27"/>
    <col min="10480" max="10480" width="7.44140625" style="27" customWidth="1"/>
    <col min="10481" max="10481" width="7.88671875" style="27" customWidth="1"/>
    <col min="10482" max="10484" width="7.44140625" style="27" customWidth="1"/>
    <col min="10485" max="10485" width="9.109375" style="27"/>
    <col min="10486" max="10486" width="7.44140625" style="27" customWidth="1"/>
    <col min="10487" max="10487" width="7.88671875" style="27" customWidth="1"/>
    <col min="10488" max="10490" width="7.44140625" style="27" customWidth="1"/>
    <col min="10491" max="10491" width="9.109375" style="27"/>
    <col min="10492" max="10492" width="7.44140625" style="27" customWidth="1"/>
    <col min="10493" max="10493" width="7.88671875" style="27" customWidth="1"/>
    <col min="10494" max="10494" width="7.44140625" style="27" customWidth="1"/>
    <col min="10495" max="10730" width="9.109375" style="27"/>
    <col min="10731" max="10731" width="3" style="27" bestFit="1" customWidth="1"/>
    <col min="10732" max="10732" width="18.109375" style="27" customWidth="1"/>
    <col min="10733" max="10734" width="7.44140625" style="27" customWidth="1"/>
    <col min="10735" max="10735" width="9.109375" style="27"/>
    <col min="10736" max="10736" width="7.44140625" style="27" customWidth="1"/>
    <col min="10737" max="10737" width="7.88671875" style="27" customWidth="1"/>
    <col min="10738" max="10740" width="7.44140625" style="27" customWidth="1"/>
    <col min="10741" max="10741" width="9.109375" style="27"/>
    <col min="10742" max="10742" width="7.44140625" style="27" customWidth="1"/>
    <col min="10743" max="10743" width="7.88671875" style="27" customWidth="1"/>
    <col min="10744" max="10746" width="7.44140625" style="27" customWidth="1"/>
    <col min="10747" max="10747" width="9.109375" style="27"/>
    <col min="10748" max="10748" width="7.44140625" style="27" customWidth="1"/>
    <col min="10749" max="10749" width="7.88671875" style="27" customWidth="1"/>
    <col min="10750" max="10750" width="7.44140625" style="27" customWidth="1"/>
    <col min="10751" max="10986" width="9.109375" style="27"/>
    <col min="10987" max="10987" width="3" style="27" bestFit="1" customWidth="1"/>
    <col min="10988" max="10988" width="18.109375" style="27" customWidth="1"/>
    <col min="10989" max="10990" width="7.44140625" style="27" customWidth="1"/>
    <col min="10991" max="10991" width="9.109375" style="27"/>
    <col min="10992" max="10992" width="7.44140625" style="27" customWidth="1"/>
    <col min="10993" max="10993" width="7.88671875" style="27" customWidth="1"/>
    <col min="10994" max="10996" width="7.44140625" style="27" customWidth="1"/>
    <col min="10997" max="10997" width="9.109375" style="27"/>
    <col min="10998" max="10998" width="7.44140625" style="27" customWidth="1"/>
    <col min="10999" max="10999" width="7.88671875" style="27" customWidth="1"/>
    <col min="11000" max="11002" width="7.44140625" style="27" customWidth="1"/>
    <col min="11003" max="11003" width="9.109375" style="27"/>
    <col min="11004" max="11004" width="7.44140625" style="27" customWidth="1"/>
    <col min="11005" max="11005" width="7.88671875" style="27" customWidth="1"/>
    <col min="11006" max="11006" width="7.44140625" style="27" customWidth="1"/>
    <col min="11007" max="11242" width="9.109375" style="27"/>
    <col min="11243" max="11243" width="3" style="27" bestFit="1" customWidth="1"/>
    <col min="11244" max="11244" width="18.109375" style="27" customWidth="1"/>
    <col min="11245" max="11246" width="7.44140625" style="27" customWidth="1"/>
    <col min="11247" max="11247" width="9.109375" style="27"/>
    <col min="11248" max="11248" width="7.44140625" style="27" customWidth="1"/>
    <col min="11249" max="11249" width="7.88671875" style="27" customWidth="1"/>
    <col min="11250" max="11252" width="7.44140625" style="27" customWidth="1"/>
    <col min="11253" max="11253" width="9.109375" style="27"/>
    <col min="11254" max="11254" width="7.44140625" style="27" customWidth="1"/>
    <col min="11255" max="11255" width="7.88671875" style="27" customWidth="1"/>
    <col min="11256" max="11258" width="7.44140625" style="27" customWidth="1"/>
    <col min="11259" max="11259" width="9.109375" style="27"/>
    <col min="11260" max="11260" width="7.44140625" style="27" customWidth="1"/>
    <col min="11261" max="11261" width="7.88671875" style="27" customWidth="1"/>
    <col min="11262" max="11262" width="7.44140625" style="27" customWidth="1"/>
    <col min="11263" max="11498" width="9.109375" style="27"/>
    <col min="11499" max="11499" width="3" style="27" bestFit="1" customWidth="1"/>
    <col min="11500" max="11500" width="18.109375" style="27" customWidth="1"/>
    <col min="11501" max="11502" width="7.44140625" style="27" customWidth="1"/>
    <col min="11503" max="11503" width="9.109375" style="27"/>
    <col min="11504" max="11504" width="7.44140625" style="27" customWidth="1"/>
    <col min="11505" max="11505" width="7.88671875" style="27" customWidth="1"/>
    <col min="11506" max="11508" width="7.44140625" style="27" customWidth="1"/>
    <col min="11509" max="11509" width="9.109375" style="27"/>
    <col min="11510" max="11510" width="7.44140625" style="27" customWidth="1"/>
    <col min="11511" max="11511" width="7.88671875" style="27" customWidth="1"/>
    <col min="11512" max="11514" width="7.44140625" style="27" customWidth="1"/>
    <col min="11515" max="11515" width="9.109375" style="27"/>
    <col min="11516" max="11516" width="7.44140625" style="27" customWidth="1"/>
    <col min="11517" max="11517" width="7.88671875" style="27" customWidth="1"/>
    <col min="11518" max="11518" width="7.44140625" style="27" customWidth="1"/>
    <col min="11519" max="11754" width="9.109375" style="27"/>
    <col min="11755" max="11755" width="3" style="27" bestFit="1" customWidth="1"/>
    <col min="11756" max="11756" width="18.109375" style="27" customWidth="1"/>
    <col min="11757" max="11758" width="7.44140625" style="27" customWidth="1"/>
    <col min="11759" max="11759" width="9.109375" style="27"/>
    <col min="11760" max="11760" width="7.44140625" style="27" customWidth="1"/>
    <col min="11761" max="11761" width="7.88671875" style="27" customWidth="1"/>
    <col min="11762" max="11764" width="7.44140625" style="27" customWidth="1"/>
    <col min="11765" max="11765" width="9.109375" style="27"/>
    <col min="11766" max="11766" width="7.44140625" style="27" customWidth="1"/>
    <col min="11767" max="11767" width="7.88671875" style="27" customWidth="1"/>
    <col min="11768" max="11770" width="7.44140625" style="27" customWidth="1"/>
    <col min="11771" max="11771" width="9.109375" style="27"/>
    <col min="11772" max="11772" width="7.44140625" style="27" customWidth="1"/>
    <col min="11773" max="11773" width="7.88671875" style="27" customWidth="1"/>
    <col min="11774" max="11774" width="7.44140625" style="27" customWidth="1"/>
    <col min="11775" max="12010" width="9.109375" style="27"/>
    <col min="12011" max="12011" width="3" style="27" bestFit="1" customWidth="1"/>
    <col min="12012" max="12012" width="18.109375" style="27" customWidth="1"/>
    <col min="12013" max="12014" width="7.44140625" style="27" customWidth="1"/>
    <col min="12015" max="12015" width="9.109375" style="27"/>
    <col min="12016" max="12016" width="7.44140625" style="27" customWidth="1"/>
    <col min="12017" max="12017" width="7.88671875" style="27" customWidth="1"/>
    <col min="12018" max="12020" width="7.44140625" style="27" customWidth="1"/>
    <col min="12021" max="12021" width="9.109375" style="27"/>
    <col min="12022" max="12022" width="7.44140625" style="27" customWidth="1"/>
    <col min="12023" max="12023" width="7.88671875" style="27" customWidth="1"/>
    <col min="12024" max="12026" width="7.44140625" style="27" customWidth="1"/>
    <col min="12027" max="12027" width="9.109375" style="27"/>
    <col min="12028" max="12028" width="7.44140625" style="27" customWidth="1"/>
    <col min="12029" max="12029" width="7.88671875" style="27" customWidth="1"/>
    <col min="12030" max="12030" width="7.44140625" style="27" customWidth="1"/>
    <col min="12031" max="12266" width="9.109375" style="27"/>
    <col min="12267" max="12267" width="3" style="27" bestFit="1" customWidth="1"/>
    <col min="12268" max="12268" width="18.109375" style="27" customWidth="1"/>
    <col min="12269" max="12270" width="7.44140625" style="27" customWidth="1"/>
    <col min="12271" max="12271" width="9.109375" style="27"/>
    <col min="12272" max="12272" width="7.44140625" style="27" customWidth="1"/>
    <col min="12273" max="12273" width="7.88671875" style="27" customWidth="1"/>
    <col min="12274" max="12276" width="7.44140625" style="27" customWidth="1"/>
    <col min="12277" max="12277" width="9.109375" style="27"/>
    <col min="12278" max="12278" width="7.44140625" style="27" customWidth="1"/>
    <col min="12279" max="12279" width="7.88671875" style="27" customWidth="1"/>
    <col min="12280" max="12282" width="7.44140625" style="27" customWidth="1"/>
    <col min="12283" max="12283" width="9.109375" style="27"/>
    <col min="12284" max="12284" width="7.44140625" style="27" customWidth="1"/>
    <col min="12285" max="12285" width="7.88671875" style="27" customWidth="1"/>
    <col min="12286" max="12286" width="7.44140625" style="27" customWidth="1"/>
    <col min="12287" max="12522" width="9.109375" style="27"/>
    <col min="12523" max="12523" width="3" style="27" bestFit="1" customWidth="1"/>
    <col min="12524" max="12524" width="18.109375" style="27" customWidth="1"/>
    <col min="12525" max="12526" width="7.44140625" style="27" customWidth="1"/>
    <col min="12527" max="12527" width="9.109375" style="27"/>
    <col min="12528" max="12528" width="7.44140625" style="27" customWidth="1"/>
    <col min="12529" max="12529" width="7.88671875" style="27" customWidth="1"/>
    <col min="12530" max="12532" width="7.44140625" style="27" customWidth="1"/>
    <col min="12533" max="12533" width="9.109375" style="27"/>
    <col min="12534" max="12534" width="7.44140625" style="27" customWidth="1"/>
    <col min="12535" max="12535" width="7.88671875" style="27" customWidth="1"/>
    <col min="12536" max="12538" width="7.44140625" style="27" customWidth="1"/>
    <col min="12539" max="12539" width="9.109375" style="27"/>
    <col min="12540" max="12540" width="7.44140625" style="27" customWidth="1"/>
    <col min="12541" max="12541" width="7.88671875" style="27" customWidth="1"/>
    <col min="12542" max="12542" width="7.44140625" style="27" customWidth="1"/>
    <col min="12543" max="12778" width="9.109375" style="27"/>
    <col min="12779" max="12779" width="3" style="27" bestFit="1" customWidth="1"/>
    <col min="12780" max="12780" width="18.109375" style="27" customWidth="1"/>
    <col min="12781" max="12782" width="7.44140625" style="27" customWidth="1"/>
    <col min="12783" max="12783" width="9.109375" style="27"/>
    <col min="12784" max="12784" width="7.44140625" style="27" customWidth="1"/>
    <col min="12785" max="12785" width="7.88671875" style="27" customWidth="1"/>
    <col min="12786" max="12788" width="7.44140625" style="27" customWidth="1"/>
    <col min="12789" max="12789" width="9.109375" style="27"/>
    <col min="12790" max="12790" width="7.44140625" style="27" customWidth="1"/>
    <col min="12791" max="12791" width="7.88671875" style="27" customWidth="1"/>
    <col min="12792" max="12794" width="7.44140625" style="27" customWidth="1"/>
    <col min="12795" max="12795" width="9.109375" style="27"/>
    <col min="12796" max="12796" width="7.44140625" style="27" customWidth="1"/>
    <col min="12797" max="12797" width="7.88671875" style="27" customWidth="1"/>
    <col min="12798" max="12798" width="7.44140625" style="27" customWidth="1"/>
    <col min="12799" max="13034" width="9.109375" style="27"/>
    <col min="13035" max="13035" width="3" style="27" bestFit="1" customWidth="1"/>
    <col min="13036" max="13036" width="18.109375" style="27" customWidth="1"/>
    <col min="13037" max="13038" width="7.44140625" style="27" customWidth="1"/>
    <col min="13039" max="13039" width="9.109375" style="27"/>
    <col min="13040" max="13040" width="7.44140625" style="27" customWidth="1"/>
    <col min="13041" max="13041" width="7.88671875" style="27" customWidth="1"/>
    <col min="13042" max="13044" width="7.44140625" style="27" customWidth="1"/>
    <col min="13045" max="13045" width="9.109375" style="27"/>
    <col min="13046" max="13046" width="7.44140625" style="27" customWidth="1"/>
    <col min="13047" max="13047" width="7.88671875" style="27" customWidth="1"/>
    <col min="13048" max="13050" width="7.44140625" style="27" customWidth="1"/>
    <col min="13051" max="13051" width="9.109375" style="27"/>
    <col min="13052" max="13052" width="7.44140625" style="27" customWidth="1"/>
    <col min="13053" max="13053" width="7.88671875" style="27" customWidth="1"/>
    <col min="13054" max="13054" width="7.44140625" style="27" customWidth="1"/>
    <col min="13055" max="13290" width="9.109375" style="27"/>
    <col min="13291" max="13291" width="3" style="27" bestFit="1" customWidth="1"/>
    <col min="13292" max="13292" width="18.109375" style="27" customWidth="1"/>
    <col min="13293" max="13294" width="7.44140625" style="27" customWidth="1"/>
    <col min="13295" max="13295" width="9.109375" style="27"/>
    <col min="13296" max="13296" width="7.44140625" style="27" customWidth="1"/>
    <col min="13297" max="13297" width="7.88671875" style="27" customWidth="1"/>
    <col min="13298" max="13300" width="7.44140625" style="27" customWidth="1"/>
    <col min="13301" max="13301" width="9.109375" style="27"/>
    <col min="13302" max="13302" width="7.44140625" style="27" customWidth="1"/>
    <col min="13303" max="13303" width="7.88671875" style="27" customWidth="1"/>
    <col min="13304" max="13306" width="7.44140625" style="27" customWidth="1"/>
    <col min="13307" max="13307" width="9.109375" style="27"/>
    <col min="13308" max="13308" width="7.44140625" style="27" customWidth="1"/>
    <col min="13309" max="13309" width="7.88671875" style="27" customWidth="1"/>
    <col min="13310" max="13310" width="7.44140625" style="27" customWidth="1"/>
    <col min="13311" max="13546" width="9.109375" style="27"/>
    <col min="13547" max="13547" width="3" style="27" bestFit="1" customWidth="1"/>
    <col min="13548" max="13548" width="18.109375" style="27" customWidth="1"/>
    <col min="13549" max="13550" width="7.44140625" style="27" customWidth="1"/>
    <col min="13551" max="13551" width="9.109375" style="27"/>
    <col min="13552" max="13552" width="7.44140625" style="27" customWidth="1"/>
    <col min="13553" max="13553" width="7.88671875" style="27" customWidth="1"/>
    <col min="13554" max="13556" width="7.44140625" style="27" customWidth="1"/>
    <col min="13557" max="13557" width="9.109375" style="27"/>
    <col min="13558" max="13558" width="7.44140625" style="27" customWidth="1"/>
    <col min="13559" max="13559" width="7.88671875" style="27" customWidth="1"/>
    <col min="13560" max="13562" width="7.44140625" style="27" customWidth="1"/>
    <col min="13563" max="13563" width="9.109375" style="27"/>
    <col min="13564" max="13564" width="7.44140625" style="27" customWidth="1"/>
    <col min="13565" max="13565" width="7.88671875" style="27" customWidth="1"/>
    <col min="13566" max="13566" width="7.44140625" style="27" customWidth="1"/>
    <col min="13567" max="13802" width="9.109375" style="27"/>
    <col min="13803" max="13803" width="3" style="27" bestFit="1" customWidth="1"/>
    <col min="13804" max="13804" width="18.109375" style="27" customWidth="1"/>
    <col min="13805" max="13806" width="7.44140625" style="27" customWidth="1"/>
    <col min="13807" max="13807" width="9.109375" style="27"/>
    <col min="13808" max="13808" width="7.44140625" style="27" customWidth="1"/>
    <col min="13809" max="13809" width="7.88671875" style="27" customWidth="1"/>
    <col min="13810" max="13812" width="7.44140625" style="27" customWidth="1"/>
    <col min="13813" max="13813" width="9.109375" style="27"/>
    <col min="13814" max="13814" width="7.44140625" style="27" customWidth="1"/>
    <col min="13815" max="13815" width="7.88671875" style="27" customWidth="1"/>
    <col min="13816" max="13818" width="7.44140625" style="27" customWidth="1"/>
    <col min="13819" max="13819" width="9.109375" style="27"/>
    <col min="13820" max="13820" width="7.44140625" style="27" customWidth="1"/>
    <col min="13821" max="13821" width="7.88671875" style="27" customWidth="1"/>
    <col min="13822" max="13822" width="7.44140625" style="27" customWidth="1"/>
    <col min="13823" max="14058" width="9.109375" style="27"/>
    <col min="14059" max="14059" width="3" style="27" bestFit="1" customWidth="1"/>
    <col min="14060" max="14060" width="18.109375" style="27" customWidth="1"/>
    <col min="14061" max="14062" width="7.44140625" style="27" customWidth="1"/>
    <col min="14063" max="14063" width="9.109375" style="27"/>
    <col min="14064" max="14064" width="7.44140625" style="27" customWidth="1"/>
    <col min="14065" max="14065" width="7.88671875" style="27" customWidth="1"/>
    <col min="14066" max="14068" width="7.44140625" style="27" customWidth="1"/>
    <col min="14069" max="14069" width="9.109375" style="27"/>
    <col min="14070" max="14070" width="7.44140625" style="27" customWidth="1"/>
    <col min="14071" max="14071" width="7.88671875" style="27" customWidth="1"/>
    <col min="14072" max="14074" width="7.44140625" style="27" customWidth="1"/>
    <col min="14075" max="14075" width="9.109375" style="27"/>
    <col min="14076" max="14076" width="7.44140625" style="27" customWidth="1"/>
    <col min="14077" max="14077" width="7.88671875" style="27" customWidth="1"/>
    <col min="14078" max="14078" width="7.44140625" style="27" customWidth="1"/>
    <col min="14079" max="14314" width="9.109375" style="27"/>
    <col min="14315" max="14315" width="3" style="27" bestFit="1" customWidth="1"/>
    <col min="14316" max="14316" width="18.109375" style="27" customWidth="1"/>
    <col min="14317" max="14318" width="7.44140625" style="27" customWidth="1"/>
    <col min="14319" max="14319" width="9.109375" style="27"/>
    <col min="14320" max="14320" width="7.44140625" style="27" customWidth="1"/>
    <col min="14321" max="14321" width="7.88671875" style="27" customWidth="1"/>
    <col min="14322" max="14324" width="7.44140625" style="27" customWidth="1"/>
    <col min="14325" max="14325" width="9.109375" style="27"/>
    <col min="14326" max="14326" width="7.44140625" style="27" customWidth="1"/>
    <col min="14327" max="14327" width="7.88671875" style="27" customWidth="1"/>
    <col min="14328" max="14330" width="7.44140625" style="27" customWidth="1"/>
    <col min="14331" max="14331" width="9.109375" style="27"/>
    <col min="14332" max="14332" width="7.44140625" style="27" customWidth="1"/>
    <col min="14333" max="14333" width="7.88671875" style="27" customWidth="1"/>
    <col min="14334" max="14334" width="7.44140625" style="27" customWidth="1"/>
    <col min="14335" max="14570" width="9.109375" style="27"/>
    <col min="14571" max="14571" width="3" style="27" bestFit="1" customWidth="1"/>
    <col min="14572" max="14572" width="18.109375" style="27" customWidth="1"/>
    <col min="14573" max="14574" width="7.44140625" style="27" customWidth="1"/>
    <col min="14575" max="14575" width="9.109375" style="27"/>
    <col min="14576" max="14576" width="7.44140625" style="27" customWidth="1"/>
    <col min="14577" max="14577" width="7.88671875" style="27" customWidth="1"/>
    <col min="14578" max="14580" width="7.44140625" style="27" customWidth="1"/>
    <col min="14581" max="14581" width="9.109375" style="27"/>
    <col min="14582" max="14582" width="7.44140625" style="27" customWidth="1"/>
    <col min="14583" max="14583" width="7.88671875" style="27" customWidth="1"/>
    <col min="14584" max="14586" width="7.44140625" style="27" customWidth="1"/>
    <col min="14587" max="14587" width="9.109375" style="27"/>
    <col min="14588" max="14588" width="7.44140625" style="27" customWidth="1"/>
    <col min="14589" max="14589" width="7.88671875" style="27" customWidth="1"/>
    <col min="14590" max="14590" width="7.44140625" style="27" customWidth="1"/>
    <col min="14591" max="14826" width="9.109375" style="27"/>
    <col min="14827" max="14827" width="3" style="27" bestFit="1" customWidth="1"/>
    <col min="14828" max="14828" width="18.109375" style="27" customWidth="1"/>
    <col min="14829" max="14830" width="7.44140625" style="27" customWidth="1"/>
    <col min="14831" max="14831" width="9.109375" style="27"/>
    <col min="14832" max="14832" width="7.44140625" style="27" customWidth="1"/>
    <col min="14833" max="14833" width="7.88671875" style="27" customWidth="1"/>
    <col min="14834" max="14836" width="7.44140625" style="27" customWidth="1"/>
    <col min="14837" max="14837" width="9.109375" style="27"/>
    <col min="14838" max="14838" width="7.44140625" style="27" customWidth="1"/>
    <col min="14839" max="14839" width="7.88671875" style="27" customWidth="1"/>
    <col min="14840" max="14842" width="7.44140625" style="27" customWidth="1"/>
    <col min="14843" max="14843" width="9.109375" style="27"/>
    <col min="14844" max="14844" width="7.44140625" style="27" customWidth="1"/>
    <col min="14845" max="14845" width="7.88671875" style="27" customWidth="1"/>
    <col min="14846" max="14846" width="7.44140625" style="27" customWidth="1"/>
    <col min="14847" max="15082" width="9.109375" style="27"/>
    <col min="15083" max="15083" width="3" style="27" bestFit="1" customWidth="1"/>
    <col min="15084" max="15084" width="18.109375" style="27" customWidth="1"/>
    <col min="15085" max="15086" width="7.44140625" style="27" customWidth="1"/>
    <col min="15087" max="15087" width="9.109375" style="27"/>
    <col min="15088" max="15088" width="7.44140625" style="27" customWidth="1"/>
    <col min="15089" max="15089" width="7.88671875" style="27" customWidth="1"/>
    <col min="15090" max="15092" width="7.44140625" style="27" customWidth="1"/>
    <col min="15093" max="15093" width="9.109375" style="27"/>
    <col min="15094" max="15094" width="7.44140625" style="27" customWidth="1"/>
    <col min="15095" max="15095" width="7.88671875" style="27" customWidth="1"/>
    <col min="15096" max="15098" width="7.44140625" style="27" customWidth="1"/>
    <col min="15099" max="15099" width="9.109375" style="27"/>
    <col min="15100" max="15100" width="7.44140625" style="27" customWidth="1"/>
    <col min="15101" max="15101" width="7.88671875" style="27" customWidth="1"/>
    <col min="15102" max="15102" width="7.44140625" style="27" customWidth="1"/>
    <col min="15103" max="15338" width="9.109375" style="27"/>
    <col min="15339" max="15339" width="3" style="27" bestFit="1" customWidth="1"/>
    <col min="15340" max="15340" width="18.109375" style="27" customWidth="1"/>
    <col min="15341" max="15342" width="7.44140625" style="27" customWidth="1"/>
    <col min="15343" max="15343" width="9.109375" style="27"/>
    <col min="15344" max="15344" width="7.44140625" style="27" customWidth="1"/>
    <col min="15345" max="15345" width="7.88671875" style="27" customWidth="1"/>
    <col min="15346" max="15348" width="7.44140625" style="27" customWidth="1"/>
    <col min="15349" max="15349" width="9.109375" style="27"/>
    <col min="15350" max="15350" width="7.44140625" style="27" customWidth="1"/>
    <col min="15351" max="15351" width="7.88671875" style="27" customWidth="1"/>
    <col min="15352" max="15354" width="7.44140625" style="27" customWidth="1"/>
    <col min="15355" max="15355" width="9.109375" style="27"/>
    <col min="15356" max="15356" width="7.44140625" style="27" customWidth="1"/>
    <col min="15357" max="15357" width="7.88671875" style="27" customWidth="1"/>
    <col min="15358" max="15358" width="7.44140625" style="27" customWidth="1"/>
    <col min="15359" max="15594" width="9.109375" style="27"/>
    <col min="15595" max="15595" width="3" style="27" bestFit="1" customWidth="1"/>
    <col min="15596" max="15596" width="18.109375" style="27" customWidth="1"/>
    <col min="15597" max="15598" width="7.44140625" style="27" customWidth="1"/>
    <col min="15599" max="15599" width="9.109375" style="27"/>
    <col min="15600" max="15600" width="7.44140625" style="27" customWidth="1"/>
    <col min="15601" max="15601" width="7.88671875" style="27" customWidth="1"/>
    <col min="15602" max="15604" width="7.44140625" style="27" customWidth="1"/>
    <col min="15605" max="15605" width="9.109375" style="27"/>
    <col min="15606" max="15606" width="7.44140625" style="27" customWidth="1"/>
    <col min="15607" max="15607" width="7.88671875" style="27" customWidth="1"/>
    <col min="15608" max="15610" width="7.44140625" style="27" customWidth="1"/>
    <col min="15611" max="15611" width="9.109375" style="27"/>
    <col min="15612" max="15612" width="7.44140625" style="27" customWidth="1"/>
    <col min="15613" max="15613" width="7.88671875" style="27" customWidth="1"/>
    <col min="15614" max="15614" width="7.44140625" style="27" customWidth="1"/>
    <col min="15615" max="15850" width="9.109375" style="27"/>
    <col min="15851" max="15851" width="3" style="27" bestFit="1" customWidth="1"/>
    <col min="15852" max="15852" width="18.109375" style="27" customWidth="1"/>
    <col min="15853" max="15854" width="7.44140625" style="27" customWidth="1"/>
    <col min="15855" max="15855" width="9.109375" style="27"/>
    <col min="15856" max="15856" width="7.44140625" style="27" customWidth="1"/>
    <col min="15857" max="15857" width="7.88671875" style="27" customWidth="1"/>
    <col min="15858" max="15860" width="7.44140625" style="27" customWidth="1"/>
    <col min="15861" max="15861" width="9.109375" style="27"/>
    <col min="15862" max="15862" width="7.44140625" style="27" customWidth="1"/>
    <col min="15863" max="15863" width="7.88671875" style="27" customWidth="1"/>
    <col min="15864" max="15866" width="7.44140625" style="27" customWidth="1"/>
    <col min="15867" max="15867" width="9.109375" style="27"/>
    <col min="15868" max="15868" width="7.44140625" style="27" customWidth="1"/>
    <col min="15869" max="15869" width="7.88671875" style="27" customWidth="1"/>
    <col min="15870" max="15870" width="7.44140625" style="27" customWidth="1"/>
    <col min="15871" max="16106" width="9.109375" style="27"/>
    <col min="16107" max="16107" width="3" style="27" bestFit="1" customWidth="1"/>
    <col min="16108" max="16108" width="18.109375" style="27" customWidth="1"/>
    <col min="16109" max="16110" width="7.44140625" style="27" customWidth="1"/>
    <col min="16111" max="16111" width="9.109375" style="27"/>
    <col min="16112" max="16112" width="7.44140625" style="27" customWidth="1"/>
    <col min="16113" max="16113" width="7.88671875" style="27" customWidth="1"/>
    <col min="16114" max="16116" width="7.44140625" style="27" customWidth="1"/>
    <col min="16117" max="16117" width="9.109375" style="27"/>
    <col min="16118" max="16118" width="7.44140625" style="27" customWidth="1"/>
    <col min="16119" max="16119" width="7.88671875" style="27" customWidth="1"/>
    <col min="16120" max="16122" width="7.44140625" style="27" customWidth="1"/>
    <col min="16123" max="16123" width="9.109375" style="27"/>
    <col min="16124" max="16124" width="7.44140625" style="27" customWidth="1"/>
    <col min="16125" max="16125" width="7.88671875" style="27" customWidth="1"/>
    <col min="16126" max="16126" width="7.44140625" style="27" customWidth="1"/>
    <col min="16127" max="16384" width="9.109375" style="27"/>
  </cols>
  <sheetData>
    <row r="1" spans="1:19" s="74" customFormat="1" ht="14.25" customHeight="1">
      <c r="A1" s="8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43" t="s">
        <v>61</v>
      </c>
      <c r="S1" s="243"/>
    </row>
    <row r="2" spans="1:19" ht="14.4">
      <c r="A2" s="266" t="s">
        <v>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77" customFormat="1">
      <c r="A3" s="89" t="s">
        <v>98</v>
      </c>
      <c r="B3" s="7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78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 ht="12.75" customHeigh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84" customFormat="1" ht="41.4">
      <c r="A8" s="226"/>
      <c r="B8" s="265"/>
      <c r="C8" s="265"/>
      <c r="D8" s="265"/>
      <c r="E8" s="141" t="s">
        <v>42</v>
      </c>
      <c r="F8" s="141" t="s">
        <v>43</v>
      </c>
      <c r="G8" s="141" t="s">
        <v>35</v>
      </c>
      <c r="H8" s="265"/>
      <c r="I8" s="265"/>
      <c r="J8" s="265"/>
      <c r="K8" s="141" t="s">
        <v>42</v>
      </c>
      <c r="L8" s="141" t="s">
        <v>43</v>
      </c>
      <c r="M8" s="141" t="s">
        <v>35</v>
      </c>
      <c r="N8" s="265"/>
      <c r="O8" s="265"/>
      <c r="P8" s="265"/>
      <c r="Q8" s="141" t="s">
        <v>42</v>
      </c>
      <c r="R8" s="141" t="s">
        <v>43</v>
      </c>
      <c r="S8" s="139" t="s">
        <v>35</v>
      </c>
    </row>
    <row r="9" spans="1:19" s="84" customFormat="1" ht="12.75" customHeight="1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34" customFormat="1">
      <c r="A10" s="85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19.151495788967601</v>
      </c>
      <c r="C11" s="161">
        <v>16.637954086004001</v>
      </c>
      <c r="D11" s="161">
        <v>19.6604846200512</v>
      </c>
      <c r="E11" s="161">
        <v>20.0279209107604</v>
      </c>
      <c r="F11" s="161">
        <v>19.111531903708499</v>
      </c>
      <c r="G11" s="161">
        <v>15.791547415220601</v>
      </c>
      <c r="H11" s="161">
        <v>20.362747579099999</v>
      </c>
      <c r="I11" s="161">
        <v>16.6389374442976</v>
      </c>
      <c r="J11" s="161">
        <v>21.204071759784799</v>
      </c>
      <c r="K11" s="161">
        <v>21.033230289974199</v>
      </c>
      <c r="L11" s="161">
        <v>21.726237052873699</v>
      </c>
      <c r="M11" s="161">
        <v>20.1299487119757</v>
      </c>
      <c r="N11" s="161">
        <v>6.4800512761037901</v>
      </c>
      <c r="O11" s="161">
        <v>15.740191641421999</v>
      </c>
      <c r="P11" s="161">
        <v>6.4604543688469196</v>
      </c>
      <c r="Q11" s="161">
        <v>6.9890638492442099</v>
      </c>
      <c r="R11" s="161">
        <v>5.9874862476397102</v>
      </c>
      <c r="S11" s="161">
        <v>6.0370867254057696</v>
      </c>
    </row>
    <row r="12" spans="1:19" s="34" customFormat="1" ht="41.4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  <c r="Q12" s="103" t="s">
        <v>99</v>
      </c>
      <c r="R12" s="103" t="s">
        <v>99</v>
      </c>
      <c r="S12" s="103" t="s">
        <v>99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28" customFormat="1">
      <c r="A14" s="37" t="s">
        <v>11</v>
      </c>
      <c r="B14" s="103">
        <v>25.050990314283599</v>
      </c>
      <c r="C14" s="103">
        <v>23.094929816610101</v>
      </c>
      <c r="D14" s="103">
        <v>25.216728791237301</v>
      </c>
      <c r="E14" s="103">
        <v>30.094515286006601</v>
      </c>
      <c r="F14" s="103">
        <v>22.1379845127348</v>
      </c>
      <c r="G14" s="103">
        <v>18.4550732793723</v>
      </c>
      <c r="H14" s="103">
        <v>25.529199333748899</v>
      </c>
      <c r="I14" s="103">
        <v>23.084215052921099</v>
      </c>
      <c r="J14" s="103">
        <v>25.742054933683601</v>
      </c>
      <c r="K14" s="103">
        <v>30.240375403326698</v>
      </c>
      <c r="L14" s="103">
        <v>22.580190046713401</v>
      </c>
      <c r="M14" s="103">
        <v>23.154131748242602</v>
      </c>
      <c r="N14" s="103">
        <v>6.4165922210853896</v>
      </c>
      <c r="O14" s="103">
        <v>50.886632023180397</v>
      </c>
      <c r="P14" s="103">
        <v>6.3630234506024603</v>
      </c>
      <c r="Q14" s="103">
        <v>8.26193377701461</v>
      </c>
      <c r="R14" s="103">
        <v>6.45428774513615</v>
      </c>
      <c r="S14" s="103">
        <v>5.64</v>
      </c>
    </row>
    <row r="15" spans="1:19" s="28" customFormat="1">
      <c r="A15" s="37" t="s">
        <v>12</v>
      </c>
      <c r="B15" s="103">
        <v>23.0203487298981</v>
      </c>
      <c r="C15" s="103">
        <v>24.320383204215201</v>
      </c>
      <c r="D15" s="103">
        <v>22.8472762653867</v>
      </c>
      <c r="E15" s="103">
        <v>25.224878984481599</v>
      </c>
      <c r="F15" s="103">
        <v>20.125072285882201</v>
      </c>
      <c r="G15" s="103">
        <v>13.302778628509101</v>
      </c>
      <c r="H15" s="103">
        <v>25.180983985558999</v>
      </c>
      <c r="I15" s="103">
        <v>24.319215116856501</v>
      </c>
      <c r="J15" s="103">
        <v>25.311924066061401</v>
      </c>
      <c r="K15" s="103">
        <v>27.745652667237099</v>
      </c>
      <c r="L15" s="103">
        <v>22.608404321666502</v>
      </c>
      <c r="M15" s="103">
        <v>13.302778628509101</v>
      </c>
      <c r="N15" s="103">
        <v>5.4145126649271598</v>
      </c>
      <c r="O15" s="103">
        <v>56.986811194819801</v>
      </c>
      <c r="P15" s="103">
        <v>5.4125305322682298</v>
      </c>
      <c r="Q15" s="103">
        <v>5.3295973341250198</v>
      </c>
      <c r="R15" s="103">
        <v>5.4986170851210696</v>
      </c>
      <c r="S15" s="103" t="s">
        <v>99</v>
      </c>
    </row>
    <row r="16" spans="1:19" s="28" customFormat="1">
      <c r="A16" s="37" t="s">
        <v>13</v>
      </c>
      <c r="B16" s="103">
        <v>23.762390427023899</v>
      </c>
      <c r="C16" s="103">
        <v>21.9007821056564</v>
      </c>
      <c r="D16" s="103">
        <v>24.100022723709898</v>
      </c>
      <c r="E16" s="103">
        <v>24.037077605709701</v>
      </c>
      <c r="F16" s="103">
        <v>24.2381687793571</v>
      </c>
      <c r="G16" s="103">
        <v>25.573746904261402</v>
      </c>
      <c r="H16" s="103">
        <v>25.416451592902501</v>
      </c>
      <c r="I16" s="103">
        <v>21.896504336695401</v>
      </c>
      <c r="J16" s="103">
        <v>26.1290247174821</v>
      </c>
      <c r="K16" s="103">
        <v>26.4194636764989</v>
      </c>
      <c r="L16" s="103">
        <v>25.264791546889899</v>
      </c>
      <c r="M16" s="103">
        <v>25.573746904261402</v>
      </c>
      <c r="N16" s="103">
        <v>6.6835367967557504</v>
      </c>
      <c r="O16" s="103">
        <v>43.131777954315602</v>
      </c>
      <c r="P16" s="103">
        <v>6.6707661407272703</v>
      </c>
      <c r="Q16" s="103">
        <v>6.7598319800488902</v>
      </c>
      <c r="R16" s="103">
        <v>6.0005923125368303</v>
      </c>
      <c r="S16" s="103" t="s">
        <v>99</v>
      </c>
    </row>
    <row r="17" spans="1:19" s="28" customFormat="1">
      <c r="A17" s="37" t="s">
        <v>14</v>
      </c>
      <c r="B17" s="103">
        <v>32.346410014589999</v>
      </c>
      <c r="C17" s="103">
        <v>42.130064008887601</v>
      </c>
      <c r="D17" s="103">
        <v>31.417497599163799</v>
      </c>
      <c r="E17" s="103">
        <v>36.496439058906603</v>
      </c>
      <c r="F17" s="103">
        <v>21.451078917761102</v>
      </c>
      <c r="G17" s="103">
        <v>8.68650652879451</v>
      </c>
      <c r="H17" s="103">
        <v>32.340426522450798</v>
      </c>
      <c r="I17" s="103">
        <v>42.095753164467403</v>
      </c>
      <c r="J17" s="103">
        <v>31.417497599163799</v>
      </c>
      <c r="K17" s="103">
        <v>36.496439058906603</v>
      </c>
      <c r="L17" s="103">
        <v>21.451078917761102</v>
      </c>
      <c r="M17" s="103">
        <v>8.68650652879451</v>
      </c>
      <c r="N17" s="103">
        <v>51.743612742657298</v>
      </c>
      <c r="O17" s="103">
        <v>51.743612742657298</v>
      </c>
      <c r="P17" s="103" t="s">
        <v>99</v>
      </c>
      <c r="Q17" s="103" t="s">
        <v>99</v>
      </c>
      <c r="R17" s="103" t="s">
        <v>99</v>
      </c>
      <c r="S17" s="103" t="s">
        <v>99</v>
      </c>
    </row>
    <row r="18" spans="1:19" s="28" customFormat="1">
      <c r="A18" s="37" t="s">
        <v>15</v>
      </c>
      <c r="B18" s="103">
        <v>25.4010384461501</v>
      </c>
      <c r="C18" s="103">
        <v>20.211138813329999</v>
      </c>
      <c r="D18" s="103">
        <v>27.528993017141499</v>
      </c>
      <c r="E18" s="103">
        <v>32.858897258217098</v>
      </c>
      <c r="F18" s="103">
        <v>22.4974577394524</v>
      </c>
      <c r="G18" s="103">
        <v>22.096765084855001</v>
      </c>
      <c r="H18" s="103">
        <v>25.4785480817905</v>
      </c>
      <c r="I18" s="103">
        <v>20.209617033414101</v>
      </c>
      <c r="J18" s="103">
        <v>27.6505744480747</v>
      </c>
      <c r="K18" s="103">
        <v>32.858897258217098</v>
      </c>
      <c r="L18" s="103">
        <v>22.696206334534502</v>
      </c>
      <c r="M18" s="103">
        <v>22.096765084855001</v>
      </c>
      <c r="N18" s="103">
        <v>5.8028641185124599</v>
      </c>
      <c r="O18" s="103">
        <v>31.897932086390501</v>
      </c>
      <c r="P18" s="103">
        <v>5.54963995154678</v>
      </c>
      <c r="Q18" s="103" t="s">
        <v>99</v>
      </c>
      <c r="R18" s="103"/>
      <c r="S18" s="103" t="s">
        <v>99</v>
      </c>
    </row>
    <row r="19" spans="1:19" s="28" customFormat="1">
      <c r="A19" s="37" t="s">
        <v>16</v>
      </c>
      <c r="B19" s="103">
        <v>28.679210656566902</v>
      </c>
      <c r="C19" s="103">
        <v>23.426376469290801</v>
      </c>
      <c r="D19" s="103">
        <v>29.866437199800501</v>
      </c>
      <c r="E19" s="103">
        <v>35.330286227461201</v>
      </c>
      <c r="F19" s="103">
        <v>22.0001041851922</v>
      </c>
      <c r="G19" s="103">
        <v>12.892756932364</v>
      </c>
      <c r="H19" s="103">
        <v>30.452377333240399</v>
      </c>
      <c r="I19" s="103">
        <v>23.468476415329601</v>
      </c>
      <c r="J19" s="103">
        <v>32.1794331529182</v>
      </c>
      <c r="K19" s="103">
        <v>36.679008083938598</v>
      </c>
      <c r="L19" s="103">
        <v>24.5375171255289</v>
      </c>
      <c r="M19" s="103">
        <v>16.081857297895102</v>
      </c>
      <c r="N19" s="103">
        <v>6.1290029479917099</v>
      </c>
      <c r="O19" s="103">
        <v>9.1228766885667802</v>
      </c>
      <c r="P19" s="103">
        <v>6.1066183518159001</v>
      </c>
      <c r="Q19" s="103">
        <v>6.6251445702515896</v>
      </c>
      <c r="R19" s="103">
        <v>5.92492521982357</v>
      </c>
      <c r="S19" s="103">
        <v>5.72</v>
      </c>
    </row>
    <row r="20" spans="1:19" s="28" customFormat="1">
      <c r="A20" s="37" t="s">
        <v>17</v>
      </c>
      <c r="B20" s="103">
        <v>24.0363972313178</v>
      </c>
      <c r="C20" s="103">
        <v>31.438793612977101</v>
      </c>
      <c r="D20" s="103">
        <v>23.4790552424104</v>
      </c>
      <c r="E20" s="103">
        <v>24.009640009403299</v>
      </c>
      <c r="F20" s="103">
        <v>21.807159943882599</v>
      </c>
      <c r="G20" s="103">
        <v>25.469068935732999</v>
      </c>
      <c r="H20" s="103">
        <v>25.283773011209899</v>
      </c>
      <c r="I20" s="103">
        <v>31.414053035741599</v>
      </c>
      <c r="J20" s="103">
        <v>24.787513560660901</v>
      </c>
      <c r="K20" s="103">
        <v>25.6492796049167</v>
      </c>
      <c r="L20" s="103">
        <v>22.2934864320817</v>
      </c>
      <c r="M20" s="103">
        <v>25.469068935732999</v>
      </c>
      <c r="N20" s="103">
        <v>6.5772822320866702</v>
      </c>
      <c r="O20" s="103">
        <v>45.361255843049101</v>
      </c>
      <c r="P20" s="103">
        <v>6.5049048763576698</v>
      </c>
      <c r="Q20" s="103">
        <v>6.5706104025927798</v>
      </c>
      <c r="R20" s="103">
        <v>5.92554576139357</v>
      </c>
      <c r="S20" s="103" t="s">
        <v>99</v>
      </c>
    </row>
    <row r="21" spans="1:19" s="28" customFormat="1">
      <c r="A21" s="37" t="s">
        <v>18</v>
      </c>
      <c r="B21" s="103">
        <v>27.153745959437099</v>
      </c>
      <c r="C21" s="103">
        <v>22.6106965175832</v>
      </c>
      <c r="D21" s="103">
        <v>27.710392847927402</v>
      </c>
      <c r="E21" s="103">
        <v>34.5774908250755</v>
      </c>
      <c r="F21" s="103">
        <v>21.5108395731047</v>
      </c>
      <c r="G21" s="103">
        <v>14.6825366280493</v>
      </c>
      <c r="H21" s="103">
        <v>28.041157487682302</v>
      </c>
      <c r="I21" s="103">
        <v>22.6023145217472</v>
      </c>
      <c r="J21" s="103">
        <v>28.743243486733601</v>
      </c>
      <c r="K21" s="103">
        <v>34.915847365945297</v>
      </c>
      <c r="L21" s="103">
        <v>22.6176886111637</v>
      </c>
      <c r="M21" s="103">
        <v>16.472686126532299</v>
      </c>
      <c r="N21" s="103">
        <v>8.7659814206527802</v>
      </c>
      <c r="O21" s="103">
        <v>33.047478431326901</v>
      </c>
      <c r="P21" s="103">
        <v>8.7196960804508006</v>
      </c>
      <c r="Q21" s="103">
        <v>8.6833438548667594</v>
      </c>
      <c r="R21" s="103">
        <v>9.2605559094706607</v>
      </c>
      <c r="S21" s="103">
        <v>5.7</v>
      </c>
    </row>
    <row r="22" spans="1:19" s="28" customFormat="1">
      <c r="A22" s="37" t="s">
        <v>19</v>
      </c>
      <c r="B22" s="103">
        <v>15.543011047658084</v>
      </c>
      <c r="C22" s="103">
        <v>14.261239786595814</v>
      </c>
      <c r="D22" s="103">
        <v>15.864651398568741</v>
      </c>
      <c r="E22" s="103">
        <v>15.897169054836349</v>
      </c>
      <c r="F22" s="103">
        <v>15.911838773814001</v>
      </c>
      <c r="G22" s="103">
        <v>14.403616901790146</v>
      </c>
      <c r="H22" s="103">
        <v>16.658341536026455</v>
      </c>
      <c r="I22" s="103">
        <v>14.263486409615329</v>
      </c>
      <c r="J22" s="103">
        <v>17.353211427306764</v>
      </c>
      <c r="K22" s="103">
        <v>16.594424705065276</v>
      </c>
      <c r="L22" s="103">
        <v>19.950971840953464</v>
      </c>
      <c r="M22" s="103">
        <v>21.201472254151099</v>
      </c>
      <c r="N22" s="103">
        <v>6.4475893988771737</v>
      </c>
      <c r="O22" s="103">
        <v>12.570604992165848</v>
      </c>
      <c r="P22" s="103">
        <v>6.4326301967606199</v>
      </c>
      <c r="Q22" s="103">
        <v>7.1891173021641297</v>
      </c>
      <c r="R22" s="103">
        <v>5.9114274014138202</v>
      </c>
      <c r="S22" s="103">
        <v>6.1087274381284304</v>
      </c>
    </row>
    <row r="23" spans="1:19" s="28" customFormat="1">
      <c r="A23" s="20" t="s">
        <v>20</v>
      </c>
      <c r="B23" s="103">
        <v>25.600212423210898</v>
      </c>
      <c r="C23" s="103">
        <v>21.698379886681501</v>
      </c>
      <c r="D23" s="103">
        <v>26.2100097459087</v>
      </c>
      <c r="E23" s="103">
        <v>29.505802274794402</v>
      </c>
      <c r="F23" s="103">
        <v>22.816154750312901</v>
      </c>
      <c r="G23" s="103">
        <v>30.111937075397901</v>
      </c>
      <c r="H23" s="103">
        <v>25.8718683118522</v>
      </c>
      <c r="I23" s="103">
        <v>21.6997798076953</v>
      </c>
      <c r="J23" s="103">
        <v>26.535645693840198</v>
      </c>
      <c r="K23" s="103">
        <v>30.304182969820101</v>
      </c>
      <c r="L23" s="103">
        <v>22.816154750312901</v>
      </c>
      <c r="M23" s="103">
        <v>30.111937075397901</v>
      </c>
      <c r="N23" s="103">
        <v>8.3439790544616503</v>
      </c>
      <c r="O23" s="103">
        <v>14.747928506734199</v>
      </c>
      <c r="P23" s="103">
        <v>8.3327128697912407</v>
      </c>
      <c r="Q23" s="103">
        <v>8.3327128697912407</v>
      </c>
      <c r="R23" s="103" t="s">
        <v>99</v>
      </c>
      <c r="S23" s="103" t="s">
        <v>99</v>
      </c>
    </row>
    <row r="24" spans="1:19" s="28" customFormat="1">
      <c r="A24" s="20" t="s">
        <v>21</v>
      </c>
      <c r="B24" s="103">
        <v>31.9286806927546</v>
      </c>
      <c r="C24" s="103">
        <v>12.198152265994199</v>
      </c>
      <c r="D24" s="103">
        <v>34.812481808435898</v>
      </c>
      <c r="E24" s="103">
        <v>38.2549230154032</v>
      </c>
      <c r="F24" s="103">
        <v>19.8501764541186</v>
      </c>
      <c r="G24" s="103">
        <v>12.49</v>
      </c>
      <c r="H24" s="103">
        <v>31.928602465909801</v>
      </c>
      <c r="I24" s="103">
        <v>12.197107631492599</v>
      </c>
      <c r="J24" s="103">
        <v>34.812481808435898</v>
      </c>
      <c r="K24" s="103">
        <v>38.2549230154032</v>
      </c>
      <c r="L24" s="103">
        <v>19.8501764541186</v>
      </c>
      <c r="M24" s="103">
        <v>12.49</v>
      </c>
      <c r="N24" s="103">
        <v>60</v>
      </c>
      <c r="O24" s="103">
        <v>60</v>
      </c>
      <c r="P24" s="103" t="s">
        <v>99</v>
      </c>
      <c r="Q24" s="103" t="s">
        <v>99</v>
      </c>
      <c r="R24" s="103" t="s">
        <v>99</v>
      </c>
      <c r="S24" s="103" t="s">
        <v>99</v>
      </c>
    </row>
    <row r="25" spans="1:19" s="28" customFormat="1">
      <c r="A25" s="20" t="s">
        <v>22</v>
      </c>
      <c r="B25" s="103">
        <v>23.8816702315786</v>
      </c>
      <c r="C25" s="103">
        <v>21.939119170496198</v>
      </c>
      <c r="D25" s="103">
        <v>24.189289849104199</v>
      </c>
      <c r="E25" s="103">
        <v>25.6688944158279</v>
      </c>
      <c r="F25" s="103">
        <v>22.9911678628768</v>
      </c>
      <c r="G25" s="103">
        <v>13.8937869210398</v>
      </c>
      <c r="H25" s="103">
        <v>25.742781430960001</v>
      </c>
      <c r="I25" s="103">
        <v>21.938820571082299</v>
      </c>
      <c r="J25" s="103">
        <v>26.419980816280599</v>
      </c>
      <c r="K25" s="103">
        <v>28.276932654405702</v>
      </c>
      <c r="L25" s="103">
        <v>24.394592859095301</v>
      </c>
      <c r="M25" s="103">
        <v>16.945677741202498</v>
      </c>
      <c r="N25" s="103">
        <v>6.2557380745915996</v>
      </c>
      <c r="O25" s="103">
        <v>23.893658079934202</v>
      </c>
      <c r="P25" s="103">
        <v>6.2518806910714799</v>
      </c>
      <c r="Q25" s="103">
        <v>6.2513962155126599</v>
      </c>
      <c r="R25" s="103">
        <v>6.4773596584772797</v>
      </c>
      <c r="S25" s="103">
        <v>5.7153069473465496</v>
      </c>
    </row>
    <row r="26" spans="1:19" s="28" customFormat="1">
      <c r="A26" s="20" t="s">
        <v>23</v>
      </c>
      <c r="B26" s="103">
        <v>26.632383169553101</v>
      </c>
      <c r="C26" s="103">
        <v>21.905770468644299</v>
      </c>
      <c r="D26" s="103">
        <v>27.306351484375899</v>
      </c>
      <c r="E26" s="103">
        <v>29.475923118251099</v>
      </c>
      <c r="F26" s="103">
        <v>23.315573273599099</v>
      </c>
      <c r="G26" s="103">
        <v>34.274355461908797</v>
      </c>
      <c r="H26" s="103">
        <v>26.763060415310399</v>
      </c>
      <c r="I26" s="103">
        <v>21.908344470231299</v>
      </c>
      <c r="J26" s="103">
        <v>27.459874293906399</v>
      </c>
      <c r="K26" s="103">
        <v>29.475923118251099</v>
      </c>
      <c r="L26" s="103">
        <v>23.660641053938399</v>
      </c>
      <c r="M26" s="103">
        <v>34.274355461908797</v>
      </c>
      <c r="N26" s="103">
        <v>7.0800689699479999</v>
      </c>
      <c r="O26" s="103">
        <v>19.0245663096659</v>
      </c>
      <c r="P26" s="103">
        <v>6.8762459064225903</v>
      </c>
      <c r="Q26" s="103" t="s">
        <v>99</v>
      </c>
      <c r="R26" s="103">
        <v>6.8762459064225903</v>
      </c>
      <c r="S26" s="103" t="s">
        <v>99</v>
      </c>
    </row>
    <row r="27" spans="1:19" s="28" customFormat="1">
      <c r="A27" s="37" t="s">
        <v>24</v>
      </c>
      <c r="B27" s="103">
        <v>22.791353984936599</v>
      </c>
      <c r="C27" s="103">
        <v>22.4568029688255</v>
      </c>
      <c r="D27" s="103">
        <v>22.8356245676949</v>
      </c>
      <c r="E27" s="103">
        <v>23.3700272133377</v>
      </c>
      <c r="F27" s="103">
        <v>21.315842523133899</v>
      </c>
      <c r="G27" s="103">
        <v>20.023573125425099</v>
      </c>
      <c r="H27" s="103">
        <v>23.897673985350799</v>
      </c>
      <c r="I27" s="103">
        <v>22.432291230644701</v>
      </c>
      <c r="J27" s="103">
        <v>24.106966334341301</v>
      </c>
      <c r="K27" s="103">
        <v>24.717466979600399</v>
      </c>
      <c r="L27" s="103">
        <v>22.334384411655702</v>
      </c>
      <c r="M27" s="103">
        <v>22.251768931973601</v>
      </c>
      <c r="N27" s="103">
        <v>7.1615515753821297</v>
      </c>
      <c r="O27" s="103">
        <v>41.4855308183459</v>
      </c>
      <c r="P27" s="103">
        <v>7.0833084183166397</v>
      </c>
      <c r="Q27" s="103">
        <v>7.5020039645462004</v>
      </c>
      <c r="R27" s="103">
        <v>5.6776905642812103</v>
      </c>
      <c r="S27" s="103">
        <v>4.5</v>
      </c>
    </row>
    <row r="28" spans="1:19" s="28" customFormat="1">
      <c r="A28" s="37" t="s">
        <v>25</v>
      </c>
      <c r="B28" s="103">
        <v>26.508190827902599</v>
      </c>
      <c r="C28" s="103">
        <v>24.316378282237199</v>
      </c>
      <c r="D28" s="103">
        <v>26.756889090985101</v>
      </c>
      <c r="E28" s="103">
        <v>28.335016604834099</v>
      </c>
      <c r="F28" s="103">
        <v>23.455640772932</v>
      </c>
      <c r="G28" s="103">
        <v>25.938997574134198</v>
      </c>
      <c r="H28" s="103">
        <v>26.678948187833001</v>
      </c>
      <c r="I28" s="103">
        <v>24.305256193719401</v>
      </c>
      <c r="J28" s="103">
        <v>26.950641329025601</v>
      </c>
      <c r="K28" s="103">
        <v>28.577251563371899</v>
      </c>
      <c r="L28" s="103">
        <v>23.571794619087299</v>
      </c>
      <c r="M28" s="103">
        <v>25.938997574134198</v>
      </c>
      <c r="N28" s="103">
        <v>6.1635055566854202</v>
      </c>
      <c r="O28" s="103">
        <v>45.115988408778897</v>
      </c>
      <c r="P28" s="103">
        <v>5.9069516477048598</v>
      </c>
      <c r="Q28" s="103">
        <v>5.7276885521008198</v>
      </c>
      <c r="R28" s="103">
        <v>6.5</v>
      </c>
      <c r="S28" s="103" t="s">
        <v>99</v>
      </c>
    </row>
    <row r="29" spans="1:19" s="28" customFormat="1">
      <c r="A29" s="20" t="s">
        <v>26</v>
      </c>
      <c r="B29" s="103">
        <v>27.669314088243802</v>
      </c>
      <c r="C29" s="103">
        <v>27.619024451642499</v>
      </c>
      <c r="D29" s="103">
        <v>27.6724950659728</v>
      </c>
      <c r="E29" s="103">
        <v>34.580606571610097</v>
      </c>
      <c r="F29" s="103">
        <v>22.793727766303199</v>
      </c>
      <c r="G29" s="103">
        <v>12.2465912207537</v>
      </c>
      <c r="H29" s="103">
        <v>27.727885249545899</v>
      </c>
      <c r="I29" s="103">
        <v>27.618776804164799</v>
      </c>
      <c r="J29" s="103">
        <v>27.7348039676362</v>
      </c>
      <c r="K29" s="103">
        <v>34.6109972953276</v>
      </c>
      <c r="L29" s="103">
        <v>22.863796923435299</v>
      </c>
      <c r="M29" s="103">
        <v>12.2465912207537</v>
      </c>
      <c r="N29" s="103">
        <v>9.3864159124734208</v>
      </c>
      <c r="O29" s="103">
        <v>27.91070286339</v>
      </c>
      <c r="P29" s="103">
        <v>9.0889641627077999</v>
      </c>
      <c r="Q29" s="103">
        <v>4.0373716735518999</v>
      </c>
      <c r="R29" s="103">
        <v>9.8404803213221292</v>
      </c>
      <c r="S29" s="103" t="s">
        <v>99</v>
      </c>
    </row>
    <row r="30" spans="1:19" s="28" customFormat="1">
      <c r="A30" s="20" t="s">
        <v>27</v>
      </c>
      <c r="B30" s="103">
        <v>26.878646565602502</v>
      </c>
      <c r="C30" s="103">
        <v>27.141109552409699</v>
      </c>
      <c r="D30" s="103">
        <v>26.861789724799898</v>
      </c>
      <c r="E30" s="103">
        <v>29.363457548096299</v>
      </c>
      <c r="F30" s="103">
        <v>22.841692444333301</v>
      </c>
      <c r="G30" s="103">
        <v>24.7997896990769</v>
      </c>
      <c r="H30" s="103">
        <v>27.641277655292999</v>
      </c>
      <c r="I30" s="103">
        <v>27.132285314782699</v>
      </c>
      <c r="J30" s="103">
        <v>27.675262992896101</v>
      </c>
      <c r="K30" s="103">
        <v>30.8668626891982</v>
      </c>
      <c r="L30" s="103">
        <v>22.860472342579101</v>
      </c>
      <c r="M30" s="103">
        <v>25.130846195854598</v>
      </c>
      <c r="N30" s="103">
        <v>6.5265823131590901</v>
      </c>
      <c r="O30" s="103">
        <v>54.2850625910933</v>
      </c>
      <c r="P30" s="103">
        <v>6.5006349004355801</v>
      </c>
      <c r="Q30" s="103">
        <v>6.54442869116194</v>
      </c>
      <c r="R30" s="103">
        <v>5.3011999999999997</v>
      </c>
      <c r="S30" s="103">
        <v>2.5099999999999998</v>
      </c>
    </row>
    <row r="31" spans="1:19" s="28" customFormat="1">
      <c r="A31" s="20" t="s">
        <v>28</v>
      </c>
      <c r="B31" s="103">
        <v>23.024346417065502</v>
      </c>
      <c r="C31" s="103">
        <v>21.870419150599499</v>
      </c>
      <c r="D31" s="103">
        <v>23.112691149956099</v>
      </c>
      <c r="E31" s="103">
        <v>26.783266262272502</v>
      </c>
      <c r="F31" s="103">
        <v>20.460614729207101</v>
      </c>
      <c r="G31" s="103">
        <v>22.799795551052501</v>
      </c>
      <c r="H31" s="103">
        <v>23.769740840136301</v>
      </c>
      <c r="I31" s="103">
        <v>21.8694500770278</v>
      </c>
      <c r="J31" s="103">
        <v>23.9223403347772</v>
      </c>
      <c r="K31" s="103">
        <v>26.8742481086692</v>
      </c>
      <c r="L31" s="103">
        <v>21.652839642079499</v>
      </c>
      <c r="M31" s="103">
        <v>22.799795551052501</v>
      </c>
      <c r="N31" s="103">
        <v>6.6341408826475501</v>
      </c>
      <c r="O31" s="103">
        <v>26.4685811625789</v>
      </c>
      <c r="P31" s="103">
        <v>6.6273060532030197</v>
      </c>
      <c r="Q31" s="103">
        <v>6.2630620322197297</v>
      </c>
      <c r="R31" s="103">
        <v>6.6420002377732201</v>
      </c>
      <c r="S31" s="103" t="s">
        <v>99</v>
      </c>
    </row>
    <row r="32" spans="1:19" s="28" customFormat="1">
      <c r="A32" s="20" t="s">
        <v>29</v>
      </c>
      <c r="B32" s="103">
        <v>23.093012262923999</v>
      </c>
      <c r="C32" s="103">
        <v>20.473052609697898</v>
      </c>
      <c r="D32" s="103">
        <v>23.370959947476099</v>
      </c>
      <c r="E32" s="103">
        <v>24.289184139361101</v>
      </c>
      <c r="F32" s="103">
        <v>21.862851778952901</v>
      </c>
      <c r="G32" s="103">
        <v>10.681929924292699</v>
      </c>
      <c r="H32" s="103">
        <v>23.552510254022099</v>
      </c>
      <c r="I32" s="103">
        <v>20.460905021746299</v>
      </c>
      <c r="J32" s="103">
        <v>23.890553945701601</v>
      </c>
      <c r="K32" s="103">
        <v>25.026698415028701</v>
      </c>
      <c r="L32" s="103">
        <v>21.882803390455301</v>
      </c>
      <c r="M32" s="103">
        <v>10.681929924292699</v>
      </c>
      <c r="N32" s="103">
        <v>6.7078081089208803</v>
      </c>
      <c r="O32" s="103">
        <v>52.081255289816902</v>
      </c>
      <c r="P32" s="103">
        <v>6.6464360822751196</v>
      </c>
      <c r="Q32" s="103">
        <v>6.6496466082038204</v>
      </c>
      <c r="R32" s="103">
        <v>6.3217315831690701</v>
      </c>
      <c r="S32" s="103" t="s">
        <v>99</v>
      </c>
    </row>
    <row r="33" spans="1:19" s="28" customFormat="1">
      <c r="A33" s="20" t="s">
        <v>30</v>
      </c>
      <c r="B33" s="103">
        <v>30.383512736145899</v>
      </c>
      <c r="C33" s="103">
        <v>45.501548118086298</v>
      </c>
      <c r="D33" s="103">
        <v>30.014793434872999</v>
      </c>
      <c r="E33" s="103">
        <v>35.737576643231201</v>
      </c>
      <c r="F33" s="103">
        <v>18.847851190192699</v>
      </c>
      <c r="G33" s="103">
        <v>17.189178315165499</v>
      </c>
      <c r="H33" s="103">
        <v>30.375084323223501</v>
      </c>
      <c r="I33" s="103">
        <v>45.449457748199002</v>
      </c>
      <c r="J33" s="103">
        <v>30.014793434872999</v>
      </c>
      <c r="K33" s="103">
        <v>35.737576643231201</v>
      </c>
      <c r="L33" s="103">
        <v>18.847851190192699</v>
      </c>
      <c r="M33" s="103">
        <v>17.189178315165499</v>
      </c>
      <c r="N33" s="103">
        <v>48.0502845530009</v>
      </c>
      <c r="O33" s="103">
        <v>48.0502845530009</v>
      </c>
      <c r="P33" s="103" t="s">
        <v>99</v>
      </c>
      <c r="Q33" s="103" t="s">
        <v>99</v>
      </c>
      <c r="R33" s="103" t="s">
        <v>99</v>
      </c>
      <c r="S33" s="103" t="s">
        <v>99</v>
      </c>
    </row>
    <row r="34" spans="1:19" s="28" customFormat="1">
      <c r="A34" s="20" t="s">
        <v>31</v>
      </c>
      <c r="B34" s="103">
        <v>25.439137140133099</v>
      </c>
      <c r="C34" s="103">
        <v>22.312930961542701</v>
      </c>
      <c r="D34" s="103">
        <v>25.759866722336199</v>
      </c>
      <c r="E34" s="103">
        <v>29.877194965387002</v>
      </c>
      <c r="F34" s="103">
        <v>21.857043982729099</v>
      </c>
      <c r="G34" s="103">
        <v>19.0924641563237</v>
      </c>
      <c r="H34" s="103">
        <v>26.1409649884224</v>
      </c>
      <c r="I34" s="103">
        <v>22.302734108328799</v>
      </c>
      <c r="J34" s="103">
        <v>26.5499063361443</v>
      </c>
      <c r="K34" s="103">
        <v>31.521856783484999</v>
      </c>
      <c r="L34" s="103">
        <v>22.069682648928701</v>
      </c>
      <c r="M34" s="103">
        <v>19.0924641563237</v>
      </c>
      <c r="N34" s="103">
        <v>5.4940336865057304</v>
      </c>
      <c r="O34" s="103">
        <v>49.3274909260127</v>
      </c>
      <c r="P34" s="103">
        <v>5.4487137143825102</v>
      </c>
      <c r="Q34" s="103">
        <v>5.4096853962753899</v>
      </c>
      <c r="R34" s="103">
        <v>5.6503244001475803</v>
      </c>
      <c r="S34" s="103" t="s">
        <v>99</v>
      </c>
    </row>
    <row r="35" spans="1:19" s="28" customFormat="1">
      <c r="A35" s="20" t="s">
        <v>32</v>
      </c>
      <c r="B35" s="103">
        <v>26.060696278034001</v>
      </c>
      <c r="C35" s="103">
        <v>23.3363538464538</v>
      </c>
      <c r="D35" s="103">
        <v>26.419395387030999</v>
      </c>
      <c r="E35" s="103">
        <v>30.8769603061798</v>
      </c>
      <c r="F35" s="103">
        <v>21.622029383282399</v>
      </c>
      <c r="G35" s="103">
        <v>22.902071293825699</v>
      </c>
      <c r="H35" s="103">
        <v>26.319422744474501</v>
      </c>
      <c r="I35" s="103">
        <v>23.3319362928912</v>
      </c>
      <c r="J35" s="103">
        <v>26.718481538218001</v>
      </c>
      <c r="K35" s="103">
        <v>31.4046142392882</v>
      </c>
      <c r="L35" s="103">
        <v>21.751252921227501</v>
      </c>
      <c r="M35" s="103">
        <v>22.902071293825699</v>
      </c>
      <c r="N35" s="103">
        <v>6.1111021838573096</v>
      </c>
      <c r="O35" s="103">
        <v>51.935881207959703</v>
      </c>
      <c r="P35" s="103">
        <v>6.0466991250265298</v>
      </c>
      <c r="Q35" s="103">
        <v>6.1137723357837199</v>
      </c>
      <c r="R35" s="103">
        <v>5.8535927237741596</v>
      </c>
      <c r="S35" s="103" t="s">
        <v>99</v>
      </c>
    </row>
    <row r="36" spans="1:19" s="28" customFormat="1">
      <c r="A36" s="20" t="s">
        <v>33</v>
      </c>
      <c r="B36" s="103">
        <v>28.464120835485001</v>
      </c>
      <c r="C36" s="103">
        <v>25.865494787519498</v>
      </c>
      <c r="D36" s="103">
        <v>28.7369052367644</v>
      </c>
      <c r="E36" s="103">
        <v>33.258903154764603</v>
      </c>
      <c r="F36" s="103">
        <v>22.903547644050501</v>
      </c>
      <c r="G36" s="103">
        <v>13.817506693665299</v>
      </c>
      <c r="H36" s="103">
        <v>28.4739162981809</v>
      </c>
      <c r="I36" s="103">
        <v>25.857043824388501</v>
      </c>
      <c r="J36" s="103">
        <v>28.748676482470099</v>
      </c>
      <c r="K36" s="103">
        <v>33.258903154764603</v>
      </c>
      <c r="L36" s="103">
        <v>22.926233927452301</v>
      </c>
      <c r="M36" s="103">
        <v>13.817506693665299</v>
      </c>
      <c r="N36" s="103">
        <v>7.0518985465150603</v>
      </c>
      <c r="O36" s="103">
        <v>58.569825412786201</v>
      </c>
      <c r="P36" s="103">
        <v>4.13</v>
      </c>
      <c r="Q36" s="103" t="s">
        <v>99</v>
      </c>
      <c r="R36" s="103">
        <v>4.13</v>
      </c>
      <c r="S36" s="103" t="s">
        <v>99</v>
      </c>
    </row>
    <row r="37" spans="1:19" s="87" customFormat="1" ht="15" customHeight="1">
      <c r="A37" s="21" t="s">
        <v>34</v>
      </c>
      <c r="B37" s="160">
        <v>24.425688238702499</v>
      </c>
      <c r="C37" s="160">
        <v>23.6230890682195</v>
      </c>
      <c r="D37" s="160">
        <v>24.507871844691099</v>
      </c>
      <c r="E37" s="160">
        <v>28.233941232419699</v>
      </c>
      <c r="F37" s="160">
        <v>19.768291121702301</v>
      </c>
      <c r="G37" s="160">
        <v>17.001205555238599</v>
      </c>
      <c r="H37" s="160">
        <v>25.552446011979399</v>
      </c>
      <c r="I37" s="160">
        <v>23.620619623784801</v>
      </c>
      <c r="J37" s="160">
        <v>25.7644814703031</v>
      </c>
      <c r="K37" s="160">
        <v>28.295949135211799</v>
      </c>
      <c r="L37" s="160">
        <v>22.268849956919301</v>
      </c>
      <c r="M37" s="160">
        <v>17.001205555238599</v>
      </c>
      <c r="N37" s="160">
        <v>7.1325064178673898</v>
      </c>
      <c r="O37" s="160">
        <v>30.7654797544754</v>
      </c>
      <c r="P37" s="160">
        <v>7.1200968102131501</v>
      </c>
      <c r="Q37" s="160">
        <v>5.1258837981763197</v>
      </c>
      <c r="R37" s="160">
        <v>7.1663001103066897</v>
      </c>
      <c r="S37" s="160" t="s">
        <v>99</v>
      </c>
    </row>
    <row r="38" spans="1:19" s="87" customFormat="1" ht="20.25" customHeight="1">
      <c r="A38" s="264" t="s">
        <v>96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s="87" customFormat="1" ht="37.5" customHeight="1">
      <c r="A39" s="264" t="s">
        <v>88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  <row r="40" spans="1:19">
      <c r="A40" s="8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</sheetData>
  <mergeCells count="23"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Q7:S7"/>
    <mergeCell ref="A38:S38"/>
    <mergeCell ref="A39:S39"/>
    <mergeCell ref="N6:N8"/>
    <mergeCell ref="O6:S6"/>
    <mergeCell ref="C7:C8"/>
    <mergeCell ref="D7:D8"/>
    <mergeCell ref="E7:G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39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9" customWidth="1"/>
    <col min="2" max="3" width="7.44140625" style="27" customWidth="1"/>
    <col min="4" max="4" width="9.109375" style="27"/>
    <col min="5" max="5" width="7.44140625" style="27" customWidth="1"/>
    <col min="6" max="6" width="7.88671875" style="27" customWidth="1"/>
    <col min="7" max="9" width="7.44140625" style="27" customWidth="1"/>
    <col min="10" max="10" width="9.109375" style="27"/>
    <col min="11" max="11" width="7.44140625" style="27" customWidth="1"/>
    <col min="12" max="12" width="7.88671875" style="27" customWidth="1"/>
    <col min="13" max="15" width="7.44140625" style="27" customWidth="1"/>
    <col min="16" max="16" width="9.109375" style="27"/>
    <col min="17" max="17" width="7.44140625" style="27" customWidth="1"/>
    <col min="18" max="18" width="7.88671875" style="27" customWidth="1"/>
    <col min="19" max="19" width="7.44140625" style="27" customWidth="1"/>
    <col min="20" max="234" width="9.109375" style="27"/>
    <col min="235" max="235" width="3" style="27" bestFit="1" customWidth="1"/>
    <col min="236" max="236" width="18.109375" style="27" customWidth="1"/>
    <col min="237" max="238" width="7.44140625" style="27" customWidth="1"/>
    <col min="239" max="239" width="9.109375" style="27"/>
    <col min="240" max="240" width="7.44140625" style="27" customWidth="1"/>
    <col min="241" max="241" width="7.88671875" style="27" customWidth="1"/>
    <col min="242" max="244" width="7.44140625" style="27" customWidth="1"/>
    <col min="245" max="245" width="9.109375" style="27"/>
    <col min="246" max="246" width="7.44140625" style="27" customWidth="1"/>
    <col min="247" max="247" width="7.88671875" style="27" customWidth="1"/>
    <col min="248" max="250" width="7.44140625" style="27" customWidth="1"/>
    <col min="251" max="251" width="9.109375" style="27"/>
    <col min="252" max="252" width="7.44140625" style="27" customWidth="1"/>
    <col min="253" max="253" width="7.88671875" style="27" customWidth="1"/>
    <col min="254" max="254" width="7.44140625" style="27" customWidth="1"/>
    <col min="255" max="490" width="9.109375" style="27"/>
    <col min="491" max="491" width="3" style="27" bestFit="1" customWidth="1"/>
    <col min="492" max="492" width="18.109375" style="27" customWidth="1"/>
    <col min="493" max="494" width="7.44140625" style="27" customWidth="1"/>
    <col min="495" max="495" width="9.109375" style="27"/>
    <col min="496" max="496" width="7.44140625" style="27" customWidth="1"/>
    <col min="497" max="497" width="7.88671875" style="27" customWidth="1"/>
    <col min="498" max="500" width="7.44140625" style="27" customWidth="1"/>
    <col min="501" max="501" width="9.109375" style="27"/>
    <col min="502" max="502" width="7.44140625" style="27" customWidth="1"/>
    <col min="503" max="503" width="7.88671875" style="27" customWidth="1"/>
    <col min="504" max="506" width="7.44140625" style="27" customWidth="1"/>
    <col min="507" max="507" width="9.109375" style="27"/>
    <col min="508" max="508" width="7.44140625" style="27" customWidth="1"/>
    <col min="509" max="509" width="7.88671875" style="27" customWidth="1"/>
    <col min="510" max="510" width="7.44140625" style="27" customWidth="1"/>
    <col min="511" max="746" width="9.109375" style="27"/>
    <col min="747" max="747" width="3" style="27" bestFit="1" customWidth="1"/>
    <col min="748" max="748" width="18.109375" style="27" customWidth="1"/>
    <col min="749" max="750" width="7.44140625" style="27" customWidth="1"/>
    <col min="751" max="751" width="9.109375" style="27"/>
    <col min="752" max="752" width="7.44140625" style="27" customWidth="1"/>
    <col min="753" max="753" width="7.88671875" style="27" customWidth="1"/>
    <col min="754" max="756" width="7.44140625" style="27" customWidth="1"/>
    <col min="757" max="757" width="9.109375" style="27"/>
    <col min="758" max="758" width="7.44140625" style="27" customWidth="1"/>
    <col min="759" max="759" width="7.88671875" style="27" customWidth="1"/>
    <col min="760" max="762" width="7.44140625" style="27" customWidth="1"/>
    <col min="763" max="763" width="9.109375" style="27"/>
    <col min="764" max="764" width="7.44140625" style="27" customWidth="1"/>
    <col min="765" max="765" width="7.88671875" style="27" customWidth="1"/>
    <col min="766" max="766" width="7.44140625" style="27" customWidth="1"/>
    <col min="767" max="1002" width="9.109375" style="27"/>
    <col min="1003" max="1003" width="3" style="27" bestFit="1" customWidth="1"/>
    <col min="1004" max="1004" width="18.109375" style="27" customWidth="1"/>
    <col min="1005" max="1006" width="7.44140625" style="27" customWidth="1"/>
    <col min="1007" max="1007" width="9.109375" style="27"/>
    <col min="1008" max="1008" width="7.44140625" style="27" customWidth="1"/>
    <col min="1009" max="1009" width="7.88671875" style="27" customWidth="1"/>
    <col min="1010" max="1012" width="7.44140625" style="27" customWidth="1"/>
    <col min="1013" max="1013" width="9.109375" style="27"/>
    <col min="1014" max="1014" width="7.44140625" style="27" customWidth="1"/>
    <col min="1015" max="1015" width="7.88671875" style="27" customWidth="1"/>
    <col min="1016" max="1018" width="7.44140625" style="27" customWidth="1"/>
    <col min="1019" max="1019" width="9.109375" style="27"/>
    <col min="1020" max="1020" width="7.44140625" style="27" customWidth="1"/>
    <col min="1021" max="1021" width="7.88671875" style="27" customWidth="1"/>
    <col min="1022" max="1022" width="7.44140625" style="27" customWidth="1"/>
    <col min="1023" max="1258" width="9.109375" style="27"/>
    <col min="1259" max="1259" width="3" style="27" bestFit="1" customWidth="1"/>
    <col min="1260" max="1260" width="18.109375" style="27" customWidth="1"/>
    <col min="1261" max="1262" width="7.44140625" style="27" customWidth="1"/>
    <col min="1263" max="1263" width="9.109375" style="27"/>
    <col min="1264" max="1264" width="7.44140625" style="27" customWidth="1"/>
    <col min="1265" max="1265" width="7.88671875" style="27" customWidth="1"/>
    <col min="1266" max="1268" width="7.44140625" style="27" customWidth="1"/>
    <col min="1269" max="1269" width="9.109375" style="27"/>
    <col min="1270" max="1270" width="7.44140625" style="27" customWidth="1"/>
    <col min="1271" max="1271" width="7.88671875" style="27" customWidth="1"/>
    <col min="1272" max="1274" width="7.44140625" style="27" customWidth="1"/>
    <col min="1275" max="1275" width="9.109375" style="27"/>
    <col min="1276" max="1276" width="7.44140625" style="27" customWidth="1"/>
    <col min="1277" max="1277" width="7.88671875" style="27" customWidth="1"/>
    <col min="1278" max="1278" width="7.44140625" style="27" customWidth="1"/>
    <col min="1279" max="1514" width="9.109375" style="27"/>
    <col min="1515" max="1515" width="3" style="27" bestFit="1" customWidth="1"/>
    <col min="1516" max="1516" width="18.109375" style="27" customWidth="1"/>
    <col min="1517" max="1518" width="7.44140625" style="27" customWidth="1"/>
    <col min="1519" max="1519" width="9.109375" style="27"/>
    <col min="1520" max="1520" width="7.44140625" style="27" customWidth="1"/>
    <col min="1521" max="1521" width="7.88671875" style="27" customWidth="1"/>
    <col min="1522" max="1524" width="7.44140625" style="27" customWidth="1"/>
    <col min="1525" max="1525" width="9.109375" style="27"/>
    <col min="1526" max="1526" width="7.44140625" style="27" customWidth="1"/>
    <col min="1527" max="1527" width="7.88671875" style="27" customWidth="1"/>
    <col min="1528" max="1530" width="7.44140625" style="27" customWidth="1"/>
    <col min="1531" max="1531" width="9.109375" style="27"/>
    <col min="1532" max="1532" width="7.44140625" style="27" customWidth="1"/>
    <col min="1533" max="1533" width="7.88671875" style="27" customWidth="1"/>
    <col min="1534" max="1534" width="7.44140625" style="27" customWidth="1"/>
    <col min="1535" max="1770" width="9.109375" style="27"/>
    <col min="1771" max="1771" width="3" style="27" bestFit="1" customWidth="1"/>
    <col min="1772" max="1772" width="18.109375" style="27" customWidth="1"/>
    <col min="1773" max="1774" width="7.44140625" style="27" customWidth="1"/>
    <col min="1775" max="1775" width="9.109375" style="27"/>
    <col min="1776" max="1776" width="7.44140625" style="27" customWidth="1"/>
    <col min="1777" max="1777" width="7.88671875" style="27" customWidth="1"/>
    <col min="1778" max="1780" width="7.44140625" style="27" customWidth="1"/>
    <col min="1781" max="1781" width="9.109375" style="27"/>
    <col min="1782" max="1782" width="7.44140625" style="27" customWidth="1"/>
    <col min="1783" max="1783" width="7.88671875" style="27" customWidth="1"/>
    <col min="1784" max="1786" width="7.44140625" style="27" customWidth="1"/>
    <col min="1787" max="1787" width="9.109375" style="27"/>
    <col min="1788" max="1788" width="7.44140625" style="27" customWidth="1"/>
    <col min="1789" max="1789" width="7.88671875" style="27" customWidth="1"/>
    <col min="1790" max="1790" width="7.44140625" style="27" customWidth="1"/>
    <col min="1791" max="2026" width="9.109375" style="27"/>
    <col min="2027" max="2027" width="3" style="27" bestFit="1" customWidth="1"/>
    <col min="2028" max="2028" width="18.109375" style="27" customWidth="1"/>
    <col min="2029" max="2030" width="7.44140625" style="27" customWidth="1"/>
    <col min="2031" max="2031" width="9.109375" style="27"/>
    <col min="2032" max="2032" width="7.44140625" style="27" customWidth="1"/>
    <col min="2033" max="2033" width="7.88671875" style="27" customWidth="1"/>
    <col min="2034" max="2036" width="7.44140625" style="27" customWidth="1"/>
    <col min="2037" max="2037" width="9.109375" style="27"/>
    <col min="2038" max="2038" width="7.44140625" style="27" customWidth="1"/>
    <col min="2039" max="2039" width="7.88671875" style="27" customWidth="1"/>
    <col min="2040" max="2042" width="7.44140625" style="27" customWidth="1"/>
    <col min="2043" max="2043" width="9.109375" style="27"/>
    <col min="2044" max="2044" width="7.44140625" style="27" customWidth="1"/>
    <col min="2045" max="2045" width="7.88671875" style="27" customWidth="1"/>
    <col min="2046" max="2046" width="7.44140625" style="27" customWidth="1"/>
    <col min="2047" max="2282" width="9.109375" style="27"/>
    <col min="2283" max="2283" width="3" style="27" bestFit="1" customWidth="1"/>
    <col min="2284" max="2284" width="18.109375" style="27" customWidth="1"/>
    <col min="2285" max="2286" width="7.44140625" style="27" customWidth="1"/>
    <col min="2287" max="2287" width="9.109375" style="27"/>
    <col min="2288" max="2288" width="7.44140625" style="27" customWidth="1"/>
    <col min="2289" max="2289" width="7.88671875" style="27" customWidth="1"/>
    <col min="2290" max="2292" width="7.44140625" style="27" customWidth="1"/>
    <col min="2293" max="2293" width="9.109375" style="27"/>
    <col min="2294" max="2294" width="7.44140625" style="27" customWidth="1"/>
    <col min="2295" max="2295" width="7.88671875" style="27" customWidth="1"/>
    <col min="2296" max="2298" width="7.44140625" style="27" customWidth="1"/>
    <col min="2299" max="2299" width="9.109375" style="27"/>
    <col min="2300" max="2300" width="7.44140625" style="27" customWidth="1"/>
    <col min="2301" max="2301" width="7.88671875" style="27" customWidth="1"/>
    <col min="2302" max="2302" width="7.44140625" style="27" customWidth="1"/>
    <col min="2303" max="2538" width="9.109375" style="27"/>
    <col min="2539" max="2539" width="3" style="27" bestFit="1" customWidth="1"/>
    <col min="2540" max="2540" width="18.109375" style="27" customWidth="1"/>
    <col min="2541" max="2542" width="7.44140625" style="27" customWidth="1"/>
    <col min="2543" max="2543" width="9.109375" style="27"/>
    <col min="2544" max="2544" width="7.44140625" style="27" customWidth="1"/>
    <col min="2545" max="2545" width="7.88671875" style="27" customWidth="1"/>
    <col min="2546" max="2548" width="7.44140625" style="27" customWidth="1"/>
    <col min="2549" max="2549" width="9.109375" style="27"/>
    <col min="2550" max="2550" width="7.44140625" style="27" customWidth="1"/>
    <col min="2551" max="2551" width="7.88671875" style="27" customWidth="1"/>
    <col min="2552" max="2554" width="7.44140625" style="27" customWidth="1"/>
    <col min="2555" max="2555" width="9.109375" style="27"/>
    <col min="2556" max="2556" width="7.44140625" style="27" customWidth="1"/>
    <col min="2557" max="2557" width="7.88671875" style="27" customWidth="1"/>
    <col min="2558" max="2558" width="7.44140625" style="27" customWidth="1"/>
    <col min="2559" max="2794" width="9.109375" style="27"/>
    <col min="2795" max="2795" width="3" style="27" bestFit="1" customWidth="1"/>
    <col min="2796" max="2796" width="18.109375" style="27" customWidth="1"/>
    <col min="2797" max="2798" width="7.44140625" style="27" customWidth="1"/>
    <col min="2799" max="2799" width="9.109375" style="27"/>
    <col min="2800" max="2800" width="7.44140625" style="27" customWidth="1"/>
    <col min="2801" max="2801" width="7.88671875" style="27" customWidth="1"/>
    <col min="2802" max="2804" width="7.44140625" style="27" customWidth="1"/>
    <col min="2805" max="2805" width="9.109375" style="27"/>
    <col min="2806" max="2806" width="7.44140625" style="27" customWidth="1"/>
    <col min="2807" max="2807" width="7.88671875" style="27" customWidth="1"/>
    <col min="2808" max="2810" width="7.44140625" style="27" customWidth="1"/>
    <col min="2811" max="2811" width="9.109375" style="27"/>
    <col min="2812" max="2812" width="7.44140625" style="27" customWidth="1"/>
    <col min="2813" max="2813" width="7.88671875" style="27" customWidth="1"/>
    <col min="2814" max="2814" width="7.44140625" style="27" customWidth="1"/>
    <col min="2815" max="3050" width="9.109375" style="27"/>
    <col min="3051" max="3051" width="3" style="27" bestFit="1" customWidth="1"/>
    <col min="3052" max="3052" width="18.109375" style="27" customWidth="1"/>
    <col min="3053" max="3054" width="7.44140625" style="27" customWidth="1"/>
    <col min="3055" max="3055" width="9.109375" style="27"/>
    <col min="3056" max="3056" width="7.44140625" style="27" customWidth="1"/>
    <col min="3057" max="3057" width="7.88671875" style="27" customWidth="1"/>
    <col min="3058" max="3060" width="7.44140625" style="27" customWidth="1"/>
    <col min="3061" max="3061" width="9.109375" style="27"/>
    <col min="3062" max="3062" width="7.44140625" style="27" customWidth="1"/>
    <col min="3063" max="3063" width="7.88671875" style="27" customWidth="1"/>
    <col min="3064" max="3066" width="7.44140625" style="27" customWidth="1"/>
    <col min="3067" max="3067" width="9.109375" style="27"/>
    <col min="3068" max="3068" width="7.44140625" style="27" customWidth="1"/>
    <col min="3069" max="3069" width="7.88671875" style="27" customWidth="1"/>
    <col min="3070" max="3070" width="7.44140625" style="27" customWidth="1"/>
    <col min="3071" max="3306" width="9.109375" style="27"/>
    <col min="3307" max="3307" width="3" style="27" bestFit="1" customWidth="1"/>
    <col min="3308" max="3308" width="18.109375" style="27" customWidth="1"/>
    <col min="3309" max="3310" width="7.44140625" style="27" customWidth="1"/>
    <col min="3311" max="3311" width="9.109375" style="27"/>
    <col min="3312" max="3312" width="7.44140625" style="27" customWidth="1"/>
    <col min="3313" max="3313" width="7.88671875" style="27" customWidth="1"/>
    <col min="3314" max="3316" width="7.44140625" style="27" customWidth="1"/>
    <col min="3317" max="3317" width="9.109375" style="27"/>
    <col min="3318" max="3318" width="7.44140625" style="27" customWidth="1"/>
    <col min="3319" max="3319" width="7.88671875" style="27" customWidth="1"/>
    <col min="3320" max="3322" width="7.44140625" style="27" customWidth="1"/>
    <col min="3323" max="3323" width="9.109375" style="27"/>
    <col min="3324" max="3324" width="7.44140625" style="27" customWidth="1"/>
    <col min="3325" max="3325" width="7.88671875" style="27" customWidth="1"/>
    <col min="3326" max="3326" width="7.44140625" style="27" customWidth="1"/>
    <col min="3327" max="3562" width="9.109375" style="27"/>
    <col min="3563" max="3563" width="3" style="27" bestFit="1" customWidth="1"/>
    <col min="3564" max="3564" width="18.109375" style="27" customWidth="1"/>
    <col min="3565" max="3566" width="7.44140625" style="27" customWidth="1"/>
    <col min="3567" max="3567" width="9.109375" style="27"/>
    <col min="3568" max="3568" width="7.44140625" style="27" customWidth="1"/>
    <col min="3569" max="3569" width="7.88671875" style="27" customWidth="1"/>
    <col min="3570" max="3572" width="7.44140625" style="27" customWidth="1"/>
    <col min="3573" max="3573" width="9.109375" style="27"/>
    <col min="3574" max="3574" width="7.44140625" style="27" customWidth="1"/>
    <col min="3575" max="3575" width="7.88671875" style="27" customWidth="1"/>
    <col min="3576" max="3578" width="7.44140625" style="27" customWidth="1"/>
    <col min="3579" max="3579" width="9.109375" style="27"/>
    <col min="3580" max="3580" width="7.44140625" style="27" customWidth="1"/>
    <col min="3581" max="3581" width="7.88671875" style="27" customWidth="1"/>
    <col min="3582" max="3582" width="7.44140625" style="27" customWidth="1"/>
    <col min="3583" max="3818" width="9.109375" style="27"/>
    <col min="3819" max="3819" width="3" style="27" bestFit="1" customWidth="1"/>
    <col min="3820" max="3820" width="18.109375" style="27" customWidth="1"/>
    <col min="3821" max="3822" width="7.44140625" style="27" customWidth="1"/>
    <col min="3823" max="3823" width="9.109375" style="27"/>
    <col min="3824" max="3824" width="7.44140625" style="27" customWidth="1"/>
    <col min="3825" max="3825" width="7.88671875" style="27" customWidth="1"/>
    <col min="3826" max="3828" width="7.44140625" style="27" customWidth="1"/>
    <col min="3829" max="3829" width="9.109375" style="27"/>
    <col min="3830" max="3830" width="7.44140625" style="27" customWidth="1"/>
    <col min="3831" max="3831" width="7.88671875" style="27" customWidth="1"/>
    <col min="3832" max="3834" width="7.44140625" style="27" customWidth="1"/>
    <col min="3835" max="3835" width="9.109375" style="27"/>
    <col min="3836" max="3836" width="7.44140625" style="27" customWidth="1"/>
    <col min="3837" max="3837" width="7.88671875" style="27" customWidth="1"/>
    <col min="3838" max="3838" width="7.44140625" style="27" customWidth="1"/>
    <col min="3839" max="4074" width="9.109375" style="27"/>
    <col min="4075" max="4075" width="3" style="27" bestFit="1" customWidth="1"/>
    <col min="4076" max="4076" width="18.109375" style="27" customWidth="1"/>
    <col min="4077" max="4078" width="7.44140625" style="27" customWidth="1"/>
    <col min="4079" max="4079" width="9.109375" style="27"/>
    <col min="4080" max="4080" width="7.44140625" style="27" customWidth="1"/>
    <col min="4081" max="4081" width="7.88671875" style="27" customWidth="1"/>
    <col min="4082" max="4084" width="7.44140625" style="27" customWidth="1"/>
    <col min="4085" max="4085" width="9.109375" style="27"/>
    <col min="4086" max="4086" width="7.44140625" style="27" customWidth="1"/>
    <col min="4087" max="4087" width="7.88671875" style="27" customWidth="1"/>
    <col min="4088" max="4090" width="7.44140625" style="27" customWidth="1"/>
    <col min="4091" max="4091" width="9.109375" style="27"/>
    <col min="4092" max="4092" width="7.44140625" style="27" customWidth="1"/>
    <col min="4093" max="4093" width="7.88671875" style="27" customWidth="1"/>
    <col min="4094" max="4094" width="7.44140625" style="27" customWidth="1"/>
    <col min="4095" max="4330" width="9.109375" style="27"/>
    <col min="4331" max="4331" width="3" style="27" bestFit="1" customWidth="1"/>
    <col min="4332" max="4332" width="18.109375" style="27" customWidth="1"/>
    <col min="4333" max="4334" width="7.44140625" style="27" customWidth="1"/>
    <col min="4335" max="4335" width="9.109375" style="27"/>
    <col min="4336" max="4336" width="7.44140625" style="27" customWidth="1"/>
    <col min="4337" max="4337" width="7.88671875" style="27" customWidth="1"/>
    <col min="4338" max="4340" width="7.44140625" style="27" customWidth="1"/>
    <col min="4341" max="4341" width="9.109375" style="27"/>
    <col min="4342" max="4342" width="7.44140625" style="27" customWidth="1"/>
    <col min="4343" max="4343" width="7.88671875" style="27" customWidth="1"/>
    <col min="4344" max="4346" width="7.44140625" style="27" customWidth="1"/>
    <col min="4347" max="4347" width="9.109375" style="27"/>
    <col min="4348" max="4348" width="7.44140625" style="27" customWidth="1"/>
    <col min="4349" max="4349" width="7.88671875" style="27" customWidth="1"/>
    <col min="4350" max="4350" width="7.44140625" style="27" customWidth="1"/>
    <col min="4351" max="4586" width="9.109375" style="27"/>
    <col min="4587" max="4587" width="3" style="27" bestFit="1" customWidth="1"/>
    <col min="4588" max="4588" width="18.109375" style="27" customWidth="1"/>
    <col min="4589" max="4590" width="7.44140625" style="27" customWidth="1"/>
    <col min="4591" max="4591" width="9.109375" style="27"/>
    <col min="4592" max="4592" width="7.44140625" style="27" customWidth="1"/>
    <col min="4593" max="4593" width="7.88671875" style="27" customWidth="1"/>
    <col min="4594" max="4596" width="7.44140625" style="27" customWidth="1"/>
    <col min="4597" max="4597" width="9.109375" style="27"/>
    <col min="4598" max="4598" width="7.44140625" style="27" customWidth="1"/>
    <col min="4599" max="4599" width="7.88671875" style="27" customWidth="1"/>
    <col min="4600" max="4602" width="7.44140625" style="27" customWidth="1"/>
    <col min="4603" max="4603" width="9.109375" style="27"/>
    <col min="4604" max="4604" width="7.44140625" style="27" customWidth="1"/>
    <col min="4605" max="4605" width="7.88671875" style="27" customWidth="1"/>
    <col min="4606" max="4606" width="7.44140625" style="27" customWidth="1"/>
    <col min="4607" max="4842" width="9.109375" style="27"/>
    <col min="4843" max="4843" width="3" style="27" bestFit="1" customWidth="1"/>
    <col min="4844" max="4844" width="18.109375" style="27" customWidth="1"/>
    <col min="4845" max="4846" width="7.44140625" style="27" customWidth="1"/>
    <col min="4847" max="4847" width="9.109375" style="27"/>
    <col min="4848" max="4848" width="7.44140625" style="27" customWidth="1"/>
    <col min="4849" max="4849" width="7.88671875" style="27" customWidth="1"/>
    <col min="4850" max="4852" width="7.44140625" style="27" customWidth="1"/>
    <col min="4853" max="4853" width="9.109375" style="27"/>
    <col min="4854" max="4854" width="7.44140625" style="27" customWidth="1"/>
    <col min="4855" max="4855" width="7.88671875" style="27" customWidth="1"/>
    <col min="4856" max="4858" width="7.44140625" style="27" customWidth="1"/>
    <col min="4859" max="4859" width="9.109375" style="27"/>
    <col min="4860" max="4860" width="7.44140625" style="27" customWidth="1"/>
    <col min="4861" max="4861" width="7.88671875" style="27" customWidth="1"/>
    <col min="4862" max="4862" width="7.44140625" style="27" customWidth="1"/>
    <col min="4863" max="5098" width="9.109375" style="27"/>
    <col min="5099" max="5099" width="3" style="27" bestFit="1" customWidth="1"/>
    <col min="5100" max="5100" width="18.109375" style="27" customWidth="1"/>
    <col min="5101" max="5102" width="7.44140625" style="27" customWidth="1"/>
    <col min="5103" max="5103" width="9.109375" style="27"/>
    <col min="5104" max="5104" width="7.44140625" style="27" customWidth="1"/>
    <col min="5105" max="5105" width="7.88671875" style="27" customWidth="1"/>
    <col min="5106" max="5108" width="7.44140625" style="27" customWidth="1"/>
    <col min="5109" max="5109" width="9.109375" style="27"/>
    <col min="5110" max="5110" width="7.44140625" style="27" customWidth="1"/>
    <col min="5111" max="5111" width="7.88671875" style="27" customWidth="1"/>
    <col min="5112" max="5114" width="7.44140625" style="27" customWidth="1"/>
    <col min="5115" max="5115" width="9.109375" style="27"/>
    <col min="5116" max="5116" width="7.44140625" style="27" customWidth="1"/>
    <col min="5117" max="5117" width="7.88671875" style="27" customWidth="1"/>
    <col min="5118" max="5118" width="7.44140625" style="27" customWidth="1"/>
    <col min="5119" max="5354" width="9.109375" style="27"/>
    <col min="5355" max="5355" width="3" style="27" bestFit="1" customWidth="1"/>
    <col min="5356" max="5356" width="18.109375" style="27" customWidth="1"/>
    <col min="5357" max="5358" width="7.44140625" style="27" customWidth="1"/>
    <col min="5359" max="5359" width="9.109375" style="27"/>
    <col min="5360" max="5360" width="7.44140625" style="27" customWidth="1"/>
    <col min="5361" max="5361" width="7.88671875" style="27" customWidth="1"/>
    <col min="5362" max="5364" width="7.44140625" style="27" customWidth="1"/>
    <col min="5365" max="5365" width="9.109375" style="27"/>
    <col min="5366" max="5366" width="7.44140625" style="27" customWidth="1"/>
    <col min="5367" max="5367" width="7.88671875" style="27" customWidth="1"/>
    <col min="5368" max="5370" width="7.44140625" style="27" customWidth="1"/>
    <col min="5371" max="5371" width="9.109375" style="27"/>
    <col min="5372" max="5372" width="7.44140625" style="27" customWidth="1"/>
    <col min="5373" max="5373" width="7.88671875" style="27" customWidth="1"/>
    <col min="5374" max="5374" width="7.44140625" style="27" customWidth="1"/>
    <col min="5375" max="5610" width="9.109375" style="27"/>
    <col min="5611" max="5611" width="3" style="27" bestFit="1" customWidth="1"/>
    <col min="5612" max="5612" width="18.109375" style="27" customWidth="1"/>
    <col min="5613" max="5614" width="7.44140625" style="27" customWidth="1"/>
    <col min="5615" max="5615" width="9.109375" style="27"/>
    <col min="5616" max="5616" width="7.44140625" style="27" customWidth="1"/>
    <col min="5617" max="5617" width="7.88671875" style="27" customWidth="1"/>
    <col min="5618" max="5620" width="7.44140625" style="27" customWidth="1"/>
    <col min="5621" max="5621" width="9.109375" style="27"/>
    <col min="5622" max="5622" width="7.44140625" style="27" customWidth="1"/>
    <col min="5623" max="5623" width="7.88671875" style="27" customWidth="1"/>
    <col min="5624" max="5626" width="7.44140625" style="27" customWidth="1"/>
    <col min="5627" max="5627" width="9.109375" style="27"/>
    <col min="5628" max="5628" width="7.44140625" style="27" customWidth="1"/>
    <col min="5629" max="5629" width="7.88671875" style="27" customWidth="1"/>
    <col min="5630" max="5630" width="7.44140625" style="27" customWidth="1"/>
    <col min="5631" max="5866" width="9.109375" style="27"/>
    <col min="5867" max="5867" width="3" style="27" bestFit="1" customWidth="1"/>
    <col min="5868" max="5868" width="18.109375" style="27" customWidth="1"/>
    <col min="5869" max="5870" width="7.44140625" style="27" customWidth="1"/>
    <col min="5871" max="5871" width="9.109375" style="27"/>
    <col min="5872" max="5872" width="7.44140625" style="27" customWidth="1"/>
    <col min="5873" max="5873" width="7.88671875" style="27" customWidth="1"/>
    <col min="5874" max="5876" width="7.44140625" style="27" customWidth="1"/>
    <col min="5877" max="5877" width="9.109375" style="27"/>
    <col min="5878" max="5878" width="7.44140625" style="27" customWidth="1"/>
    <col min="5879" max="5879" width="7.88671875" style="27" customWidth="1"/>
    <col min="5880" max="5882" width="7.44140625" style="27" customWidth="1"/>
    <col min="5883" max="5883" width="9.109375" style="27"/>
    <col min="5884" max="5884" width="7.44140625" style="27" customWidth="1"/>
    <col min="5885" max="5885" width="7.88671875" style="27" customWidth="1"/>
    <col min="5886" max="5886" width="7.44140625" style="27" customWidth="1"/>
    <col min="5887" max="6122" width="9.109375" style="27"/>
    <col min="6123" max="6123" width="3" style="27" bestFit="1" customWidth="1"/>
    <col min="6124" max="6124" width="18.109375" style="27" customWidth="1"/>
    <col min="6125" max="6126" width="7.44140625" style="27" customWidth="1"/>
    <col min="6127" max="6127" width="9.109375" style="27"/>
    <col min="6128" max="6128" width="7.44140625" style="27" customWidth="1"/>
    <col min="6129" max="6129" width="7.88671875" style="27" customWidth="1"/>
    <col min="6130" max="6132" width="7.44140625" style="27" customWidth="1"/>
    <col min="6133" max="6133" width="9.109375" style="27"/>
    <col min="6134" max="6134" width="7.44140625" style="27" customWidth="1"/>
    <col min="6135" max="6135" width="7.88671875" style="27" customWidth="1"/>
    <col min="6136" max="6138" width="7.44140625" style="27" customWidth="1"/>
    <col min="6139" max="6139" width="9.109375" style="27"/>
    <col min="6140" max="6140" width="7.44140625" style="27" customWidth="1"/>
    <col min="6141" max="6141" width="7.88671875" style="27" customWidth="1"/>
    <col min="6142" max="6142" width="7.44140625" style="27" customWidth="1"/>
    <col min="6143" max="6378" width="9.109375" style="27"/>
    <col min="6379" max="6379" width="3" style="27" bestFit="1" customWidth="1"/>
    <col min="6380" max="6380" width="18.109375" style="27" customWidth="1"/>
    <col min="6381" max="6382" width="7.44140625" style="27" customWidth="1"/>
    <col min="6383" max="6383" width="9.109375" style="27"/>
    <col min="6384" max="6384" width="7.44140625" style="27" customWidth="1"/>
    <col min="6385" max="6385" width="7.88671875" style="27" customWidth="1"/>
    <col min="6386" max="6388" width="7.44140625" style="27" customWidth="1"/>
    <col min="6389" max="6389" width="9.109375" style="27"/>
    <col min="6390" max="6390" width="7.44140625" style="27" customWidth="1"/>
    <col min="6391" max="6391" width="7.88671875" style="27" customWidth="1"/>
    <col min="6392" max="6394" width="7.44140625" style="27" customWidth="1"/>
    <col min="6395" max="6395" width="9.109375" style="27"/>
    <col min="6396" max="6396" width="7.44140625" style="27" customWidth="1"/>
    <col min="6397" max="6397" width="7.88671875" style="27" customWidth="1"/>
    <col min="6398" max="6398" width="7.44140625" style="27" customWidth="1"/>
    <col min="6399" max="6634" width="9.109375" style="27"/>
    <col min="6635" max="6635" width="3" style="27" bestFit="1" customWidth="1"/>
    <col min="6636" max="6636" width="18.109375" style="27" customWidth="1"/>
    <col min="6637" max="6638" width="7.44140625" style="27" customWidth="1"/>
    <col min="6639" max="6639" width="9.109375" style="27"/>
    <col min="6640" max="6640" width="7.44140625" style="27" customWidth="1"/>
    <col min="6641" max="6641" width="7.88671875" style="27" customWidth="1"/>
    <col min="6642" max="6644" width="7.44140625" style="27" customWidth="1"/>
    <col min="6645" max="6645" width="9.109375" style="27"/>
    <col min="6646" max="6646" width="7.44140625" style="27" customWidth="1"/>
    <col min="6647" max="6647" width="7.88671875" style="27" customWidth="1"/>
    <col min="6648" max="6650" width="7.44140625" style="27" customWidth="1"/>
    <col min="6651" max="6651" width="9.109375" style="27"/>
    <col min="6652" max="6652" width="7.44140625" style="27" customWidth="1"/>
    <col min="6653" max="6653" width="7.88671875" style="27" customWidth="1"/>
    <col min="6654" max="6654" width="7.44140625" style="27" customWidth="1"/>
    <col min="6655" max="6890" width="9.109375" style="27"/>
    <col min="6891" max="6891" width="3" style="27" bestFit="1" customWidth="1"/>
    <col min="6892" max="6892" width="18.109375" style="27" customWidth="1"/>
    <col min="6893" max="6894" width="7.44140625" style="27" customWidth="1"/>
    <col min="6895" max="6895" width="9.109375" style="27"/>
    <col min="6896" max="6896" width="7.44140625" style="27" customWidth="1"/>
    <col min="6897" max="6897" width="7.88671875" style="27" customWidth="1"/>
    <col min="6898" max="6900" width="7.44140625" style="27" customWidth="1"/>
    <col min="6901" max="6901" width="9.109375" style="27"/>
    <col min="6902" max="6902" width="7.44140625" style="27" customWidth="1"/>
    <col min="6903" max="6903" width="7.88671875" style="27" customWidth="1"/>
    <col min="6904" max="6906" width="7.44140625" style="27" customWidth="1"/>
    <col min="6907" max="6907" width="9.109375" style="27"/>
    <col min="6908" max="6908" width="7.44140625" style="27" customWidth="1"/>
    <col min="6909" max="6909" width="7.88671875" style="27" customWidth="1"/>
    <col min="6910" max="6910" width="7.44140625" style="27" customWidth="1"/>
    <col min="6911" max="7146" width="9.109375" style="27"/>
    <col min="7147" max="7147" width="3" style="27" bestFit="1" customWidth="1"/>
    <col min="7148" max="7148" width="18.109375" style="27" customWidth="1"/>
    <col min="7149" max="7150" width="7.44140625" style="27" customWidth="1"/>
    <col min="7151" max="7151" width="9.109375" style="27"/>
    <col min="7152" max="7152" width="7.44140625" style="27" customWidth="1"/>
    <col min="7153" max="7153" width="7.88671875" style="27" customWidth="1"/>
    <col min="7154" max="7156" width="7.44140625" style="27" customWidth="1"/>
    <col min="7157" max="7157" width="9.109375" style="27"/>
    <col min="7158" max="7158" width="7.44140625" style="27" customWidth="1"/>
    <col min="7159" max="7159" width="7.88671875" style="27" customWidth="1"/>
    <col min="7160" max="7162" width="7.44140625" style="27" customWidth="1"/>
    <col min="7163" max="7163" width="9.109375" style="27"/>
    <col min="7164" max="7164" width="7.44140625" style="27" customWidth="1"/>
    <col min="7165" max="7165" width="7.88671875" style="27" customWidth="1"/>
    <col min="7166" max="7166" width="7.44140625" style="27" customWidth="1"/>
    <col min="7167" max="7402" width="9.109375" style="27"/>
    <col min="7403" max="7403" width="3" style="27" bestFit="1" customWidth="1"/>
    <col min="7404" max="7404" width="18.109375" style="27" customWidth="1"/>
    <col min="7405" max="7406" width="7.44140625" style="27" customWidth="1"/>
    <col min="7407" max="7407" width="9.109375" style="27"/>
    <col min="7408" max="7408" width="7.44140625" style="27" customWidth="1"/>
    <col min="7409" max="7409" width="7.88671875" style="27" customWidth="1"/>
    <col min="7410" max="7412" width="7.44140625" style="27" customWidth="1"/>
    <col min="7413" max="7413" width="9.109375" style="27"/>
    <col min="7414" max="7414" width="7.44140625" style="27" customWidth="1"/>
    <col min="7415" max="7415" width="7.88671875" style="27" customWidth="1"/>
    <col min="7416" max="7418" width="7.44140625" style="27" customWidth="1"/>
    <col min="7419" max="7419" width="9.109375" style="27"/>
    <col min="7420" max="7420" width="7.44140625" style="27" customWidth="1"/>
    <col min="7421" max="7421" width="7.88671875" style="27" customWidth="1"/>
    <col min="7422" max="7422" width="7.44140625" style="27" customWidth="1"/>
    <col min="7423" max="7658" width="9.109375" style="27"/>
    <col min="7659" max="7659" width="3" style="27" bestFit="1" customWidth="1"/>
    <col min="7660" max="7660" width="18.109375" style="27" customWidth="1"/>
    <col min="7661" max="7662" width="7.44140625" style="27" customWidth="1"/>
    <col min="7663" max="7663" width="9.109375" style="27"/>
    <col min="7664" max="7664" width="7.44140625" style="27" customWidth="1"/>
    <col min="7665" max="7665" width="7.88671875" style="27" customWidth="1"/>
    <col min="7666" max="7668" width="7.44140625" style="27" customWidth="1"/>
    <col min="7669" max="7669" width="9.109375" style="27"/>
    <col min="7670" max="7670" width="7.44140625" style="27" customWidth="1"/>
    <col min="7671" max="7671" width="7.88671875" style="27" customWidth="1"/>
    <col min="7672" max="7674" width="7.44140625" style="27" customWidth="1"/>
    <col min="7675" max="7675" width="9.109375" style="27"/>
    <col min="7676" max="7676" width="7.44140625" style="27" customWidth="1"/>
    <col min="7677" max="7677" width="7.88671875" style="27" customWidth="1"/>
    <col min="7678" max="7678" width="7.44140625" style="27" customWidth="1"/>
    <col min="7679" max="7914" width="9.109375" style="27"/>
    <col min="7915" max="7915" width="3" style="27" bestFit="1" customWidth="1"/>
    <col min="7916" max="7916" width="18.109375" style="27" customWidth="1"/>
    <col min="7917" max="7918" width="7.44140625" style="27" customWidth="1"/>
    <col min="7919" max="7919" width="9.109375" style="27"/>
    <col min="7920" max="7920" width="7.44140625" style="27" customWidth="1"/>
    <col min="7921" max="7921" width="7.88671875" style="27" customWidth="1"/>
    <col min="7922" max="7924" width="7.44140625" style="27" customWidth="1"/>
    <col min="7925" max="7925" width="9.109375" style="27"/>
    <col min="7926" max="7926" width="7.44140625" style="27" customWidth="1"/>
    <col min="7927" max="7927" width="7.88671875" style="27" customWidth="1"/>
    <col min="7928" max="7930" width="7.44140625" style="27" customWidth="1"/>
    <col min="7931" max="7931" width="9.109375" style="27"/>
    <col min="7932" max="7932" width="7.44140625" style="27" customWidth="1"/>
    <col min="7933" max="7933" width="7.88671875" style="27" customWidth="1"/>
    <col min="7934" max="7934" width="7.44140625" style="27" customWidth="1"/>
    <col min="7935" max="8170" width="9.109375" style="27"/>
    <col min="8171" max="8171" width="3" style="27" bestFit="1" customWidth="1"/>
    <col min="8172" max="8172" width="18.109375" style="27" customWidth="1"/>
    <col min="8173" max="8174" width="7.44140625" style="27" customWidth="1"/>
    <col min="8175" max="8175" width="9.109375" style="27"/>
    <col min="8176" max="8176" width="7.44140625" style="27" customWidth="1"/>
    <col min="8177" max="8177" width="7.88671875" style="27" customWidth="1"/>
    <col min="8178" max="8180" width="7.44140625" style="27" customWidth="1"/>
    <col min="8181" max="8181" width="9.109375" style="27"/>
    <col min="8182" max="8182" width="7.44140625" style="27" customWidth="1"/>
    <col min="8183" max="8183" width="7.88671875" style="27" customWidth="1"/>
    <col min="8184" max="8186" width="7.44140625" style="27" customWidth="1"/>
    <col min="8187" max="8187" width="9.109375" style="27"/>
    <col min="8188" max="8188" width="7.44140625" style="27" customWidth="1"/>
    <col min="8189" max="8189" width="7.88671875" style="27" customWidth="1"/>
    <col min="8190" max="8190" width="7.44140625" style="27" customWidth="1"/>
    <col min="8191" max="8426" width="9.109375" style="27"/>
    <col min="8427" max="8427" width="3" style="27" bestFit="1" customWidth="1"/>
    <col min="8428" max="8428" width="18.109375" style="27" customWidth="1"/>
    <col min="8429" max="8430" width="7.44140625" style="27" customWidth="1"/>
    <col min="8431" max="8431" width="9.109375" style="27"/>
    <col min="8432" max="8432" width="7.44140625" style="27" customWidth="1"/>
    <col min="8433" max="8433" width="7.88671875" style="27" customWidth="1"/>
    <col min="8434" max="8436" width="7.44140625" style="27" customWidth="1"/>
    <col min="8437" max="8437" width="9.109375" style="27"/>
    <col min="8438" max="8438" width="7.44140625" style="27" customWidth="1"/>
    <col min="8439" max="8439" width="7.88671875" style="27" customWidth="1"/>
    <col min="8440" max="8442" width="7.44140625" style="27" customWidth="1"/>
    <col min="8443" max="8443" width="9.109375" style="27"/>
    <col min="8444" max="8444" width="7.44140625" style="27" customWidth="1"/>
    <col min="8445" max="8445" width="7.88671875" style="27" customWidth="1"/>
    <col min="8446" max="8446" width="7.44140625" style="27" customWidth="1"/>
    <col min="8447" max="8682" width="9.109375" style="27"/>
    <col min="8683" max="8683" width="3" style="27" bestFit="1" customWidth="1"/>
    <col min="8684" max="8684" width="18.109375" style="27" customWidth="1"/>
    <col min="8685" max="8686" width="7.44140625" style="27" customWidth="1"/>
    <col min="8687" max="8687" width="9.109375" style="27"/>
    <col min="8688" max="8688" width="7.44140625" style="27" customWidth="1"/>
    <col min="8689" max="8689" width="7.88671875" style="27" customWidth="1"/>
    <col min="8690" max="8692" width="7.44140625" style="27" customWidth="1"/>
    <col min="8693" max="8693" width="9.109375" style="27"/>
    <col min="8694" max="8694" width="7.44140625" style="27" customWidth="1"/>
    <col min="8695" max="8695" width="7.88671875" style="27" customWidth="1"/>
    <col min="8696" max="8698" width="7.44140625" style="27" customWidth="1"/>
    <col min="8699" max="8699" width="9.109375" style="27"/>
    <col min="8700" max="8700" width="7.44140625" style="27" customWidth="1"/>
    <col min="8701" max="8701" width="7.88671875" style="27" customWidth="1"/>
    <col min="8702" max="8702" width="7.44140625" style="27" customWidth="1"/>
    <col min="8703" max="8938" width="9.109375" style="27"/>
    <col min="8939" max="8939" width="3" style="27" bestFit="1" customWidth="1"/>
    <col min="8940" max="8940" width="18.109375" style="27" customWidth="1"/>
    <col min="8941" max="8942" width="7.44140625" style="27" customWidth="1"/>
    <col min="8943" max="8943" width="9.109375" style="27"/>
    <col min="8944" max="8944" width="7.44140625" style="27" customWidth="1"/>
    <col min="8945" max="8945" width="7.88671875" style="27" customWidth="1"/>
    <col min="8946" max="8948" width="7.44140625" style="27" customWidth="1"/>
    <col min="8949" max="8949" width="9.109375" style="27"/>
    <col min="8950" max="8950" width="7.44140625" style="27" customWidth="1"/>
    <col min="8951" max="8951" width="7.88671875" style="27" customWidth="1"/>
    <col min="8952" max="8954" width="7.44140625" style="27" customWidth="1"/>
    <col min="8955" max="8955" width="9.109375" style="27"/>
    <col min="8956" max="8956" width="7.44140625" style="27" customWidth="1"/>
    <col min="8957" max="8957" width="7.88671875" style="27" customWidth="1"/>
    <col min="8958" max="8958" width="7.44140625" style="27" customWidth="1"/>
    <col min="8959" max="9194" width="9.109375" style="27"/>
    <col min="9195" max="9195" width="3" style="27" bestFit="1" customWidth="1"/>
    <col min="9196" max="9196" width="18.109375" style="27" customWidth="1"/>
    <col min="9197" max="9198" width="7.44140625" style="27" customWidth="1"/>
    <col min="9199" max="9199" width="9.109375" style="27"/>
    <col min="9200" max="9200" width="7.44140625" style="27" customWidth="1"/>
    <col min="9201" max="9201" width="7.88671875" style="27" customWidth="1"/>
    <col min="9202" max="9204" width="7.44140625" style="27" customWidth="1"/>
    <col min="9205" max="9205" width="9.109375" style="27"/>
    <col min="9206" max="9206" width="7.44140625" style="27" customWidth="1"/>
    <col min="9207" max="9207" width="7.88671875" style="27" customWidth="1"/>
    <col min="9208" max="9210" width="7.44140625" style="27" customWidth="1"/>
    <col min="9211" max="9211" width="9.109375" style="27"/>
    <col min="9212" max="9212" width="7.44140625" style="27" customWidth="1"/>
    <col min="9213" max="9213" width="7.88671875" style="27" customWidth="1"/>
    <col min="9214" max="9214" width="7.44140625" style="27" customWidth="1"/>
    <col min="9215" max="9450" width="9.109375" style="27"/>
    <col min="9451" max="9451" width="3" style="27" bestFit="1" customWidth="1"/>
    <col min="9452" max="9452" width="18.109375" style="27" customWidth="1"/>
    <col min="9453" max="9454" width="7.44140625" style="27" customWidth="1"/>
    <col min="9455" max="9455" width="9.109375" style="27"/>
    <col min="9456" max="9456" width="7.44140625" style="27" customWidth="1"/>
    <col min="9457" max="9457" width="7.88671875" style="27" customWidth="1"/>
    <col min="9458" max="9460" width="7.44140625" style="27" customWidth="1"/>
    <col min="9461" max="9461" width="9.109375" style="27"/>
    <col min="9462" max="9462" width="7.44140625" style="27" customWidth="1"/>
    <col min="9463" max="9463" width="7.88671875" style="27" customWidth="1"/>
    <col min="9464" max="9466" width="7.44140625" style="27" customWidth="1"/>
    <col min="9467" max="9467" width="9.109375" style="27"/>
    <col min="9468" max="9468" width="7.44140625" style="27" customWidth="1"/>
    <col min="9469" max="9469" width="7.88671875" style="27" customWidth="1"/>
    <col min="9470" max="9470" width="7.44140625" style="27" customWidth="1"/>
    <col min="9471" max="9706" width="9.109375" style="27"/>
    <col min="9707" max="9707" width="3" style="27" bestFit="1" customWidth="1"/>
    <col min="9708" max="9708" width="18.109375" style="27" customWidth="1"/>
    <col min="9709" max="9710" width="7.44140625" style="27" customWidth="1"/>
    <col min="9711" max="9711" width="9.109375" style="27"/>
    <col min="9712" max="9712" width="7.44140625" style="27" customWidth="1"/>
    <col min="9713" max="9713" width="7.88671875" style="27" customWidth="1"/>
    <col min="9714" max="9716" width="7.44140625" style="27" customWidth="1"/>
    <col min="9717" max="9717" width="9.109375" style="27"/>
    <col min="9718" max="9718" width="7.44140625" style="27" customWidth="1"/>
    <col min="9719" max="9719" width="7.88671875" style="27" customWidth="1"/>
    <col min="9720" max="9722" width="7.44140625" style="27" customWidth="1"/>
    <col min="9723" max="9723" width="9.109375" style="27"/>
    <col min="9724" max="9724" width="7.44140625" style="27" customWidth="1"/>
    <col min="9725" max="9725" width="7.88671875" style="27" customWidth="1"/>
    <col min="9726" max="9726" width="7.44140625" style="27" customWidth="1"/>
    <col min="9727" max="9962" width="9.109375" style="27"/>
    <col min="9963" max="9963" width="3" style="27" bestFit="1" customWidth="1"/>
    <col min="9964" max="9964" width="18.109375" style="27" customWidth="1"/>
    <col min="9965" max="9966" width="7.44140625" style="27" customWidth="1"/>
    <col min="9967" max="9967" width="9.109375" style="27"/>
    <col min="9968" max="9968" width="7.44140625" style="27" customWidth="1"/>
    <col min="9969" max="9969" width="7.88671875" style="27" customWidth="1"/>
    <col min="9970" max="9972" width="7.44140625" style="27" customWidth="1"/>
    <col min="9973" max="9973" width="9.109375" style="27"/>
    <col min="9974" max="9974" width="7.44140625" style="27" customWidth="1"/>
    <col min="9975" max="9975" width="7.88671875" style="27" customWidth="1"/>
    <col min="9976" max="9978" width="7.44140625" style="27" customWidth="1"/>
    <col min="9979" max="9979" width="9.109375" style="27"/>
    <col min="9980" max="9980" width="7.44140625" style="27" customWidth="1"/>
    <col min="9981" max="9981" width="7.88671875" style="27" customWidth="1"/>
    <col min="9982" max="9982" width="7.44140625" style="27" customWidth="1"/>
    <col min="9983" max="10218" width="9.109375" style="27"/>
    <col min="10219" max="10219" width="3" style="27" bestFit="1" customWidth="1"/>
    <col min="10220" max="10220" width="18.109375" style="27" customWidth="1"/>
    <col min="10221" max="10222" width="7.44140625" style="27" customWidth="1"/>
    <col min="10223" max="10223" width="9.109375" style="27"/>
    <col min="10224" max="10224" width="7.44140625" style="27" customWidth="1"/>
    <col min="10225" max="10225" width="7.88671875" style="27" customWidth="1"/>
    <col min="10226" max="10228" width="7.44140625" style="27" customWidth="1"/>
    <col min="10229" max="10229" width="9.109375" style="27"/>
    <col min="10230" max="10230" width="7.44140625" style="27" customWidth="1"/>
    <col min="10231" max="10231" width="7.88671875" style="27" customWidth="1"/>
    <col min="10232" max="10234" width="7.44140625" style="27" customWidth="1"/>
    <col min="10235" max="10235" width="9.109375" style="27"/>
    <col min="10236" max="10236" width="7.44140625" style="27" customWidth="1"/>
    <col min="10237" max="10237" width="7.88671875" style="27" customWidth="1"/>
    <col min="10238" max="10238" width="7.44140625" style="27" customWidth="1"/>
    <col min="10239" max="10474" width="9.109375" style="27"/>
    <col min="10475" max="10475" width="3" style="27" bestFit="1" customWidth="1"/>
    <col min="10476" max="10476" width="18.109375" style="27" customWidth="1"/>
    <col min="10477" max="10478" width="7.44140625" style="27" customWidth="1"/>
    <col min="10479" max="10479" width="9.109375" style="27"/>
    <col min="10480" max="10480" width="7.44140625" style="27" customWidth="1"/>
    <col min="10481" max="10481" width="7.88671875" style="27" customWidth="1"/>
    <col min="10482" max="10484" width="7.44140625" style="27" customWidth="1"/>
    <col min="10485" max="10485" width="9.109375" style="27"/>
    <col min="10486" max="10486" width="7.44140625" style="27" customWidth="1"/>
    <col min="10487" max="10487" width="7.88671875" style="27" customWidth="1"/>
    <col min="10488" max="10490" width="7.44140625" style="27" customWidth="1"/>
    <col min="10491" max="10491" width="9.109375" style="27"/>
    <col min="10492" max="10492" width="7.44140625" style="27" customWidth="1"/>
    <col min="10493" max="10493" width="7.88671875" style="27" customWidth="1"/>
    <col min="10494" max="10494" width="7.44140625" style="27" customWidth="1"/>
    <col min="10495" max="10730" width="9.109375" style="27"/>
    <col min="10731" max="10731" width="3" style="27" bestFit="1" customWidth="1"/>
    <col min="10732" max="10732" width="18.109375" style="27" customWidth="1"/>
    <col min="10733" max="10734" width="7.44140625" style="27" customWidth="1"/>
    <col min="10735" max="10735" width="9.109375" style="27"/>
    <col min="10736" max="10736" width="7.44140625" style="27" customWidth="1"/>
    <col min="10737" max="10737" width="7.88671875" style="27" customWidth="1"/>
    <col min="10738" max="10740" width="7.44140625" style="27" customWidth="1"/>
    <col min="10741" max="10741" width="9.109375" style="27"/>
    <col min="10742" max="10742" width="7.44140625" style="27" customWidth="1"/>
    <col min="10743" max="10743" width="7.88671875" style="27" customWidth="1"/>
    <col min="10744" max="10746" width="7.44140625" style="27" customWidth="1"/>
    <col min="10747" max="10747" width="9.109375" style="27"/>
    <col min="10748" max="10748" width="7.44140625" style="27" customWidth="1"/>
    <col min="10749" max="10749" width="7.88671875" style="27" customWidth="1"/>
    <col min="10750" max="10750" width="7.44140625" style="27" customWidth="1"/>
    <col min="10751" max="10986" width="9.109375" style="27"/>
    <col min="10987" max="10987" width="3" style="27" bestFit="1" customWidth="1"/>
    <col min="10988" max="10988" width="18.109375" style="27" customWidth="1"/>
    <col min="10989" max="10990" width="7.44140625" style="27" customWidth="1"/>
    <col min="10991" max="10991" width="9.109375" style="27"/>
    <col min="10992" max="10992" width="7.44140625" style="27" customWidth="1"/>
    <col min="10993" max="10993" width="7.88671875" style="27" customWidth="1"/>
    <col min="10994" max="10996" width="7.44140625" style="27" customWidth="1"/>
    <col min="10997" max="10997" width="9.109375" style="27"/>
    <col min="10998" max="10998" width="7.44140625" style="27" customWidth="1"/>
    <col min="10999" max="10999" width="7.88671875" style="27" customWidth="1"/>
    <col min="11000" max="11002" width="7.44140625" style="27" customWidth="1"/>
    <col min="11003" max="11003" width="9.109375" style="27"/>
    <col min="11004" max="11004" width="7.44140625" style="27" customWidth="1"/>
    <col min="11005" max="11005" width="7.88671875" style="27" customWidth="1"/>
    <col min="11006" max="11006" width="7.44140625" style="27" customWidth="1"/>
    <col min="11007" max="11242" width="9.109375" style="27"/>
    <col min="11243" max="11243" width="3" style="27" bestFit="1" customWidth="1"/>
    <col min="11244" max="11244" width="18.109375" style="27" customWidth="1"/>
    <col min="11245" max="11246" width="7.44140625" style="27" customWidth="1"/>
    <col min="11247" max="11247" width="9.109375" style="27"/>
    <col min="11248" max="11248" width="7.44140625" style="27" customWidth="1"/>
    <col min="11249" max="11249" width="7.88671875" style="27" customWidth="1"/>
    <col min="11250" max="11252" width="7.44140625" style="27" customWidth="1"/>
    <col min="11253" max="11253" width="9.109375" style="27"/>
    <col min="11254" max="11254" width="7.44140625" style="27" customWidth="1"/>
    <col min="11255" max="11255" width="7.88671875" style="27" customWidth="1"/>
    <col min="11256" max="11258" width="7.44140625" style="27" customWidth="1"/>
    <col min="11259" max="11259" width="9.109375" style="27"/>
    <col min="11260" max="11260" width="7.44140625" style="27" customWidth="1"/>
    <col min="11261" max="11261" width="7.88671875" style="27" customWidth="1"/>
    <col min="11262" max="11262" width="7.44140625" style="27" customWidth="1"/>
    <col min="11263" max="11498" width="9.109375" style="27"/>
    <col min="11499" max="11499" width="3" style="27" bestFit="1" customWidth="1"/>
    <col min="11500" max="11500" width="18.109375" style="27" customWidth="1"/>
    <col min="11501" max="11502" width="7.44140625" style="27" customWidth="1"/>
    <col min="11503" max="11503" width="9.109375" style="27"/>
    <col min="11504" max="11504" width="7.44140625" style="27" customWidth="1"/>
    <col min="11505" max="11505" width="7.88671875" style="27" customWidth="1"/>
    <col min="11506" max="11508" width="7.44140625" style="27" customWidth="1"/>
    <col min="11509" max="11509" width="9.109375" style="27"/>
    <col min="11510" max="11510" width="7.44140625" style="27" customWidth="1"/>
    <col min="11511" max="11511" width="7.88671875" style="27" customWidth="1"/>
    <col min="11512" max="11514" width="7.44140625" style="27" customWidth="1"/>
    <col min="11515" max="11515" width="9.109375" style="27"/>
    <col min="11516" max="11516" width="7.44140625" style="27" customWidth="1"/>
    <col min="11517" max="11517" width="7.88671875" style="27" customWidth="1"/>
    <col min="11518" max="11518" width="7.44140625" style="27" customWidth="1"/>
    <col min="11519" max="11754" width="9.109375" style="27"/>
    <col min="11755" max="11755" width="3" style="27" bestFit="1" customWidth="1"/>
    <col min="11756" max="11756" width="18.109375" style="27" customWidth="1"/>
    <col min="11757" max="11758" width="7.44140625" style="27" customWidth="1"/>
    <col min="11759" max="11759" width="9.109375" style="27"/>
    <col min="11760" max="11760" width="7.44140625" style="27" customWidth="1"/>
    <col min="11761" max="11761" width="7.88671875" style="27" customWidth="1"/>
    <col min="11762" max="11764" width="7.44140625" style="27" customWidth="1"/>
    <col min="11765" max="11765" width="9.109375" style="27"/>
    <col min="11766" max="11766" width="7.44140625" style="27" customWidth="1"/>
    <col min="11767" max="11767" width="7.88671875" style="27" customWidth="1"/>
    <col min="11768" max="11770" width="7.44140625" style="27" customWidth="1"/>
    <col min="11771" max="11771" width="9.109375" style="27"/>
    <col min="11772" max="11772" width="7.44140625" style="27" customWidth="1"/>
    <col min="11773" max="11773" width="7.88671875" style="27" customWidth="1"/>
    <col min="11774" max="11774" width="7.44140625" style="27" customWidth="1"/>
    <col min="11775" max="12010" width="9.109375" style="27"/>
    <col min="12011" max="12011" width="3" style="27" bestFit="1" customWidth="1"/>
    <col min="12012" max="12012" width="18.109375" style="27" customWidth="1"/>
    <col min="12013" max="12014" width="7.44140625" style="27" customWidth="1"/>
    <col min="12015" max="12015" width="9.109375" style="27"/>
    <col min="12016" max="12016" width="7.44140625" style="27" customWidth="1"/>
    <col min="12017" max="12017" width="7.88671875" style="27" customWidth="1"/>
    <col min="12018" max="12020" width="7.44140625" style="27" customWidth="1"/>
    <col min="12021" max="12021" width="9.109375" style="27"/>
    <col min="12022" max="12022" width="7.44140625" style="27" customWidth="1"/>
    <col min="12023" max="12023" width="7.88671875" style="27" customWidth="1"/>
    <col min="12024" max="12026" width="7.44140625" style="27" customWidth="1"/>
    <col min="12027" max="12027" width="9.109375" style="27"/>
    <col min="12028" max="12028" width="7.44140625" style="27" customWidth="1"/>
    <col min="12029" max="12029" width="7.88671875" style="27" customWidth="1"/>
    <col min="12030" max="12030" width="7.44140625" style="27" customWidth="1"/>
    <col min="12031" max="12266" width="9.109375" style="27"/>
    <col min="12267" max="12267" width="3" style="27" bestFit="1" customWidth="1"/>
    <col min="12268" max="12268" width="18.109375" style="27" customWidth="1"/>
    <col min="12269" max="12270" width="7.44140625" style="27" customWidth="1"/>
    <col min="12271" max="12271" width="9.109375" style="27"/>
    <col min="12272" max="12272" width="7.44140625" style="27" customWidth="1"/>
    <col min="12273" max="12273" width="7.88671875" style="27" customWidth="1"/>
    <col min="12274" max="12276" width="7.44140625" style="27" customWidth="1"/>
    <col min="12277" max="12277" width="9.109375" style="27"/>
    <col min="12278" max="12278" width="7.44140625" style="27" customWidth="1"/>
    <col min="12279" max="12279" width="7.88671875" style="27" customWidth="1"/>
    <col min="12280" max="12282" width="7.44140625" style="27" customWidth="1"/>
    <col min="12283" max="12283" width="9.109375" style="27"/>
    <col min="12284" max="12284" width="7.44140625" style="27" customWidth="1"/>
    <col min="12285" max="12285" width="7.88671875" style="27" customWidth="1"/>
    <col min="12286" max="12286" width="7.44140625" style="27" customWidth="1"/>
    <col min="12287" max="12522" width="9.109375" style="27"/>
    <col min="12523" max="12523" width="3" style="27" bestFit="1" customWidth="1"/>
    <col min="12524" max="12524" width="18.109375" style="27" customWidth="1"/>
    <col min="12525" max="12526" width="7.44140625" style="27" customWidth="1"/>
    <col min="12527" max="12527" width="9.109375" style="27"/>
    <col min="12528" max="12528" width="7.44140625" style="27" customWidth="1"/>
    <col min="12529" max="12529" width="7.88671875" style="27" customWidth="1"/>
    <col min="12530" max="12532" width="7.44140625" style="27" customWidth="1"/>
    <col min="12533" max="12533" width="9.109375" style="27"/>
    <col min="12534" max="12534" width="7.44140625" style="27" customWidth="1"/>
    <col min="12535" max="12535" width="7.88671875" style="27" customWidth="1"/>
    <col min="12536" max="12538" width="7.44140625" style="27" customWidth="1"/>
    <col min="12539" max="12539" width="9.109375" style="27"/>
    <col min="12540" max="12540" width="7.44140625" style="27" customWidth="1"/>
    <col min="12541" max="12541" width="7.88671875" style="27" customWidth="1"/>
    <col min="12542" max="12542" width="7.44140625" style="27" customWidth="1"/>
    <col min="12543" max="12778" width="9.109375" style="27"/>
    <col min="12779" max="12779" width="3" style="27" bestFit="1" customWidth="1"/>
    <col min="12780" max="12780" width="18.109375" style="27" customWidth="1"/>
    <col min="12781" max="12782" width="7.44140625" style="27" customWidth="1"/>
    <col min="12783" max="12783" width="9.109375" style="27"/>
    <col min="12784" max="12784" width="7.44140625" style="27" customWidth="1"/>
    <col min="12785" max="12785" width="7.88671875" style="27" customWidth="1"/>
    <col min="12786" max="12788" width="7.44140625" style="27" customWidth="1"/>
    <col min="12789" max="12789" width="9.109375" style="27"/>
    <col min="12790" max="12790" width="7.44140625" style="27" customWidth="1"/>
    <col min="12791" max="12791" width="7.88671875" style="27" customWidth="1"/>
    <col min="12792" max="12794" width="7.44140625" style="27" customWidth="1"/>
    <col min="12795" max="12795" width="9.109375" style="27"/>
    <col min="12796" max="12796" width="7.44140625" style="27" customWidth="1"/>
    <col min="12797" max="12797" width="7.88671875" style="27" customWidth="1"/>
    <col min="12798" max="12798" width="7.44140625" style="27" customWidth="1"/>
    <col min="12799" max="13034" width="9.109375" style="27"/>
    <col min="13035" max="13035" width="3" style="27" bestFit="1" customWidth="1"/>
    <col min="13036" max="13036" width="18.109375" style="27" customWidth="1"/>
    <col min="13037" max="13038" width="7.44140625" style="27" customWidth="1"/>
    <col min="13039" max="13039" width="9.109375" style="27"/>
    <col min="13040" max="13040" width="7.44140625" style="27" customWidth="1"/>
    <col min="13041" max="13041" width="7.88671875" style="27" customWidth="1"/>
    <col min="13042" max="13044" width="7.44140625" style="27" customWidth="1"/>
    <col min="13045" max="13045" width="9.109375" style="27"/>
    <col min="13046" max="13046" width="7.44140625" style="27" customWidth="1"/>
    <col min="13047" max="13047" width="7.88671875" style="27" customWidth="1"/>
    <col min="13048" max="13050" width="7.44140625" style="27" customWidth="1"/>
    <col min="13051" max="13051" width="9.109375" style="27"/>
    <col min="13052" max="13052" width="7.44140625" style="27" customWidth="1"/>
    <col min="13053" max="13053" width="7.88671875" style="27" customWidth="1"/>
    <col min="13054" max="13054" width="7.44140625" style="27" customWidth="1"/>
    <col min="13055" max="13290" width="9.109375" style="27"/>
    <col min="13291" max="13291" width="3" style="27" bestFit="1" customWidth="1"/>
    <col min="13292" max="13292" width="18.109375" style="27" customWidth="1"/>
    <col min="13293" max="13294" width="7.44140625" style="27" customWidth="1"/>
    <col min="13295" max="13295" width="9.109375" style="27"/>
    <col min="13296" max="13296" width="7.44140625" style="27" customWidth="1"/>
    <col min="13297" max="13297" width="7.88671875" style="27" customWidth="1"/>
    <col min="13298" max="13300" width="7.44140625" style="27" customWidth="1"/>
    <col min="13301" max="13301" width="9.109375" style="27"/>
    <col min="13302" max="13302" width="7.44140625" style="27" customWidth="1"/>
    <col min="13303" max="13303" width="7.88671875" style="27" customWidth="1"/>
    <col min="13304" max="13306" width="7.44140625" style="27" customWidth="1"/>
    <col min="13307" max="13307" width="9.109375" style="27"/>
    <col min="13308" max="13308" width="7.44140625" style="27" customWidth="1"/>
    <col min="13309" max="13309" width="7.88671875" style="27" customWidth="1"/>
    <col min="13310" max="13310" width="7.44140625" style="27" customWidth="1"/>
    <col min="13311" max="13546" width="9.109375" style="27"/>
    <col min="13547" max="13547" width="3" style="27" bestFit="1" customWidth="1"/>
    <col min="13548" max="13548" width="18.109375" style="27" customWidth="1"/>
    <col min="13549" max="13550" width="7.44140625" style="27" customWidth="1"/>
    <col min="13551" max="13551" width="9.109375" style="27"/>
    <col min="13552" max="13552" width="7.44140625" style="27" customWidth="1"/>
    <col min="13553" max="13553" width="7.88671875" style="27" customWidth="1"/>
    <col min="13554" max="13556" width="7.44140625" style="27" customWidth="1"/>
    <col min="13557" max="13557" width="9.109375" style="27"/>
    <col min="13558" max="13558" width="7.44140625" style="27" customWidth="1"/>
    <col min="13559" max="13559" width="7.88671875" style="27" customWidth="1"/>
    <col min="13560" max="13562" width="7.44140625" style="27" customWidth="1"/>
    <col min="13563" max="13563" width="9.109375" style="27"/>
    <col min="13564" max="13564" width="7.44140625" style="27" customWidth="1"/>
    <col min="13565" max="13565" width="7.88671875" style="27" customWidth="1"/>
    <col min="13566" max="13566" width="7.44140625" style="27" customWidth="1"/>
    <col min="13567" max="13802" width="9.109375" style="27"/>
    <col min="13803" max="13803" width="3" style="27" bestFit="1" customWidth="1"/>
    <col min="13804" max="13804" width="18.109375" style="27" customWidth="1"/>
    <col min="13805" max="13806" width="7.44140625" style="27" customWidth="1"/>
    <col min="13807" max="13807" width="9.109375" style="27"/>
    <col min="13808" max="13808" width="7.44140625" style="27" customWidth="1"/>
    <col min="13809" max="13809" width="7.88671875" style="27" customWidth="1"/>
    <col min="13810" max="13812" width="7.44140625" style="27" customWidth="1"/>
    <col min="13813" max="13813" width="9.109375" style="27"/>
    <col min="13814" max="13814" width="7.44140625" style="27" customWidth="1"/>
    <col min="13815" max="13815" width="7.88671875" style="27" customWidth="1"/>
    <col min="13816" max="13818" width="7.44140625" style="27" customWidth="1"/>
    <col min="13819" max="13819" width="9.109375" style="27"/>
    <col min="13820" max="13820" width="7.44140625" style="27" customWidth="1"/>
    <col min="13821" max="13821" width="7.88671875" style="27" customWidth="1"/>
    <col min="13822" max="13822" width="7.44140625" style="27" customWidth="1"/>
    <col min="13823" max="14058" width="9.109375" style="27"/>
    <col min="14059" max="14059" width="3" style="27" bestFit="1" customWidth="1"/>
    <col min="14060" max="14060" width="18.109375" style="27" customWidth="1"/>
    <col min="14061" max="14062" width="7.44140625" style="27" customWidth="1"/>
    <col min="14063" max="14063" width="9.109375" style="27"/>
    <col min="14064" max="14064" width="7.44140625" style="27" customWidth="1"/>
    <col min="14065" max="14065" width="7.88671875" style="27" customWidth="1"/>
    <col min="14066" max="14068" width="7.44140625" style="27" customWidth="1"/>
    <col min="14069" max="14069" width="9.109375" style="27"/>
    <col min="14070" max="14070" width="7.44140625" style="27" customWidth="1"/>
    <col min="14071" max="14071" width="7.88671875" style="27" customWidth="1"/>
    <col min="14072" max="14074" width="7.44140625" style="27" customWidth="1"/>
    <col min="14075" max="14075" width="9.109375" style="27"/>
    <col min="14076" max="14076" width="7.44140625" style="27" customWidth="1"/>
    <col min="14077" max="14077" width="7.88671875" style="27" customWidth="1"/>
    <col min="14078" max="14078" width="7.44140625" style="27" customWidth="1"/>
    <col min="14079" max="14314" width="9.109375" style="27"/>
    <col min="14315" max="14315" width="3" style="27" bestFit="1" customWidth="1"/>
    <col min="14316" max="14316" width="18.109375" style="27" customWidth="1"/>
    <col min="14317" max="14318" width="7.44140625" style="27" customWidth="1"/>
    <col min="14319" max="14319" width="9.109375" style="27"/>
    <col min="14320" max="14320" width="7.44140625" style="27" customWidth="1"/>
    <col min="14321" max="14321" width="7.88671875" style="27" customWidth="1"/>
    <col min="14322" max="14324" width="7.44140625" style="27" customWidth="1"/>
    <col min="14325" max="14325" width="9.109375" style="27"/>
    <col min="14326" max="14326" width="7.44140625" style="27" customWidth="1"/>
    <col min="14327" max="14327" width="7.88671875" style="27" customWidth="1"/>
    <col min="14328" max="14330" width="7.44140625" style="27" customWidth="1"/>
    <col min="14331" max="14331" width="9.109375" style="27"/>
    <col min="14332" max="14332" width="7.44140625" style="27" customWidth="1"/>
    <col min="14333" max="14333" width="7.88671875" style="27" customWidth="1"/>
    <col min="14334" max="14334" width="7.44140625" style="27" customWidth="1"/>
    <col min="14335" max="14570" width="9.109375" style="27"/>
    <col min="14571" max="14571" width="3" style="27" bestFit="1" customWidth="1"/>
    <col min="14572" max="14572" width="18.109375" style="27" customWidth="1"/>
    <col min="14573" max="14574" width="7.44140625" style="27" customWidth="1"/>
    <col min="14575" max="14575" width="9.109375" style="27"/>
    <col min="14576" max="14576" width="7.44140625" style="27" customWidth="1"/>
    <col min="14577" max="14577" width="7.88671875" style="27" customWidth="1"/>
    <col min="14578" max="14580" width="7.44140625" style="27" customWidth="1"/>
    <col min="14581" max="14581" width="9.109375" style="27"/>
    <col min="14582" max="14582" width="7.44140625" style="27" customWidth="1"/>
    <col min="14583" max="14583" width="7.88671875" style="27" customWidth="1"/>
    <col min="14584" max="14586" width="7.44140625" style="27" customWidth="1"/>
    <col min="14587" max="14587" width="9.109375" style="27"/>
    <col min="14588" max="14588" width="7.44140625" style="27" customWidth="1"/>
    <col min="14589" max="14589" width="7.88671875" style="27" customWidth="1"/>
    <col min="14590" max="14590" width="7.44140625" style="27" customWidth="1"/>
    <col min="14591" max="14826" width="9.109375" style="27"/>
    <col min="14827" max="14827" width="3" style="27" bestFit="1" customWidth="1"/>
    <col min="14828" max="14828" width="18.109375" style="27" customWidth="1"/>
    <col min="14829" max="14830" width="7.44140625" style="27" customWidth="1"/>
    <col min="14831" max="14831" width="9.109375" style="27"/>
    <col min="14832" max="14832" width="7.44140625" style="27" customWidth="1"/>
    <col min="14833" max="14833" width="7.88671875" style="27" customWidth="1"/>
    <col min="14834" max="14836" width="7.44140625" style="27" customWidth="1"/>
    <col min="14837" max="14837" width="9.109375" style="27"/>
    <col min="14838" max="14838" width="7.44140625" style="27" customWidth="1"/>
    <col min="14839" max="14839" width="7.88671875" style="27" customWidth="1"/>
    <col min="14840" max="14842" width="7.44140625" style="27" customWidth="1"/>
    <col min="14843" max="14843" width="9.109375" style="27"/>
    <col min="14844" max="14844" width="7.44140625" style="27" customWidth="1"/>
    <col min="14845" max="14845" width="7.88671875" style="27" customWidth="1"/>
    <col min="14846" max="14846" width="7.44140625" style="27" customWidth="1"/>
    <col min="14847" max="15082" width="9.109375" style="27"/>
    <col min="15083" max="15083" width="3" style="27" bestFit="1" customWidth="1"/>
    <col min="15084" max="15084" width="18.109375" style="27" customWidth="1"/>
    <col min="15085" max="15086" width="7.44140625" style="27" customWidth="1"/>
    <col min="15087" max="15087" width="9.109375" style="27"/>
    <col min="15088" max="15088" width="7.44140625" style="27" customWidth="1"/>
    <col min="15089" max="15089" width="7.88671875" style="27" customWidth="1"/>
    <col min="15090" max="15092" width="7.44140625" style="27" customWidth="1"/>
    <col min="15093" max="15093" width="9.109375" style="27"/>
    <col min="15094" max="15094" width="7.44140625" style="27" customWidth="1"/>
    <col min="15095" max="15095" width="7.88671875" style="27" customWidth="1"/>
    <col min="15096" max="15098" width="7.44140625" style="27" customWidth="1"/>
    <col min="15099" max="15099" width="9.109375" style="27"/>
    <col min="15100" max="15100" width="7.44140625" style="27" customWidth="1"/>
    <col min="15101" max="15101" width="7.88671875" style="27" customWidth="1"/>
    <col min="15102" max="15102" width="7.44140625" style="27" customWidth="1"/>
    <col min="15103" max="15338" width="9.109375" style="27"/>
    <col min="15339" max="15339" width="3" style="27" bestFit="1" customWidth="1"/>
    <col min="15340" max="15340" width="18.109375" style="27" customWidth="1"/>
    <col min="15341" max="15342" width="7.44140625" style="27" customWidth="1"/>
    <col min="15343" max="15343" width="9.109375" style="27"/>
    <col min="15344" max="15344" width="7.44140625" style="27" customWidth="1"/>
    <col min="15345" max="15345" width="7.88671875" style="27" customWidth="1"/>
    <col min="15346" max="15348" width="7.44140625" style="27" customWidth="1"/>
    <col min="15349" max="15349" width="9.109375" style="27"/>
    <col min="15350" max="15350" width="7.44140625" style="27" customWidth="1"/>
    <col min="15351" max="15351" width="7.88671875" style="27" customWidth="1"/>
    <col min="15352" max="15354" width="7.44140625" style="27" customWidth="1"/>
    <col min="15355" max="15355" width="9.109375" style="27"/>
    <col min="15356" max="15356" width="7.44140625" style="27" customWidth="1"/>
    <col min="15357" max="15357" width="7.88671875" style="27" customWidth="1"/>
    <col min="15358" max="15358" width="7.44140625" style="27" customWidth="1"/>
    <col min="15359" max="15594" width="9.109375" style="27"/>
    <col min="15595" max="15595" width="3" style="27" bestFit="1" customWidth="1"/>
    <col min="15596" max="15596" width="18.109375" style="27" customWidth="1"/>
    <col min="15597" max="15598" width="7.44140625" style="27" customWidth="1"/>
    <col min="15599" max="15599" width="9.109375" style="27"/>
    <col min="15600" max="15600" width="7.44140625" style="27" customWidth="1"/>
    <col min="15601" max="15601" width="7.88671875" style="27" customWidth="1"/>
    <col min="15602" max="15604" width="7.44140625" style="27" customWidth="1"/>
    <col min="15605" max="15605" width="9.109375" style="27"/>
    <col min="15606" max="15606" width="7.44140625" style="27" customWidth="1"/>
    <col min="15607" max="15607" width="7.88671875" style="27" customWidth="1"/>
    <col min="15608" max="15610" width="7.44140625" style="27" customWidth="1"/>
    <col min="15611" max="15611" width="9.109375" style="27"/>
    <col min="15612" max="15612" width="7.44140625" style="27" customWidth="1"/>
    <col min="15613" max="15613" width="7.88671875" style="27" customWidth="1"/>
    <col min="15614" max="15614" width="7.44140625" style="27" customWidth="1"/>
    <col min="15615" max="15850" width="9.109375" style="27"/>
    <col min="15851" max="15851" width="3" style="27" bestFit="1" customWidth="1"/>
    <col min="15852" max="15852" width="18.109375" style="27" customWidth="1"/>
    <col min="15853" max="15854" width="7.44140625" style="27" customWidth="1"/>
    <col min="15855" max="15855" width="9.109375" style="27"/>
    <col min="15856" max="15856" width="7.44140625" style="27" customWidth="1"/>
    <col min="15857" max="15857" width="7.88671875" style="27" customWidth="1"/>
    <col min="15858" max="15860" width="7.44140625" style="27" customWidth="1"/>
    <col min="15861" max="15861" width="9.109375" style="27"/>
    <col min="15862" max="15862" width="7.44140625" style="27" customWidth="1"/>
    <col min="15863" max="15863" width="7.88671875" style="27" customWidth="1"/>
    <col min="15864" max="15866" width="7.44140625" style="27" customWidth="1"/>
    <col min="15867" max="15867" width="9.109375" style="27"/>
    <col min="15868" max="15868" width="7.44140625" style="27" customWidth="1"/>
    <col min="15869" max="15869" width="7.88671875" style="27" customWidth="1"/>
    <col min="15870" max="15870" width="7.44140625" style="27" customWidth="1"/>
    <col min="15871" max="16106" width="9.109375" style="27"/>
    <col min="16107" max="16107" width="3" style="27" bestFit="1" customWidth="1"/>
    <col min="16108" max="16108" width="18.109375" style="27" customWidth="1"/>
    <col min="16109" max="16110" width="7.44140625" style="27" customWidth="1"/>
    <col min="16111" max="16111" width="9.109375" style="27"/>
    <col min="16112" max="16112" width="7.44140625" style="27" customWidth="1"/>
    <col min="16113" max="16113" width="7.88671875" style="27" customWidth="1"/>
    <col min="16114" max="16116" width="7.44140625" style="27" customWidth="1"/>
    <col min="16117" max="16117" width="9.109375" style="27"/>
    <col min="16118" max="16118" width="7.44140625" style="27" customWidth="1"/>
    <col min="16119" max="16119" width="7.88671875" style="27" customWidth="1"/>
    <col min="16120" max="16122" width="7.44140625" style="27" customWidth="1"/>
    <col min="16123" max="16123" width="9.109375" style="27"/>
    <col min="16124" max="16124" width="7.44140625" style="27" customWidth="1"/>
    <col min="16125" max="16125" width="7.88671875" style="27" customWidth="1"/>
    <col min="16126" max="16126" width="7.44140625" style="27" customWidth="1"/>
    <col min="16127" max="16384" width="9.109375" style="27"/>
  </cols>
  <sheetData>
    <row r="1" spans="1:19" s="74" customFormat="1" ht="14.25" customHeight="1">
      <c r="A1" s="8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43" t="s">
        <v>61</v>
      </c>
      <c r="S1" s="243"/>
    </row>
    <row r="2" spans="1:19" ht="14.4">
      <c r="A2" s="266" t="s">
        <v>80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77" customFormat="1">
      <c r="A3" s="89" t="s">
        <v>98</v>
      </c>
      <c r="B3" s="7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78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 ht="12.75" customHeigh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84" customFormat="1" ht="41.4">
      <c r="A8" s="226"/>
      <c r="B8" s="265"/>
      <c r="C8" s="265"/>
      <c r="D8" s="265"/>
      <c r="E8" s="79" t="s">
        <v>42</v>
      </c>
      <c r="F8" s="79" t="s">
        <v>43</v>
      </c>
      <c r="G8" s="79" t="s">
        <v>35</v>
      </c>
      <c r="H8" s="265"/>
      <c r="I8" s="265"/>
      <c r="J8" s="265"/>
      <c r="K8" s="79" t="s">
        <v>42</v>
      </c>
      <c r="L8" s="79" t="s">
        <v>43</v>
      </c>
      <c r="M8" s="79" t="s">
        <v>35</v>
      </c>
      <c r="N8" s="265"/>
      <c r="O8" s="265"/>
      <c r="P8" s="265"/>
      <c r="Q8" s="79" t="s">
        <v>42</v>
      </c>
      <c r="R8" s="79" t="s">
        <v>43</v>
      </c>
      <c r="S8" s="80" t="s">
        <v>35</v>
      </c>
    </row>
    <row r="9" spans="1:19" s="84" customFormat="1" ht="10.5" customHeight="1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34" customFormat="1">
      <c r="A10" s="85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16.494705487249</v>
      </c>
      <c r="C11" s="161">
        <v>18.802360635131901</v>
      </c>
      <c r="D11" s="161">
        <v>16.189357674122199</v>
      </c>
      <c r="E11" s="161">
        <v>15.151341421358101</v>
      </c>
      <c r="F11" s="161">
        <v>18.6546575287854</v>
      </c>
      <c r="G11" s="161">
        <v>8.7254655931209104</v>
      </c>
      <c r="H11" s="161">
        <v>17.6758939641458</v>
      </c>
      <c r="I11" s="161">
        <v>18.821046228709001</v>
      </c>
      <c r="J11" s="161">
        <v>17.503901887568599</v>
      </c>
      <c r="K11" s="161">
        <v>15.990940062525899</v>
      </c>
      <c r="L11" s="161">
        <v>20.903469777881799</v>
      </c>
      <c r="M11" s="161">
        <v>15.4324343374152</v>
      </c>
      <c r="N11" s="161">
        <v>6.5840981943058896</v>
      </c>
      <c r="O11" s="161">
        <v>6.9030087112123697</v>
      </c>
      <c r="P11" s="161">
        <v>6.5835485820759096</v>
      </c>
      <c r="Q11" s="161">
        <v>6.9890588445053297</v>
      </c>
      <c r="R11" s="161">
        <v>6.1707685924874296</v>
      </c>
      <c r="S11" s="161">
        <v>6.0419879258954401</v>
      </c>
    </row>
    <row r="12" spans="1:19" s="34" customFormat="1" ht="41.4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 t="s">
        <v>100</v>
      </c>
      <c r="R12" s="103" t="s">
        <v>100</v>
      </c>
      <c r="S12" s="103" t="s">
        <v>100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28" customFormat="1">
      <c r="A14" s="37" t="s">
        <v>11</v>
      </c>
      <c r="B14" s="103">
        <v>20.4022373997377</v>
      </c>
      <c r="C14" s="103">
        <v>19.208569275304701</v>
      </c>
      <c r="D14" s="103">
        <v>20.5152585386375</v>
      </c>
      <c r="E14" s="103">
        <v>19.2500878537499</v>
      </c>
      <c r="F14" s="103">
        <v>21.1939552900193</v>
      </c>
      <c r="G14" s="103">
        <v>6.8479528320858796</v>
      </c>
      <c r="H14" s="103">
        <v>20.9064004039666</v>
      </c>
      <c r="I14" s="103">
        <v>19.208569275304701</v>
      </c>
      <c r="J14" s="103">
        <v>21.0734987866661</v>
      </c>
      <c r="K14" s="103">
        <v>19.416654632983999</v>
      </c>
      <c r="L14" s="103">
        <v>21.6406745043762</v>
      </c>
      <c r="M14" s="103">
        <v>25.08</v>
      </c>
      <c r="N14" s="103">
        <v>6.3630234506024603</v>
      </c>
      <c r="O14" s="103">
        <v>0</v>
      </c>
      <c r="P14" s="103">
        <v>6.3630234506024603</v>
      </c>
      <c r="Q14" s="103">
        <v>8.26193377701461</v>
      </c>
      <c r="R14" s="103">
        <v>6.45428774513615</v>
      </c>
      <c r="S14" s="103">
        <v>5.64</v>
      </c>
    </row>
    <row r="15" spans="1:19" s="28" customFormat="1">
      <c r="A15" s="37" t="s">
        <v>12</v>
      </c>
      <c r="B15" s="103">
        <v>18.4392578031797</v>
      </c>
      <c r="C15" s="103">
        <v>22.549279823197899</v>
      </c>
      <c r="D15" s="103">
        <v>17.747296360635399</v>
      </c>
      <c r="E15" s="103">
        <v>15.207652804813</v>
      </c>
      <c r="F15" s="103">
        <v>19.768410505496199</v>
      </c>
      <c r="G15" s="103">
        <v>27.814253814723202</v>
      </c>
      <c r="H15" s="103">
        <v>20.661580316577702</v>
      </c>
      <c r="I15" s="103">
        <v>22.549279823197899</v>
      </c>
      <c r="J15" s="103">
        <v>20.278548927107099</v>
      </c>
      <c r="K15" s="103">
        <v>17.585665240008101</v>
      </c>
      <c r="L15" s="103">
        <v>22.319535802117699</v>
      </c>
      <c r="M15" s="103">
        <v>27.814253814723202</v>
      </c>
      <c r="N15" s="103">
        <v>5.4125305322682298</v>
      </c>
      <c r="O15" s="103">
        <v>0</v>
      </c>
      <c r="P15" s="103">
        <v>5.4125305322682298</v>
      </c>
      <c r="Q15" s="103">
        <v>5.3295973341250198</v>
      </c>
      <c r="R15" s="103">
        <v>5.4986170851210696</v>
      </c>
      <c r="S15" s="103">
        <v>0</v>
      </c>
    </row>
    <row r="16" spans="1:19" s="28" customFormat="1">
      <c r="A16" s="37" t="s">
        <v>13</v>
      </c>
      <c r="B16" s="103">
        <v>18.0443096816763</v>
      </c>
      <c r="C16" s="103">
        <v>18.152410013516299</v>
      </c>
      <c r="D16" s="103">
        <v>18.019941349240099</v>
      </c>
      <c r="E16" s="103">
        <v>16.905689950463</v>
      </c>
      <c r="F16" s="103">
        <v>20.9605958308893</v>
      </c>
      <c r="G16" s="103">
        <v>18.585325544034099</v>
      </c>
      <c r="H16" s="103">
        <v>19.722110905960101</v>
      </c>
      <c r="I16" s="103">
        <v>18.152410013516299</v>
      </c>
      <c r="J16" s="103">
        <v>20.142123931429801</v>
      </c>
      <c r="K16" s="103">
        <v>19.3213866248208</v>
      </c>
      <c r="L16" s="103">
        <v>22.0456156793358</v>
      </c>
      <c r="M16" s="103">
        <v>18.585325544034099</v>
      </c>
      <c r="N16" s="103">
        <v>6.6707661407272703</v>
      </c>
      <c r="O16" s="103">
        <v>0</v>
      </c>
      <c r="P16" s="103">
        <v>6.6707661407272703</v>
      </c>
      <c r="Q16" s="103">
        <v>6.7598319800488902</v>
      </c>
      <c r="R16" s="103">
        <v>6.0005923125368303</v>
      </c>
      <c r="S16" s="103">
        <v>0</v>
      </c>
    </row>
    <row r="17" spans="1:19" s="28" customFormat="1">
      <c r="A17" s="37" t="s">
        <v>14</v>
      </c>
      <c r="B17" s="103">
        <v>21.596929690576701</v>
      </c>
      <c r="C17" s="103">
        <v>25.087688820392898</v>
      </c>
      <c r="D17" s="103">
        <v>21.3569612800638</v>
      </c>
      <c r="E17" s="103">
        <v>19.9259344571878</v>
      </c>
      <c r="F17" s="103">
        <v>21.703563211665202</v>
      </c>
      <c r="G17" s="103">
        <v>0</v>
      </c>
      <c r="H17" s="103">
        <v>21.596929690576701</v>
      </c>
      <c r="I17" s="103">
        <v>25.087688820392898</v>
      </c>
      <c r="J17" s="103">
        <v>21.3569612800638</v>
      </c>
      <c r="K17" s="103">
        <v>19.9259344571878</v>
      </c>
      <c r="L17" s="103">
        <v>21.703563211665202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</row>
    <row r="18" spans="1:19" s="28" customFormat="1">
      <c r="A18" s="37" t="s">
        <v>15</v>
      </c>
      <c r="B18" s="103">
        <v>20.1599952084261</v>
      </c>
      <c r="C18" s="103">
        <v>18.739316554364901</v>
      </c>
      <c r="D18" s="103">
        <v>21.078989606434199</v>
      </c>
      <c r="E18" s="103">
        <v>17.780098581045699</v>
      </c>
      <c r="F18" s="103">
        <v>22.073991167431601</v>
      </c>
      <c r="G18" s="103">
        <v>20.95</v>
      </c>
      <c r="H18" s="103">
        <v>20.2436638730011</v>
      </c>
      <c r="I18" s="103">
        <v>18.739316554364901</v>
      </c>
      <c r="J18" s="103">
        <v>21.225992688297001</v>
      </c>
      <c r="K18" s="103">
        <v>17.780098581045699</v>
      </c>
      <c r="L18" s="103">
        <v>22.282410498904099</v>
      </c>
      <c r="M18" s="103">
        <v>20.95</v>
      </c>
      <c r="N18" s="103">
        <v>5.54963995154678</v>
      </c>
      <c r="O18" s="103">
        <v>0</v>
      </c>
      <c r="P18" s="103">
        <v>5.54963995154678</v>
      </c>
      <c r="Q18" s="103">
        <v>0</v>
      </c>
      <c r="R18" s="103"/>
      <c r="S18" s="103">
        <v>0</v>
      </c>
    </row>
    <row r="19" spans="1:19" s="28" customFormat="1">
      <c r="A19" s="37" t="s">
        <v>16</v>
      </c>
      <c r="B19" s="103">
        <v>19.177721137979599</v>
      </c>
      <c r="C19" s="103">
        <v>20.148513220198499</v>
      </c>
      <c r="D19" s="103">
        <v>18.690819719866202</v>
      </c>
      <c r="E19" s="103">
        <v>17.6094645918797</v>
      </c>
      <c r="F19" s="103">
        <v>20.1057950658805</v>
      </c>
      <c r="G19" s="103">
        <v>5.72</v>
      </c>
      <c r="H19" s="103">
        <v>21.548433153460898</v>
      </c>
      <c r="I19" s="103">
        <v>20.188092508320398</v>
      </c>
      <c r="J19" s="103">
        <v>22.430522435075801</v>
      </c>
      <c r="K19" s="103">
        <v>21.144712176974501</v>
      </c>
      <c r="L19" s="103">
        <v>22.966587605128499</v>
      </c>
      <c r="M19" s="103">
        <v>0</v>
      </c>
      <c r="N19" s="103">
        <v>6.1224898440318301</v>
      </c>
      <c r="O19" s="103">
        <v>8.3000000000000007</v>
      </c>
      <c r="P19" s="103">
        <v>6.1066183518159001</v>
      </c>
      <c r="Q19" s="103">
        <v>6.6251445702515896</v>
      </c>
      <c r="R19" s="103">
        <v>5.92492521982357</v>
      </c>
      <c r="S19" s="103">
        <v>5.72</v>
      </c>
    </row>
    <row r="20" spans="1:19" s="28" customFormat="1">
      <c r="A20" s="37" t="s">
        <v>17</v>
      </c>
      <c r="B20" s="103">
        <v>19.7010801972515</v>
      </c>
      <c r="C20" s="103">
        <v>19.541457452420801</v>
      </c>
      <c r="D20" s="103">
        <v>19.709044750177899</v>
      </c>
      <c r="E20" s="103">
        <v>18.855536123308099</v>
      </c>
      <c r="F20" s="103">
        <v>21.8818308815877</v>
      </c>
      <c r="G20" s="103">
        <v>22.497497124631</v>
      </c>
      <c r="H20" s="103">
        <v>20.9927229161028</v>
      </c>
      <c r="I20" s="103">
        <v>19.541457452420801</v>
      </c>
      <c r="J20" s="103">
        <v>21.072613319311799</v>
      </c>
      <c r="K20" s="103">
        <v>20.484486866017399</v>
      </c>
      <c r="L20" s="103">
        <v>22.441415707709002</v>
      </c>
      <c r="M20" s="103">
        <v>22.497497124631</v>
      </c>
      <c r="N20" s="103">
        <v>6.5049048763576698</v>
      </c>
      <c r="O20" s="103">
        <v>0</v>
      </c>
      <c r="P20" s="103">
        <v>6.5049048763576698</v>
      </c>
      <c r="Q20" s="103">
        <v>6.5706104025927798</v>
      </c>
      <c r="R20" s="103">
        <v>5.92554576139357</v>
      </c>
      <c r="S20" s="103">
        <v>0</v>
      </c>
    </row>
    <row r="21" spans="1:19" s="28" customFormat="1">
      <c r="A21" s="37" t="s">
        <v>18</v>
      </c>
      <c r="B21" s="103">
        <v>20.144634275654301</v>
      </c>
      <c r="C21" s="103">
        <v>18.345825000546998</v>
      </c>
      <c r="D21" s="103">
        <v>20.4777492746931</v>
      </c>
      <c r="E21" s="103">
        <v>19.2459021114019</v>
      </c>
      <c r="F21" s="103">
        <v>21.019672772811401</v>
      </c>
      <c r="G21" s="103">
        <v>5.7</v>
      </c>
      <c r="H21" s="103">
        <v>21.1421790490337</v>
      </c>
      <c r="I21" s="103">
        <v>18.345825000546998</v>
      </c>
      <c r="J21" s="103">
        <v>21.714494337442499</v>
      </c>
      <c r="K21" s="103">
        <v>19.918247277108101</v>
      </c>
      <c r="L21" s="103">
        <v>22.1773345241408</v>
      </c>
      <c r="M21" s="103">
        <v>0</v>
      </c>
      <c r="N21" s="103">
        <v>8.7196960804508006</v>
      </c>
      <c r="O21" s="103">
        <v>0</v>
      </c>
      <c r="P21" s="103">
        <v>8.7196960804508006</v>
      </c>
      <c r="Q21" s="103">
        <v>8.6833438548667594</v>
      </c>
      <c r="R21" s="103">
        <v>9.2605559094706607</v>
      </c>
      <c r="S21" s="103">
        <v>5.7</v>
      </c>
    </row>
    <row r="22" spans="1:19" s="28" customFormat="1">
      <c r="A22" s="37" t="s">
        <v>19</v>
      </c>
      <c r="B22" s="103">
        <v>14.708136886127001</v>
      </c>
      <c r="C22" s="103">
        <v>18.7277197920581</v>
      </c>
      <c r="D22" s="103">
        <v>14.251236442780201</v>
      </c>
      <c r="E22" s="103">
        <v>13.8995996907903</v>
      </c>
      <c r="F22" s="103">
        <v>15.743728456853701</v>
      </c>
      <c r="G22" s="103">
        <v>7.7212287606292298</v>
      </c>
      <c r="H22" s="103">
        <v>15.866397065752899</v>
      </c>
      <c r="I22" s="103">
        <v>18.761446192905701</v>
      </c>
      <c r="J22" s="103">
        <v>15.4853403018757</v>
      </c>
      <c r="K22" s="103">
        <v>14.5142494835014</v>
      </c>
      <c r="L22" s="103">
        <v>19.2336209531727</v>
      </c>
      <c r="M22" s="103">
        <v>19.6347503487533</v>
      </c>
      <c r="N22" s="103">
        <v>6.5986380983044102</v>
      </c>
      <c r="O22" s="103">
        <v>6.8708392198964496</v>
      </c>
      <c r="P22" s="103">
        <v>6.5980060994752501</v>
      </c>
      <c r="Q22" s="103">
        <v>7.1891093362011897</v>
      </c>
      <c r="R22" s="103">
        <v>6.1122791006445798</v>
      </c>
      <c r="S22" s="103">
        <v>6.1102935998442502</v>
      </c>
    </row>
    <row r="23" spans="1:19" s="28" customFormat="1">
      <c r="A23" s="20" t="s">
        <v>20</v>
      </c>
      <c r="B23" s="103">
        <v>20.677835128995302</v>
      </c>
      <c r="C23" s="103">
        <v>19.485473463557501</v>
      </c>
      <c r="D23" s="103">
        <v>20.921479322822201</v>
      </c>
      <c r="E23" s="103">
        <v>17.6697592610568</v>
      </c>
      <c r="F23" s="103">
        <v>22.402337141010001</v>
      </c>
      <c r="G23" s="103">
        <v>0</v>
      </c>
      <c r="H23" s="103">
        <v>20.953573678116399</v>
      </c>
      <c r="I23" s="103">
        <v>19.485473463557501</v>
      </c>
      <c r="J23" s="103">
        <v>21.261668233110701</v>
      </c>
      <c r="K23" s="103">
        <v>18.526989618243299</v>
      </c>
      <c r="L23" s="103">
        <v>22.402337141010001</v>
      </c>
      <c r="M23" s="103">
        <v>0</v>
      </c>
      <c r="N23" s="103">
        <v>8.3327128697912407</v>
      </c>
      <c r="O23" s="103">
        <v>0</v>
      </c>
      <c r="P23" s="103">
        <v>8.3327128697912407</v>
      </c>
      <c r="Q23" s="103">
        <v>8.3327128697912407</v>
      </c>
      <c r="R23" s="103">
        <v>0</v>
      </c>
      <c r="S23" s="103">
        <v>0</v>
      </c>
    </row>
    <row r="24" spans="1:19" s="28" customFormat="1">
      <c r="A24" s="20" t="s">
        <v>21</v>
      </c>
      <c r="B24" s="103">
        <v>16.605513464632899</v>
      </c>
      <c r="C24" s="103">
        <v>11.854509135061001</v>
      </c>
      <c r="D24" s="103">
        <v>20.759648983654799</v>
      </c>
      <c r="E24" s="103">
        <v>0</v>
      </c>
      <c r="F24" s="103">
        <v>20.759648983654799</v>
      </c>
      <c r="G24" s="103">
        <v>0</v>
      </c>
      <c r="H24" s="103">
        <v>16.605513464632899</v>
      </c>
      <c r="I24" s="103">
        <v>11.854509135061001</v>
      </c>
      <c r="J24" s="103">
        <v>20.759648983654799</v>
      </c>
      <c r="K24" s="103">
        <v>0</v>
      </c>
      <c r="L24" s="103">
        <v>20.759648983654799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</row>
    <row r="25" spans="1:19" s="28" customFormat="1">
      <c r="A25" s="20" t="s">
        <v>22</v>
      </c>
      <c r="B25" s="103">
        <v>18.808612030109401</v>
      </c>
      <c r="C25" s="103">
        <v>19.0979552810971</v>
      </c>
      <c r="D25" s="103">
        <v>18.753784917154</v>
      </c>
      <c r="E25" s="103">
        <v>17.410289032270398</v>
      </c>
      <c r="F25" s="103">
        <v>20.930764831061399</v>
      </c>
      <c r="G25" s="103">
        <v>10.5336254442658</v>
      </c>
      <c r="H25" s="103">
        <v>20.640693793029801</v>
      </c>
      <c r="I25" s="103">
        <v>19.0979552810971</v>
      </c>
      <c r="J25" s="103">
        <v>20.985221576576901</v>
      </c>
      <c r="K25" s="103">
        <v>19.962596789000401</v>
      </c>
      <c r="L25" s="103">
        <v>22.3029214863876</v>
      </c>
      <c r="M25" s="103">
        <v>14.920804536512</v>
      </c>
      <c r="N25" s="103">
        <v>6.2566000341524299</v>
      </c>
      <c r="O25" s="103">
        <v>0</v>
      </c>
      <c r="P25" s="103">
        <v>6.2566000341524299</v>
      </c>
      <c r="Q25" s="103">
        <v>6.2513965842242296</v>
      </c>
      <c r="R25" s="103">
        <v>6.4773596584772797</v>
      </c>
      <c r="S25" s="103">
        <v>5.7559132199826504</v>
      </c>
    </row>
    <row r="26" spans="1:19" s="28" customFormat="1">
      <c r="A26" s="37" t="s">
        <v>23</v>
      </c>
      <c r="B26" s="103">
        <v>21.1748266449612</v>
      </c>
      <c r="C26" s="103">
        <v>18.450390738952098</v>
      </c>
      <c r="D26" s="103">
        <v>21.6412850936109</v>
      </c>
      <c r="E26" s="103">
        <v>21.361329547477599</v>
      </c>
      <c r="F26" s="103">
        <v>21.9273662404254</v>
      </c>
      <c r="G26" s="103">
        <v>0</v>
      </c>
      <c r="H26" s="103">
        <v>21.313230605536301</v>
      </c>
      <c r="I26" s="103">
        <v>18.450390738952098</v>
      </c>
      <c r="J26" s="103">
        <v>21.808951616703698</v>
      </c>
      <c r="K26" s="103">
        <v>21.361329547477599</v>
      </c>
      <c r="L26" s="103">
        <v>22.276993399968902</v>
      </c>
      <c r="M26" s="103">
        <v>0</v>
      </c>
      <c r="N26" s="103">
        <v>6.8762459064225903</v>
      </c>
      <c r="O26" s="103">
        <v>0</v>
      </c>
      <c r="P26" s="103">
        <v>6.8762459064225903</v>
      </c>
      <c r="Q26" s="103">
        <v>0</v>
      </c>
      <c r="R26" s="103">
        <v>6.8762459064225903</v>
      </c>
      <c r="S26" s="103">
        <v>0</v>
      </c>
    </row>
    <row r="27" spans="1:19" s="28" customFormat="1">
      <c r="A27" s="37" t="s">
        <v>24</v>
      </c>
      <c r="B27" s="103">
        <v>19.4606622658848</v>
      </c>
      <c r="C27" s="103">
        <v>18.9300186840645</v>
      </c>
      <c r="D27" s="103">
        <v>19.5328685997126</v>
      </c>
      <c r="E27" s="103">
        <v>19.025153053095199</v>
      </c>
      <c r="F27" s="103">
        <v>20.942094741885501</v>
      </c>
      <c r="G27" s="103">
        <v>4.5</v>
      </c>
      <c r="H27" s="103">
        <v>20.556186640743299</v>
      </c>
      <c r="I27" s="103">
        <v>18.9300186840645</v>
      </c>
      <c r="J27" s="103">
        <v>20.799986079212999</v>
      </c>
      <c r="K27" s="103">
        <v>20.312437960468301</v>
      </c>
      <c r="L27" s="103">
        <v>22.013411597125099</v>
      </c>
      <c r="M27" s="103">
        <v>0</v>
      </c>
      <c r="N27" s="103">
        <v>7.0833080341877404</v>
      </c>
      <c r="O27" s="103">
        <v>0</v>
      </c>
      <c r="P27" s="103">
        <v>7.0833080341877404</v>
      </c>
      <c r="Q27" s="103">
        <v>7.5020034785269001</v>
      </c>
      <c r="R27" s="103">
        <v>5.6776905642812103</v>
      </c>
      <c r="S27" s="103">
        <v>4.5</v>
      </c>
    </row>
    <row r="28" spans="1:19" s="28" customFormat="1">
      <c r="A28" s="37" t="s">
        <v>25</v>
      </c>
      <c r="B28" s="103">
        <v>20.4824221528403</v>
      </c>
      <c r="C28" s="103">
        <v>19.414878539111701</v>
      </c>
      <c r="D28" s="103">
        <v>20.630503298612702</v>
      </c>
      <c r="E28" s="103">
        <v>19.424762194314798</v>
      </c>
      <c r="F28" s="103">
        <v>22.181293831624199</v>
      </c>
      <c r="G28" s="103">
        <v>27.79</v>
      </c>
      <c r="H28" s="103">
        <v>20.672885271971801</v>
      </c>
      <c r="I28" s="103">
        <v>19.414878539111701</v>
      </c>
      <c r="J28" s="103">
        <v>20.849987225189601</v>
      </c>
      <c r="K28" s="103">
        <v>19.703758263402801</v>
      </c>
      <c r="L28" s="103">
        <v>22.305506786578501</v>
      </c>
      <c r="M28" s="103">
        <v>27.79</v>
      </c>
      <c r="N28" s="103">
        <v>5.9069516477048598</v>
      </c>
      <c r="O28" s="103">
        <v>0</v>
      </c>
      <c r="P28" s="103">
        <v>5.9069516477048598</v>
      </c>
      <c r="Q28" s="103">
        <v>5.7276885521008198</v>
      </c>
      <c r="R28" s="103">
        <v>6.5</v>
      </c>
      <c r="S28" s="103">
        <v>0</v>
      </c>
    </row>
    <row r="29" spans="1:19" s="28" customFormat="1">
      <c r="A29" s="37" t="s">
        <v>26</v>
      </c>
      <c r="B29" s="103">
        <v>22.331590277696701</v>
      </c>
      <c r="C29" s="103">
        <v>19.684305239785498</v>
      </c>
      <c r="D29" s="103">
        <v>22.5197584404394</v>
      </c>
      <c r="E29" s="103">
        <v>22.9522535565205</v>
      </c>
      <c r="F29" s="103">
        <v>22.4244931895552</v>
      </c>
      <c r="G29" s="103">
        <v>0</v>
      </c>
      <c r="H29" s="103">
        <v>22.3979776881019</v>
      </c>
      <c r="I29" s="103">
        <v>19.684305239785498</v>
      </c>
      <c r="J29" s="103">
        <v>22.5919007210864</v>
      </c>
      <c r="K29" s="103">
        <v>23.025033717606501</v>
      </c>
      <c r="L29" s="103">
        <v>22.496318203020401</v>
      </c>
      <c r="M29" s="103">
        <v>0</v>
      </c>
      <c r="N29" s="103">
        <v>9.0889641627077999</v>
      </c>
      <c r="O29" s="103">
        <v>0</v>
      </c>
      <c r="P29" s="103">
        <v>9.0889641627077999</v>
      </c>
      <c r="Q29" s="103">
        <v>4.0373716735518999</v>
      </c>
      <c r="R29" s="103">
        <v>9.8404803213221292</v>
      </c>
      <c r="S29" s="103">
        <v>0</v>
      </c>
    </row>
    <row r="30" spans="1:19" s="28" customFormat="1">
      <c r="A30" s="37" t="s">
        <v>27</v>
      </c>
      <c r="B30" s="103">
        <v>20.089460029990601</v>
      </c>
      <c r="C30" s="103">
        <v>18.210713637910999</v>
      </c>
      <c r="D30" s="103">
        <v>20.211120768013</v>
      </c>
      <c r="E30" s="103">
        <v>17.257195677995099</v>
      </c>
      <c r="F30" s="103">
        <v>22.5114050430888</v>
      </c>
      <c r="G30" s="103">
        <v>2.5099999999999998</v>
      </c>
      <c r="H30" s="103">
        <v>20.944089765267201</v>
      </c>
      <c r="I30" s="103">
        <v>18.210713637910999</v>
      </c>
      <c r="J30" s="103">
        <v>21.132994659125899</v>
      </c>
      <c r="K30" s="103">
        <v>19.0289877847962</v>
      </c>
      <c r="L30" s="103">
        <v>22.531217620880401</v>
      </c>
      <c r="M30" s="103">
        <v>0</v>
      </c>
      <c r="N30" s="103">
        <v>6.5006349004355801</v>
      </c>
      <c r="O30" s="103">
        <v>0</v>
      </c>
      <c r="P30" s="103">
        <v>6.5006349004355801</v>
      </c>
      <c r="Q30" s="103">
        <v>6.54442869116194</v>
      </c>
      <c r="R30" s="103">
        <v>5.3011999999999997</v>
      </c>
      <c r="S30" s="103">
        <v>2.5099999999999998</v>
      </c>
    </row>
    <row r="31" spans="1:19" s="28" customFormat="1">
      <c r="A31" s="20" t="s">
        <v>28</v>
      </c>
      <c r="B31" s="103">
        <v>19.353099919836101</v>
      </c>
      <c r="C31" s="103">
        <v>18.6500977419309</v>
      </c>
      <c r="D31" s="103">
        <v>19.4107209543137</v>
      </c>
      <c r="E31" s="103">
        <v>17.187619612363701</v>
      </c>
      <c r="F31" s="103">
        <v>20.258664378245399</v>
      </c>
      <c r="G31" s="103">
        <v>24.95</v>
      </c>
      <c r="H31" s="103">
        <v>20.086057464197999</v>
      </c>
      <c r="I31" s="103">
        <v>18.6500977419309</v>
      </c>
      <c r="J31" s="103">
        <v>20.2111241412757</v>
      </c>
      <c r="K31" s="103">
        <v>17.273805962629499</v>
      </c>
      <c r="L31" s="103">
        <v>21.461608424763</v>
      </c>
      <c r="M31" s="103">
        <v>24.95</v>
      </c>
      <c r="N31" s="103">
        <v>6.6273060532030197</v>
      </c>
      <c r="O31" s="103">
        <v>0</v>
      </c>
      <c r="P31" s="103">
        <v>6.6273060532030197</v>
      </c>
      <c r="Q31" s="103">
        <v>6.2630620322197297</v>
      </c>
      <c r="R31" s="103">
        <v>6.6420002377732201</v>
      </c>
      <c r="S31" s="103">
        <v>0</v>
      </c>
    </row>
    <row r="32" spans="1:19" s="28" customFormat="1">
      <c r="A32" s="20" t="s">
        <v>29</v>
      </c>
      <c r="B32" s="103">
        <v>19.014326547606199</v>
      </c>
      <c r="C32" s="103">
        <v>17.054886895868201</v>
      </c>
      <c r="D32" s="103">
        <v>19.247011225409501</v>
      </c>
      <c r="E32" s="103">
        <v>18.7813607330068</v>
      </c>
      <c r="F32" s="103">
        <v>21.665634444763398</v>
      </c>
      <c r="G32" s="103">
        <v>5.9</v>
      </c>
      <c r="H32" s="103">
        <v>19.463547148899998</v>
      </c>
      <c r="I32" s="103">
        <v>17.054886895868201</v>
      </c>
      <c r="J32" s="103">
        <v>19.761250149801199</v>
      </c>
      <c r="K32" s="103">
        <v>19.499617041733899</v>
      </c>
      <c r="L32" s="103">
        <v>21.686773429430101</v>
      </c>
      <c r="M32" s="103">
        <v>5.9</v>
      </c>
      <c r="N32" s="103">
        <v>6.6464385038712601</v>
      </c>
      <c r="O32" s="103">
        <v>0</v>
      </c>
      <c r="P32" s="103">
        <v>6.6464385038712601</v>
      </c>
      <c r="Q32" s="103">
        <v>6.6496490549248799</v>
      </c>
      <c r="R32" s="103">
        <v>6.3217315831690701</v>
      </c>
      <c r="S32" s="103">
        <v>0</v>
      </c>
    </row>
    <row r="33" spans="1:19" s="28" customFormat="1">
      <c r="A33" s="20" t="s">
        <v>30</v>
      </c>
      <c r="B33" s="103">
        <v>18.476561964037199</v>
      </c>
      <c r="C33" s="103">
        <v>22.4371896976694</v>
      </c>
      <c r="D33" s="103">
        <v>18.462338204283601</v>
      </c>
      <c r="E33" s="103">
        <v>18.1730958302293</v>
      </c>
      <c r="F33" s="103">
        <v>18.564742486988301</v>
      </c>
      <c r="G33" s="103">
        <v>0</v>
      </c>
      <c r="H33" s="103">
        <v>18.476561964037199</v>
      </c>
      <c r="I33" s="103">
        <v>22.4371896976694</v>
      </c>
      <c r="J33" s="103">
        <v>18.462338204283601</v>
      </c>
      <c r="K33" s="103">
        <v>18.1730958302293</v>
      </c>
      <c r="L33" s="103">
        <v>18.564742486988301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</row>
    <row r="34" spans="1:19" s="28" customFormat="1">
      <c r="A34" s="20" t="s">
        <v>31</v>
      </c>
      <c r="B34" s="103">
        <v>19.7684941884885</v>
      </c>
      <c r="C34" s="103">
        <v>18.388900942127901</v>
      </c>
      <c r="D34" s="103">
        <v>19.953273712453001</v>
      </c>
      <c r="E34" s="103">
        <v>15.623153385907999</v>
      </c>
      <c r="F34" s="103">
        <v>21.683551364005002</v>
      </c>
      <c r="G34" s="103">
        <v>24.991491849733599</v>
      </c>
      <c r="H34" s="103">
        <v>20.562182248809101</v>
      </c>
      <c r="I34" s="103">
        <v>18.388900942127901</v>
      </c>
      <c r="J34" s="103">
        <v>20.871697877028701</v>
      </c>
      <c r="K34" s="103">
        <v>17.7223348714585</v>
      </c>
      <c r="L34" s="103">
        <v>21.909724563424302</v>
      </c>
      <c r="M34" s="103">
        <v>24.991491849733599</v>
      </c>
      <c r="N34" s="103">
        <v>5.4487137143825102</v>
      </c>
      <c r="O34" s="103">
        <v>0</v>
      </c>
      <c r="P34" s="103">
        <v>5.4487137143825102</v>
      </c>
      <c r="Q34" s="103">
        <v>5.4096853962753899</v>
      </c>
      <c r="R34" s="103">
        <v>5.6503244001475803</v>
      </c>
      <c r="S34" s="103">
        <v>0</v>
      </c>
    </row>
    <row r="35" spans="1:19" s="28" customFormat="1">
      <c r="A35" s="20" t="s">
        <v>32</v>
      </c>
      <c r="B35" s="103">
        <v>20.665532693428499</v>
      </c>
      <c r="C35" s="103">
        <v>20.664202620244399</v>
      </c>
      <c r="D35" s="103">
        <v>20.6657663486879</v>
      </c>
      <c r="E35" s="103">
        <v>19.1441281305971</v>
      </c>
      <c r="F35" s="103">
        <v>21.381560452089101</v>
      </c>
      <c r="G35" s="103">
        <v>25</v>
      </c>
      <c r="H35" s="103">
        <v>20.954434541102501</v>
      </c>
      <c r="I35" s="103">
        <v>20.664387334854901</v>
      </c>
      <c r="J35" s="103">
        <v>21.006574652437902</v>
      </c>
      <c r="K35" s="103">
        <v>19.862629236522199</v>
      </c>
      <c r="L35" s="103">
        <v>21.5180136309144</v>
      </c>
      <c r="M35" s="103">
        <v>25</v>
      </c>
      <c r="N35" s="103">
        <v>6.0465913513813501</v>
      </c>
      <c r="O35" s="103">
        <v>4.8499999999999996</v>
      </c>
      <c r="P35" s="103">
        <v>6.0466991250265201</v>
      </c>
      <c r="Q35" s="103">
        <v>6.1137723357837199</v>
      </c>
      <c r="R35" s="103">
        <v>5.8535927237741596</v>
      </c>
      <c r="S35" s="103">
        <v>0</v>
      </c>
    </row>
    <row r="36" spans="1:19" s="28" customFormat="1">
      <c r="A36" s="20" t="s">
        <v>33</v>
      </c>
      <c r="B36" s="103">
        <v>21.207274784721101</v>
      </c>
      <c r="C36" s="103">
        <v>19.7436251360581</v>
      </c>
      <c r="D36" s="103">
        <v>21.4313722875259</v>
      </c>
      <c r="E36" s="103">
        <v>20.246963930315101</v>
      </c>
      <c r="F36" s="103">
        <v>22.015930226850099</v>
      </c>
      <c r="G36" s="103">
        <v>0</v>
      </c>
      <c r="H36" s="103">
        <v>21.220492941568502</v>
      </c>
      <c r="I36" s="103">
        <v>19.7436251360581</v>
      </c>
      <c r="J36" s="103">
        <v>21.446816103125201</v>
      </c>
      <c r="K36" s="103">
        <v>20.246963930315101</v>
      </c>
      <c r="L36" s="103">
        <v>22.039786085705799</v>
      </c>
      <c r="M36" s="103">
        <v>0</v>
      </c>
      <c r="N36" s="103">
        <v>4.13</v>
      </c>
      <c r="O36" s="103">
        <v>0</v>
      </c>
      <c r="P36" s="103">
        <v>4.13</v>
      </c>
      <c r="Q36" s="103">
        <v>0</v>
      </c>
      <c r="R36" s="103">
        <v>4.13</v>
      </c>
      <c r="S36" s="103">
        <v>0</v>
      </c>
    </row>
    <row r="37" spans="1:19" s="87" customFormat="1" ht="15" customHeight="1">
      <c r="A37" s="21" t="s">
        <v>34</v>
      </c>
      <c r="B37" s="160">
        <v>18.918910282677899</v>
      </c>
      <c r="C37" s="160">
        <v>19.125299183667401</v>
      </c>
      <c r="D37" s="160">
        <v>18.8938949479247</v>
      </c>
      <c r="E37" s="160">
        <v>18.254408593454102</v>
      </c>
      <c r="F37" s="160">
        <v>19.3918286970382</v>
      </c>
      <c r="G37" s="160">
        <v>24.95</v>
      </c>
      <c r="H37" s="160">
        <v>20.082666447024199</v>
      </c>
      <c r="I37" s="160">
        <v>19.125299183667401</v>
      </c>
      <c r="J37" s="160">
        <v>20.2116916419556</v>
      </c>
      <c r="K37" s="160">
        <v>18.322912723693602</v>
      </c>
      <c r="L37" s="160">
        <v>21.993831580968799</v>
      </c>
      <c r="M37" s="160">
        <v>24.95</v>
      </c>
      <c r="N37" s="160">
        <v>7.1200968102131501</v>
      </c>
      <c r="O37" s="160">
        <v>0</v>
      </c>
      <c r="P37" s="160">
        <v>7.1200968102131501</v>
      </c>
      <c r="Q37" s="160">
        <v>5.1258837981763197</v>
      </c>
      <c r="R37" s="160">
        <v>7.1663001103066897</v>
      </c>
      <c r="S37" s="160">
        <v>0</v>
      </c>
    </row>
    <row r="38" spans="1:19" s="87" customFormat="1" ht="15" customHeight="1">
      <c r="A38" s="264" t="s">
        <v>96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ht="29.25" customHeight="1">
      <c r="A39" s="264" t="s">
        <v>86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</sheetData>
  <mergeCells count="23">
    <mergeCell ref="A39:S39"/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38:S38"/>
    <mergeCell ref="O6:S6"/>
    <mergeCell ref="C7:C8"/>
    <mergeCell ref="D7:D8"/>
    <mergeCell ref="P7:P8"/>
    <mergeCell ref="Q7:S7"/>
    <mergeCell ref="E7:G7"/>
    <mergeCell ref="I7:I8"/>
    <mergeCell ref="J7:J8"/>
    <mergeCell ref="K7:M7"/>
    <mergeCell ref="O7:O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14</vt:i4>
      </vt:variant>
    </vt:vector>
  </HeadingPairs>
  <TitlesOfParts>
    <vt:vector size="27" baseType="lpstr">
      <vt:lpstr>region</vt:lpstr>
      <vt:lpstr>Total(kr)</vt:lpstr>
      <vt:lpstr>NonFin(kr)</vt:lpstr>
      <vt:lpstr>HouseHolds(kr)</vt:lpstr>
      <vt:lpstr>Total(dep)</vt:lpstr>
      <vt:lpstr>NonFin(dep)</vt:lpstr>
      <vt:lpstr>HouseHolds(dep)</vt:lpstr>
      <vt:lpstr>Total(inter_r_cred)</vt:lpstr>
      <vt:lpstr>Inter_r_cred(NonFin)</vt:lpstr>
      <vt:lpstr>Inter_r_cred(HouseHolds)</vt:lpstr>
      <vt:lpstr>Total(inter_r_dep)</vt:lpstr>
      <vt:lpstr>Inter_r_dep(NonFin)</vt:lpstr>
      <vt:lpstr>Inter_r_dep(HouseHolds)</vt:lpstr>
      <vt:lpstr>Region</vt:lpstr>
      <vt:lpstr>'HouseHolds(dep)'!Область_друку</vt:lpstr>
      <vt:lpstr>'HouseHolds(kr)'!Область_друку</vt:lpstr>
      <vt:lpstr>'Inter_r_cred(HouseHolds)'!Область_друку</vt:lpstr>
      <vt:lpstr>'Inter_r_cred(NonFin)'!Область_друку</vt:lpstr>
      <vt:lpstr>'Inter_r_dep(HouseHolds)'!Область_друку</vt:lpstr>
      <vt:lpstr>'Inter_r_dep(NonFin)'!Область_друку</vt:lpstr>
      <vt:lpstr>'NonFin(dep)'!Область_друку</vt:lpstr>
      <vt:lpstr>'NonFin(kr)'!Область_друку</vt:lpstr>
      <vt:lpstr>region!Область_друку</vt:lpstr>
      <vt:lpstr>'Total(dep)'!Область_друку</vt:lpstr>
      <vt:lpstr>'Total(inter_r_cred)'!Область_друку</vt:lpstr>
      <vt:lpstr>'Total(inter_r_dep)'!Область_друку</vt:lpstr>
      <vt:lpstr>'Total(kr)'!Область_друку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152ekg16</dc:creator>
  <cp:lastModifiedBy>Шевченко Олег Олександрович</cp:lastModifiedBy>
  <cp:lastPrinted>2018-02-14T15:45:29Z</cp:lastPrinted>
  <dcterms:created xsi:type="dcterms:W3CDTF">2011-09-30T07:27:14Z</dcterms:created>
  <dcterms:modified xsi:type="dcterms:W3CDTF">2024-05-09T13:25:33Z</dcterms:modified>
</cp:coreProperties>
</file>