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NBU\012352\AppData\Local\Microsoft\Windows\INetCache\Content.Outlook\XVMZ9SXA\"/>
    </mc:Choice>
  </mc:AlternateContent>
  <bookViews>
    <workbookView xWindow="0" yWindow="0" windowWidth="23040" windowHeight="9192"/>
  </bookViews>
  <sheets>
    <sheet name="Outstanding War Bonds" sheetId="2" r:id="rId1"/>
    <sheet name="Purchase of War Bonds" sheetId="1" r:id="rId2"/>
  </sheets>
  <definedNames>
    <definedName name="_xlnm._FilterDatabase" localSheetId="0" hidden="1">'Outstanding War Bonds'!$A$4:$K$67</definedName>
    <definedName name="_xlnm._FilterDatabase" localSheetId="1" hidden="1">'Purchase of War Bonds'!$A$4:$V$66</definedName>
    <definedName name="_xlnm.Print_Area" localSheetId="0">'Outstanding War Bonds'!$A$2:$D$77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2" i="2" l="1"/>
  <c r="B82" i="2"/>
  <c r="C77" i="2"/>
  <c r="C72" i="2"/>
  <c r="C67" i="2"/>
  <c r="C62" i="2"/>
  <c r="B62" i="2"/>
  <c r="C57" i="2"/>
  <c r="B57" i="2"/>
  <c r="C52" i="2"/>
  <c r="C47" i="2"/>
  <c r="B47" i="2"/>
  <c r="C42" i="2"/>
  <c r="C37" i="2"/>
  <c r="B37" i="2"/>
  <c r="C32" i="2"/>
  <c r="B32" i="2"/>
  <c r="C27" i="2"/>
  <c r="B27" i="2"/>
  <c r="C22" i="2"/>
  <c r="B22" i="2"/>
  <c r="C17" i="2"/>
  <c r="B17" i="2"/>
  <c r="C12" i="2"/>
  <c r="B12" i="2"/>
  <c r="C7" i="2"/>
  <c r="B7" i="2"/>
</calcChain>
</file>

<file path=xl/sharedStrings.xml><?xml version="1.0" encoding="utf-8"?>
<sst xmlns="http://schemas.openxmlformats.org/spreadsheetml/2006/main" count="565" uniqueCount="168">
  <si>
    <t>UA4000221436</t>
  </si>
  <si>
    <t>UA4000222509</t>
  </si>
  <si>
    <t>UA4000225668</t>
  </si>
  <si>
    <t>UA4000225775</t>
  </si>
  <si>
    <t>UA4000225791</t>
  </si>
  <si>
    <t>UA4000225809</t>
  </si>
  <si>
    <t>UA4000225866</t>
  </si>
  <si>
    <t>UA4000225874</t>
  </si>
  <si>
    <t>UA4000225908</t>
  </si>
  <si>
    <t>UA4000225940</t>
  </si>
  <si>
    <t>UA4000225981</t>
  </si>
  <si>
    <t>UA4000226039</t>
  </si>
  <si>
    <t>UA4000226120</t>
  </si>
  <si>
    <t>UA4000226138</t>
  </si>
  <si>
    <t>UA4000226187</t>
  </si>
  <si>
    <t>UA4000226195</t>
  </si>
  <si>
    <t>total value held, UAH</t>
  </si>
  <si>
    <t>total value held as of 23 February 2022, UAH</t>
  </si>
  <si>
    <t>number of depositors</t>
  </si>
  <si>
    <t>legal entities</t>
  </si>
  <si>
    <t>individuals</t>
  </si>
  <si>
    <t>nonresidents</t>
  </si>
  <si>
    <t>total value held, USD</t>
  </si>
  <si>
    <t>total value held as of 23 February 2022, USD</t>
  </si>
  <si>
    <t>total value held, EUR</t>
  </si>
  <si>
    <t>total value held as of 23 February 2022, EUR</t>
  </si>
  <si>
    <t>636,692,000.00</t>
  </si>
  <si>
    <t>0.00</t>
  </si>
  <si>
    <t>44,470,000.00</t>
  </si>
  <si>
    <t>1,165,000.00</t>
  </si>
  <si>
    <t>54,000.00</t>
  </si>
  <si>
    <t>262,594,000.00</t>
  </si>
  <si>
    <t>5,326,000.00</t>
  </si>
  <si>
    <t>15,586,000.00</t>
  </si>
  <si>
    <t>190,579,000.00</t>
  </si>
  <si>
    <t>51,827,000.00</t>
  </si>
  <si>
    <t>2,760,000.00</t>
  </si>
  <si>
    <t>total trade value, UAH thousand</t>
  </si>
  <si>
    <t>number of transactions</t>
  </si>
  <si>
    <t>IPO</t>
  </si>
  <si>
    <t>secondary market</t>
  </si>
  <si>
    <t>total trade value, UAH thousand (an equivalent)</t>
  </si>
  <si>
    <t>35,103.93</t>
  </si>
  <si>
    <t>821,382.78</t>
  </si>
  <si>
    <t>31,382.18</t>
  </si>
  <si>
    <t>339,226.64</t>
  </si>
  <si>
    <t>356.17</t>
  </si>
  <si>
    <t>591,065.63</t>
  </si>
  <si>
    <t>61,689.89</t>
  </si>
  <si>
    <t>24,393,660.06</t>
  </si>
  <si>
    <t>2,733,349.96</t>
  </si>
  <si>
    <t>472,825.44</t>
  </si>
  <si>
    <t>17,795,881.70</t>
  </si>
  <si>
    <t>240,619.28</t>
  </si>
  <si>
    <t>35,352.50</t>
  </si>
  <si>
    <t>7,049.93</t>
  </si>
  <si>
    <t>22,684,078.83</t>
  </si>
  <si>
    <t>94,804.01</t>
  </si>
  <si>
    <t>999.34</t>
  </si>
  <si>
    <t>212.89</t>
  </si>
  <si>
    <t>58,717.63</t>
  </si>
  <si>
    <t>7,232,169.31</t>
  </si>
  <si>
    <t>5,616,945.51</t>
  </si>
  <si>
    <t>380,167.30</t>
  </si>
  <si>
    <t>277,996.90</t>
  </si>
  <si>
    <t>228,176.61</t>
  </si>
  <si>
    <t>208,839.58</t>
  </si>
  <si>
    <t>2,868,909.61</t>
  </si>
  <si>
    <t>4,185,031.99</t>
  </si>
  <si>
    <t>99,653.32</t>
  </si>
  <si>
    <t>14,762.06</t>
  </si>
  <si>
    <t>187,040.41</t>
  </si>
  <si>
    <t>219,959.37</t>
  </si>
  <si>
    <t>1,645,085.37</t>
  </si>
  <si>
    <t>81,375.14</t>
  </si>
  <si>
    <t>23,475.46</t>
  </si>
  <si>
    <t>UA4000226211</t>
  </si>
  <si>
    <t>2,823,908.05</t>
  </si>
  <si>
    <t>4,094,480.49</t>
  </si>
  <si>
    <t>19,373.23</t>
  </si>
  <si>
    <t>1,421,158.97</t>
  </si>
  <si>
    <t>73,590.02</t>
  </si>
  <si>
    <t>60,933.43</t>
  </si>
  <si>
    <t>4,336,845.13</t>
  </si>
  <si>
    <t>258,123.63</t>
  </si>
  <si>
    <t>9,495,503.12</t>
  </si>
  <si>
    <t>633,352.74</t>
  </si>
  <si>
    <t>325,946.39</t>
  </si>
  <si>
    <t>UA4000226286</t>
  </si>
  <si>
    <t>1,369,169,000.00</t>
  </si>
  <si>
    <t>155,544,000.00</t>
  </si>
  <si>
    <t>220,000,000.00</t>
  </si>
  <si>
    <t>494,000.00</t>
  </si>
  <si>
    <t>3,180,000.00</t>
  </si>
  <si>
    <t>UA4000226260</t>
  </si>
  <si>
    <t>1,735,639.14</t>
  </si>
  <si>
    <t>5,131,950.15</t>
  </si>
  <si>
    <t>810,649.39</t>
  </si>
  <si>
    <t>79,115.88</t>
  </si>
  <si>
    <t>922,862.91</t>
  </si>
  <si>
    <t>503,140.78</t>
  </si>
  <si>
    <t>47,371.33</t>
  </si>
  <si>
    <t>214,801.40</t>
  </si>
  <si>
    <t>3,712.43</t>
  </si>
  <si>
    <t>3,213.33</t>
  </si>
  <si>
    <t>Outstanding Military Domestic Government Debt Securities and the Number of Holders as of 08 August 2022</t>
  </si>
  <si>
    <t xml:space="preserve">Purchase of military domestic government debt securities between 24 February 2022 and 
07 August 2022
 </t>
  </si>
  <si>
    <t>25,414,806,000.00</t>
  </si>
  <si>
    <t>1,021,330,000.00</t>
  </si>
  <si>
    <t>62,846,000.00</t>
  </si>
  <si>
    <t>43,096,000.00</t>
  </si>
  <si>
    <t>2,000,000.00</t>
  </si>
  <si>
    <t>16,548,879,000.00</t>
  </si>
  <si>
    <t>2,335,437,000.00</t>
  </si>
  <si>
    <t>20,895,864,000.00</t>
  </si>
  <si>
    <t>1,086,925,000.00</t>
  </si>
  <si>
    <t>483,297,000.00</t>
  </si>
  <si>
    <t>11,245,000.00</t>
  </si>
  <si>
    <t>90,609,000.00</t>
  </si>
  <si>
    <t>13,786,000.00</t>
  </si>
  <si>
    <t>3,736,458,000.00</t>
  </si>
  <si>
    <t>518,791,000.00</t>
  </si>
  <si>
    <t>2,477,685,000.00</t>
  </si>
  <si>
    <t>286,671,000.00</t>
  </si>
  <si>
    <t>131,565,000.00</t>
  </si>
  <si>
    <t>25,597,000.00</t>
  </si>
  <si>
    <t>314,878,000.00</t>
  </si>
  <si>
    <t>37,639,000.00</t>
  </si>
  <si>
    <t>485,976,000.00</t>
  </si>
  <si>
    <t>78,630,000.00</t>
  </si>
  <si>
    <t>2,148,324,000.00</t>
  </si>
  <si>
    <t>90,582,000.00</t>
  </si>
  <si>
    <t>139,455,000.00</t>
  </si>
  <si>
    <t>2,393,000.00</t>
  </si>
  <si>
    <t>6,273,105,000.00</t>
  </si>
  <si>
    <t>136,679,000.00</t>
  </si>
  <si>
    <t>1,445,014.87</t>
  </si>
  <si>
    <t>6,755,859.70</t>
  </si>
  <si>
    <t>871,442.24</t>
  </si>
  <si>
    <t>1,687,822.59</t>
  </si>
  <si>
    <t>831,848.63</t>
  </si>
  <si>
    <t>73,912.45</t>
  </si>
  <si>
    <t>3,861,583.17</t>
  </si>
  <si>
    <t>3,388,630.50</t>
  </si>
  <si>
    <t>2,594,220.03</t>
  </si>
  <si>
    <t>2,574,228.82</t>
  </si>
  <si>
    <t>133,624.79</t>
  </si>
  <si>
    <t>1,614,901.82</t>
  </si>
  <si>
    <t>236,529.02</t>
  </si>
  <si>
    <t>431,445.49</t>
  </si>
  <si>
    <t>2,497,028.76</t>
  </si>
  <si>
    <t>110,515.45</t>
  </si>
  <si>
    <t>164,574.06</t>
  </si>
  <si>
    <t>31,667.38</t>
  </si>
  <si>
    <t>504,720.39</t>
  </si>
  <si>
    <t>481,218.86</t>
  </si>
  <si>
    <t>1,016,991.41</t>
  </si>
  <si>
    <t>221,109.05</t>
  </si>
  <si>
    <t>29,176.21</t>
  </si>
  <si>
    <t>46,442.06</t>
  </si>
  <si>
    <t>34,054.70</t>
  </si>
  <si>
    <t>177,181.89</t>
  </si>
  <si>
    <t>1,943,127.87</t>
  </si>
  <si>
    <t>57,933.19</t>
  </si>
  <si>
    <t>6,723,149.24</t>
  </si>
  <si>
    <t>3,183,829.95</t>
  </si>
  <si>
    <t>26,522.24</t>
  </si>
  <si>
    <t>118,125.70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</si>
</sst>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Arial"/>
      <family val="2"/>
      <charset val="204"/>
      <scheme val="minor"/>
    </font>
    <font>
      <b/>
      <sz val="14"/>
      <color theme="1"/>
      <name val="Arial"/>
      <family val="2"/>
      <charset val="204"/>
      <scheme val="minor"/>
    </font>
    <font>
      <sz val="11"/>
      <name val="Arial"/>
      <family val="2"/>
      <charset val="204"/>
      <scheme val="minor"/>
    </font>
    <font>
      <b/>
      <sz val="14"/>
      <color theme="6"/>
      <name val="Arial"/>
      <family val="2"/>
      <charset val="204"/>
      <scheme val="minor"/>
    </font>
    <font>
      <sz val="10"/>
      <name val="Arial"/>
      <family val="2"/>
      <scheme val="minor"/>
    </font>
    <font>
      <b/>
      <sz val="11"/>
      <name val="Arial"/>
      <family val="2"/>
      <charset val="204"/>
      <scheme val="minor"/>
    </font>
    <font>
      <b/>
      <sz val="14"/>
      <color theme="2"/>
      <name val="Arial"/>
      <family val="2"/>
      <charset val="204"/>
      <scheme val="minor"/>
    </font>
    <font>
      <sz val="11"/>
      <color theme="1" tint="-0.499984740745262"/>
      <name val="Arial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theme="6"/>
      </left>
      <right/>
      <top style="medium">
        <color theme="6"/>
      </top>
      <bottom/>
      <diagonal/>
    </border>
    <border>
      <left style="thin">
        <color indexed="64"/>
      </left>
      <right style="medium">
        <color theme="6"/>
      </right>
      <top style="medium">
        <color theme="6"/>
      </top>
      <bottom style="thin">
        <color indexed="64"/>
      </bottom>
      <diagonal/>
    </border>
    <border>
      <left style="medium">
        <color theme="6"/>
      </left>
      <right/>
      <top/>
      <bottom style="medium">
        <color theme="6"/>
      </bottom>
      <diagonal/>
    </border>
    <border>
      <left/>
      <right style="medium">
        <color theme="2"/>
      </right>
      <top style="medium">
        <color theme="2"/>
      </top>
      <bottom style="thin">
        <color indexed="64"/>
      </bottom>
      <diagonal/>
    </border>
    <border>
      <left style="thin">
        <color indexed="64"/>
      </left>
      <right style="medium">
        <color theme="2"/>
      </right>
      <top style="thin">
        <color indexed="64"/>
      </top>
      <bottom style="medium">
        <color theme="2"/>
      </bottom>
      <diagonal/>
    </border>
    <border>
      <left/>
      <right/>
      <top style="medium">
        <color theme="2"/>
      </top>
      <bottom style="thin">
        <color indexed="64"/>
      </bottom>
      <diagonal/>
    </border>
    <border>
      <left style="medium">
        <color theme="2"/>
      </left>
      <right style="thin">
        <color indexed="64"/>
      </right>
      <top style="thin">
        <color indexed="64"/>
      </top>
      <bottom style="medium">
        <color theme="2"/>
      </bottom>
      <diagonal/>
    </border>
    <border>
      <left style="medium">
        <color theme="2"/>
      </left>
      <right/>
      <top style="medium">
        <color theme="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theme="2"/>
      </bottom>
      <diagonal/>
    </border>
    <border>
      <left/>
      <right style="thin">
        <color indexed="64"/>
      </right>
      <top style="thin">
        <color indexed="64"/>
      </top>
      <bottom style="medium">
        <color theme="2"/>
      </bottom>
      <diagonal/>
    </border>
    <border>
      <left style="medium">
        <color theme="6"/>
      </left>
      <right/>
      <top/>
      <bottom/>
      <diagonal/>
    </border>
    <border>
      <left style="thin">
        <color indexed="64"/>
      </left>
      <right style="medium">
        <color theme="6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2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6"/>
      </right>
      <top style="thin">
        <color indexed="64"/>
      </top>
      <bottom style="thin">
        <color indexed="64"/>
      </bottom>
      <diagonal/>
    </border>
    <border>
      <left style="medium">
        <color theme="6"/>
      </left>
      <right style="medium">
        <color theme="6"/>
      </right>
      <top style="medium">
        <color theme="6"/>
      </top>
      <bottom/>
      <diagonal/>
    </border>
    <border>
      <left style="medium">
        <color theme="6"/>
      </left>
      <right style="medium">
        <color theme="6"/>
      </right>
      <top/>
      <bottom style="medium">
        <color theme="6"/>
      </bottom>
      <diagonal/>
    </border>
    <border>
      <left style="medium">
        <color theme="6"/>
      </left>
      <right style="medium">
        <color theme="6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6"/>
      </right>
      <top style="thin">
        <color indexed="64"/>
      </top>
      <bottom style="medium">
        <color theme="6"/>
      </bottom>
      <diagonal/>
    </border>
    <border>
      <left style="thin">
        <color indexed="64"/>
      </left>
      <right style="medium">
        <color theme="6"/>
      </right>
      <top/>
      <bottom style="thin">
        <color indexed="64"/>
      </bottom>
      <diagonal/>
    </border>
    <border>
      <left style="medium">
        <color theme="6"/>
      </left>
      <right style="medium">
        <color theme="6"/>
      </right>
      <top style="thin">
        <color indexed="64"/>
      </top>
      <bottom style="medium">
        <color theme="6"/>
      </bottom>
      <diagonal/>
    </border>
    <border>
      <left style="medium">
        <color theme="6"/>
      </left>
      <right style="medium">
        <color theme="6"/>
      </right>
      <top style="medium">
        <color theme="6"/>
      </top>
      <bottom style="thin">
        <color indexed="64"/>
      </bottom>
      <diagonal/>
    </border>
    <border>
      <left style="medium">
        <color theme="2"/>
      </left>
      <right/>
      <top style="medium">
        <color theme="2"/>
      </top>
      <bottom/>
      <diagonal/>
    </border>
    <border>
      <left style="medium">
        <color theme="2"/>
      </left>
      <right/>
      <top/>
      <bottom style="medium">
        <color theme="2"/>
      </bottom>
      <diagonal/>
    </border>
    <border>
      <left style="medium">
        <color theme="2"/>
      </left>
      <right/>
      <top style="thin">
        <color indexed="64"/>
      </top>
      <bottom/>
      <diagonal/>
    </border>
    <border>
      <left style="medium">
        <color theme="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6"/>
      </left>
      <right/>
      <top/>
      <bottom style="thin">
        <color indexed="64"/>
      </bottom>
      <diagonal/>
    </border>
    <border>
      <left style="medium">
        <color theme="6"/>
      </left>
      <right/>
      <top style="thin">
        <color indexed="64"/>
      </top>
      <bottom style="thin">
        <color indexed="64"/>
      </bottom>
      <diagonal/>
    </border>
    <border>
      <left style="medium">
        <color theme="6"/>
      </left>
      <right/>
      <top style="thin">
        <color indexed="64"/>
      </top>
      <bottom/>
      <diagonal/>
    </border>
    <border>
      <left style="medium">
        <color theme="6"/>
      </left>
      <right style="medium">
        <color theme="6"/>
      </right>
      <top style="thin">
        <color indexed="64"/>
      </top>
      <bottom/>
      <diagonal/>
    </border>
    <border>
      <left style="medium">
        <color theme="6"/>
      </left>
      <right style="medium">
        <color theme="6"/>
      </right>
      <top/>
      <bottom style="thin">
        <color indexed="64"/>
      </bottom>
      <diagonal/>
    </border>
    <border>
      <left style="medium">
        <color theme="6"/>
      </left>
      <right/>
      <top style="thin">
        <color indexed="64"/>
      </top>
      <bottom style="medium">
        <color theme="6"/>
      </bottom>
      <diagonal/>
    </border>
    <border>
      <left style="thin">
        <color indexed="64"/>
      </left>
      <right/>
      <top style="medium">
        <color theme="2"/>
      </top>
      <bottom style="thin">
        <color indexed="64"/>
      </bottom>
      <diagonal/>
    </border>
    <border>
      <left style="thin">
        <color indexed="64"/>
      </left>
      <right style="medium">
        <color theme="2"/>
      </right>
      <top style="medium">
        <color theme="2"/>
      </top>
      <bottom style="thin">
        <color indexed="64"/>
      </bottom>
      <diagonal/>
    </border>
    <border>
      <left style="thin">
        <color indexed="64"/>
      </left>
      <right style="medium">
        <color theme="2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theme="2"/>
      </right>
      <top/>
      <bottom style="thin">
        <color indexed="64"/>
      </bottom>
      <diagonal/>
    </border>
    <border>
      <left style="medium">
        <color theme="2"/>
      </left>
      <right style="medium">
        <color theme="2"/>
      </right>
      <top/>
      <bottom/>
      <diagonal/>
    </border>
    <border>
      <left style="medium">
        <color theme="2"/>
      </left>
      <right style="medium">
        <color theme="2"/>
      </right>
      <top style="medium">
        <color theme="2"/>
      </top>
      <bottom style="thin">
        <color indexed="64"/>
      </bottom>
      <diagonal/>
    </border>
    <border>
      <left style="medium">
        <color theme="2"/>
      </left>
      <right style="medium">
        <color theme="2"/>
      </right>
      <top style="thin">
        <color indexed="64"/>
      </top>
      <bottom style="medium">
        <color theme="2"/>
      </bottom>
      <diagonal/>
    </border>
    <border>
      <left style="medium">
        <color theme="2"/>
      </left>
      <right style="medium">
        <color theme="2"/>
      </right>
      <top style="medium">
        <color theme="2"/>
      </top>
      <bottom/>
      <diagonal/>
    </border>
    <border>
      <left style="medium">
        <color theme="2"/>
      </left>
      <right style="medium">
        <color theme="2"/>
      </right>
      <top style="thin">
        <color theme="6"/>
      </top>
      <bottom style="medium">
        <color theme="2"/>
      </bottom>
      <diagonal/>
    </border>
    <border>
      <left style="medium">
        <color theme="2"/>
      </left>
      <right style="medium">
        <color theme="2"/>
      </right>
      <top/>
      <bottom style="thin">
        <color indexed="64"/>
      </bottom>
      <diagonal/>
    </border>
    <border>
      <left style="medium">
        <color theme="2"/>
      </left>
      <right style="medium">
        <color theme="2"/>
      </right>
      <top/>
      <bottom style="medium">
        <color theme="2"/>
      </bottom>
      <diagonal/>
    </border>
    <border>
      <left/>
      <right style="medium">
        <color theme="2"/>
      </right>
      <top style="medium">
        <color theme="2"/>
      </top>
      <bottom/>
      <diagonal/>
    </border>
    <border>
      <left style="medium">
        <color theme="2"/>
      </left>
      <right style="thin">
        <color indexed="64"/>
      </right>
      <top style="medium">
        <color theme="2"/>
      </top>
      <bottom style="medium">
        <color theme="2"/>
      </bottom>
      <diagonal/>
    </border>
    <border>
      <left style="thin">
        <color indexed="64"/>
      </left>
      <right style="medium">
        <color theme="2"/>
      </right>
      <top style="medium">
        <color theme="2"/>
      </top>
      <bottom style="medium">
        <color theme="2"/>
      </bottom>
      <diagonal/>
    </border>
    <border>
      <left style="medium">
        <color theme="2"/>
      </left>
      <right style="thin">
        <color indexed="64"/>
      </right>
      <top style="medium">
        <color theme="2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Fill="1"/>
    <xf numFmtId="0" fontId="0" fillId="2" borderId="0" xfId="0" applyFill="1"/>
    <xf numFmtId="0" fontId="0" fillId="0" borderId="0" xfId="0" applyNumberFormat="1"/>
    <xf numFmtId="4" fontId="0" fillId="0" borderId="0" xfId="0" applyNumberFormat="1" applyFill="1" applyBorder="1" applyAlignment="1">
      <alignment horizontal="right"/>
    </xf>
    <xf numFmtId="0" fontId="1" fillId="0" borderId="0" xfId="0" applyFont="1" applyAlignment="1">
      <alignment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3" fontId="2" fillId="0" borderId="7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17" xfId="0" applyNumberFormat="1" applyFont="1" applyFill="1" applyBorder="1"/>
    <xf numFmtId="0" fontId="2" fillId="0" borderId="2" xfId="0" applyNumberFormat="1" applyFont="1" applyFill="1" applyBorder="1"/>
    <xf numFmtId="0" fontId="2" fillId="0" borderId="21" xfId="0" applyNumberFormat="1" applyFont="1" applyFill="1" applyBorder="1"/>
    <xf numFmtId="0" fontId="2" fillId="0" borderId="22" xfId="0" applyNumberFormat="1" applyFont="1" applyFill="1" applyBorder="1"/>
    <xf numFmtId="0" fontId="2" fillId="0" borderId="12" xfId="0" applyNumberFormat="1" applyFont="1" applyFill="1" applyBorder="1"/>
    <xf numFmtId="0" fontId="0" fillId="0" borderId="11" xfId="0" applyBorder="1"/>
    <xf numFmtId="0" fontId="0" fillId="0" borderId="11" xfId="0" applyFill="1" applyBorder="1"/>
    <xf numFmtId="4" fontId="2" fillId="0" borderId="24" xfId="0" applyNumberFormat="1" applyFont="1" applyFill="1" applyBorder="1" applyAlignment="1">
      <alignment horizontal="right"/>
    </xf>
    <xf numFmtId="4" fontId="7" fillId="0" borderId="20" xfId="0" applyNumberFormat="1" applyFont="1" applyFill="1" applyBorder="1" applyAlignment="1">
      <alignment horizontal="right"/>
    </xf>
    <xf numFmtId="3" fontId="2" fillId="0" borderId="23" xfId="0" applyNumberFormat="1" applyFont="1" applyFill="1" applyBorder="1" applyAlignment="1">
      <alignment horizontal="right"/>
    </xf>
    <xf numFmtId="0" fontId="2" fillId="0" borderId="24" xfId="0" applyNumberFormat="1" applyFont="1" applyFill="1" applyBorder="1"/>
    <xf numFmtId="0" fontId="2" fillId="0" borderId="20" xfId="0" applyNumberFormat="1" applyFont="1" applyFill="1" applyBorder="1"/>
    <xf numFmtId="0" fontId="2" fillId="0" borderId="23" xfId="0" applyNumberFormat="1" applyFont="1" applyFill="1" applyBorder="1"/>
    <xf numFmtId="0" fontId="0" fillId="0" borderId="0" xfId="0" applyBorder="1"/>
    <xf numFmtId="4" fontId="2" fillId="0" borderId="28" xfId="0" applyNumberFormat="1" applyFont="1" applyFill="1" applyBorder="1" applyAlignment="1">
      <alignment horizontal="right"/>
    </xf>
    <xf numFmtId="3" fontId="2" fillId="0" borderId="28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3" fontId="2" fillId="0" borderId="9" xfId="0" applyNumberFormat="1" applyFont="1" applyFill="1" applyBorder="1" applyAlignment="1">
      <alignment horizontal="right"/>
    </xf>
    <xf numFmtId="4" fontId="2" fillId="0" borderId="29" xfId="0" applyNumberFormat="1" applyFont="1" applyFill="1" applyBorder="1" applyAlignment="1">
      <alignment horizontal="right"/>
    </xf>
    <xf numFmtId="3" fontId="2" fillId="0" borderId="31" xfId="0" applyNumberFormat="1" applyFont="1" applyFill="1" applyBorder="1" applyAlignment="1">
      <alignment horizontal="right"/>
    </xf>
    <xf numFmtId="3" fontId="2" fillId="0" borderId="32" xfId="0" applyNumberFormat="1" applyFont="1" applyFill="1" applyBorder="1" applyAlignment="1">
      <alignment horizontal="right"/>
    </xf>
    <xf numFmtId="4" fontId="2" fillId="0" borderId="33" xfId="0" applyNumberFormat="1" applyFont="1" applyFill="1" applyBorder="1" applyAlignment="1">
      <alignment horizontal="right"/>
    </xf>
    <xf numFmtId="3" fontId="2" fillId="0" borderId="30" xfId="0" applyNumberFormat="1" applyFont="1" applyFill="1" applyBorder="1" applyAlignment="1">
      <alignment horizontal="right"/>
    </xf>
    <xf numFmtId="4" fontId="2" fillId="0" borderId="30" xfId="0" applyNumberFormat="1" applyFont="1" applyFill="1" applyBorder="1" applyAlignment="1">
      <alignment horizontal="right"/>
    </xf>
    <xf numFmtId="3" fontId="2" fillId="0" borderId="34" xfId="0" applyNumberFormat="1" applyFont="1" applyFill="1" applyBorder="1" applyAlignment="1">
      <alignment horizontal="right"/>
    </xf>
    <xf numFmtId="4" fontId="7" fillId="0" borderId="30" xfId="0" applyNumberFormat="1" applyFont="1" applyFill="1" applyBorder="1" applyAlignment="1">
      <alignment horizontal="right"/>
    </xf>
    <xf numFmtId="4" fontId="2" fillId="0" borderId="35" xfId="0" applyNumberFormat="1" applyFont="1" applyFill="1" applyBorder="1" applyAlignment="1">
      <alignment horizontal="right"/>
    </xf>
    <xf numFmtId="4" fontId="2" fillId="0" borderId="36" xfId="0" applyNumberFormat="1" applyFont="1" applyFill="1" applyBorder="1" applyAlignment="1">
      <alignment horizontal="right"/>
    </xf>
    <xf numFmtId="4" fontId="2" fillId="0" borderId="38" xfId="0" applyNumberFormat="1" applyFont="1" applyFill="1" applyBorder="1" applyAlignment="1">
      <alignment horizontal="right"/>
    </xf>
    <xf numFmtId="4" fontId="2" fillId="0" borderId="39" xfId="0" applyNumberFormat="1" applyFont="1" applyFill="1" applyBorder="1" applyAlignment="1">
      <alignment horizontal="right"/>
    </xf>
    <xf numFmtId="4" fontId="2" fillId="0" borderId="40" xfId="0" applyNumberFormat="1" applyFont="1" applyFill="1" applyBorder="1" applyAlignment="1">
      <alignment horizontal="right"/>
    </xf>
    <xf numFmtId="4" fontId="2" fillId="0" borderId="41" xfId="0" applyNumberFormat="1" applyFont="1" applyFill="1" applyBorder="1" applyAlignment="1">
      <alignment horizontal="right"/>
    </xf>
    <xf numFmtId="0" fontId="2" fillId="0" borderId="43" xfId="0" applyFont="1" applyFill="1" applyBorder="1"/>
    <xf numFmtId="0" fontId="2" fillId="0" borderId="44" xfId="0" applyFont="1" applyFill="1" applyBorder="1"/>
    <xf numFmtId="0" fontId="2" fillId="0" borderId="45" xfId="0" applyFont="1" applyFill="1" applyBorder="1"/>
    <xf numFmtId="0" fontId="2" fillId="0" borderId="46" xfId="0" applyFont="1" applyFill="1" applyBorder="1"/>
    <xf numFmtId="0" fontId="2" fillId="0" borderId="47" xfId="0" applyFont="1" applyFill="1" applyBorder="1"/>
    <xf numFmtId="4" fontId="2" fillId="0" borderId="37" xfId="0" applyNumberFormat="1" applyFont="1" applyFill="1" applyBorder="1" applyAlignment="1">
      <alignment horizontal="right"/>
    </xf>
    <xf numFmtId="0" fontId="2" fillId="3" borderId="50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3" fontId="2" fillId="0" borderId="51" xfId="0" applyNumberFormat="1" applyFont="1" applyFill="1" applyBorder="1" applyAlignment="1">
      <alignment horizontal="right"/>
    </xf>
    <xf numFmtId="4" fontId="2" fillId="0" borderId="4" xfId="0" applyNumberFormat="1" applyFont="1" applyFill="1" applyBorder="1" applyAlignment="1">
      <alignment horizontal="right"/>
    </xf>
    <xf numFmtId="4" fontId="2" fillId="0" borderId="52" xfId="0" applyNumberFormat="1" applyFont="1" applyFill="1" applyBorder="1" applyAlignment="1">
      <alignment horizontal="right"/>
    </xf>
    <xf numFmtId="0" fontId="5" fillId="4" borderId="1" xfId="0" applyNumberFormat="1" applyFont="1" applyFill="1" applyBorder="1" applyAlignment="1">
      <alignment horizontal="center" vertical="center"/>
    </xf>
    <xf numFmtId="0" fontId="5" fillId="4" borderId="3" xfId="0" applyNumberFormat="1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5" fillId="4" borderId="18" xfId="0" applyNumberFormat="1" applyFont="1" applyFill="1" applyBorder="1" applyAlignment="1">
      <alignment horizontal="center" vertical="center"/>
    </xf>
    <xf numFmtId="0" fontId="5" fillId="4" borderId="1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4" fillId="2" borderId="0" xfId="0" applyNumberFormat="1" applyFont="1" applyFill="1" applyAlignment="1">
      <alignment horizontal="left" vertical="center"/>
    </xf>
    <xf numFmtId="0" fontId="5" fillId="4" borderId="33" xfId="0" applyNumberFormat="1" applyFont="1" applyFill="1" applyBorder="1" applyAlignment="1">
      <alignment horizontal="center" vertical="center"/>
    </xf>
    <xf numFmtId="0" fontId="5" fillId="3" borderId="25" xfId="0" applyNumberFormat="1" applyFont="1" applyFill="1" applyBorder="1" applyAlignment="1">
      <alignment horizontal="center" vertical="center"/>
    </xf>
    <xf numFmtId="0" fontId="5" fillId="3" borderId="26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49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3" borderId="45" xfId="0" applyNumberFormat="1" applyFont="1" applyFill="1" applyBorder="1" applyAlignment="1">
      <alignment horizontal="center" vertical="center"/>
    </xf>
    <xf numFmtId="0" fontId="5" fillId="3" borderId="48" xfId="0" applyNumberFormat="1" applyFont="1" applyFill="1" applyBorder="1" applyAlignment="1">
      <alignment horizontal="center" vertical="center"/>
    </xf>
    <xf numFmtId="0" fontId="5" fillId="3" borderId="14" xfId="0" applyNumberFormat="1" applyFont="1" applyFill="1" applyBorder="1" applyAlignment="1">
      <alignment horizontal="center" vertical="center"/>
    </xf>
    <xf numFmtId="0" fontId="5" fillId="3" borderId="42" xfId="0" applyNumberFormat="1" applyFont="1" applyFill="1" applyBorder="1" applyAlignment="1">
      <alignment horizontal="center" vertical="center"/>
    </xf>
    <xf numFmtId="0" fontId="5" fillId="3" borderId="8" xfId="0" applyNumberFormat="1" applyFont="1" applyFill="1" applyBorder="1" applyAlignment="1">
      <alignment horizontal="center" vertical="center"/>
    </xf>
    <xf numFmtId="0" fontId="5" fillId="3" borderId="27" xfId="0" applyNumberFormat="1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1">
  <a:themeElements>
    <a:clrScheme name="NBU colors">
      <a:dk1>
        <a:srgbClr val="4D4D4F"/>
      </a:dk1>
      <a:lt1>
        <a:srgbClr val="FFFFFF"/>
      </a:lt1>
      <a:dk2>
        <a:srgbClr val="4D4D4F"/>
      </a:dk2>
      <a:lt2>
        <a:srgbClr val="057C48"/>
      </a:lt2>
      <a:accent1>
        <a:srgbClr val="057C48"/>
      </a:accent1>
      <a:accent2>
        <a:srgbClr val="91CA64"/>
      </a:accent2>
      <a:accent3>
        <a:srgbClr val="50748A"/>
      </a:accent3>
      <a:accent4>
        <a:srgbClr val="919DD0"/>
      </a:accent4>
      <a:accent5>
        <a:srgbClr val="A3417C"/>
      </a:accent5>
      <a:accent6>
        <a:srgbClr val="CD76B0"/>
      </a:accent6>
      <a:hlink>
        <a:srgbClr val="50748A"/>
      </a:hlink>
      <a:folHlink>
        <a:srgbClr val="919DD0"/>
      </a:folHlink>
    </a:clrScheme>
    <a:fontScheme name="Настроювані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7"/>
  <sheetViews>
    <sheetView tabSelected="1" workbookViewId="0">
      <selection activeCell="A3" sqref="A3:A4"/>
    </sheetView>
  </sheetViews>
  <sheetFormatPr defaultRowHeight="13.8" x14ac:dyDescent="0.25"/>
  <cols>
    <col min="1" max="1" width="60.59765625" style="3" customWidth="1"/>
    <col min="2" max="2" width="23.59765625" customWidth="1"/>
    <col min="3" max="7" width="23.59765625" customWidth="1" collapsed="1"/>
    <col min="8" max="10" width="23.59765625" customWidth="1"/>
  </cols>
  <sheetData>
    <row r="1" spans="1:11" ht="14.4" customHeight="1" x14ac:dyDescent="0.25">
      <c r="A1" s="69"/>
      <c r="B1" s="69"/>
      <c r="C1" s="69"/>
      <c r="D1" s="69"/>
      <c r="E1" s="69"/>
      <c r="F1" s="2"/>
      <c r="G1" s="2"/>
      <c r="H1" s="2"/>
      <c r="I1" s="2"/>
      <c r="J1" s="2"/>
      <c r="K1" s="2"/>
    </row>
    <row r="2" spans="1:11" ht="47.4" customHeight="1" thickBot="1" x14ac:dyDescent="0.3">
      <c r="A2" s="67" t="s">
        <v>105</v>
      </c>
      <c r="B2" s="67"/>
      <c r="C2" s="67"/>
      <c r="D2" s="67"/>
      <c r="E2" s="5"/>
      <c r="F2" s="5"/>
      <c r="G2" s="5"/>
    </row>
    <row r="3" spans="1:11" ht="14.4" customHeight="1" x14ac:dyDescent="0.25">
      <c r="A3" s="65" t="s">
        <v>2</v>
      </c>
      <c r="B3" s="63" t="s">
        <v>19</v>
      </c>
      <c r="C3" s="63" t="s">
        <v>20</v>
      </c>
      <c r="D3" s="63" t="s">
        <v>21</v>
      </c>
      <c r="E3" s="68"/>
      <c r="F3" s="68"/>
      <c r="G3" s="68"/>
      <c r="I3" s="1"/>
    </row>
    <row r="4" spans="1:11" ht="15" customHeight="1" thickBot="1" x14ac:dyDescent="0.3">
      <c r="A4" s="66"/>
      <c r="B4" s="64"/>
      <c r="C4" s="64"/>
      <c r="D4" s="64"/>
      <c r="E4" s="68"/>
      <c r="F4" s="68"/>
      <c r="G4" s="68"/>
      <c r="H4" s="68"/>
      <c r="I4" s="68"/>
      <c r="J4" s="68"/>
    </row>
    <row r="5" spans="1:11" s="1" customFormat="1" ht="13.8" customHeight="1" x14ac:dyDescent="0.25">
      <c r="A5" s="21" t="s">
        <v>16</v>
      </c>
      <c r="B5" s="36" t="s">
        <v>107</v>
      </c>
      <c r="C5" s="25" t="s">
        <v>108</v>
      </c>
      <c r="D5" s="25" t="s">
        <v>26</v>
      </c>
      <c r="E5" s="4"/>
      <c r="F5" s="4"/>
      <c r="G5" s="4"/>
      <c r="H5" s="68"/>
      <c r="I5" s="68"/>
      <c r="J5" s="68"/>
    </row>
    <row r="6" spans="1:11" s="1" customFormat="1" ht="13.8" customHeight="1" x14ac:dyDescent="0.25">
      <c r="A6" s="18" t="s">
        <v>17</v>
      </c>
      <c r="B6" s="26" t="s">
        <v>27</v>
      </c>
      <c r="C6" s="26" t="s">
        <v>27</v>
      </c>
      <c r="D6" s="26" t="s">
        <v>27</v>
      </c>
      <c r="E6" s="4"/>
      <c r="F6" s="4"/>
      <c r="G6" s="4"/>
      <c r="H6" s="10"/>
      <c r="I6" s="10"/>
      <c r="J6" s="10"/>
    </row>
    <row r="7" spans="1:11" s="1" customFormat="1" ht="15" customHeight="1" thickBot="1" x14ac:dyDescent="0.3">
      <c r="A7" s="22" t="s">
        <v>18</v>
      </c>
      <c r="B7" s="37">
        <f>108-13+39</f>
        <v>134</v>
      </c>
      <c r="C7" s="27">
        <f>1538-15+3669</f>
        <v>5192</v>
      </c>
      <c r="D7" s="27">
        <v>4</v>
      </c>
      <c r="E7" s="4"/>
      <c r="F7" s="4"/>
      <c r="G7" s="4"/>
      <c r="H7" s="4"/>
      <c r="I7" s="4"/>
      <c r="J7" s="4"/>
    </row>
    <row r="8" spans="1:11" ht="14.4" customHeight="1" x14ac:dyDescent="0.25">
      <c r="A8" s="65" t="s">
        <v>3</v>
      </c>
      <c r="B8" s="63" t="s">
        <v>19</v>
      </c>
      <c r="C8" s="63" t="s">
        <v>20</v>
      </c>
      <c r="D8" s="63" t="s">
        <v>21</v>
      </c>
      <c r="H8" s="4"/>
      <c r="I8" s="4"/>
      <c r="J8" s="4"/>
    </row>
    <row r="9" spans="1:11" ht="15" customHeight="1" thickBot="1" x14ac:dyDescent="0.3">
      <c r="A9" s="66"/>
      <c r="B9" s="64"/>
      <c r="C9" s="64"/>
      <c r="D9" s="64"/>
    </row>
    <row r="10" spans="1:11" s="1" customFormat="1" ht="14.4" customHeight="1" x14ac:dyDescent="0.25">
      <c r="A10" s="21" t="s">
        <v>22</v>
      </c>
      <c r="B10" s="36" t="s">
        <v>109</v>
      </c>
      <c r="C10" s="25" t="s">
        <v>110</v>
      </c>
      <c r="D10" s="25" t="s">
        <v>111</v>
      </c>
    </row>
    <row r="11" spans="1:11" s="1" customFormat="1" ht="14.4" customHeight="1" x14ac:dyDescent="0.25">
      <c r="A11" s="18" t="s">
        <v>23</v>
      </c>
      <c r="B11" s="26" t="s">
        <v>27</v>
      </c>
      <c r="C11" s="26" t="s">
        <v>27</v>
      </c>
      <c r="D11" s="26" t="s">
        <v>27</v>
      </c>
    </row>
    <row r="12" spans="1:11" s="1" customFormat="1" ht="15" customHeight="1" thickBot="1" x14ac:dyDescent="0.3">
      <c r="A12" s="18" t="s">
        <v>18</v>
      </c>
      <c r="B12" s="37">
        <f>32-10+22</f>
        <v>44</v>
      </c>
      <c r="C12" s="27">
        <f>564-9+210</f>
        <v>765</v>
      </c>
      <c r="D12" s="27">
        <v>1</v>
      </c>
    </row>
    <row r="13" spans="1:11" ht="14.4" customHeight="1" x14ac:dyDescent="0.25">
      <c r="A13" s="61" t="s">
        <v>4</v>
      </c>
      <c r="B13" s="63" t="s">
        <v>19</v>
      </c>
      <c r="C13" s="63" t="s">
        <v>20</v>
      </c>
      <c r="D13" s="63" t="s">
        <v>21</v>
      </c>
    </row>
    <row r="14" spans="1:11" ht="15" customHeight="1" thickBot="1" x14ac:dyDescent="0.3">
      <c r="A14" s="62"/>
      <c r="B14" s="64"/>
      <c r="C14" s="64"/>
      <c r="D14" s="64"/>
    </row>
    <row r="15" spans="1:11" s="1" customFormat="1" ht="14.4" customHeight="1" x14ac:dyDescent="0.25">
      <c r="A15" s="18" t="s">
        <v>16</v>
      </c>
      <c r="B15" s="36" t="s">
        <v>112</v>
      </c>
      <c r="C15" s="25" t="s">
        <v>113</v>
      </c>
      <c r="D15" s="25" t="s">
        <v>28</v>
      </c>
    </row>
    <row r="16" spans="1:11" s="1" customFormat="1" ht="14.4" customHeight="1" x14ac:dyDescent="0.25">
      <c r="A16" s="18" t="s">
        <v>17</v>
      </c>
      <c r="B16" s="26" t="s">
        <v>27</v>
      </c>
      <c r="C16" s="26" t="s">
        <v>27</v>
      </c>
      <c r="D16" s="26" t="s">
        <v>27</v>
      </c>
    </row>
    <row r="17" spans="1:5" s="1" customFormat="1" ht="15" customHeight="1" thickBot="1" x14ac:dyDescent="0.3">
      <c r="A17" s="18" t="s">
        <v>18</v>
      </c>
      <c r="B17" s="37">
        <f>94-14+42</f>
        <v>122</v>
      </c>
      <c r="C17" s="38">
        <f>1446-15+46029</f>
        <v>47460</v>
      </c>
      <c r="D17" s="27">
        <v>5</v>
      </c>
    </row>
    <row r="18" spans="1:5" ht="14.4" customHeight="1" x14ac:dyDescent="0.25">
      <c r="A18" s="65" t="s">
        <v>5</v>
      </c>
      <c r="B18" s="63" t="s">
        <v>19</v>
      </c>
      <c r="C18" s="63" t="s">
        <v>20</v>
      </c>
      <c r="D18" s="63" t="s">
        <v>21</v>
      </c>
    </row>
    <row r="19" spans="1:5" ht="15" customHeight="1" thickBot="1" x14ac:dyDescent="0.3">
      <c r="A19" s="66"/>
      <c r="B19" s="64"/>
      <c r="C19" s="64"/>
      <c r="D19" s="64"/>
    </row>
    <row r="20" spans="1:5" s="1" customFormat="1" ht="14.4" customHeight="1" x14ac:dyDescent="0.25">
      <c r="A20" s="18" t="s">
        <v>16</v>
      </c>
      <c r="B20" s="36" t="s">
        <v>114</v>
      </c>
      <c r="C20" s="39" t="s">
        <v>115</v>
      </c>
      <c r="D20" s="25" t="s">
        <v>29</v>
      </c>
    </row>
    <row r="21" spans="1:5" s="1" customFormat="1" ht="14.4" customHeight="1" x14ac:dyDescent="0.25">
      <c r="A21" s="18" t="s">
        <v>17</v>
      </c>
      <c r="B21" s="26" t="s">
        <v>27</v>
      </c>
      <c r="C21" s="26" t="s">
        <v>27</v>
      </c>
      <c r="D21" s="26" t="s">
        <v>27</v>
      </c>
    </row>
    <row r="22" spans="1:5" s="1" customFormat="1" ht="15" customHeight="1" thickBot="1" x14ac:dyDescent="0.3">
      <c r="A22" s="18" t="s">
        <v>18</v>
      </c>
      <c r="B22" s="40">
        <f>44-6+12</f>
        <v>50</v>
      </c>
      <c r="C22" s="27">
        <f>1271-15+32438</f>
        <v>33694</v>
      </c>
      <c r="D22" s="27">
        <v>2</v>
      </c>
    </row>
    <row r="23" spans="1:5" ht="14.4" customHeight="1" x14ac:dyDescent="0.25">
      <c r="A23" s="65" t="s">
        <v>1</v>
      </c>
      <c r="B23" s="63" t="s">
        <v>19</v>
      </c>
      <c r="C23" s="63" t="s">
        <v>20</v>
      </c>
      <c r="D23" s="63" t="s">
        <v>21</v>
      </c>
      <c r="E23" s="23"/>
    </row>
    <row r="24" spans="1:5" ht="15" customHeight="1" thickBot="1" x14ac:dyDescent="0.3">
      <c r="A24" s="70"/>
      <c r="B24" s="64"/>
      <c r="C24" s="64"/>
      <c r="D24" s="64"/>
      <c r="E24" s="23"/>
    </row>
    <row r="25" spans="1:5" s="1" customFormat="1" ht="14.4" customHeight="1" x14ac:dyDescent="0.25">
      <c r="A25" s="18" t="s">
        <v>24</v>
      </c>
      <c r="B25" s="36" t="s">
        <v>116</v>
      </c>
      <c r="C25" s="39" t="s">
        <v>117</v>
      </c>
      <c r="D25" s="25" t="s">
        <v>30</v>
      </c>
      <c r="E25" s="24"/>
    </row>
    <row r="26" spans="1:5" s="1" customFormat="1" ht="14.4" customHeight="1" x14ac:dyDescent="0.25">
      <c r="A26" s="18" t="s">
        <v>25</v>
      </c>
      <c r="B26" s="43" t="s">
        <v>31</v>
      </c>
      <c r="C26" s="26" t="s">
        <v>32</v>
      </c>
      <c r="D26" s="26" t="s">
        <v>30</v>
      </c>
      <c r="E26" s="24"/>
    </row>
    <row r="27" spans="1:5" s="1" customFormat="1" ht="15" customHeight="1" thickBot="1" x14ac:dyDescent="0.3">
      <c r="A27" s="18" t="s">
        <v>18</v>
      </c>
      <c r="B27" s="37">
        <f>34-7+11</f>
        <v>38</v>
      </c>
      <c r="C27" s="38">
        <f>114-9+90</f>
        <v>195</v>
      </c>
      <c r="D27" s="27">
        <v>1</v>
      </c>
      <c r="E27" s="24"/>
    </row>
    <row r="28" spans="1:5" ht="14.4" customHeight="1" x14ac:dyDescent="0.25">
      <c r="A28" s="65" t="s">
        <v>7</v>
      </c>
      <c r="B28" s="63" t="s">
        <v>19</v>
      </c>
      <c r="C28" s="63" t="s">
        <v>20</v>
      </c>
      <c r="D28" s="63" t="s">
        <v>21</v>
      </c>
      <c r="E28" s="23"/>
    </row>
    <row r="29" spans="1:5" ht="15" customHeight="1" thickBot="1" x14ac:dyDescent="0.3">
      <c r="A29" s="66"/>
      <c r="B29" s="64"/>
      <c r="C29" s="64"/>
      <c r="D29" s="64"/>
      <c r="E29" s="23"/>
    </row>
    <row r="30" spans="1:5" ht="14.4" customHeight="1" x14ac:dyDescent="0.25">
      <c r="A30" s="19" t="s">
        <v>22</v>
      </c>
      <c r="B30" s="36" t="s">
        <v>118</v>
      </c>
      <c r="C30" s="39" t="s">
        <v>119</v>
      </c>
      <c r="D30" s="26" t="s">
        <v>27</v>
      </c>
      <c r="E30" s="23"/>
    </row>
    <row r="31" spans="1:5" ht="14.4" customHeight="1" x14ac:dyDescent="0.25">
      <c r="A31" s="18" t="s">
        <v>23</v>
      </c>
      <c r="B31" s="26" t="s">
        <v>27</v>
      </c>
      <c r="C31" s="26" t="s">
        <v>27</v>
      </c>
      <c r="D31" s="26" t="s">
        <v>27</v>
      </c>
      <c r="E31" s="23"/>
    </row>
    <row r="32" spans="1:5" ht="15" customHeight="1" thickBot="1" x14ac:dyDescent="0.3">
      <c r="A32" s="20" t="s">
        <v>18</v>
      </c>
      <c r="B32" s="37">
        <f>12-4+7</f>
        <v>15</v>
      </c>
      <c r="C32" s="38">
        <f>74-7+153</f>
        <v>220</v>
      </c>
      <c r="D32" s="27">
        <v>0</v>
      </c>
      <c r="E32" s="23"/>
    </row>
    <row r="33" spans="1:5" ht="14.4" customHeight="1" x14ac:dyDescent="0.25">
      <c r="A33" s="65" t="s">
        <v>8</v>
      </c>
      <c r="B33" s="63" t="s">
        <v>19</v>
      </c>
      <c r="C33" s="63" t="s">
        <v>20</v>
      </c>
      <c r="D33" s="63" t="s">
        <v>21</v>
      </c>
      <c r="E33" s="23"/>
    </row>
    <row r="34" spans="1:5" ht="15" customHeight="1" thickBot="1" x14ac:dyDescent="0.3">
      <c r="A34" s="66"/>
      <c r="B34" s="64"/>
      <c r="C34" s="64"/>
      <c r="D34" s="64"/>
    </row>
    <row r="35" spans="1:5" s="1" customFormat="1" ht="14.4" customHeight="1" x14ac:dyDescent="0.25">
      <c r="A35" s="19" t="s">
        <v>16</v>
      </c>
      <c r="B35" s="36" t="s">
        <v>120</v>
      </c>
      <c r="C35" s="39" t="s">
        <v>121</v>
      </c>
      <c r="D35" s="26" t="s">
        <v>27</v>
      </c>
    </row>
    <row r="36" spans="1:5" s="1" customFormat="1" ht="14.4" customHeight="1" x14ac:dyDescent="0.25">
      <c r="A36" s="18" t="s">
        <v>17</v>
      </c>
      <c r="B36" s="26" t="s">
        <v>27</v>
      </c>
      <c r="C36" s="26" t="s">
        <v>27</v>
      </c>
      <c r="D36" s="26" t="s">
        <v>27</v>
      </c>
    </row>
    <row r="37" spans="1:5" s="1" customFormat="1" ht="15" customHeight="1" thickBot="1" x14ac:dyDescent="0.3">
      <c r="A37" s="18" t="s">
        <v>18</v>
      </c>
      <c r="B37" s="37">
        <f>36-6+8</f>
        <v>38</v>
      </c>
      <c r="C37" s="27">
        <f>429-13+11098</f>
        <v>11514</v>
      </c>
      <c r="D37" s="27">
        <v>0</v>
      </c>
    </row>
    <row r="38" spans="1:5" ht="14.4" customHeight="1" x14ac:dyDescent="0.25">
      <c r="A38" s="61" t="s">
        <v>9</v>
      </c>
      <c r="B38" s="63" t="s">
        <v>19</v>
      </c>
      <c r="C38" s="63" t="s">
        <v>20</v>
      </c>
      <c r="D38" s="63" t="s">
        <v>21</v>
      </c>
    </row>
    <row r="39" spans="1:5" ht="15" customHeight="1" thickBot="1" x14ac:dyDescent="0.3">
      <c r="A39" s="62"/>
      <c r="B39" s="64"/>
      <c r="C39" s="64"/>
      <c r="D39" s="64"/>
      <c r="E39" s="23"/>
    </row>
    <row r="40" spans="1:5" s="1" customFormat="1" ht="14.4" customHeight="1" x14ac:dyDescent="0.25">
      <c r="A40" s="19" t="s">
        <v>16</v>
      </c>
      <c r="B40" s="36" t="s">
        <v>122</v>
      </c>
      <c r="C40" s="25" t="s">
        <v>123</v>
      </c>
      <c r="D40" s="25" t="s">
        <v>33</v>
      </c>
      <c r="E40" s="24"/>
    </row>
    <row r="41" spans="1:5" s="1" customFormat="1" ht="14.4" customHeight="1" x14ac:dyDescent="0.25">
      <c r="A41" s="18" t="s">
        <v>17</v>
      </c>
      <c r="B41" s="26" t="s">
        <v>27</v>
      </c>
      <c r="C41" s="26" t="s">
        <v>27</v>
      </c>
      <c r="D41" s="26" t="s">
        <v>27</v>
      </c>
      <c r="E41" s="24"/>
    </row>
    <row r="42" spans="1:5" s="1" customFormat="1" ht="15" customHeight="1" thickBot="1" x14ac:dyDescent="0.3">
      <c r="A42" s="18" t="s">
        <v>18</v>
      </c>
      <c r="B42" s="37">
        <v>26</v>
      </c>
      <c r="C42" s="27">
        <f>547-6+350</f>
        <v>891</v>
      </c>
      <c r="D42" s="27">
        <v>2</v>
      </c>
      <c r="E42" s="24"/>
    </row>
    <row r="43" spans="1:5" ht="14.4" customHeight="1" x14ac:dyDescent="0.25">
      <c r="A43" s="61" t="s">
        <v>10</v>
      </c>
      <c r="B43" s="63" t="s">
        <v>19</v>
      </c>
      <c r="C43" s="63" t="s">
        <v>20</v>
      </c>
      <c r="D43" s="63" t="s">
        <v>21</v>
      </c>
      <c r="E43" s="23"/>
    </row>
    <row r="44" spans="1:5" ht="15" customHeight="1" thickBot="1" x14ac:dyDescent="0.3">
      <c r="A44" s="62"/>
      <c r="B44" s="64"/>
      <c r="C44" s="64"/>
      <c r="D44" s="64"/>
      <c r="E44" s="23"/>
    </row>
    <row r="45" spans="1:5" s="1" customFormat="1" ht="14.4" customHeight="1" x14ac:dyDescent="0.25">
      <c r="A45" s="19" t="s">
        <v>16</v>
      </c>
      <c r="B45" s="36" t="s">
        <v>89</v>
      </c>
      <c r="C45" s="25" t="s">
        <v>90</v>
      </c>
      <c r="D45" s="25" t="s">
        <v>34</v>
      </c>
      <c r="E45" s="24"/>
    </row>
    <row r="46" spans="1:5" s="1" customFormat="1" ht="14.4" customHeight="1" x14ac:dyDescent="0.25">
      <c r="A46" s="18" t="s">
        <v>17</v>
      </c>
      <c r="B46" s="26" t="s">
        <v>27</v>
      </c>
      <c r="C46" s="26" t="s">
        <v>27</v>
      </c>
      <c r="D46" s="26" t="s">
        <v>27</v>
      </c>
      <c r="E46" s="24"/>
    </row>
    <row r="47" spans="1:5" s="1" customFormat="1" ht="15" customHeight="1" thickBot="1" x14ac:dyDescent="0.3">
      <c r="A47" s="18" t="s">
        <v>18</v>
      </c>
      <c r="B47" s="37">
        <f>18-4+5</f>
        <v>19</v>
      </c>
      <c r="C47" s="38">
        <f>151-7+420</f>
        <v>564</v>
      </c>
      <c r="D47" s="27">
        <v>2</v>
      </c>
      <c r="E47" s="24"/>
    </row>
    <row r="48" spans="1:5" ht="14.4" customHeight="1" x14ac:dyDescent="0.25">
      <c r="A48" s="65" t="s">
        <v>11</v>
      </c>
      <c r="B48" s="63" t="s">
        <v>19</v>
      </c>
      <c r="C48" s="63" t="s">
        <v>20</v>
      </c>
      <c r="D48" s="63" t="s">
        <v>21</v>
      </c>
      <c r="E48" s="23"/>
    </row>
    <row r="49" spans="1:5" ht="15" customHeight="1" thickBot="1" x14ac:dyDescent="0.3">
      <c r="A49" s="66"/>
      <c r="B49" s="64"/>
      <c r="C49" s="64"/>
      <c r="D49" s="64"/>
      <c r="E49" s="23"/>
    </row>
    <row r="50" spans="1:5" s="1" customFormat="1" ht="14.4" customHeight="1" x14ac:dyDescent="0.25">
      <c r="A50" s="19" t="s">
        <v>24</v>
      </c>
      <c r="B50" s="36" t="s">
        <v>35</v>
      </c>
      <c r="C50" s="39" t="s">
        <v>36</v>
      </c>
      <c r="D50" s="26" t="s">
        <v>27</v>
      </c>
      <c r="E50" s="24"/>
    </row>
    <row r="51" spans="1:5" s="1" customFormat="1" ht="14.4" customHeight="1" x14ac:dyDescent="0.25">
      <c r="A51" s="18" t="s">
        <v>25</v>
      </c>
      <c r="B51" s="26" t="s">
        <v>27</v>
      </c>
      <c r="C51" s="26" t="s">
        <v>27</v>
      </c>
      <c r="D51" s="26" t="s">
        <v>27</v>
      </c>
      <c r="E51" s="24"/>
    </row>
    <row r="52" spans="1:5" s="1" customFormat="1" ht="15" customHeight="1" thickBot="1" x14ac:dyDescent="0.3">
      <c r="A52" s="22" t="s">
        <v>18</v>
      </c>
      <c r="B52" s="37">
        <v>7</v>
      </c>
      <c r="C52" s="27">
        <f>28-2+5</f>
        <v>31</v>
      </c>
      <c r="D52" s="27">
        <v>0</v>
      </c>
      <c r="E52" s="24"/>
    </row>
    <row r="53" spans="1:5" ht="14.4" customHeight="1" x14ac:dyDescent="0.25">
      <c r="A53" s="65" t="s">
        <v>12</v>
      </c>
      <c r="B53" s="63" t="s">
        <v>19</v>
      </c>
      <c r="C53" s="63" t="s">
        <v>20</v>
      </c>
      <c r="D53" s="63" t="s">
        <v>21</v>
      </c>
    </row>
    <row r="54" spans="1:5" ht="15" customHeight="1" thickBot="1" x14ac:dyDescent="0.3">
      <c r="A54" s="66"/>
      <c r="B54" s="64"/>
      <c r="C54" s="64"/>
      <c r="D54" s="64"/>
    </row>
    <row r="55" spans="1:5" ht="14.4" customHeight="1" x14ac:dyDescent="0.25">
      <c r="A55" s="21" t="s">
        <v>22</v>
      </c>
      <c r="B55" s="36" t="s">
        <v>124</v>
      </c>
      <c r="C55" s="25" t="s">
        <v>125</v>
      </c>
      <c r="D55" s="26" t="s">
        <v>27</v>
      </c>
    </row>
    <row r="56" spans="1:5" ht="14.4" customHeight="1" x14ac:dyDescent="0.25">
      <c r="A56" s="18" t="s">
        <v>23</v>
      </c>
      <c r="B56" s="26" t="s">
        <v>27</v>
      </c>
      <c r="C56" s="26" t="s">
        <v>27</v>
      </c>
      <c r="D56" s="26" t="s">
        <v>27</v>
      </c>
    </row>
    <row r="57" spans="1:5" ht="15" customHeight="1" thickBot="1" x14ac:dyDescent="0.3">
      <c r="A57" s="22" t="s">
        <v>18</v>
      </c>
      <c r="B57" s="37">
        <f>11-5+7</f>
        <v>13</v>
      </c>
      <c r="C57" s="27">
        <f>226-11+88</f>
        <v>303</v>
      </c>
      <c r="D57" s="27">
        <v>0</v>
      </c>
    </row>
    <row r="58" spans="1:5" ht="14.4" customHeight="1" x14ac:dyDescent="0.25">
      <c r="A58" s="65" t="s">
        <v>13</v>
      </c>
      <c r="B58" s="63" t="s">
        <v>19</v>
      </c>
      <c r="C58" s="63" t="s">
        <v>20</v>
      </c>
      <c r="D58" s="63" t="s">
        <v>21</v>
      </c>
    </row>
    <row r="59" spans="1:5" ht="15" customHeight="1" thickBot="1" x14ac:dyDescent="0.3">
      <c r="A59" s="66"/>
      <c r="B59" s="64"/>
      <c r="C59" s="64"/>
      <c r="D59" s="64"/>
    </row>
    <row r="60" spans="1:5" ht="14.4" customHeight="1" x14ac:dyDescent="0.25">
      <c r="A60" s="21" t="s">
        <v>22</v>
      </c>
      <c r="B60" s="36" t="s">
        <v>126</v>
      </c>
      <c r="C60" s="25" t="s">
        <v>127</v>
      </c>
      <c r="D60" s="26" t="s">
        <v>27</v>
      </c>
    </row>
    <row r="61" spans="1:5" ht="14.4" customHeight="1" x14ac:dyDescent="0.25">
      <c r="A61" s="18" t="s">
        <v>23</v>
      </c>
      <c r="B61" s="26" t="s">
        <v>27</v>
      </c>
      <c r="C61" s="26" t="s">
        <v>27</v>
      </c>
      <c r="D61" s="26" t="s">
        <v>27</v>
      </c>
    </row>
    <row r="62" spans="1:5" ht="15" customHeight="1" thickBot="1" x14ac:dyDescent="0.3">
      <c r="A62" s="18" t="s">
        <v>18</v>
      </c>
      <c r="B62" s="40">
        <f>26-8+11</f>
        <v>29</v>
      </c>
      <c r="C62" s="27">
        <f>173-8+161</f>
        <v>326</v>
      </c>
      <c r="D62" s="27">
        <v>0</v>
      </c>
    </row>
    <row r="63" spans="1:5" ht="14.4" customHeight="1" x14ac:dyDescent="0.25">
      <c r="A63" s="61" t="s">
        <v>14</v>
      </c>
      <c r="B63" s="63" t="s">
        <v>19</v>
      </c>
      <c r="C63" s="63" t="s">
        <v>20</v>
      </c>
      <c r="D63" s="63" t="s">
        <v>21</v>
      </c>
    </row>
    <row r="64" spans="1:5" ht="15" customHeight="1" thickBot="1" x14ac:dyDescent="0.3">
      <c r="A64" s="62"/>
      <c r="B64" s="64"/>
      <c r="C64" s="64"/>
      <c r="D64" s="64"/>
    </row>
    <row r="65" spans="1:4" ht="14.4" customHeight="1" x14ac:dyDescent="0.25">
      <c r="A65" s="18" t="s">
        <v>16</v>
      </c>
      <c r="B65" s="41" t="s">
        <v>128</v>
      </c>
      <c r="C65" s="25" t="s">
        <v>129</v>
      </c>
      <c r="D65" s="25" t="s">
        <v>91</v>
      </c>
    </row>
    <row r="66" spans="1:4" ht="14.4" customHeight="1" x14ac:dyDescent="0.25">
      <c r="A66" s="18" t="s">
        <v>17</v>
      </c>
      <c r="B66" s="26" t="s">
        <v>27</v>
      </c>
      <c r="C66" s="26" t="s">
        <v>27</v>
      </c>
      <c r="D66" s="26" t="s">
        <v>27</v>
      </c>
    </row>
    <row r="67" spans="1:4" ht="15" customHeight="1" thickBot="1" x14ac:dyDescent="0.3">
      <c r="A67" s="18" t="s">
        <v>18</v>
      </c>
      <c r="B67" s="37">
        <v>20</v>
      </c>
      <c r="C67" s="38">
        <f>67-6+40</f>
        <v>101</v>
      </c>
      <c r="D67" s="27">
        <v>1</v>
      </c>
    </row>
    <row r="68" spans="1:4" ht="14.4" customHeight="1" x14ac:dyDescent="0.25">
      <c r="A68" s="61" t="s">
        <v>15</v>
      </c>
      <c r="B68" s="63" t="s">
        <v>19</v>
      </c>
      <c r="C68" s="63" t="s">
        <v>20</v>
      </c>
      <c r="D68" s="63" t="s">
        <v>21</v>
      </c>
    </row>
    <row r="69" spans="1:4" ht="15" customHeight="1" thickBot="1" x14ac:dyDescent="0.3">
      <c r="A69" s="62"/>
      <c r="B69" s="64"/>
      <c r="C69" s="64"/>
      <c r="D69" s="64"/>
    </row>
    <row r="70" spans="1:4" s="1" customFormat="1" ht="14.4" customHeight="1" x14ac:dyDescent="0.25">
      <c r="A70" s="18" t="s">
        <v>16</v>
      </c>
      <c r="B70" s="36" t="s">
        <v>130</v>
      </c>
      <c r="C70" s="39" t="s">
        <v>131</v>
      </c>
      <c r="D70" s="26" t="s">
        <v>27</v>
      </c>
    </row>
    <row r="71" spans="1:4" s="1" customFormat="1" ht="14.4" customHeight="1" x14ac:dyDescent="0.25">
      <c r="A71" s="18" t="s">
        <v>17</v>
      </c>
      <c r="B71" s="26" t="s">
        <v>27</v>
      </c>
      <c r="C71" s="26" t="s">
        <v>27</v>
      </c>
      <c r="D71" s="26" t="s">
        <v>27</v>
      </c>
    </row>
    <row r="72" spans="1:4" s="1" customFormat="1" ht="15" customHeight="1" thickBot="1" x14ac:dyDescent="0.3">
      <c r="A72" s="20" t="s">
        <v>18</v>
      </c>
      <c r="B72" s="37">
        <v>13</v>
      </c>
      <c r="C72" s="38">
        <f>161-9+357</f>
        <v>509</v>
      </c>
      <c r="D72" s="27">
        <v>0</v>
      </c>
    </row>
    <row r="73" spans="1:4" ht="14.4" customHeight="1" x14ac:dyDescent="0.25">
      <c r="A73" s="65" t="s">
        <v>76</v>
      </c>
      <c r="B73" s="63" t="s">
        <v>19</v>
      </c>
      <c r="C73" s="63" t="s">
        <v>20</v>
      </c>
      <c r="D73" s="63" t="s">
        <v>21</v>
      </c>
    </row>
    <row r="74" spans="1:4" ht="15" customHeight="1" thickBot="1" x14ac:dyDescent="0.3">
      <c r="A74" s="66"/>
      <c r="B74" s="64"/>
      <c r="C74" s="64"/>
      <c r="D74" s="64"/>
    </row>
    <row r="75" spans="1:4" s="1" customFormat="1" ht="14.4" customHeight="1" x14ac:dyDescent="0.25">
      <c r="A75" s="28" t="s">
        <v>22</v>
      </c>
      <c r="B75" s="36" t="s">
        <v>132</v>
      </c>
      <c r="C75" s="39" t="s">
        <v>133</v>
      </c>
      <c r="D75" s="26" t="s">
        <v>27</v>
      </c>
    </row>
    <row r="76" spans="1:4" s="1" customFormat="1" ht="14.4" customHeight="1" x14ac:dyDescent="0.25">
      <c r="A76" s="29" t="s">
        <v>23</v>
      </c>
      <c r="B76" s="26" t="s">
        <v>27</v>
      </c>
      <c r="C76" s="26" t="s">
        <v>27</v>
      </c>
      <c r="D76" s="26" t="s">
        <v>27</v>
      </c>
    </row>
    <row r="77" spans="1:4" s="1" customFormat="1" ht="15" customHeight="1" thickBot="1" x14ac:dyDescent="0.3">
      <c r="A77" s="30" t="s">
        <v>18</v>
      </c>
      <c r="B77" s="37">
        <v>9</v>
      </c>
      <c r="C77" s="38">
        <f>15-4+22</f>
        <v>33</v>
      </c>
      <c r="D77" s="38">
        <v>0</v>
      </c>
    </row>
    <row r="78" spans="1:4" x14ac:dyDescent="0.25">
      <c r="A78" s="61" t="s">
        <v>94</v>
      </c>
      <c r="B78" s="63" t="s">
        <v>19</v>
      </c>
      <c r="C78" s="63" t="s">
        <v>20</v>
      </c>
      <c r="D78" s="63" t="s">
        <v>21</v>
      </c>
    </row>
    <row r="79" spans="1:4" ht="14.4" thickBot="1" x14ac:dyDescent="0.3">
      <c r="A79" s="62"/>
      <c r="B79" s="64"/>
      <c r="C79" s="64"/>
      <c r="D79" s="64"/>
    </row>
    <row r="80" spans="1:4" x14ac:dyDescent="0.25">
      <c r="A80" s="18" t="s">
        <v>16</v>
      </c>
      <c r="B80" s="36" t="s">
        <v>134</v>
      </c>
      <c r="C80" s="39" t="s">
        <v>135</v>
      </c>
      <c r="D80" s="26" t="s">
        <v>27</v>
      </c>
    </row>
    <row r="81" spans="1:4" x14ac:dyDescent="0.25">
      <c r="A81" s="18" t="s">
        <v>17</v>
      </c>
      <c r="B81" s="26" t="s">
        <v>27</v>
      </c>
      <c r="C81" s="26" t="s">
        <v>27</v>
      </c>
      <c r="D81" s="26" t="s">
        <v>27</v>
      </c>
    </row>
    <row r="82" spans="1:4" ht="14.4" thickBot="1" x14ac:dyDescent="0.3">
      <c r="A82" s="20" t="s">
        <v>18</v>
      </c>
      <c r="B82" s="37">
        <f>7-3+5</f>
        <v>9</v>
      </c>
      <c r="C82" s="27">
        <f>191-7+383</f>
        <v>567</v>
      </c>
      <c r="D82" s="27">
        <v>0</v>
      </c>
    </row>
    <row r="83" spans="1:4" x14ac:dyDescent="0.25">
      <c r="A83" s="61" t="s">
        <v>88</v>
      </c>
      <c r="B83" s="63" t="s">
        <v>19</v>
      </c>
      <c r="C83" s="63" t="s">
        <v>20</v>
      </c>
      <c r="D83" s="63" t="s">
        <v>21</v>
      </c>
    </row>
    <row r="84" spans="1:4" ht="14.4" thickBot="1" x14ac:dyDescent="0.3">
      <c r="A84" s="62"/>
      <c r="B84" s="64"/>
      <c r="C84" s="64"/>
      <c r="D84" s="64"/>
    </row>
    <row r="85" spans="1:4" x14ac:dyDescent="0.25">
      <c r="A85" s="18" t="s">
        <v>16</v>
      </c>
      <c r="B85" s="36" t="s">
        <v>92</v>
      </c>
      <c r="C85" s="39" t="s">
        <v>93</v>
      </c>
      <c r="D85" s="26" t="s">
        <v>27</v>
      </c>
    </row>
    <row r="86" spans="1:4" x14ac:dyDescent="0.25">
      <c r="A86" s="18" t="s">
        <v>17</v>
      </c>
      <c r="B86" s="26" t="s">
        <v>27</v>
      </c>
      <c r="C86" s="26" t="s">
        <v>27</v>
      </c>
      <c r="D86" s="26" t="s">
        <v>27</v>
      </c>
    </row>
    <row r="87" spans="1:4" ht="14.4" thickBot="1" x14ac:dyDescent="0.3">
      <c r="A87" s="20" t="s">
        <v>18</v>
      </c>
      <c r="B87" s="42">
        <v>1</v>
      </c>
      <c r="C87" s="27">
        <v>4</v>
      </c>
      <c r="D87" s="27">
        <v>0</v>
      </c>
    </row>
  </sheetData>
  <mergeCells count="76">
    <mergeCell ref="B83:B84"/>
    <mergeCell ref="C83:C84"/>
    <mergeCell ref="D83:D84"/>
    <mergeCell ref="A83:A84"/>
    <mergeCell ref="B78:B79"/>
    <mergeCell ref="C78:C79"/>
    <mergeCell ref="D78:D79"/>
    <mergeCell ref="A78:A79"/>
    <mergeCell ref="A48:A49"/>
    <mergeCell ref="B48:B49"/>
    <mergeCell ref="C48:C49"/>
    <mergeCell ref="D48:D49"/>
    <mergeCell ref="A63:A64"/>
    <mergeCell ref="B63:B64"/>
    <mergeCell ref="C63:C64"/>
    <mergeCell ref="D63:D64"/>
    <mergeCell ref="A53:A54"/>
    <mergeCell ref="B53:B54"/>
    <mergeCell ref="C53:C54"/>
    <mergeCell ref="D53:D54"/>
    <mergeCell ref="A58:A59"/>
    <mergeCell ref="B58:B59"/>
    <mergeCell ref="C58:C59"/>
    <mergeCell ref="D58:D59"/>
    <mergeCell ref="A38:A39"/>
    <mergeCell ref="B38:B39"/>
    <mergeCell ref="C38:C39"/>
    <mergeCell ref="D38:D39"/>
    <mergeCell ref="A43:A44"/>
    <mergeCell ref="B43:B44"/>
    <mergeCell ref="C43:C44"/>
    <mergeCell ref="D43:D44"/>
    <mergeCell ref="A28:A29"/>
    <mergeCell ref="B28:B29"/>
    <mergeCell ref="C28:C29"/>
    <mergeCell ref="D28:D29"/>
    <mergeCell ref="A33:A34"/>
    <mergeCell ref="B33:B34"/>
    <mergeCell ref="C33:C34"/>
    <mergeCell ref="D33:D34"/>
    <mergeCell ref="D13:D14"/>
    <mergeCell ref="A18:A19"/>
    <mergeCell ref="B18:B19"/>
    <mergeCell ref="C18:C19"/>
    <mergeCell ref="D18:D19"/>
    <mergeCell ref="J4:J5"/>
    <mergeCell ref="A3:A4"/>
    <mergeCell ref="B3:B4"/>
    <mergeCell ref="C3:C4"/>
    <mergeCell ref="D3:D4"/>
    <mergeCell ref="F3:F4"/>
    <mergeCell ref="G3:G4"/>
    <mergeCell ref="A2:D2"/>
    <mergeCell ref="H4:H5"/>
    <mergeCell ref="I4:I5"/>
    <mergeCell ref="A1:E1"/>
    <mergeCell ref="A23:A24"/>
    <mergeCell ref="B23:B24"/>
    <mergeCell ref="C23:C24"/>
    <mergeCell ref="D23:D24"/>
    <mergeCell ref="E3:E4"/>
    <mergeCell ref="A8:A9"/>
    <mergeCell ref="B8:B9"/>
    <mergeCell ref="C8:C9"/>
    <mergeCell ref="D8:D9"/>
    <mergeCell ref="A13:A14"/>
    <mergeCell ref="B13:B14"/>
    <mergeCell ref="C13:C14"/>
    <mergeCell ref="A68:A69"/>
    <mergeCell ref="B68:B69"/>
    <mergeCell ref="C68:C69"/>
    <mergeCell ref="D68:D69"/>
    <mergeCell ref="A73:A74"/>
    <mergeCell ref="B73:B74"/>
    <mergeCell ref="C73:C74"/>
    <mergeCell ref="D73:D74"/>
  </mergeCells>
  <pageMargins left="0.11811023622047245" right="0.11811023622047245" top="0.74803149606299213" bottom="0.74803149606299213" header="0.31496062992125984" footer="0.31496062992125984"/>
  <pageSetup paperSize="9" scale="71" fitToHeight="0" orientation="portrait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zoomScaleNormal="100" workbookViewId="0">
      <selection activeCell="A3" sqref="A3:A4"/>
    </sheetView>
  </sheetViews>
  <sheetFormatPr defaultRowHeight="13.8" x14ac:dyDescent="0.25"/>
  <cols>
    <col min="1" max="1" width="60.59765625" style="3" customWidth="1"/>
    <col min="2" max="2" width="20.59765625" customWidth="1"/>
    <col min="3" max="16" width="20.59765625" customWidth="1" collapsed="1"/>
  </cols>
  <sheetData>
    <row r="1" spans="1:11" ht="14.4" customHeight="1" x14ac:dyDescent="0.25">
      <c r="A1" s="69"/>
      <c r="B1" s="69"/>
      <c r="C1" s="69"/>
      <c r="D1" s="69"/>
      <c r="E1" s="69"/>
      <c r="F1" s="2"/>
      <c r="G1" s="2"/>
      <c r="H1" s="2"/>
      <c r="I1" s="2"/>
      <c r="J1" s="2"/>
      <c r="K1" s="2"/>
    </row>
    <row r="2" spans="1:11" ht="47.4" customHeight="1" thickBot="1" x14ac:dyDescent="0.3">
      <c r="A2" s="78" t="s">
        <v>106</v>
      </c>
      <c r="B2" s="79"/>
      <c r="C2" s="79"/>
      <c r="D2" s="79"/>
      <c r="E2" s="79"/>
      <c r="F2" s="79"/>
      <c r="G2" s="79"/>
    </row>
    <row r="3" spans="1:11" ht="14.4" customHeight="1" x14ac:dyDescent="0.25">
      <c r="A3" s="80" t="s">
        <v>0</v>
      </c>
      <c r="B3" s="75" t="s">
        <v>19</v>
      </c>
      <c r="C3" s="74"/>
      <c r="D3" s="75" t="s">
        <v>20</v>
      </c>
      <c r="E3" s="75"/>
      <c r="F3" s="73" t="s">
        <v>21</v>
      </c>
      <c r="G3" s="74"/>
    </row>
    <row r="4" spans="1:11" ht="15" customHeight="1" thickBot="1" x14ac:dyDescent="0.3">
      <c r="A4" s="81"/>
      <c r="B4" s="9" t="s">
        <v>39</v>
      </c>
      <c r="C4" s="8" t="s">
        <v>40</v>
      </c>
      <c r="D4" s="9" t="s">
        <v>39</v>
      </c>
      <c r="E4" s="7" t="s">
        <v>40</v>
      </c>
      <c r="F4" s="6" t="s">
        <v>39</v>
      </c>
      <c r="G4" s="8" t="s">
        <v>40</v>
      </c>
      <c r="H4" s="31"/>
    </row>
    <row r="5" spans="1:11" s="1" customFormat="1" ht="14.4" customHeight="1" x14ac:dyDescent="0.25">
      <c r="A5" s="50" t="s">
        <v>37</v>
      </c>
      <c r="B5" s="11" t="s">
        <v>136</v>
      </c>
      <c r="C5" s="34" t="s">
        <v>43</v>
      </c>
      <c r="D5" s="32" t="s">
        <v>44</v>
      </c>
      <c r="E5" s="17" t="s">
        <v>45</v>
      </c>
      <c r="F5" s="11" t="s">
        <v>42</v>
      </c>
      <c r="G5" s="45" t="s">
        <v>46</v>
      </c>
    </row>
    <row r="6" spans="1:11" ht="14.4" customHeight="1" thickBot="1" x14ac:dyDescent="0.3">
      <c r="A6" s="51" t="s">
        <v>38</v>
      </c>
      <c r="B6" s="12">
        <v>21</v>
      </c>
      <c r="C6" s="13">
        <v>108</v>
      </c>
      <c r="D6" s="33">
        <v>10</v>
      </c>
      <c r="E6" s="14">
        <v>944</v>
      </c>
      <c r="F6" s="12">
        <v>2</v>
      </c>
      <c r="G6" s="16">
        <v>1</v>
      </c>
    </row>
    <row r="7" spans="1:11" ht="14.4" customHeight="1" thickBot="1" x14ac:dyDescent="0.3">
      <c r="A7" s="71" t="s">
        <v>2</v>
      </c>
      <c r="B7" s="73" t="s">
        <v>19</v>
      </c>
      <c r="C7" s="74"/>
      <c r="D7" s="75" t="s">
        <v>20</v>
      </c>
      <c r="E7" s="75"/>
      <c r="F7" s="76" t="s">
        <v>21</v>
      </c>
      <c r="G7" s="77"/>
    </row>
    <row r="8" spans="1:11" ht="15" customHeight="1" thickBot="1" x14ac:dyDescent="0.3">
      <c r="A8" s="72"/>
      <c r="B8" s="6" t="s">
        <v>39</v>
      </c>
      <c r="C8" s="8" t="s">
        <v>40</v>
      </c>
      <c r="D8" s="9" t="s">
        <v>39</v>
      </c>
      <c r="E8" s="7" t="s">
        <v>40</v>
      </c>
      <c r="F8" s="56" t="s">
        <v>39</v>
      </c>
      <c r="G8" s="57" t="s">
        <v>40</v>
      </c>
      <c r="H8" s="31"/>
    </row>
    <row r="9" spans="1:11" s="1" customFormat="1" ht="14.4" customHeight="1" x14ac:dyDescent="0.25">
      <c r="A9" s="54" t="s">
        <v>37</v>
      </c>
      <c r="B9" s="11" t="s">
        <v>49</v>
      </c>
      <c r="C9" s="34" t="s">
        <v>137</v>
      </c>
      <c r="D9" s="32" t="s">
        <v>48</v>
      </c>
      <c r="E9" s="17" t="s">
        <v>138</v>
      </c>
      <c r="F9" s="32" t="s">
        <v>27</v>
      </c>
      <c r="G9" s="17" t="s">
        <v>47</v>
      </c>
    </row>
    <row r="10" spans="1:11" ht="14.4" customHeight="1" thickBot="1" x14ac:dyDescent="0.3">
      <c r="A10" s="51" t="s">
        <v>38</v>
      </c>
      <c r="B10" s="12">
        <v>54</v>
      </c>
      <c r="C10" s="13">
        <v>370</v>
      </c>
      <c r="D10" s="33">
        <v>56</v>
      </c>
      <c r="E10" s="14">
        <v>9336</v>
      </c>
      <c r="F10" s="33">
        <v>0</v>
      </c>
      <c r="G10" s="14">
        <v>7</v>
      </c>
    </row>
    <row r="11" spans="1:11" ht="14.4" customHeight="1" x14ac:dyDescent="0.25">
      <c r="A11" s="71" t="s">
        <v>3</v>
      </c>
      <c r="B11" s="73" t="s">
        <v>19</v>
      </c>
      <c r="C11" s="74"/>
      <c r="D11" s="75" t="s">
        <v>20</v>
      </c>
      <c r="E11" s="75"/>
      <c r="F11" s="73" t="s">
        <v>21</v>
      </c>
      <c r="G11" s="74"/>
    </row>
    <row r="12" spans="1:11" ht="15" customHeight="1" thickBot="1" x14ac:dyDescent="0.3">
      <c r="A12" s="72"/>
      <c r="B12" s="6" t="s">
        <v>39</v>
      </c>
      <c r="C12" s="8" t="s">
        <v>40</v>
      </c>
      <c r="D12" s="9" t="s">
        <v>39</v>
      </c>
      <c r="E12" s="7" t="s">
        <v>40</v>
      </c>
      <c r="F12" s="6" t="s">
        <v>39</v>
      </c>
      <c r="G12" s="8" t="s">
        <v>40</v>
      </c>
    </row>
    <row r="13" spans="1:11" s="1" customFormat="1" ht="14.4" customHeight="1" x14ac:dyDescent="0.25">
      <c r="A13" s="54" t="s">
        <v>41</v>
      </c>
      <c r="B13" s="11" t="s">
        <v>50</v>
      </c>
      <c r="C13" s="34" t="s">
        <v>139</v>
      </c>
      <c r="D13" s="32" t="s">
        <v>51</v>
      </c>
      <c r="E13" s="17" t="s">
        <v>140</v>
      </c>
      <c r="F13" s="32" t="s">
        <v>27</v>
      </c>
      <c r="G13" s="17" t="s">
        <v>141</v>
      </c>
    </row>
    <row r="14" spans="1:11" ht="14.4" customHeight="1" thickBot="1" x14ac:dyDescent="0.3">
      <c r="A14" s="51" t="s">
        <v>38</v>
      </c>
      <c r="B14" s="12">
        <v>20</v>
      </c>
      <c r="C14" s="13">
        <v>54</v>
      </c>
      <c r="D14" s="33">
        <v>57</v>
      </c>
      <c r="E14" s="14">
        <v>672</v>
      </c>
      <c r="F14" s="33">
        <v>0</v>
      </c>
      <c r="G14" s="14">
        <v>1</v>
      </c>
    </row>
    <row r="15" spans="1:11" ht="14.4" customHeight="1" x14ac:dyDescent="0.25">
      <c r="A15" s="71" t="s">
        <v>4</v>
      </c>
      <c r="B15" s="73" t="s">
        <v>19</v>
      </c>
      <c r="C15" s="74"/>
      <c r="D15" s="75" t="s">
        <v>20</v>
      </c>
      <c r="E15" s="75"/>
      <c r="F15" s="73" t="s">
        <v>21</v>
      </c>
      <c r="G15" s="74"/>
    </row>
    <row r="16" spans="1:11" ht="15" customHeight="1" thickBot="1" x14ac:dyDescent="0.3">
      <c r="A16" s="72"/>
      <c r="B16" s="6" t="s">
        <v>39</v>
      </c>
      <c r="C16" s="8" t="s">
        <v>40</v>
      </c>
      <c r="D16" s="9" t="s">
        <v>39</v>
      </c>
      <c r="E16" s="7" t="s">
        <v>40</v>
      </c>
      <c r="F16" s="6" t="s">
        <v>39</v>
      </c>
      <c r="G16" s="8" t="s">
        <v>40</v>
      </c>
    </row>
    <row r="17" spans="1:8" s="1" customFormat="1" ht="14.4" customHeight="1" x14ac:dyDescent="0.25">
      <c r="A17" s="54" t="s">
        <v>37</v>
      </c>
      <c r="B17" s="11" t="s">
        <v>52</v>
      </c>
      <c r="C17" s="34" t="s">
        <v>142</v>
      </c>
      <c r="D17" s="32" t="s">
        <v>53</v>
      </c>
      <c r="E17" s="17" t="s">
        <v>143</v>
      </c>
      <c r="F17" s="32" t="s">
        <v>54</v>
      </c>
      <c r="G17" s="17" t="s">
        <v>55</v>
      </c>
    </row>
    <row r="18" spans="1:8" ht="14.4" customHeight="1" thickBot="1" x14ac:dyDescent="0.3">
      <c r="A18" s="51" t="s">
        <v>38</v>
      </c>
      <c r="B18" s="12">
        <v>74</v>
      </c>
      <c r="C18" s="13">
        <v>572</v>
      </c>
      <c r="D18" s="33">
        <v>266</v>
      </c>
      <c r="E18" s="14">
        <v>74167</v>
      </c>
      <c r="F18" s="33">
        <v>2</v>
      </c>
      <c r="G18" s="14">
        <v>4</v>
      </c>
    </row>
    <row r="19" spans="1:8" ht="14.4" customHeight="1" x14ac:dyDescent="0.25">
      <c r="A19" s="71" t="s">
        <v>5</v>
      </c>
      <c r="B19" s="73" t="s">
        <v>19</v>
      </c>
      <c r="C19" s="74"/>
      <c r="D19" s="75" t="s">
        <v>20</v>
      </c>
      <c r="E19" s="75"/>
      <c r="F19" s="73" t="s">
        <v>21</v>
      </c>
      <c r="G19" s="74"/>
    </row>
    <row r="20" spans="1:8" ht="15" customHeight="1" thickBot="1" x14ac:dyDescent="0.3">
      <c r="A20" s="72"/>
      <c r="B20" s="6" t="s">
        <v>39</v>
      </c>
      <c r="C20" s="8" t="s">
        <v>40</v>
      </c>
      <c r="D20" s="9" t="s">
        <v>39</v>
      </c>
      <c r="E20" s="7" t="s">
        <v>40</v>
      </c>
      <c r="F20" s="6" t="s">
        <v>39</v>
      </c>
      <c r="G20" s="8" t="s">
        <v>40</v>
      </c>
      <c r="H20" s="31"/>
    </row>
    <row r="21" spans="1:8" s="1" customFormat="1" ht="14.4" customHeight="1" x14ac:dyDescent="0.25">
      <c r="A21" s="54" t="s">
        <v>37</v>
      </c>
      <c r="B21" s="11" t="s">
        <v>56</v>
      </c>
      <c r="C21" s="34" t="s">
        <v>144</v>
      </c>
      <c r="D21" s="32" t="s">
        <v>57</v>
      </c>
      <c r="E21" s="17" t="s">
        <v>145</v>
      </c>
      <c r="F21" s="32" t="s">
        <v>58</v>
      </c>
      <c r="G21" s="17" t="s">
        <v>59</v>
      </c>
    </row>
    <row r="22" spans="1:8" ht="14.4" customHeight="1" thickBot="1" x14ac:dyDescent="0.3">
      <c r="A22" s="51" t="s">
        <v>38</v>
      </c>
      <c r="B22" s="12">
        <v>38</v>
      </c>
      <c r="C22" s="13">
        <v>326</v>
      </c>
      <c r="D22" s="33">
        <v>112</v>
      </c>
      <c r="E22" s="14">
        <v>47080</v>
      </c>
      <c r="F22" s="33">
        <v>1</v>
      </c>
      <c r="G22" s="14">
        <v>3</v>
      </c>
    </row>
    <row r="23" spans="1:8" ht="14.4" customHeight="1" x14ac:dyDescent="0.25">
      <c r="A23" s="71" t="s">
        <v>1</v>
      </c>
      <c r="B23" s="73" t="s">
        <v>19</v>
      </c>
      <c r="C23" s="74"/>
      <c r="D23" s="75" t="s">
        <v>20</v>
      </c>
      <c r="E23" s="75"/>
      <c r="F23" s="73" t="s">
        <v>21</v>
      </c>
      <c r="G23" s="74"/>
    </row>
    <row r="24" spans="1:8" ht="15" customHeight="1" thickBot="1" x14ac:dyDescent="0.3">
      <c r="A24" s="72"/>
      <c r="B24" s="6" t="s">
        <v>39</v>
      </c>
      <c r="C24" s="8" t="s">
        <v>40</v>
      </c>
      <c r="D24" s="9" t="s">
        <v>39</v>
      </c>
      <c r="E24" s="7" t="s">
        <v>40</v>
      </c>
      <c r="F24" s="6" t="s">
        <v>39</v>
      </c>
      <c r="G24" s="8" t="s">
        <v>40</v>
      </c>
      <c r="H24" s="31"/>
    </row>
    <row r="25" spans="1:8" s="1" customFormat="1" ht="14.4" customHeight="1" x14ac:dyDescent="0.25">
      <c r="A25" s="54" t="s">
        <v>41</v>
      </c>
      <c r="B25" s="11" t="s">
        <v>61</v>
      </c>
      <c r="C25" s="34" t="s">
        <v>147</v>
      </c>
      <c r="D25" s="32" t="s">
        <v>60</v>
      </c>
      <c r="E25" s="17" t="s">
        <v>146</v>
      </c>
      <c r="F25" s="60" t="s">
        <v>27</v>
      </c>
      <c r="G25" s="59" t="s">
        <v>27</v>
      </c>
    </row>
    <row r="26" spans="1:8" ht="14.4" customHeight="1" thickBot="1" x14ac:dyDescent="0.3">
      <c r="A26" s="51" t="s">
        <v>38</v>
      </c>
      <c r="B26" s="12">
        <v>10</v>
      </c>
      <c r="C26" s="13">
        <v>19</v>
      </c>
      <c r="D26" s="33">
        <v>10</v>
      </c>
      <c r="E26" s="14">
        <v>94</v>
      </c>
      <c r="F26" s="33">
        <v>0</v>
      </c>
      <c r="G26" s="16">
        <v>0</v>
      </c>
    </row>
    <row r="27" spans="1:8" ht="14.4" customHeight="1" x14ac:dyDescent="0.25">
      <c r="A27" s="71" t="s">
        <v>6</v>
      </c>
      <c r="B27" s="73" t="s">
        <v>19</v>
      </c>
      <c r="C27" s="74"/>
      <c r="D27" s="75" t="s">
        <v>20</v>
      </c>
      <c r="E27" s="75"/>
      <c r="F27" s="73" t="s">
        <v>21</v>
      </c>
      <c r="G27" s="74"/>
    </row>
    <row r="28" spans="1:8" ht="15" customHeight="1" thickBot="1" x14ac:dyDescent="0.3">
      <c r="A28" s="72"/>
      <c r="B28" s="6" t="s">
        <v>39</v>
      </c>
      <c r="C28" s="8" t="s">
        <v>40</v>
      </c>
      <c r="D28" s="9" t="s">
        <v>39</v>
      </c>
      <c r="E28" s="7" t="s">
        <v>40</v>
      </c>
      <c r="F28" s="6" t="s">
        <v>39</v>
      </c>
      <c r="G28" s="8" t="s">
        <v>40</v>
      </c>
      <c r="H28" s="31"/>
    </row>
    <row r="29" spans="1:8" s="1" customFormat="1" ht="14.4" customHeight="1" x14ac:dyDescent="0.25">
      <c r="A29" s="54" t="s">
        <v>37</v>
      </c>
      <c r="B29" s="11" t="s">
        <v>62</v>
      </c>
      <c r="C29" s="34" t="s">
        <v>95</v>
      </c>
      <c r="D29" s="32" t="s">
        <v>63</v>
      </c>
      <c r="E29" s="17" t="s">
        <v>96</v>
      </c>
      <c r="F29" s="32" t="s">
        <v>64</v>
      </c>
      <c r="G29" s="17" t="s">
        <v>65</v>
      </c>
    </row>
    <row r="30" spans="1:8" ht="14.4" customHeight="1" thickBot="1" x14ac:dyDescent="0.3">
      <c r="A30" s="51" t="s">
        <v>38</v>
      </c>
      <c r="B30" s="12">
        <v>55</v>
      </c>
      <c r="C30" s="13">
        <v>755</v>
      </c>
      <c r="D30" s="33">
        <v>99</v>
      </c>
      <c r="E30" s="14">
        <v>15454</v>
      </c>
      <c r="F30" s="33">
        <v>3</v>
      </c>
      <c r="G30" s="14">
        <v>6</v>
      </c>
    </row>
    <row r="31" spans="1:8" ht="14.4" customHeight="1" x14ac:dyDescent="0.25">
      <c r="A31" s="71" t="s">
        <v>7</v>
      </c>
      <c r="B31" s="73" t="s">
        <v>19</v>
      </c>
      <c r="C31" s="74"/>
      <c r="D31" s="75" t="s">
        <v>20</v>
      </c>
      <c r="E31" s="75"/>
      <c r="F31" s="73" t="s">
        <v>21</v>
      </c>
      <c r="G31" s="74"/>
    </row>
    <row r="32" spans="1:8" ht="15" customHeight="1" thickBot="1" x14ac:dyDescent="0.3">
      <c r="A32" s="72"/>
      <c r="B32" s="6" t="s">
        <v>39</v>
      </c>
      <c r="C32" s="8" t="s">
        <v>40</v>
      </c>
      <c r="D32" s="9" t="s">
        <v>39</v>
      </c>
      <c r="E32" s="7" t="s">
        <v>40</v>
      </c>
      <c r="F32" s="6" t="s">
        <v>39</v>
      </c>
      <c r="G32" s="8" t="s">
        <v>40</v>
      </c>
    </row>
    <row r="33" spans="1:8" s="1" customFormat="1" ht="14.4" customHeight="1" x14ac:dyDescent="0.25">
      <c r="A33" s="54" t="s">
        <v>41</v>
      </c>
      <c r="B33" s="11" t="s">
        <v>67</v>
      </c>
      <c r="C33" s="34" t="s">
        <v>77</v>
      </c>
      <c r="D33" s="32" t="s">
        <v>66</v>
      </c>
      <c r="E33" s="17" t="s">
        <v>148</v>
      </c>
      <c r="F33" s="60" t="s">
        <v>27</v>
      </c>
      <c r="G33" s="59" t="s">
        <v>27</v>
      </c>
    </row>
    <row r="34" spans="1:8" ht="14.4" customHeight="1" thickBot="1" x14ac:dyDescent="0.3">
      <c r="A34" s="51" t="s">
        <v>38</v>
      </c>
      <c r="B34" s="12">
        <v>11</v>
      </c>
      <c r="C34" s="13">
        <v>21</v>
      </c>
      <c r="D34" s="33">
        <v>33</v>
      </c>
      <c r="E34" s="14">
        <v>117</v>
      </c>
      <c r="F34" s="33">
        <v>0</v>
      </c>
      <c r="G34" s="14">
        <v>0</v>
      </c>
    </row>
    <row r="35" spans="1:8" ht="14.4" customHeight="1" x14ac:dyDescent="0.25">
      <c r="A35" s="71" t="s">
        <v>8</v>
      </c>
      <c r="B35" s="73" t="s">
        <v>19</v>
      </c>
      <c r="C35" s="74"/>
      <c r="D35" s="75" t="s">
        <v>20</v>
      </c>
      <c r="E35" s="75"/>
      <c r="F35" s="73" t="s">
        <v>21</v>
      </c>
      <c r="G35" s="74"/>
    </row>
    <row r="36" spans="1:8" ht="15" customHeight="1" thickBot="1" x14ac:dyDescent="0.3">
      <c r="A36" s="72"/>
      <c r="B36" s="6" t="s">
        <v>39</v>
      </c>
      <c r="C36" s="8" t="s">
        <v>40</v>
      </c>
      <c r="D36" s="9" t="s">
        <v>39</v>
      </c>
      <c r="E36" s="7" t="s">
        <v>40</v>
      </c>
      <c r="F36" s="6" t="s">
        <v>39</v>
      </c>
      <c r="G36" s="8" t="s">
        <v>40</v>
      </c>
      <c r="H36" s="31"/>
    </row>
    <row r="37" spans="1:8" s="1" customFormat="1" ht="14.4" customHeight="1" x14ac:dyDescent="0.25">
      <c r="A37" s="54" t="s">
        <v>37</v>
      </c>
      <c r="B37" s="11" t="s">
        <v>68</v>
      </c>
      <c r="C37" s="34" t="s">
        <v>97</v>
      </c>
      <c r="D37" s="32" t="s">
        <v>69</v>
      </c>
      <c r="E37" s="17" t="s">
        <v>149</v>
      </c>
      <c r="F37" s="60" t="s">
        <v>27</v>
      </c>
      <c r="G37" s="59" t="s">
        <v>27</v>
      </c>
    </row>
    <row r="38" spans="1:8" ht="14.4" customHeight="1" thickBot="1" x14ac:dyDescent="0.3">
      <c r="A38" s="51" t="s">
        <v>38</v>
      </c>
      <c r="B38" s="12">
        <v>33</v>
      </c>
      <c r="C38" s="13">
        <v>98</v>
      </c>
      <c r="D38" s="33">
        <v>136</v>
      </c>
      <c r="E38" s="14">
        <v>16067</v>
      </c>
      <c r="F38" s="33">
        <v>0</v>
      </c>
      <c r="G38" s="14">
        <v>0</v>
      </c>
    </row>
    <row r="39" spans="1:8" ht="14.4" customHeight="1" x14ac:dyDescent="0.25">
      <c r="A39" s="71" t="s">
        <v>9</v>
      </c>
      <c r="B39" s="73" t="s">
        <v>19</v>
      </c>
      <c r="C39" s="74"/>
      <c r="D39" s="75" t="s">
        <v>20</v>
      </c>
      <c r="E39" s="75"/>
      <c r="F39" s="73" t="s">
        <v>21</v>
      </c>
      <c r="G39" s="74"/>
    </row>
    <row r="40" spans="1:8" ht="15" customHeight="1" thickBot="1" x14ac:dyDescent="0.3">
      <c r="A40" s="72"/>
      <c r="B40" s="6" t="s">
        <v>39</v>
      </c>
      <c r="C40" s="8" t="s">
        <v>40</v>
      </c>
      <c r="D40" s="9" t="s">
        <v>39</v>
      </c>
      <c r="E40" s="7" t="s">
        <v>40</v>
      </c>
      <c r="F40" s="6" t="s">
        <v>39</v>
      </c>
      <c r="G40" s="8" t="s">
        <v>40</v>
      </c>
    </row>
    <row r="41" spans="1:8" s="1" customFormat="1" ht="14.4" customHeight="1" x14ac:dyDescent="0.25">
      <c r="A41" s="54" t="s">
        <v>37</v>
      </c>
      <c r="B41" s="11" t="s">
        <v>150</v>
      </c>
      <c r="C41" s="34" t="s">
        <v>153</v>
      </c>
      <c r="D41" s="32" t="s">
        <v>151</v>
      </c>
      <c r="E41" s="17" t="s">
        <v>152</v>
      </c>
      <c r="F41" s="32" t="s">
        <v>70</v>
      </c>
      <c r="G41" s="59" t="s">
        <v>27</v>
      </c>
    </row>
    <row r="42" spans="1:8" ht="14.4" customHeight="1" thickBot="1" x14ac:dyDescent="0.3">
      <c r="A42" s="51" t="s">
        <v>38</v>
      </c>
      <c r="B42" s="12">
        <v>36</v>
      </c>
      <c r="C42" s="13">
        <v>30</v>
      </c>
      <c r="D42" s="33">
        <v>130</v>
      </c>
      <c r="E42" s="14">
        <v>860</v>
      </c>
      <c r="F42" s="33">
        <v>2</v>
      </c>
      <c r="G42" s="14">
        <v>0</v>
      </c>
    </row>
    <row r="43" spans="1:8" ht="14.4" customHeight="1" x14ac:dyDescent="0.25">
      <c r="A43" s="71" t="s">
        <v>10</v>
      </c>
      <c r="B43" s="73" t="s">
        <v>19</v>
      </c>
      <c r="C43" s="74"/>
      <c r="D43" s="75" t="s">
        <v>20</v>
      </c>
      <c r="E43" s="75"/>
      <c r="F43" s="73" t="s">
        <v>21</v>
      </c>
      <c r="G43" s="74"/>
    </row>
    <row r="44" spans="1:8" ht="15" customHeight="1" thickBot="1" x14ac:dyDescent="0.3">
      <c r="A44" s="72"/>
      <c r="B44" s="6" t="s">
        <v>39</v>
      </c>
      <c r="C44" s="8" t="s">
        <v>40</v>
      </c>
      <c r="D44" s="9" t="s">
        <v>39</v>
      </c>
      <c r="E44" s="7" t="s">
        <v>40</v>
      </c>
      <c r="F44" s="6" t="s">
        <v>39</v>
      </c>
      <c r="G44" s="8" t="s">
        <v>40</v>
      </c>
    </row>
    <row r="45" spans="1:8" s="1" customFormat="1" ht="14.4" customHeight="1" x14ac:dyDescent="0.25">
      <c r="A45" s="54" t="s">
        <v>37</v>
      </c>
      <c r="B45" s="11" t="s">
        <v>80</v>
      </c>
      <c r="C45" s="34" t="s">
        <v>72</v>
      </c>
      <c r="D45" s="32" t="s">
        <v>81</v>
      </c>
      <c r="E45" s="17" t="s">
        <v>98</v>
      </c>
      <c r="F45" s="32" t="s">
        <v>71</v>
      </c>
      <c r="G45" s="17" t="s">
        <v>27</v>
      </c>
    </row>
    <row r="46" spans="1:8" ht="14.4" customHeight="1" thickBot="1" x14ac:dyDescent="0.3">
      <c r="A46" s="51" t="s">
        <v>38</v>
      </c>
      <c r="B46" s="12">
        <v>25</v>
      </c>
      <c r="C46" s="13">
        <v>21</v>
      </c>
      <c r="D46" s="33">
        <v>52</v>
      </c>
      <c r="E46" s="14">
        <v>750</v>
      </c>
      <c r="F46" s="33">
        <v>3</v>
      </c>
      <c r="G46" s="14">
        <v>0</v>
      </c>
    </row>
    <row r="47" spans="1:8" ht="14.4" customHeight="1" x14ac:dyDescent="0.25">
      <c r="A47" s="71" t="s">
        <v>11</v>
      </c>
      <c r="B47" s="73" t="s">
        <v>19</v>
      </c>
      <c r="C47" s="74"/>
      <c r="D47" s="75" t="s">
        <v>20</v>
      </c>
      <c r="E47" s="75"/>
      <c r="F47" s="73" t="s">
        <v>21</v>
      </c>
      <c r="G47" s="74"/>
    </row>
    <row r="48" spans="1:8" ht="15" customHeight="1" thickBot="1" x14ac:dyDescent="0.3">
      <c r="A48" s="72"/>
      <c r="B48" s="6" t="s">
        <v>39</v>
      </c>
      <c r="C48" s="8" t="s">
        <v>40</v>
      </c>
      <c r="D48" s="9" t="s">
        <v>39</v>
      </c>
      <c r="E48" s="7" t="s">
        <v>40</v>
      </c>
      <c r="F48" s="6" t="s">
        <v>39</v>
      </c>
      <c r="G48" s="8" t="s">
        <v>40</v>
      </c>
      <c r="H48" s="31"/>
    </row>
    <row r="49" spans="1:8" ht="14.4" customHeight="1" x14ac:dyDescent="0.25">
      <c r="A49" s="50" t="s">
        <v>41</v>
      </c>
      <c r="B49" s="11" t="s">
        <v>73</v>
      </c>
      <c r="C49" s="34" t="s">
        <v>74</v>
      </c>
      <c r="D49" s="32" t="s">
        <v>75</v>
      </c>
      <c r="E49" s="17" t="s">
        <v>82</v>
      </c>
      <c r="F49" s="32" t="s">
        <v>27</v>
      </c>
      <c r="G49" s="17" t="s">
        <v>27</v>
      </c>
    </row>
    <row r="50" spans="1:8" ht="14.4" customHeight="1" thickBot="1" x14ac:dyDescent="0.3">
      <c r="A50" s="51" t="s">
        <v>38</v>
      </c>
      <c r="B50" s="12">
        <v>5</v>
      </c>
      <c r="C50" s="13">
        <v>4</v>
      </c>
      <c r="D50" s="33">
        <v>5</v>
      </c>
      <c r="E50" s="14">
        <v>23</v>
      </c>
      <c r="F50" s="33">
        <v>0</v>
      </c>
      <c r="G50" s="14">
        <v>0</v>
      </c>
    </row>
    <row r="51" spans="1:8" ht="14.4" customHeight="1" x14ac:dyDescent="0.25">
      <c r="A51" s="71" t="s">
        <v>12</v>
      </c>
      <c r="B51" s="73" t="s">
        <v>19</v>
      </c>
      <c r="C51" s="74"/>
      <c r="D51" s="75" t="s">
        <v>20</v>
      </c>
      <c r="E51" s="75"/>
      <c r="F51" s="73" t="s">
        <v>21</v>
      </c>
      <c r="G51" s="74"/>
    </row>
    <row r="52" spans="1:8" ht="15" customHeight="1" thickBot="1" x14ac:dyDescent="0.3">
      <c r="A52" s="72"/>
      <c r="B52" s="6" t="s">
        <v>39</v>
      </c>
      <c r="C52" s="8" t="s">
        <v>40</v>
      </c>
      <c r="D52" s="9" t="s">
        <v>39</v>
      </c>
      <c r="E52" s="7" t="s">
        <v>40</v>
      </c>
      <c r="F52" s="6" t="s">
        <v>39</v>
      </c>
      <c r="G52" s="8" t="s">
        <v>40</v>
      </c>
    </row>
    <row r="53" spans="1:8" ht="14.4" customHeight="1" thickBot="1" x14ac:dyDescent="0.3">
      <c r="A53" s="50" t="s">
        <v>41</v>
      </c>
      <c r="B53" s="11" t="s">
        <v>83</v>
      </c>
      <c r="C53" s="44" t="s">
        <v>99</v>
      </c>
      <c r="D53" s="32" t="s">
        <v>84</v>
      </c>
      <c r="E53" s="45" t="s">
        <v>154</v>
      </c>
      <c r="F53" s="32" t="s">
        <v>27</v>
      </c>
      <c r="G53" s="55" t="s">
        <v>27</v>
      </c>
    </row>
    <row r="54" spans="1:8" ht="14.4" customHeight="1" thickBot="1" x14ac:dyDescent="0.3">
      <c r="A54" s="51" t="s">
        <v>38</v>
      </c>
      <c r="B54" s="12">
        <v>17</v>
      </c>
      <c r="C54" s="35">
        <v>22</v>
      </c>
      <c r="D54" s="33">
        <v>55</v>
      </c>
      <c r="E54" s="14">
        <v>206</v>
      </c>
      <c r="F54" s="15">
        <v>0</v>
      </c>
      <c r="G54" s="58">
        <v>0</v>
      </c>
    </row>
    <row r="55" spans="1:8" ht="14.4" customHeight="1" x14ac:dyDescent="0.25">
      <c r="A55" s="71" t="s">
        <v>13</v>
      </c>
      <c r="B55" s="73" t="s">
        <v>19</v>
      </c>
      <c r="C55" s="74"/>
      <c r="D55" s="75" t="s">
        <v>20</v>
      </c>
      <c r="E55" s="75"/>
      <c r="F55" s="73" t="s">
        <v>21</v>
      </c>
      <c r="G55" s="74"/>
    </row>
    <row r="56" spans="1:8" ht="15" customHeight="1" thickBot="1" x14ac:dyDescent="0.3">
      <c r="A56" s="72"/>
      <c r="B56" s="6" t="s">
        <v>39</v>
      </c>
      <c r="C56" s="8" t="s">
        <v>40</v>
      </c>
      <c r="D56" s="9" t="s">
        <v>39</v>
      </c>
      <c r="E56" s="7" t="s">
        <v>40</v>
      </c>
      <c r="F56" s="6" t="s">
        <v>39</v>
      </c>
      <c r="G56" s="8" t="s">
        <v>40</v>
      </c>
    </row>
    <row r="57" spans="1:8" ht="14.4" customHeight="1" x14ac:dyDescent="0.25">
      <c r="A57" s="50" t="s">
        <v>41</v>
      </c>
      <c r="B57" s="11" t="s">
        <v>85</v>
      </c>
      <c r="C57" s="34" t="s">
        <v>156</v>
      </c>
      <c r="D57" s="32" t="s">
        <v>86</v>
      </c>
      <c r="E57" s="17" t="s">
        <v>155</v>
      </c>
      <c r="F57" s="32" t="s">
        <v>27</v>
      </c>
      <c r="G57" s="17" t="s">
        <v>27</v>
      </c>
      <c r="H57" s="31"/>
    </row>
    <row r="58" spans="1:8" ht="14.4" customHeight="1" thickBot="1" x14ac:dyDescent="0.3">
      <c r="A58" s="51" t="s">
        <v>38</v>
      </c>
      <c r="B58" s="12">
        <v>22</v>
      </c>
      <c r="C58" s="35">
        <v>34</v>
      </c>
      <c r="D58" s="33">
        <v>32</v>
      </c>
      <c r="E58" s="14">
        <v>193</v>
      </c>
      <c r="F58" s="15">
        <v>0</v>
      </c>
      <c r="G58" s="14">
        <v>0</v>
      </c>
      <c r="H58" s="31"/>
    </row>
    <row r="59" spans="1:8" ht="14.4" customHeight="1" x14ac:dyDescent="0.25">
      <c r="A59" s="71" t="s">
        <v>14</v>
      </c>
      <c r="B59" s="73" t="s">
        <v>19</v>
      </c>
      <c r="C59" s="74"/>
      <c r="D59" s="75" t="s">
        <v>20</v>
      </c>
      <c r="E59" s="75"/>
      <c r="F59" s="73" t="s">
        <v>21</v>
      </c>
      <c r="G59" s="74"/>
    </row>
    <row r="60" spans="1:8" ht="15" customHeight="1" thickBot="1" x14ac:dyDescent="0.3">
      <c r="A60" s="72"/>
      <c r="B60" s="6" t="s">
        <v>39</v>
      </c>
      <c r="C60" s="8" t="s">
        <v>40</v>
      </c>
      <c r="D60" s="9" t="s">
        <v>39</v>
      </c>
      <c r="E60" s="7" t="s">
        <v>40</v>
      </c>
      <c r="F60" s="6" t="s">
        <v>39</v>
      </c>
      <c r="G60" s="8" t="s">
        <v>40</v>
      </c>
      <c r="H60" s="31"/>
    </row>
    <row r="61" spans="1:8" ht="14.4" customHeight="1" x14ac:dyDescent="0.25">
      <c r="A61" s="50" t="s">
        <v>37</v>
      </c>
      <c r="B61" s="11" t="s">
        <v>100</v>
      </c>
      <c r="C61" s="44" t="s">
        <v>157</v>
      </c>
      <c r="D61" s="32" t="s">
        <v>101</v>
      </c>
      <c r="E61" s="45" t="s">
        <v>158</v>
      </c>
      <c r="F61" s="32" t="s">
        <v>102</v>
      </c>
      <c r="G61" s="45" t="s">
        <v>27</v>
      </c>
    </row>
    <row r="62" spans="1:8" ht="14.4" customHeight="1" thickBot="1" x14ac:dyDescent="0.3">
      <c r="A62" s="51" t="s">
        <v>38</v>
      </c>
      <c r="B62" s="12">
        <v>19</v>
      </c>
      <c r="C62" s="35">
        <v>10</v>
      </c>
      <c r="D62" s="33">
        <v>29</v>
      </c>
      <c r="E62" s="16">
        <v>63</v>
      </c>
      <c r="F62" s="33">
        <v>1</v>
      </c>
      <c r="G62" s="16">
        <v>0</v>
      </c>
    </row>
    <row r="63" spans="1:8" ht="14.4" customHeight="1" x14ac:dyDescent="0.25">
      <c r="A63" s="71" t="s">
        <v>15</v>
      </c>
      <c r="B63" s="73" t="s">
        <v>19</v>
      </c>
      <c r="C63" s="74"/>
      <c r="D63" s="75" t="s">
        <v>20</v>
      </c>
      <c r="E63" s="75"/>
      <c r="F63" s="73" t="s">
        <v>21</v>
      </c>
      <c r="G63" s="74"/>
    </row>
    <row r="64" spans="1:8" ht="15" customHeight="1" thickBot="1" x14ac:dyDescent="0.3">
      <c r="A64" s="72"/>
      <c r="B64" s="6" t="s">
        <v>39</v>
      </c>
      <c r="C64" s="8" t="s">
        <v>40</v>
      </c>
      <c r="D64" s="9" t="s">
        <v>39</v>
      </c>
      <c r="E64" s="7" t="s">
        <v>40</v>
      </c>
      <c r="F64" s="6" t="s">
        <v>39</v>
      </c>
      <c r="G64" s="8" t="s">
        <v>40</v>
      </c>
    </row>
    <row r="65" spans="1:8" ht="14.4" customHeight="1" x14ac:dyDescent="0.25">
      <c r="A65" s="50" t="s">
        <v>37</v>
      </c>
      <c r="B65" s="46" t="s">
        <v>162</v>
      </c>
      <c r="C65" s="44" t="s">
        <v>161</v>
      </c>
      <c r="D65" s="47" t="s">
        <v>160</v>
      </c>
      <c r="E65" s="45" t="s">
        <v>159</v>
      </c>
      <c r="F65" s="47" t="s">
        <v>27</v>
      </c>
      <c r="G65" s="45" t="s">
        <v>27</v>
      </c>
      <c r="H65" s="31"/>
    </row>
    <row r="66" spans="1:8" ht="14.4" customHeight="1" thickBot="1" x14ac:dyDescent="0.3">
      <c r="A66" s="51" t="s">
        <v>38</v>
      </c>
      <c r="B66" s="12">
        <v>22</v>
      </c>
      <c r="C66" s="35">
        <v>11</v>
      </c>
      <c r="D66" s="33">
        <v>50</v>
      </c>
      <c r="E66" s="16">
        <v>552</v>
      </c>
      <c r="F66" s="33">
        <v>0</v>
      </c>
      <c r="G66" s="16">
        <v>0</v>
      </c>
    </row>
    <row r="67" spans="1:8" ht="14.4" customHeight="1" x14ac:dyDescent="0.25">
      <c r="A67" s="71" t="s">
        <v>76</v>
      </c>
      <c r="B67" s="73" t="s">
        <v>19</v>
      </c>
      <c r="C67" s="74"/>
      <c r="D67" s="75" t="s">
        <v>20</v>
      </c>
      <c r="E67" s="75"/>
      <c r="F67" s="73" t="s">
        <v>21</v>
      </c>
      <c r="G67" s="74"/>
    </row>
    <row r="68" spans="1:8" ht="15.6" customHeight="1" thickBot="1" x14ac:dyDescent="0.3">
      <c r="A68" s="82"/>
      <c r="B68" s="6" t="s">
        <v>39</v>
      </c>
      <c r="C68" s="8" t="s">
        <v>40</v>
      </c>
      <c r="D68" s="9" t="s">
        <v>39</v>
      </c>
      <c r="E68" s="7" t="s">
        <v>40</v>
      </c>
      <c r="F68" s="6" t="s">
        <v>39</v>
      </c>
      <c r="G68" s="8" t="s">
        <v>40</v>
      </c>
    </row>
    <row r="69" spans="1:8" ht="14.4" customHeight="1" x14ac:dyDescent="0.25">
      <c r="A69" s="52" t="s">
        <v>41</v>
      </c>
      <c r="B69" s="46" t="s">
        <v>78</v>
      </c>
      <c r="C69" s="48" t="s">
        <v>87</v>
      </c>
      <c r="D69" s="47" t="s">
        <v>79</v>
      </c>
      <c r="E69" s="45" t="s">
        <v>163</v>
      </c>
      <c r="F69" s="47" t="s">
        <v>27</v>
      </c>
      <c r="G69" s="45" t="s">
        <v>27</v>
      </c>
    </row>
    <row r="70" spans="1:8" ht="14.4" customHeight="1" thickBot="1" x14ac:dyDescent="0.3">
      <c r="A70" s="53" t="s">
        <v>38</v>
      </c>
      <c r="B70" s="12">
        <v>6</v>
      </c>
      <c r="C70" s="35">
        <v>16</v>
      </c>
      <c r="D70" s="33">
        <v>4</v>
      </c>
      <c r="E70" s="16">
        <v>28</v>
      </c>
      <c r="F70" s="33">
        <v>0</v>
      </c>
      <c r="G70" s="16">
        <v>0</v>
      </c>
    </row>
    <row r="71" spans="1:8" ht="14.4" customHeight="1" x14ac:dyDescent="0.25">
      <c r="A71" s="83" t="s">
        <v>94</v>
      </c>
      <c r="B71" s="73" t="s">
        <v>19</v>
      </c>
      <c r="C71" s="74"/>
      <c r="D71" s="75" t="s">
        <v>20</v>
      </c>
      <c r="E71" s="75"/>
      <c r="F71" s="73" t="s">
        <v>21</v>
      </c>
      <c r="G71" s="74"/>
    </row>
    <row r="72" spans="1:8" ht="14.4" thickBot="1" x14ac:dyDescent="0.3">
      <c r="A72" s="83"/>
      <c r="B72" s="6" t="s">
        <v>39</v>
      </c>
      <c r="C72" s="8" t="s">
        <v>40</v>
      </c>
      <c r="D72" s="9" t="s">
        <v>39</v>
      </c>
      <c r="E72" s="7" t="s">
        <v>40</v>
      </c>
      <c r="F72" s="6" t="s">
        <v>39</v>
      </c>
      <c r="G72" s="8" t="s">
        <v>40</v>
      </c>
    </row>
    <row r="73" spans="1:8" x14ac:dyDescent="0.25">
      <c r="A73" s="50" t="s">
        <v>37</v>
      </c>
      <c r="B73" s="32" t="s">
        <v>164</v>
      </c>
      <c r="C73" s="34" t="s">
        <v>165</v>
      </c>
      <c r="D73" s="32" t="s">
        <v>166</v>
      </c>
      <c r="E73" s="45" t="s">
        <v>167</v>
      </c>
      <c r="F73" s="32" t="s">
        <v>27</v>
      </c>
      <c r="G73" s="45" t="s">
        <v>27</v>
      </c>
    </row>
    <row r="74" spans="1:8" ht="14.4" thickBot="1" x14ac:dyDescent="0.3">
      <c r="A74" s="51" t="s">
        <v>38</v>
      </c>
      <c r="B74" s="15">
        <v>5</v>
      </c>
      <c r="C74" s="35">
        <v>26</v>
      </c>
      <c r="D74" s="33">
        <v>24</v>
      </c>
      <c r="E74" s="16">
        <v>647</v>
      </c>
      <c r="F74" s="33">
        <v>0</v>
      </c>
      <c r="G74" s="16">
        <v>0</v>
      </c>
    </row>
    <row r="75" spans="1:8" x14ac:dyDescent="0.25">
      <c r="A75" s="84" t="s">
        <v>88</v>
      </c>
      <c r="B75" s="73" t="s">
        <v>19</v>
      </c>
      <c r="C75" s="74"/>
      <c r="D75" s="75" t="s">
        <v>20</v>
      </c>
      <c r="E75" s="75"/>
      <c r="F75" s="73" t="s">
        <v>21</v>
      </c>
      <c r="G75" s="74"/>
    </row>
    <row r="76" spans="1:8" ht="14.4" thickBot="1" x14ac:dyDescent="0.3">
      <c r="A76" s="85"/>
      <c r="B76" s="6" t="s">
        <v>39</v>
      </c>
      <c r="C76" s="8" t="s">
        <v>40</v>
      </c>
      <c r="D76" s="9" t="s">
        <v>39</v>
      </c>
      <c r="E76" s="7" t="s">
        <v>40</v>
      </c>
      <c r="F76" s="6" t="s">
        <v>39</v>
      </c>
      <c r="G76" s="8" t="s">
        <v>40</v>
      </c>
    </row>
    <row r="77" spans="1:8" x14ac:dyDescent="0.25">
      <c r="A77" s="50" t="s">
        <v>37</v>
      </c>
      <c r="B77" s="47" t="s">
        <v>103</v>
      </c>
      <c r="C77" s="48" t="s">
        <v>27</v>
      </c>
      <c r="D77" s="47" t="s">
        <v>27</v>
      </c>
      <c r="E77" s="49" t="s">
        <v>104</v>
      </c>
      <c r="F77" s="47" t="s">
        <v>27</v>
      </c>
      <c r="G77" s="49" t="s">
        <v>27</v>
      </c>
    </row>
    <row r="78" spans="1:8" ht="14.4" thickBot="1" x14ac:dyDescent="0.3">
      <c r="A78" s="51" t="s">
        <v>38</v>
      </c>
      <c r="B78" s="15">
        <v>2</v>
      </c>
      <c r="C78" s="35">
        <v>0</v>
      </c>
      <c r="D78" s="15">
        <v>0</v>
      </c>
      <c r="E78" s="16">
        <v>4</v>
      </c>
      <c r="F78" s="15">
        <v>0</v>
      </c>
      <c r="G78" s="16">
        <v>0</v>
      </c>
    </row>
  </sheetData>
  <mergeCells count="78">
    <mergeCell ref="A71:A72"/>
    <mergeCell ref="A75:A76"/>
    <mergeCell ref="B71:C71"/>
    <mergeCell ref="D71:E71"/>
    <mergeCell ref="F71:G71"/>
    <mergeCell ref="B75:C75"/>
    <mergeCell ref="D75:E75"/>
    <mergeCell ref="F75:G75"/>
    <mergeCell ref="B67:C67"/>
    <mergeCell ref="D67:E67"/>
    <mergeCell ref="F67:G67"/>
    <mergeCell ref="A67:A68"/>
    <mergeCell ref="A15:A16"/>
    <mergeCell ref="B15:C15"/>
    <mergeCell ref="D15:E15"/>
    <mergeCell ref="F15:G15"/>
    <mergeCell ref="A19:A20"/>
    <mergeCell ref="B19:C19"/>
    <mergeCell ref="D19:E19"/>
    <mergeCell ref="F19:G19"/>
    <mergeCell ref="A27:A28"/>
    <mergeCell ref="B27:C27"/>
    <mergeCell ref="D27:E27"/>
    <mergeCell ref="F27:G27"/>
    <mergeCell ref="A1:E1"/>
    <mergeCell ref="A2:G2"/>
    <mergeCell ref="A3:A4"/>
    <mergeCell ref="B3:C3"/>
    <mergeCell ref="D3:E3"/>
    <mergeCell ref="F3:G3"/>
    <mergeCell ref="A7:A8"/>
    <mergeCell ref="B7:C7"/>
    <mergeCell ref="D7:E7"/>
    <mergeCell ref="F7:G7"/>
    <mergeCell ref="A11:A12"/>
    <mergeCell ref="B11:C11"/>
    <mergeCell ref="D11:E11"/>
    <mergeCell ref="F11:G11"/>
    <mergeCell ref="A23:A24"/>
    <mergeCell ref="B23:C23"/>
    <mergeCell ref="D23:E23"/>
    <mergeCell ref="F23:G23"/>
    <mergeCell ref="A31:A32"/>
    <mergeCell ref="B31:C31"/>
    <mergeCell ref="D31:E31"/>
    <mergeCell ref="F31:G31"/>
    <mergeCell ref="A35:A36"/>
    <mergeCell ref="B35:C35"/>
    <mergeCell ref="D35:E35"/>
    <mergeCell ref="F35:G35"/>
    <mergeCell ref="A39:A40"/>
    <mergeCell ref="B39:C39"/>
    <mergeCell ref="D39:E39"/>
    <mergeCell ref="F39:G39"/>
    <mergeCell ref="A43:A44"/>
    <mergeCell ref="B43:C43"/>
    <mergeCell ref="D43:E43"/>
    <mergeCell ref="F43:G43"/>
    <mergeCell ref="A55:A56"/>
    <mergeCell ref="B55:C55"/>
    <mergeCell ref="D55:E55"/>
    <mergeCell ref="F55:G55"/>
    <mergeCell ref="A47:A48"/>
    <mergeCell ref="B47:C47"/>
    <mergeCell ref="D47:E47"/>
    <mergeCell ref="F47:G47"/>
    <mergeCell ref="A51:A52"/>
    <mergeCell ref="B51:C51"/>
    <mergeCell ref="D51:E51"/>
    <mergeCell ref="F51:G51"/>
    <mergeCell ref="A59:A60"/>
    <mergeCell ref="B59:C59"/>
    <mergeCell ref="D59:E59"/>
    <mergeCell ref="F59:G59"/>
    <mergeCell ref="A63:A64"/>
    <mergeCell ref="B63:C63"/>
    <mergeCell ref="D63:E63"/>
    <mergeCell ref="F63:G63"/>
  </mergeCells>
  <pageMargins left="0.7" right="0.7" top="0.75" bottom="0.75" header="0.3" footer="0.3"/>
  <pageSetup paperSize="9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Outstanding War Bonds</vt:lpstr>
      <vt:lpstr>Purchase of War Bonds</vt:lpstr>
      <vt:lpstr>'Outstanding War Bonds'!Область_друку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Воронова Ірина Петрівна</dc:creator>
  <cp:lastModifiedBy>Котлярова Оксана Олексіївна</cp:lastModifiedBy>
  <cp:lastPrinted>2022-07-11T12:03:52Z</cp:lastPrinted>
  <dcterms:created xsi:type="dcterms:W3CDTF">2022-04-07T15:24:42Z</dcterms:created>
  <dcterms:modified xsi:type="dcterms:W3CDTF">2022-08-09T15:48:10Z</dcterms:modified>
</cp:coreProperties>
</file>