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ml.chartshapes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5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4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5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6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7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9.xml" ContentType="application/vnd.openxmlformats-officedocument.drawingml.chartshapes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1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4.xml" ContentType="application/vnd.openxmlformats-officedocument.drawing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5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6.xml" ContentType="application/vnd.openxmlformats-officedocument.drawing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7.xml" ContentType="application/vnd.openxmlformats-officedocument.drawing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8.xml" ContentType="application/vnd.openxmlformats-officedocument.drawing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9.xml" ContentType="application/vnd.openxmlformats-officedocument.drawing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2.xml" ContentType="application/vnd.openxmlformats-officedocument.drawing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3.xml" ContentType="application/vnd.openxmlformats-officedocument.drawing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4.xml" ContentType="application/vnd.openxmlformats-officedocument.drawingml.chartshapes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7.xml" ContentType="application/vnd.openxmlformats-officedocument.drawingml.chartshapes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0.xml" ContentType="application/vnd.openxmlformats-officedocument.drawing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1.xml" ContentType="application/vnd.openxmlformats-officedocument.drawing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2.xml" ContentType="application/vnd.openxmlformats-officedocument.drawing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3.xml" ContentType="application/vnd.openxmlformats-officedocument.drawing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4.xml" ContentType="application/vnd.openxmlformats-officedocument.drawingml.chartshapes+xml"/>
  <Override PartName="/xl/charts/chart93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94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77.xml" ContentType="application/vnd.openxmlformats-officedocument.drawingml.chartshapes+xml"/>
  <Override PartName="/xl/charts/chart95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7_3q24\xls\"/>
    </mc:Choice>
  </mc:AlternateContent>
  <bookViews>
    <workbookView xWindow="-108" yWindow="-108" windowWidth="23256" windowHeight="13896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66" r:id="rId6"/>
    <sheet name="6" sheetId="167" r:id="rId7"/>
    <sheet name="7" sheetId="168" r:id="rId8"/>
    <sheet name="8" sheetId="169" r:id="rId9"/>
    <sheet name="9" sheetId="170" r:id="rId10"/>
    <sheet name="10" sheetId="171" r:id="rId11"/>
    <sheet name="11" sheetId="172" r:id="rId12"/>
    <sheet name="12" sheetId="173" r:id="rId13"/>
    <sheet name="13" sheetId="174" r:id="rId14"/>
    <sheet name="14" sheetId="175" r:id="rId15"/>
    <sheet name="15" sheetId="176" r:id="rId16"/>
    <sheet name="16" sheetId="177" r:id="rId17"/>
    <sheet name="17" sheetId="178" r:id="rId18"/>
    <sheet name="18" sheetId="179" r:id="rId19"/>
    <sheet name="19" sheetId="180" r:id="rId20"/>
    <sheet name="20" sheetId="181" r:id="rId21"/>
    <sheet name="21" sheetId="182" r:id="rId22"/>
    <sheet name="22" sheetId="183" r:id="rId23"/>
    <sheet name="23" sheetId="184" r:id="rId24"/>
    <sheet name="24" sheetId="185" r:id="rId25"/>
    <sheet name="25" sheetId="186" r:id="rId26"/>
    <sheet name="26" sheetId="187" r:id="rId27"/>
    <sheet name="27" sheetId="188" r:id="rId28"/>
    <sheet name="28" sheetId="189" r:id="rId29"/>
    <sheet name="29" sheetId="190" r:id="rId30"/>
    <sheet name="30" sheetId="191" r:id="rId31"/>
    <sheet name="31" sheetId="72" r:id="rId32"/>
    <sheet name="32" sheetId="73" r:id="rId33"/>
    <sheet name="33" sheetId="104" r:id="rId34"/>
    <sheet name="34" sheetId="158" r:id="rId35"/>
    <sheet name="35" sheetId="106" r:id="rId36"/>
    <sheet name="36" sheetId="107" r:id="rId37"/>
    <sheet name="37" sheetId="122" r:id="rId38"/>
    <sheet name="38" sheetId="108" r:id="rId39"/>
    <sheet name="39" sheetId="109" r:id="rId40"/>
    <sheet name="40" sheetId="165" r:id="rId41"/>
    <sheet name="41" sheetId="160" r:id="rId42"/>
    <sheet name="42" sheetId="161" r:id="rId43"/>
    <sheet name="43" sheetId="84" r:id="rId44"/>
    <sheet name="44" sheetId="103" r:id="rId45"/>
    <sheet name="45" sheetId="114" r:id="rId46"/>
    <sheet name="46" sheetId="115" r:id="rId47"/>
    <sheet name="47" sheetId="162" r:id="rId48"/>
    <sheet name="48" sheetId="163" r:id="rId49"/>
    <sheet name="ABR" sheetId="154" r:id="rId50"/>
  </sheets>
  <externalReferences>
    <externalReference r:id="rId5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87" l="1"/>
  <c r="P11" i="187"/>
  <c r="R6" i="172" l="1"/>
  <c r="R9" i="172" s="1"/>
  <c r="R5" i="172"/>
  <c r="R4" i="172"/>
  <c r="Y12" i="109" l="1"/>
  <c r="Y11" i="109"/>
  <c r="X14" i="109"/>
  <c r="Y11" i="162" l="1"/>
  <c r="Y12" i="162"/>
  <c r="Y13" i="162"/>
  <c r="Y14" i="162"/>
  <c r="Y15" i="162"/>
  <c r="Y10" i="162"/>
  <c r="W17" i="162"/>
  <c r="X17" i="162"/>
  <c r="V17" i="162"/>
  <c r="O14" i="84" l="1"/>
  <c r="P14" i="84"/>
  <c r="N14" i="84"/>
  <c r="C12" i="130"/>
  <c r="B10" i="130"/>
  <c r="C46" i="130"/>
  <c r="B44" i="130"/>
  <c r="C4" i="130"/>
  <c r="C8" i="130"/>
  <c r="B20" i="130"/>
  <c r="B33" i="130"/>
  <c r="C48" i="130"/>
  <c r="B24" i="130"/>
  <c r="C39" i="130"/>
  <c r="C2" i="130"/>
  <c r="B49" i="130"/>
  <c r="B15" i="130"/>
  <c r="B23" i="130"/>
  <c r="B47" i="130"/>
  <c r="C15" i="130"/>
  <c r="C47" i="130"/>
  <c r="B43" i="130"/>
  <c r="C13" i="130"/>
  <c r="B14" i="130"/>
  <c r="C26" i="130"/>
  <c r="B37" i="130"/>
  <c r="B5" i="130"/>
  <c r="C29" i="130"/>
  <c r="C17" i="130"/>
  <c r="C32" i="130"/>
  <c r="B21" i="130"/>
  <c r="B4" i="130"/>
  <c r="B30" i="130"/>
  <c r="B11" i="130"/>
  <c r="B35" i="130"/>
  <c r="C35" i="130"/>
  <c r="B28" i="130"/>
  <c r="C25" i="130"/>
  <c r="C24" i="130"/>
  <c r="C42" i="130"/>
  <c r="B38" i="130"/>
  <c r="C38" i="130"/>
  <c r="C31" i="130"/>
  <c r="C5" i="130"/>
  <c r="B8" i="130"/>
  <c r="C9" i="130"/>
  <c r="B27" i="130"/>
  <c r="B48" i="130"/>
  <c r="C11" i="130"/>
  <c r="C33" i="130"/>
  <c r="B19" i="130"/>
  <c r="B16" i="130"/>
  <c r="C41" i="130"/>
  <c r="B42" i="130"/>
  <c r="B46" i="130"/>
  <c r="B26" i="130"/>
  <c r="B39" i="130"/>
  <c r="C16" i="130"/>
  <c r="C43" i="130"/>
  <c r="C27" i="130"/>
  <c r="C7" i="130"/>
  <c r="C14" i="130"/>
  <c r="C28" i="130"/>
  <c r="B13" i="130"/>
  <c r="B12" i="130"/>
  <c r="B34" i="130"/>
  <c r="C34" i="130"/>
  <c r="B6" i="130"/>
  <c r="B41" i="130"/>
  <c r="B3" i="130"/>
  <c r="C19" i="130"/>
  <c r="B9" i="130"/>
  <c r="C45" i="130"/>
  <c r="C49" i="130"/>
  <c r="C44" i="130"/>
  <c r="B45" i="130"/>
  <c r="C10" i="130"/>
  <c r="C22" i="130"/>
  <c r="C20" i="130"/>
  <c r="B29" i="130"/>
  <c r="B32" i="130"/>
  <c r="B18" i="130"/>
  <c r="B22" i="130"/>
  <c r="B36" i="130"/>
  <c r="B7" i="130"/>
  <c r="C18" i="130"/>
  <c r="C21" i="130"/>
  <c r="B40" i="130"/>
  <c r="C23" i="130"/>
  <c r="C6" i="130"/>
  <c r="C40" i="130"/>
  <c r="B31" i="130"/>
  <c r="B17" i="130"/>
  <c r="C37" i="130"/>
  <c r="B25" i="130"/>
  <c r="C3" i="130"/>
  <c r="B2" i="130"/>
  <c r="C36" i="130"/>
  <c r="C30" i="130"/>
</calcChain>
</file>

<file path=xl/sharedStrings.xml><?xml version="1.0" encoding="utf-8"?>
<sst xmlns="http://schemas.openxmlformats.org/spreadsheetml/2006/main" count="1800" uniqueCount="588">
  <si>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</si>
  <si>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</si>
  <si>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</si>
  <si>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</si>
  <si>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</si>
  <si>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</si>
  <si>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</si>
  <si>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</si>
  <si>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</si>
  <si>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</si>
  <si>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</si>
  <si>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</si>
  <si>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</si>
  <si>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</si>
  <si>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</si>
  <si>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</si>
  <si>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</si>
  <si>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</si>
  <si>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</si>
  <si>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</si>
  <si>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</si>
  <si>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</si>
  <si>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</si>
  <si>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</si>
  <si>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</si>
  <si>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</si>
  <si>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</si>
  <si>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</si>
  <si>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</si>
  <si>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</si>
  <si>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</si>
  <si>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</si>
  <si>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</si>
  <si>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</si>
  <si>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</si>
  <si>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</si>
  <si>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</si>
  <si>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</si>
  <si>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</si>
  <si>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</si>
  <si>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</si>
  <si>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</si>
  <si>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</si>
  <si>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</si>
  <si>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</si>
  <si>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</si>
  <si>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</si>
  <si>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</si>
  <si>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</si>
  <si>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</si>
  <si>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</si>
  <si>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</si>
  <si>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</si>
  <si>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</si>
  <si>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</si>
  <si>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</si>
  <si>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</si>
  <si>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</si>
  <si>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</si>
  <si>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</si>
  <si>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</si>
  <si>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</si>
  <si>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</si>
  <si>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</si>
  <si>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</si>
  <si>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</si>
  <si>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</si>
  <si>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</si>
  <si>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</si>
  <si>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</si>
  <si>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</si>
  <si>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</si>
  <si>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</si>
  <si>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Q1.21</t>
  </si>
  <si>
    <t>І.21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</si>
  <si>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</si>
  <si>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</si>
  <si>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</si>
  <si>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</si>
  <si>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</si>
  <si>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</si>
  <si>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</si>
  <si>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</si>
  <si>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</si>
  <si>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</si>
  <si>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</si>
  <si>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</si>
  <si>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</si>
  <si>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</si>
  <si>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</si>
  <si>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</si>
  <si>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Legal entity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</si>
  <si>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</si>
  <si>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</si>
  <si>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</si>
  <si>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</si>
  <si>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</si>
  <si>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</si>
  <si>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</si>
  <si>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</si>
  <si>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</si>
  <si>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</si>
  <si>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</si>
  <si>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</si>
  <si>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</si>
  <si>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</si>
  <si>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</si>
  <si>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</si>
  <si>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</si>
  <si>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</si>
  <si>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</si>
  <si>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</si>
  <si>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</si>
  <si>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</si>
  <si>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</si>
  <si>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</si>
  <si>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</si>
  <si>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</si>
  <si>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</si>
  <si>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</si>
  <si>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</si>
  <si>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</si>
  <si>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</si>
  <si>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</si>
  <si>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</si>
  <si>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</si>
  <si>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</si>
  <si>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</si>
  <si>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</si>
  <si>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</si>
  <si>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</si>
  <si>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</si>
  <si>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</si>
  <si>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</si>
  <si>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</si>
  <si>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</si>
  <si>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</si>
  <si>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</si>
  <si>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</si>
  <si>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</si>
  <si>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</si>
  <si>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</si>
  <si>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</si>
  <si>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</si>
  <si>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</si>
  <si>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</si>
  <si>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</si>
  <si>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</si>
  <si>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</si>
  <si>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</si>
  <si>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</si>
  <si>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</si>
  <si>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</si>
  <si>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</si>
  <si>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</si>
  <si>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</si>
  <si>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</si>
  <si>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</si>
  <si>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</si>
  <si>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</si>
  <si>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</si>
  <si>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</si>
  <si>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Q3.21</t>
  </si>
  <si>
    <t>Q2.24</t>
  </si>
  <si>
    <t>ІІ.24</t>
  </si>
  <si>
    <t>Jan–Jun 2023</t>
  </si>
  <si>
    <t>Jan–Jun 2024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</si>
  <si>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</si>
  <si>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</si>
  <si>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</si>
  <si>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</si>
  <si>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</si>
  <si>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</si>
  <si>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</si>
  <si>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</si>
  <si>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</si>
  <si>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</si>
  <si>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</si>
  <si>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</si>
  <si>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</si>
  <si>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</si>
  <si>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</si>
  <si>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</si>
  <si>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</si>
  <si>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</si>
  <si>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</si>
  <si>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</si>
  <si>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</si>
  <si>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</si>
  <si>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</si>
  <si>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</si>
  <si>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</si>
  <si>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</si>
  <si>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</si>
  <si>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</si>
  <si>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</si>
  <si>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>* Since January 1, 2024, LE-lessors acquired the status of a financial company.</t>
  </si>
  <si>
    <t>Until January 1, 2024, the gray column shows the grouped obligations of the institutions.</t>
  </si>
  <si>
    <t xml:space="preserve">By quantity </t>
  </si>
  <si>
    <t>Electronic document form</t>
  </si>
  <si>
    <t>Classical factoring</t>
  </si>
  <si>
    <t>Other factoring</t>
  </si>
  <si>
    <t>Administrative costs</t>
  </si>
  <si>
    <t>Страховики життя</t>
  </si>
  <si>
    <t>Ризикові страховики</t>
  </si>
  <si>
    <t>КАСКО</t>
  </si>
  <si>
    <t>ОСЦПВ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</si>
  <si>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</si>
  <si>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</si>
  <si>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</si>
  <si>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</si>
  <si>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</si>
  <si>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</si>
  <si>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</si>
  <si>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</si>
  <si>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</si>
  <si>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</si>
  <si>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</si>
  <si>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</si>
  <si>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</si>
  <si>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</si>
  <si>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</si>
  <si>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</si>
  <si>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</si>
  <si>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</si>
  <si>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</si>
  <si>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</si>
  <si>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</si>
  <si>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</si>
  <si>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</si>
  <si>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</si>
  <si>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</si>
  <si>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</si>
  <si>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</si>
  <si>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</si>
  <si>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</si>
  <si>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loss ratio збільшений на співвідношення суми комісійних винагород, аквізиційних витрат, податку на дохід, комісійних доходів від інших страховиків та перестраховиків, податків під час здійснення операцій з перестрахування з перестраховиками-нерезидентами та зміни обсягу коштів в МТСБУ до чистих зароблених премій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</si>
  <si>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</si>
  <si>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</si>
  <si>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</si>
  <si>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вимог до перестраховика до чистих зароблених премій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</si>
  <si>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</si>
  <si>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</si>
  <si>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</si>
  <si>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</si>
  <si>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</si>
  <si>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</si>
  <si>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</si>
  <si>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</si>
  <si>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</si>
  <si>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</si>
  <si>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</si>
  <si>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</si>
  <si>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</si>
  <si>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</si>
  <si>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</si>
  <si>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</si>
  <si>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</si>
  <si>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</si>
  <si>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</si>
  <si>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</si>
  <si>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</si>
  <si>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</si>
  <si>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Income from fin. services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</si>
  <si>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</si>
  <si>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</si>
  <si>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</si>
  <si>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</si>
  <si>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</si>
  <si>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</si>
  <si>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Shares of finance companies’ loan agreements concluded during the quarter, by way of conclusion</t>
  </si>
  <si>
    <t>Income from collateral selling</t>
  </si>
  <si>
    <t>Provisions</t>
  </si>
  <si>
    <t>Financial sector asset structure, UAH billions</t>
  </si>
  <si>
    <t>Net profit or loss of non-bank financial services providers, UAH millions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</si>
  <si>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</si>
  <si>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</si>
  <si>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</si>
  <si>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</si>
  <si>
    <t>Січень–вересень 2023</t>
  </si>
  <si>
    <t>Січень–вересень 2024</t>
  </si>
  <si>
    <t>Q3.24</t>
  </si>
  <si>
    <t>IIІ.24</t>
  </si>
  <si>
    <t>IIІ.23</t>
  </si>
  <si>
    <t>Q2.21</t>
  </si>
  <si>
    <t>Q4.21</t>
  </si>
  <si>
    <t>Q2.22</t>
  </si>
  <si>
    <t>ІІ.21</t>
  </si>
  <si>
    <t>IIІ.21</t>
  </si>
  <si>
    <t>IV.21</t>
  </si>
  <si>
    <t>ІІ.22</t>
  </si>
  <si>
    <t>IIІ.22</t>
  </si>
  <si>
    <t>III.24</t>
  </si>
  <si>
    <t>ІІІ.24</t>
  </si>
  <si>
    <t>Частка кредитів, заставою за якими є автомобілі, нерухомість та інші види активів, становить 1.32%.</t>
  </si>
  <si>
    <t>The share of loans secured with cars, real estate, and other assets is 1.32%.</t>
  </si>
  <si>
    <t>Обсяг активів страховиків життя та їхня кількість, млрд грн</t>
  </si>
  <si>
    <t>Number of life insurers and their assets, UAH billions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</si>
  <si>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технічних резервів.</t>
  </si>
  <si>
    <t>Reporting under IFRS</t>
  </si>
  <si>
    <t>Reporting under regulatory requirements*</t>
  </si>
  <si>
    <t>Звітність за МСФЗ</t>
  </si>
  <si>
    <t>Регуляторна звітність*</t>
  </si>
  <si>
    <t>12.22</t>
  </si>
  <si>
    <t>12.23</t>
  </si>
  <si>
    <t>03.24</t>
  </si>
  <si>
    <t>06.24</t>
  </si>
  <si>
    <t>09.24</t>
  </si>
  <si>
    <t>Assets</t>
  </si>
  <si>
    <t>Активи</t>
  </si>
  <si>
    <t>Number of insurers (r.h.s.)</t>
  </si>
  <si>
    <t>Кількість компаній (п. ш.)</t>
  </si>
  <si>
    <t>Обсяг активів ризикових страховиків та їхня кількість, млрд грн</t>
  </si>
  <si>
    <t>Number of non-life insurers and their assets, UAH billions</t>
  </si>
  <si>
    <t>Assets of insurers that left the market in Q1.2024</t>
  </si>
  <si>
    <t>Активи компаній, що покинули ринок у І кв. 2024 року</t>
  </si>
  <si>
    <t>Структура активів та пасивів* страховиків життя</t>
  </si>
  <si>
    <t>Assets and liabilities* of life insurers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</si>
  <si>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
** Технічні резерви за договорами вихідного перестрахування</t>
  </si>
  <si>
    <t>Equity and Liabilities</t>
  </si>
  <si>
    <t xml:space="preserve">* Regulatory reporting data reflect the amount of assets and liabilities of an insurer, including the amount of certain components according to prudential requirements, primarily reserves.
</t>
  </si>
  <si>
    <t>Пасиви</t>
  </si>
  <si>
    <t>Real estate</t>
  </si>
  <si>
    <t>Нерухоме майно</t>
  </si>
  <si>
    <t>Bonds</t>
  </si>
  <si>
    <t>Облігації</t>
  </si>
  <si>
    <t>Reinsurance claims</t>
  </si>
  <si>
    <t>Резерви перестрахування**</t>
  </si>
  <si>
    <t>Balances at MTIBU*</t>
  </si>
  <si>
    <t>Залишки в МТСБУ</t>
  </si>
  <si>
    <t>Current accounts and cash</t>
  </si>
  <si>
    <t>Поточні рахунки та готівка</t>
  </si>
  <si>
    <t>Deposits</t>
  </si>
  <si>
    <t>Депозити</t>
  </si>
  <si>
    <t>Matching reserve</t>
  </si>
  <si>
    <t>Резерв узгодження</t>
  </si>
  <si>
    <t>Insurance reserves</t>
  </si>
  <si>
    <t>Технічні резерви</t>
  </si>
  <si>
    <t>Структура активів та пасивів* ризикових страховиків</t>
  </si>
  <si>
    <t>Assets and liabilities* of non-life insurers</t>
  </si>
  <si>
    <t>Technical reserves</t>
  </si>
  <si>
    <t>Структура прийнятних активів на покриття технічних резервів страховиків станом на 1 жовтня 2024 року, млрд грн</t>
  </si>
  <si>
    <t>Structure of assets eligible to cover insurers’ technical provisions as of 1 October 2024, UAH billions</t>
  </si>
  <si>
    <t>** Технічні резерви за договорами вихідного перестрахування</t>
  </si>
  <si>
    <t>Life insurers</t>
  </si>
  <si>
    <t>Non-life insurers</t>
  </si>
  <si>
    <t>Deposits at banks</t>
  </si>
  <si>
    <t>Грошові кошти в банках</t>
  </si>
  <si>
    <t>Government securities</t>
  </si>
  <si>
    <t>Державні цінні папери</t>
  </si>
  <si>
    <t>Резерви перестрахування*</t>
  </si>
  <si>
    <t>Balances at MTIBU</t>
  </si>
  <si>
    <t xml:space="preserve">Залишок коштів у МТСБУ </t>
  </si>
  <si>
    <t>Інші</t>
  </si>
  <si>
    <t>Премії та рівень виплат за видами страхування, млрд грн</t>
  </si>
  <si>
    <t xml:space="preserve">Premiums and ratios of claims paid by type of insurance, 
UAH billions
</t>
  </si>
  <si>
    <t>ІII.21</t>
  </si>
  <si>
    <t>ІII.22</t>
  </si>
  <si>
    <t>ІII.23</t>
  </si>
  <si>
    <t>ІII.24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</si>
  <si>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</si>
  <si>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</si>
  <si>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</si>
  <si>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</si>
  <si>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</si>
  <si>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</si>
  <si>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</si>
  <si>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</si>
  <si>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Премії, належні перестраховикам, рівень виплат та коефіцієнт утримання, млрд грн</t>
  </si>
  <si>
    <t>Premiums due to reinsurers, ratio of claims paid, and retention ratio, UAH billions</t>
  </si>
  <si>
    <t>130+110</t>
  </si>
  <si>
    <t>* Рівень виплат розраховано в річному вимірі. ** Співвідношення чистих премій страховиків до валових премій</t>
  </si>
  <si>
    <t>021+031</t>
  </si>
  <si>
    <t>* Annualized ratios of claims paid. ** The ratio of net premiums to gross premiums.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</si>
  <si>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</si>
  <si>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</si>
  <si>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</si>
  <si>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</si>
  <si>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</si>
  <si>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</si>
  <si>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Коефіцієнт утримання** (п. ш.)</t>
  </si>
  <si>
    <t>Retention ratio** (r.h.s.)</t>
  </si>
  <si>
    <t>Рівень виплат* (п. ш.)</t>
  </si>
  <si>
    <t xml:space="preserve">Ratio of claims paid* (r.h.s.) </t>
  </si>
  <si>
    <t>Insurance premiums and claims paid by most common business lines in Q1-Q3 2024, UAH billions</t>
  </si>
  <si>
    <t>Значення у відсотках свідчать про рівень виплат відповідного виду. * Із 1 січня 2024 року клас страхування від нещасних випадків входить до страхування здоров’я.</t>
  </si>
  <si>
    <t>Percentage values indicate the claims paid ratio for the respective type of insurance. * From 1 January 2024, the class of accident insurance is included in health insurance. **C&amp;C – comprehensive and collision car insurance *** Compulsory motor third party liability insurance **** International Motor Insurance Card System.</t>
  </si>
  <si>
    <t>Premiums</t>
  </si>
  <si>
    <t>Claims</t>
  </si>
  <si>
    <t>Премії</t>
  </si>
  <si>
    <t>Виплати</t>
  </si>
  <si>
    <t>C&amp;C**</t>
  </si>
  <si>
    <t>MTPL***</t>
  </si>
  <si>
    <t>Health insurance*</t>
  </si>
  <si>
    <t>Здоров’я*</t>
  </si>
  <si>
    <t>Green Card****</t>
  </si>
  <si>
    <t>“Зелена картка”</t>
  </si>
  <si>
    <t>Life insurance</t>
  </si>
  <si>
    <t>Життя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</si>
  <si>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</si>
  <si>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</si>
  <si>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</si>
  <si>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</si>
  <si>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</si>
  <si>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</si>
  <si>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Assistance</t>
  </si>
  <si>
    <t>Асистанс</t>
  </si>
  <si>
    <t>Financial exposure</t>
  </si>
  <si>
    <t>Фінансові ризики</t>
  </si>
  <si>
    <t>Страхові премії за найбільшими лініями бізнесу, І квартал 2021 року = 100%</t>
  </si>
  <si>
    <t>Insurance premiums by insurers’ largest business lines, Q1 2021 = 100%</t>
  </si>
  <si>
    <t>*До страхування КАСКО ретроспективно додано страхування залізничного рухомого складу, частка якого становить близько 1% обсягу премій.</t>
  </si>
  <si>
    <t>* C&amp;C – сomprehensive and collision car insurance; C&amp;C includes insurance of railway rolling stock that constitute 1% of gross premiums. ** Compulsory motor third party liability insurance. *** International Motor Insurance Card System.</t>
  </si>
  <si>
    <t>C&amp;C*</t>
  </si>
  <si>
    <t>КАСКО*</t>
  </si>
  <si>
    <t>Health insurance</t>
  </si>
  <si>
    <t>Здоров’я</t>
  </si>
  <si>
    <t>MTPL**</t>
  </si>
  <si>
    <t>Green Card***</t>
  </si>
  <si>
    <t>Структура страхових премій за основними лініями бізнесу, млрд грн</t>
  </si>
  <si>
    <t>Structure of insurance premiums by main lines of insurance business, UAH billions</t>
  </si>
  <si>
    <t>* КАСКО, ОСЦПВ, “Зелена картка”. ** Життя, здоров’я, асистанс. *** До страхування вантажів та багажу ретроспективно додано страхування повітряних та водних суден. До страхування КАСКО ретроспективно додано страхування залізничного рухомого складу, частка якого становить близько 1% обсягу премій.</t>
  </si>
  <si>
    <t xml:space="preserve">* C&amp;C, MTPL, Green Card.
** Life, health.
*** Air and watercraft insurance was retroactively added to cargo and luggage insurance. The insurance of railway rolling stock, which accounts for around 1% of premiums, was retroactively added to C&amp;C insurance.
</t>
  </si>
  <si>
    <t>I.21</t>
  </si>
  <si>
    <t>III.21</t>
  </si>
  <si>
    <t>I.22</t>
  </si>
  <si>
    <t>III.22</t>
  </si>
  <si>
    <t>I.23</t>
  </si>
  <si>
    <t>III.23</t>
  </si>
  <si>
    <t>Транспортне*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</si>
  <si>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</si>
  <si>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</si>
  <si>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</si>
  <si>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</si>
  <si>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</si>
  <si>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2021 року = 100%</t>
  </si>
  <si>
    <t>Gross insurance premiums by type of insurance (excluding inward reinsurance), Q1 2021 = 100%</t>
  </si>
  <si>
    <t>Life</t>
  </si>
  <si>
    <t>Non-Life</t>
  </si>
  <si>
    <t>Премії з ризикового страхування в розрізі типів страхувальників, І квартал 2021 року = 100%</t>
  </si>
  <si>
    <t>Non-life insurance premiums by type of policyholder, Q1 2021 = 100%</t>
  </si>
  <si>
    <t>Individuals</t>
  </si>
  <si>
    <t>Фізичні особи</t>
  </si>
  <si>
    <t>Legal entities</t>
  </si>
  <si>
    <t>Фінансовий результат наростаючим підсумком і показники діяльності ризикових страховиків у нетто-вимірі, млрд грн</t>
  </si>
  <si>
    <t>Cumulative profit or loss and performance indicators of non-life insurers on a net basis, UAH billions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</si>
  <si>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</si>
  <si>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Operating performance indicators up to 2024 are annualized, while in 2024 are calculated cumulatively since the beginning of a year due to changes in methodology.</t>
  </si>
  <si>
    <t>Financial result</t>
  </si>
  <si>
    <t>Фінансовий результат</t>
  </si>
  <si>
    <t>Net loss ratio (r.h.s.)</t>
  </si>
  <si>
    <t>Net loss ratio (п. ш.)</t>
  </si>
  <si>
    <t>Net combined ratio (r.h.s.)</t>
  </si>
  <si>
    <t>Net combined ratio (п. ш.)</t>
  </si>
  <si>
    <t>Net operating ratio (r.h.s.)</t>
  </si>
  <si>
    <t>Net operating ratio (п. ш.)</t>
  </si>
  <si>
    <t>Показники діяльності ризикових страховиків у нетто-вимірі</t>
  </si>
  <si>
    <t>Performance indicators of non-life insurers on a net basis</t>
  </si>
  <si>
    <t>Показники діяльності у 2024 році ануалізовано наростаючим підсумком із початку року через зміну підходу до розрахунку.</t>
  </si>
  <si>
    <t>Performance indicators in 2024 are annualized cumulatively due to changes of methodology.</t>
  </si>
  <si>
    <t>Annualized data</t>
  </si>
  <si>
    <t>Quarterly data</t>
  </si>
  <si>
    <t>Ануалізовані дані</t>
  </si>
  <si>
    <t>Квартальні дані</t>
  </si>
  <si>
    <t xml:space="preserve"> </t>
  </si>
  <si>
    <t>Net loss ratio</t>
  </si>
  <si>
    <t>Net combined ratio</t>
  </si>
  <si>
    <t>Net operating ratio</t>
  </si>
  <si>
    <t>Коефіцієнти резервування ризикового страхування</t>
  </si>
  <si>
    <t>Loss reserve ratios of non-life insurance</t>
  </si>
  <si>
    <t>* Із 2024 року резерв збитків є сумою найкращої оцінки та маржі ризику, оцінених за пруденційними вимогами. Коефіцієнти резервування розраховані в річному вимірі.</t>
  </si>
  <si>
    <t>* Starting from 2024, the loss reserve is the sum of the best estimate and the risk margin assessed in accordance with prudential requirements. Annualized loss reserve ratios.</t>
  </si>
  <si>
    <t>Loss reserves*, UAH billions</t>
  </si>
  <si>
    <t>Резерв збитків*,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</si>
  <si>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</si>
  <si>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</si>
  <si>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</si>
  <si>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</si>
  <si>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Розподіл страховиків за рентабельністю активів</t>
  </si>
  <si>
    <t>Distribution of insurers by return on assets</t>
  </si>
  <si>
    <t>9M 2021</t>
  </si>
  <si>
    <t>9M 2022</t>
  </si>
  <si>
    <t>9M 2023</t>
  </si>
  <si>
    <t>9M 2024</t>
  </si>
  <si>
    <t>9 міс. 2021</t>
  </si>
  <si>
    <t>9 міс. 2022</t>
  </si>
  <si>
    <t>9 міс. 2023</t>
  </si>
  <si>
    <t>9 міс. 2024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</si>
  <si>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</si>
  <si>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</si>
  <si>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</si>
  <si>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</si>
  <si>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</si>
  <si>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</si>
  <si>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</si>
  <si>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</si>
  <si>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</si>
  <si>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Розподіл кількості і розміру активів страховиків* за співвідношенням прийнятного капіталу для виконання SCR та SCR на 1 жовтня 2024 року</t>
  </si>
  <si>
    <t>Distribution of number of insurers and their assets size* by proportion of capital eligible to meet the SCR, and the SCR as of 1 October 2024</t>
  </si>
  <si>
    <t>* Графік побудовано з використанням даних 71 компанії.</t>
  </si>
  <si>
    <t>* This figure is based on data from 71 companies.</t>
  </si>
  <si>
    <t>Number of companies (r.h.s.)</t>
  </si>
  <si>
    <t>Assets, UAH billions</t>
  </si>
  <si>
    <t>Активи, млрд грн</t>
  </si>
  <si>
    <t>&lt;100%</t>
  </si>
  <si>
    <t>100–119%</t>
  </si>
  <si>
    <t>120–149%</t>
  </si>
  <si>
    <t>150–200%</t>
  </si>
  <si>
    <t>&gt;200%</t>
  </si>
  <si>
    <t>Розподіл кількості і розміру активів страховиків* за співвідношенням прийнятного капіталу для виконання MCR та MCR на 1 жовтня 2024 року</t>
  </si>
  <si>
    <t>Distribution of number of insurers and their assets size* by proportion of capital eligible to meet the MCR, and the MCR as of 1 October 2024</t>
  </si>
  <si>
    <t>Загальні активи кредитних спілок (КС) , млрд грн</t>
  </si>
  <si>
    <t>Total assets of credit unions (CU) , UAH billions</t>
  </si>
  <si>
    <t>12.20</t>
  </si>
  <si>
    <t>12.21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</si>
  <si>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</si>
  <si>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</si>
  <si>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</si>
  <si>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</si>
  <si>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Структура основної суми заборгованості за кредитами членів кредитних спілок, млрд грн</t>
  </si>
  <si>
    <t>Breakdown of outstanding loans principal due from credit union members, UAH billions</t>
  </si>
  <si>
    <t>Фізичні особи (включно з ФОП)</t>
  </si>
  <si>
    <t>Individuals (incl. sole proprietors)</t>
  </si>
  <si>
    <t>Частка прострочених більш як на 90 днів кредитів, % (п. ш.)</t>
  </si>
  <si>
    <t>NPL, % (r.h.s.)</t>
  </si>
  <si>
    <t>Структура активів та пасивів кредитних спілок</t>
  </si>
  <si>
    <t>Assets and liabilities of credit unions</t>
  </si>
  <si>
    <t>Equity and liabilities</t>
  </si>
  <si>
    <t xml:space="preserve">Кредити  </t>
  </si>
  <si>
    <t>Cash and cash-like assets</t>
  </si>
  <si>
    <t>Грошові кошти та їх еквів.</t>
  </si>
  <si>
    <t>Financial investment</t>
  </si>
  <si>
    <t>Фінінвестиції</t>
  </si>
  <si>
    <t>Mandatory share contrib.</t>
  </si>
  <si>
    <t>Обов’язкові пайові внески </t>
  </si>
  <si>
    <t>Reserve capital</t>
  </si>
  <si>
    <t>Резервний капітал </t>
  </si>
  <si>
    <t>Retained earnings</t>
  </si>
  <si>
    <t>Накопичений прибуток /збиток </t>
  </si>
  <si>
    <t xml:space="preserve">Депозити </t>
  </si>
  <si>
    <t>Additional repayable contrib.</t>
  </si>
  <si>
    <t>Додаткові поворотні внески</t>
  </si>
  <si>
    <t>Середні процентні ставки за непогашеними кредитами та депозитами членів КС</t>
  </si>
  <si>
    <t>Average interest rates on outstanding loans and deposits of credit union members</t>
  </si>
  <si>
    <t>Кредити на бізнесові потреби</t>
  </si>
  <si>
    <t>Business loans</t>
  </si>
  <si>
    <t>Кредити на придбання, будівництво, ремонт нерухомості</t>
  </si>
  <si>
    <t>Loans for the purchase, construction, repair of real estate</t>
  </si>
  <si>
    <t>Споживчі кредити</t>
  </si>
  <si>
    <t>Consumer loans</t>
  </si>
  <si>
    <t>Спред між середн. ставкою кредитів та депозитів, в. п. (п. ш.)</t>
  </si>
  <si>
    <t>Spread between aver. rates on loans vs deposits, pp (r.h.s.)</t>
  </si>
  <si>
    <t>Операційна ефективність діяльності кредитних спілок (наростаючим підсумком)</t>
  </si>
  <si>
    <t>Operational efficiency of credit unions (on a cumulative basis), UAH millions</t>
  </si>
  <si>
    <t>Q1.19</t>
  </si>
  <si>
    <t>Q2.19</t>
  </si>
  <si>
    <t>Q3.19</t>
  </si>
  <si>
    <t>Q4.19</t>
  </si>
  <si>
    <t>І.19</t>
  </si>
  <si>
    <t>ІІ.19</t>
  </si>
  <si>
    <t>ІІІ.19</t>
  </si>
  <si>
    <t>ІV.19</t>
  </si>
  <si>
    <t>ІІІ.21</t>
  </si>
  <si>
    <t>ІІІ.22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</si>
  <si>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</si>
  <si>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</si>
  <si>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</si>
  <si>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</si>
  <si>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</si>
  <si>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</si>
  <si>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</si>
  <si>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</si>
  <si>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</si>
  <si>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>Distribution of core capital adequacy ratios by share of credit unions’ assets</t>
  </si>
  <si>
    <t/>
  </si>
  <si>
    <t>03.21</t>
  </si>
  <si>
    <t>09.21</t>
  </si>
  <si>
    <t>03.22</t>
  </si>
  <si>
    <t>09.22</t>
  </si>
  <si>
    <t>03.23</t>
  </si>
  <si>
    <t>09.23</t>
  </si>
  <si>
    <t>&lt;7%</t>
  </si>
  <si>
    <t>7–15%</t>
  </si>
  <si>
    <t>15–30%</t>
  </si>
  <si>
    <t>30–50%</t>
  </si>
  <si>
    <t>&gt;50%</t>
  </si>
  <si>
    <t>Страхові премії та виплати за найпоширенішими лініями бізнесу за січень - вересень 2024 року, млрд грн</t>
  </si>
  <si>
    <t>Title (English titles can be refined after the translation of the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</si>
</sst>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"/>
    <numFmt numFmtId="171" formatCode="#,##0.00000000"/>
    <numFmt numFmtId="172" formatCode="_-* #,##0.0_-;\-* #,##0.0_-;_-* &quot;-&quot;??_-;_-@_-"/>
    <numFmt numFmtId="173" formatCode="_-* #,##0.000_-;\-* #,##0.000_-;_-* &quot;-&quot;??_-;_-@_-"/>
    <numFmt numFmtId="174" formatCode="_-* #,##0_-;\-* #,##0_-;_-* &quot;-&quot;??_-;_-@_-"/>
    <numFmt numFmtId="175" formatCode="_-* #,##0.0\ _₴_-;\-* #,##0.0\ _₴_-;_-* &quot;-&quot;?\ _₴_-;_-@_-"/>
    <numFmt numFmtId="176" formatCode="0.00000"/>
    <numFmt numFmtId="177" formatCode="_-* #,##0.00\ _₴_-;\-* #,##0.00\ _₴_-;_-* &quot;-&quot;??\ _₴_-;_-@_-"/>
    <numFmt numFmtId="178" formatCode="#,##0.00000"/>
    <numFmt numFmtId="179" formatCode="0.0000"/>
    <numFmt numFmtId="180" formatCode="0.00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7.5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4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9" fontId="13" fillId="2" borderId="0" xfId="1" applyFont="1" applyFill="1"/>
    <xf numFmtId="9" fontId="12" fillId="2" borderId="0" xfId="1" applyFont="1" applyFill="1" applyBorder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9" fontId="13" fillId="2" borderId="0" xfId="1" applyFont="1" applyFill="1" applyBorder="1" applyAlignment="1" applyProtection="1">
      <alignment horizontal="right" vertical="center"/>
    </xf>
    <xf numFmtId="9" fontId="13" fillId="0" borderId="0" xfId="1" applyFont="1" applyBorder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/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3" fontId="13" fillId="2" borderId="0" xfId="0" applyNumberFormat="1" applyFont="1" applyFill="1"/>
    <xf numFmtId="0" fontId="29" fillId="2" borderId="0" xfId="0" applyFont="1" applyFill="1"/>
    <xf numFmtId="9" fontId="13" fillId="0" borderId="0" xfId="1" applyNumberFormat="1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right"/>
    </xf>
    <xf numFmtId="166" fontId="13" fillId="0" borderId="0" xfId="0" applyNumberFormat="1" applyFont="1" applyFill="1"/>
    <xf numFmtId="0" fontId="12" fillId="0" borderId="0" xfId="2" applyFont="1" applyFill="1"/>
    <xf numFmtId="9" fontId="13" fillId="0" borderId="0" xfId="1" applyNumberFormat="1" applyFont="1"/>
    <xf numFmtId="2" fontId="12" fillId="0" borderId="0" xfId="1" applyNumberFormat="1" applyFont="1"/>
    <xf numFmtId="9" fontId="12" fillId="0" borderId="0" xfId="1" applyNumberFormat="1" applyFont="1" applyFill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1" fontId="13" fillId="0" borderId="0" xfId="0" applyNumberFormat="1" applyFont="1" applyFill="1"/>
    <xf numFmtId="1" fontId="12" fillId="0" borderId="0" xfId="0" applyNumberFormat="1" applyFont="1" applyFill="1"/>
    <xf numFmtId="168" fontId="13" fillId="0" borderId="0" xfId="0" applyNumberFormat="1" applyFont="1"/>
    <xf numFmtId="167" fontId="0" fillId="0" borderId="0" xfId="0" applyNumberFormat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1" fillId="0" borderId="1" xfId="12" applyFont="1" applyBorder="1" applyAlignment="1">
      <alignment horizontal="left"/>
    </xf>
    <xf numFmtId="0" fontId="11" fillId="2" borderId="1" xfId="15" applyFont="1" applyFill="1" applyBorder="1" applyAlignment="1">
      <alignment horizontal="left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2" applyNumberFormat="1" applyFont="1" applyFill="1"/>
    <xf numFmtId="166" fontId="12" fillId="0" borderId="0" xfId="0" applyNumberFormat="1" applyFont="1" applyFill="1" applyAlignment="1">
      <alignment horizontal="center" vertical="center"/>
    </xf>
    <xf numFmtId="2" fontId="0" fillId="0" borderId="0" xfId="0" applyNumberFormat="1"/>
    <xf numFmtId="167" fontId="12" fillId="0" borderId="0" xfId="1" applyNumberFormat="1" applyFon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3" fontId="12" fillId="0" borderId="0" xfId="0" applyNumberFormat="1" applyFont="1" applyFill="1"/>
    <xf numFmtId="165" fontId="12" fillId="0" borderId="0" xfId="0" applyNumberFormat="1" applyFont="1"/>
    <xf numFmtId="9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/>
    <xf numFmtId="166" fontId="30" fillId="0" borderId="0" xfId="0" applyNumberFormat="1" applyFont="1" applyFill="1"/>
    <xf numFmtId="1" fontId="12" fillId="0" borderId="0" xfId="0" applyNumberFormat="1" applyFont="1"/>
    <xf numFmtId="9" fontId="12" fillId="0" borderId="0" xfId="0" applyNumberFormat="1" applyFont="1"/>
    <xf numFmtId="164" fontId="13" fillId="0" borderId="0" xfId="1" applyNumberFormat="1" applyFont="1"/>
    <xf numFmtId="10" fontId="0" fillId="0" borderId="0" xfId="1" applyNumberFormat="1" applyFont="1"/>
    <xf numFmtId="168" fontId="12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2" borderId="1" xfId="12" applyFont="1" applyFill="1" applyBorder="1" applyAlignment="1">
      <alignment horizontal="left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33" fillId="2" borderId="0" xfId="0" applyFont="1" applyFill="1"/>
    <xf numFmtId="0" fontId="34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3" fontId="35" fillId="2" borderId="0" xfId="0" applyNumberFormat="1" applyFont="1" applyFill="1"/>
    <xf numFmtId="164" fontId="35" fillId="2" borderId="0" xfId="1" applyNumberFormat="1" applyFont="1" applyFill="1"/>
    <xf numFmtId="0" fontId="36" fillId="2" borderId="0" xfId="5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10" fontId="3" fillId="2" borderId="0" xfId="51" applyNumberFormat="1" applyFill="1"/>
    <xf numFmtId="3" fontId="3" fillId="2" borderId="0" xfId="76" applyNumberFormat="1" applyFont="1" applyFill="1"/>
    <xf numFmtId="168" fontId="3" fillId="2" borderId="0" xfId="51" applyNumberFormat="1" applyFill="1"/>
    <xf numFmtId="165" fontId="3" fillId="2" borderId="0" xfId="51" applyNumberFormat="1" applyFill="1"/>
    <xf numFmtId="171" fontId="3" fillId="2" borderId="0" xfId="51" applyNumberFormat="1" applyFill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0" fontId="12" fillId="0" borderId="0" xfId="0" applyFont="1" applyFill="1" applyAlignment="1"/>
    <xf numFmtId="14" fontId="27" fillId="0" borderId="0" xfId="0" quotePrefix="1" applyNumberFormat="1" applyFont="1" applyAlignment="1">
      <alignment horizontal="right"/>
    </xf>
    <xf numFmtId="0" fontId="32" fillId="2" borderId="0" xfId="0" applyFont="1" applyFill="1"/>
    <xf numFmtId="0" fontId="37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9" fontId="13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14" fontId="13" fillId="0" borderId="0" xfId="1" applyNumberFormat="1" applyFont="1" applyAlignment="1" applyProtection="1">
      <alignment horizontal="right"/>
    </xf>
    <xf numFmtId="0" fontId="16" fillId="0" borderId="0" xfId="0" applyFont="1"/>
    <xf numFmtId="0" fontId="11" fillId="0" borderId="1" xfId="73" applyFont="1" applyBorder="1" applyAlignment="1">
      <alignment horizontal="left"/>
    </xf>
    <xf numFmtId="0" fontId="0" fillId="2" borderId="0" xfId="0" applyFill="1"/>
    <xf numFmtId="0" fontId="11" fillId="0" borderId="0" xfId="73" applyFont="1" applyBorder="1" applyAlignment="1"/>
    <xf numFmtId="0" fontId="3" fillId="2" borderId="0" xfId="51" applyFont="1" applyFill="1"/>
    <xf numFmtId="0" fontId="33" fillId="2" borderId="0" xfId="0" applyFont="1" applyFill="1" applyBorder="1"/>
    <xf numFmtId="0" fontId="13" fillId="2" borderId="0" xfId="0" applyFont="1" applyFill="1" applyAlignment="1"/>
    <xf numFmtId="165" fontId="13" fillId="2" borderId="0" xfId="1" applyNumberFormat="1" applyFont="1" applyFill="1"/>
    <xf numFmtId="9" fontId="37" fillId="2" borderId="0" xfId="1" applyFont="1" applyFill="1"/>
    <xf numFmtId="9" fontId="1" fillId="2" borderId="0" xfId="0" applyNumberFormat="1" applyFont="1" applyFill="1"/>
    <xf numFmtId="0" fontId="1" fillId="2" borderId="0" xfId="0" applyFont="1" applyFill="1"/>
    <xf numFmtId="14" fontId="1" fillId="2" borderId="0" xfId="0" applyNumberFormat="1" applyFont="1" applyFill="1"/>
    <xf numFmtId="4" fontId="13" fillId="2" borderId="0" xfId="1" applyNumberFormat="1" applyFont="1" applyFill="1"/>
    <xf numFmtId="3" fontId="0" fillId="2" borderId="0" xfId="0" applyNumberFormat="1" applyFill="1"/>
    <xf numFmtId="0" fontId="15" fillId="2" borderId="0" xfId="0" applyFont="1" applyFill="1"/>
    <xf numFmtId="0" fontId="3" fillId="2" borderId="0" xfId="43" applyFill="1"/>
    <xf numFmtId="0" fontId="15" fillId="2" borderId="0" xfId="0" applyFont="1" applyFill="1" applyAlignment="1"/>
    <xf numFmtId="0" fontId="38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2" fontId="12" fillId="2" borderId="0" xfId="44" applyNumberFormat="1" applyFont="1" applyFill="1" applyBorder="1" applyAlignment="1">
      <alignment horizontal="right" vertical="center"/>
      <protection locked="0"/>
    </xf>
    <xf numFmtId="172" fontId="12" fillId="2" borderId="0" xfId="44" applyNumberFormat="1" applyFont="1" applyFill="1" applyBorder="1" applyAlignment="1">
      <alignment horizontal="right"/>
      <protection locked="0"/>
    </xf>
    <xf numFmtId="172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3" fontId="3" fillId="2" borderId="0" xfId="1" applyNumberFormat="1" applyFont="1" applyFill="1"/>
    <xf numFmtId="172" fontId="3" fillId="2" borderId="0" xfId="43" applyNumberFormat="1" applyFill="1"/>
    <xf numFmtId="172" fontId="12" fillId="2" borderId="0" xfId="43" applyNumberFormat="1" applyFont="1" applyFill="1"/>
    <xf numFmtId="172" fontId="12" fillId="2" borderId="0" xfId="43" applyNumberFormat="1" applyFont="1" applyFill="1" applyAlignment="1">
      <alignment vertical="center"/>
    </xf>
    <xf numFmtId="172" fontId="3" fillId="2" borderId="0" xfId="1" applyNumberFormat="1" applyFont="1" applyFill="1"/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39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4" fontId="3" fillId="2" borderId="0" xfId="43" applyNumberFormat="1" applyFill="1"/>
    <xf numFmtId="172" fontId="34" fillId="2" borderId="0" xfId="43" applyNumberFormat="1" applyFont="1" applyFill="1"/>
    <xf numFmtId="175" fontId="3" fillId="2" borderId="0" xfId="43" applyNumberFormat="1" applyFill="1"/>
    <xf numFmtId="4" fontId="40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40" fillId="2" borderId="0" xfId="43" applyFont="1" applyFill="1"/>
    <xf numFmtId="9" fontId="40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38" fillId="0" borderId="0" xfId="43" applyFont="1" applyAlignment="1">
      <alignment horizontal="right"/>
    </xf>
    <xf numFmtId="0" fontId="38" fillId="0" borderId="0" xfId="43" applyFont="1"/>
    <xf numFmtId="0" fontId="41" fillId="0" borderId="0" xfId="43" applyFont="1" applyAlignment="1">
      <alignment horizontal="right"/>
    </xf>
    <xf numFmtId="0" fontId="41" fillId="0" borderId="0" xfId="43" applyFont="1"/>
    <xf numFmtId="3" fontId="41" fillId="0" borderId="0" xfId="43" applyNumberFormat="1" applyFont="1" applyAlignment="1">
      <alignment horizontal="right"/>
    </xf>
    <xf numFmtId="3" fontId="41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41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37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38" fillId="0" borderId="0" xfId="43" applyNumberFormat="1" applyFont="1"/>
    <xf numFmtId="49" fontId="38" fillId="0" borderId="0" xfId="43" applyNumberFormat="1" applyFont="1"/>
    <xf numFmtId="2" fontId="38" fillId="0" borderId="0" xfId="43" applyNumberFormat="1" applyFont="1"/>
    <xf numFmtId="9" fontId="38" fillId="0" borderId="0" xfId="1" applyFont="1"/>
    <xf numFmtId="49" fontId="38" fillId="0" borderId="0" xfId="1" applyNumberFormat="1" applyFont="1"/>
    <xf numFmtId="2" fontId="38" fillId="0" borderId="0" xfId="1" applyNumberFormat="1" applyFont="1"/>
    <xf numFmtId="176" fontId="38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17" fillId="2" borderId="0" xfId="0" applyFont="1" applyFill="1"/>
    <xf numFmtId="177" fontId="0" fillId="2" borderId="0" xfId="0" applyNumberFormat="1" applyFill="1"/>
    <xf numFmtId="4" fontId="42" fillId="2" borderId="0" xfId="0" applyNumberFormat="1" applyFont="1" applyFill="1" applyAlignment="1">
      <alignment horizontal="right" vertical="top"/>
    </xf>
    <xf numFmtId="172" fontId="0" fillId="2" borderId="0" xfId="0" applyNumberFormat="1" applyFill="1"/>
    <xf numFmtId="174" fontId="27" fillId="2" borderId="0" xfId="76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1" fillId="2" borderId="0" xfId="0" applyFont="1" applyFill="1"/>
    <xf numFmtId="4" fontId="2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2" fontId="13" fillId="2" borderId="0" xfId="0" applyNumberFormat="1" applyFont="1" applyFill="1" applyAlignment="1">
      <alignment vertical="center"/>
    </xf>
    <xf numFmtId="9" fontId="32" fillId="2" borderId="0" xfId="1" applyFont="1" applyFill="1"/>
    <xf numFmtId="178" fontId="0" fillId="2" borderId="0" xfId="0" applyNumberFormat="1" applyFill="1"/>
    <xf numFmtId="165" fontId="0" fillId="2" borderId="0" xfId="0" applyNumberFormat="1" applyFill="1"/>
    <xf numFmtId="9" fontId="31" fillId="2" borderId="0" xfId="1" applyFont="1" applyFill="1"/>
    <xf numFmtId="9" fontId="0" fillId="2" borderId="0" xfId="1" applyFont="1" applyFill="1"/>
    <xf numFmtId="166" fontId="0" fillId="2" borderId="0" xfId="0" applyNumberFormat="1" applyFill="1"/>
    <xf numFmtId="172" fontId="27" fillId="2" borderId="0" xfId="76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33" fillId="2" borderId="0" xfId="1" applyFont="1" applyFill="1"/>
    <xf numFmtId="167" fontId="0" fillId="2" borderId="0" xfId="0" applyNumberFormat="1" applyFill="1"/>
    <xf numFmtId="9" fontId="0" fillId="2" borderId="0" xfId="0" applyNumberForma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Alignment="1">
      <alignment horizontal="left" vertical="center"/>
    </xf>
    <xf numFmtId="9" fontId="13" fillId="2" borderId="0" xfId="1" applyFont="1" applyFill="1" applyAlignment="1">
      <alignment vertical="center"/>
    </xf>
    <xf numFmtId="9" fontId="13" fillId="2" borderId="0" xfId="1" applyFont="1" applyFill="1" applyBorder="1" applyAlignment="1">
      <alignment vertical="center"/>
    </xf>
    <xf numFmtId="9" fontId="13" fillId="2" borderId="0" xfId="1" applyFont="1" applyFill="1" applyBorder="1" applyAlignment="1">
      <alignment horizontal="left" vertical="center"/>
    </xf>
    <xf numFmtId="4" fontId="12" fillId="2" borderId="0" xfId="0" applyNumberFormat="1" applyFont="1" applyFill="1" applyAlignment="1">
      <alignment horizontal="left" vertical="center"/>
    </xf>
    <xf numFmtId="9" fontId="13" fillId="2" borderId="0" xfId="1" applyFont="1" applyFill="1" applyBorder="1" applyAlignment="1">
      <alignment horizontal="right" vertical="center"/>
    </xf>
    <xf numFmtId="9" fontId="13" fillId="2" borderId="0" xfId="0" applyNumberFormat="1" applyFont="1" applyFill="1" applyAlignment="1">
      <alignment horizontal="left" vertical="center"/>
    </xf>
    <xf numFmtId="0" fontId="12" fillId="0" borderId="0" xfId="16" applyFont="1" applyAlignment="1"/>
    <xf numFmtId="14" fontId="13" fillId="2" borderId="0" xfId="0" applyNumberFormat="1" applyFont="1" applyFill="1" applyAlignment="1">
      <alignment horizontal="right"/>
    </xf>
    <xf numFmtId="14" fontId="0" fillId="2" borderId="0" xfId="0" applyNumberFormat="1" applyFill="1"/>
    <xf numFmtId="166" fontId="13" fillId="2" borderId="0" xfId="0" applyNumberFormat="1" applyFont="1" applyFill="1"/>
    <xf numFmtId="166" fontId="12" fillId="2" borderId="0" xfId="0" applyNumberFormat="1" applyFont="1" applyFill="1"/>
    <xf numFmtId="9" fontId="37" fillId="0" borderId="0" xfId="1" applyFont="1" applyFill="1"/>
    <xf numFmtId="9" fontId="32" fillId="0" borderId="0" xfId="1" applyFont="1" applyFill="1"/>
    <xf numFmtId="49" fontId="0" fillId="2" borderId="0" xfId="0" applyNumberFormat="1" applyFill="1"/>
    <xf numFmtId="0" fontId="11" fillId="0" borderId="1" xfId="73" applyFont="1" applyBorder="1" applyAlignment="1"/>
    <xf numFmtId="174" fontId="13" fillId="2" borderId="0" xfId="76" applyNumberFormat="1" applyFont="1" applyFill="1"/>
    <xf numFmtId="174" fontId="43" fillId="2" borderId="0" xfId="44" applyNumberFormat="1" applyFont="1" applyFill="1" applyBorder="1" applyAlignment="1">
      <alignment horizontal="right" vertical="center"/>
      <protection locked="0"/>
    </xf>
    <xf numFmtId="174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4" fontId="0" fillId="0" borderId="0" xfId="76" applyNumberFormat="1" applyFont="1"/>
    <xf numFmtId="174" fontId="13" fillId="0" borderId="0" xfId="76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4" fontId="0" fillId="0" borderId="0" xfId="0" applyNumberFormat="1"/>
    <xf numFmtId="174" fontId="13" fillId="0" borderId="0" xfId="0" applyNumberFormat="1" applyFont="1"/>
    <xf numFmtId="174" fontId="0" fillId="2" borderId="0" xfId="76" applyNumberFormat="1" applyFont="1" applyFill="1"/>
    <xf numFmtId="164" fontId="0" fillId="2" borderId="0" xfId="1" applyNumberFormat="1" applyFont="1" applyFill="1"/>
    <xf numFmtId="177" fontId="0" fillId="0" borderId="0" xfId="0" applyNumberFormat="1"/>
    <xf numFmtId="0" fontId="1" fillId="2" borderId="0" xfId="7" applyFill="1"/>
    <xf numFmtId="0" fontId="13" fillId="2" borderId="0" xfId="7" applyFont="1" applyFill="1"/>
    <xf numFmtId="0" fontId="12" fillId="2" borderId="0" xfId="7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0" fontId="12" fillId="0" borderId="0" xfId="7" applyFont="1"/>
    <xf numFmtId="164" fontId="13" fillId="2" borderId="0" xfId="74" applyNumberFormat="1" applyFont="1" applyFill="1" applyBorder="1" applyAlignment="1">
      <alignment horizontal="right"/>
    </xf>
    <xf numFmtId="164" fontId="13" fillId="2" borderId="0" xfId="1" applyNumberFormat="1" applyFont="1" applyFill="1" applyBorder="1" applyAlignment="1">
      <alignment horizontal="right"/>
    </xf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1" fillId="0" borderId="1" xfId="52" applyFont="1" applyBorder="1" applyAlignment="1">
      <alignment horizontal="left"/>
    </xf>
    <xf numFmtId="0" fontId="13" fillId="2" borderId="0" xfId="7" applyFont="1" applyFill="1" applyAlignment="1">
      <alignment horizontal="center"/>
    </xf>
    <xf numFmtId="10" fontId="13" fillId="2" borderId="0" xfId="0" applyNumberFormat="1" applyFont="1" applyFill="1" applyAlignment="1">
      <alignment horizontal="right"/>
    </xf>
    <xf numFmtId="10" fontId="13" fillId="2" borderId="0" xfId="1" applyNumberFormat="1" applyFont="1" applyFill="1"/>
    <xf numFmtId="9" fontId="13" fillId="2" borderId="0" xfId="1" applyFont="1" applyFill="1" applyBorder="1" applyAlignment="1">
      <alignment horizontal="right"/>
    </xf>
    <xf numFmtId="10" fontId="13" fillId="2" borderId="0" xfId="74" applyNumberFormat="1" applyFont="1" applyFill="1" applyBorder="1" applyAlignment="1">
      <alignment horizontal="right"/>
    </xf>
    <xf numFmtId="9" fontId="13" fillId="2" borderId="0" xfId="74" applyFont="1" applyFill="1" applyBorder="1" applyAlignment="1">
      <alignment horizontal="right"/>
    </xf>
    <xf numFmtId="9" fontId="13" fillId="2" borderId="0" xfId="7" applyNumberFormat="1" applyFont="1" applyFill="1"/>
    <xf numFmtId="10" fontId="13" fillId="2" borderId="0" xfId="7" applyNumberFormat="1" applyFont="1" applyFill="1"/>
    <xf numFmtId="173" fontId="13" fillId="2" borderId="0" xfId="76" applyNumberFormat="1" applyFont="1" applyFill="1"/>
    <xf numFmtId="0" fontId="17" fillId="2" borderId="0" xfId="7" applyFont="1" applyFill="1"/>
    <xf numFmtId="0" fontId="12" fillId="2" borderId="0" xfId="7" applyFont="1" applyFill="1" applyAlignment="1"/>
    <xf numFmtId="174" fontId="0" fillId="2" borderId="0" xfId="75" applyNumberFormat="1" applyFont="1" applyFill="1"/>
    <xf numFmtId="174" fontId="1" fillId="2" borderId="0" xfId="7" applyNumberFormat="1" applyFill="1"/>
    <xf numFmtId="166" fontId="1" fillId="2" borderId="0" xfId="7" applyNumberFormat="1" applyFill="1"/>
    <xf numFmtId="177" fontId="1" fillId="2" borderId="0" xfId="7" applyNumberFormat="1" applyFill="1"/>
    <xf numFmtId="9" fontId="1" fillId="2" borderId="0" xfId="1" applyFill="1"/>
    <xf numFmtId="9" fontId="0" fillId="2" borderId="0" xfId="74" applyFont="1" applyFill="1"/>
    <xf numFmtId="164" fontId="1" fillId="2" borderId="0" xfId="7" applyNumberFormat="1" applyFill="1"/>
    <xf numFmtId="164" fontId="0" fillId="2" borderId="0" xfId="7" applyNumberFormat="1" applyFont="1" applyFill="1"/>
    <xf numFmtId="0" fontId="16" fillId="2" borderId="0" xfId="10" applyFont="1" applyFill="1"/>
    <xf numFmtId="0" fontId="15" fillId="2" borderId="0" xfId="10" applyFont="1" applyFill="1"/>
    <xf numFmtId="0" fontId="13" fillId="2" borderId="0" xfId="10" applyFont="1" applyFill="1"/>
    <xf numFmtId="0" fontId="16" fillId="2" borderId="0" xfId="7" applyFont="1" applyFill="1"/>
    <xf numFmtId="0" fontId="15" fillId="2" borderId="0" xfId="7" applyFont="1" applyFill="1"/>
    <xf numFmtId="179" fontId="13" fillId="2" borderId="0" xfId="7" applyNumberFormat="1" applyFont="1" applyFill="1"/>
    <xf numFmtId="0" fontId="16" fillId="0" borderId="0" xfId="10" applyFont="1"/>
    <xf numFmtId="0" fontId="15" fillId="0" borderId="0" xfId="10" applyFont="1"/>
    <xf numFmtId="0" fontId="13" fillId="0" borderId="0" xfId="10" applyFont="1"/>
    <xf numFmtId="0" fontId="30" fillId="0" borderId="0" xfId="7" applyFont="1"/>
    <xf numFmtId="180" fontId="13" fillId="2" borderId="0" xfId="7" applyNumberFormat="1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0" fontId="0" fillId="2" borderId="0" xfId="0" applyFill="1" applyBorder="1"/>
    <xf numFmtId="0" fontId="13" fillId="0" borderId="0" xfId="0" applyFont="1" applyBorder="1"/>
    <xf numFmtId="2" fontId="13" fillId="2" borderId="0" xfId="0" applyNumberFormat="1" applyFont="1" applyFill="1"/>
    <xf numFmtId="3" fontId="13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Alignment="1">
      <alignment wrapText="1"/>
    </xf>
    <xf numFmtId="0" fontId="45" fillId="2" borderId="0" xfId="0" applyFont="1" applyFill="1" applyAlignment="1">
      <alignment horizontal="center" vertical="center"/>
    </xf>
    <xf numFmtId="43" fontId="45" fillId="2" borderId="0" xfId="76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3" fillId="2" borderId="0" xfId="1" applyNumberFormat="1" applyFont="1" applyFill="1" applyBorder="1"/>
    <xf numFmtId="174" fontId="12" fillId="2" borderId="0" xfId="9" applyNumberFormat="1" applyFont="1" applyFill="1" applyBorder="1" applyAlignment="1">
      <alignment horizontal="center" vertical="center"/>
    </xf>
    <xf numFmtId="172" fontId="12" fillId="2" borderId="0" xfId="9" applyNumberFormat="1" applyFont="1" applyFill="1" applyBorder="1" applyAlignment="1">
      <alignment horizontal="center" vertical="center"/>
    </xf>
    <xf numFmtId="174" fontId="12" fillId="2" borderId="0" xfId="9" applyNumberFormat="1" applyFont="1" applyFill="1" applyAlignment="1">
      <alignment horizontal="center" vertical="center"/>
    </xf>
    <xf numFmtId="172" fontId="12" fillId="2" borderId="0" xfId="9" applyNumberFormat="1" applyFont="1" applyFill="1" applyAlignment="1">
      <alignment horizontal="center" vertical="center"/>
    </xf>
    <xf numFmtId="175" fontId="0" fillId="2" borderId="0" xfId="0" applyNumberFormat="1" applyFill="1"/>
    <xf numFmtId="0" fontId="13" fillId="2" borderId="0" xfId="0" applyFont="1" applyFill="1" applyBorder="1" applyAlignment="1">
      <alignment horizontal="center"/>
    </xf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30" fillId="0" borderId="0" xfId="24" applyFont="1"/>
    <xf numFmtId="0" fontId="12" fillId="0" borderId="0" xfId="24" applyFont="1"/>
    <xf numFmtId="0" fontId="46" fillId="0" borderId="0" xfId="24" applyFont="1"/>
    <xf numFmtId="166" fontId="13" fillId="0" borderId="0" xfId="24" applyNumberFormat="1" applyFont="1"/>
    <xf numFmtId="0" fontId="47" fillId="0" borderId="0" xfId="23" applyFont="1" applyFill="1"/>
    <xf numFmtId="49" fontId="48" fillId="0" borderId="0" xfId="23" applyNumberFormat="1" applyFont="1" applyFill="1" applyBorder="1" applyAlignment="1">
      <alignment horizontal="center" vertical="center"/>
    </xf>
    <xf numFmtId="0" fontId="49" fillId="0" borderId="0" xfId="23" applyFont="1" applyFill="1"/>
    <xf numFmtId="0" fontId="49" fillId="0" borderId="0" xfId="23" applyFont="1" applyFill="1" applyAlignment="1">
      <alignment horizontal="right"/>
    </xf>
    <xf numFmtId="166" fontId="49" fillId="0" borderId="0" xfId="23" applyNumberFormat="1" applyFont="1" applyFill="1"/>
    <xf numFmtId="0" fontId="47" fillId="0" borderId="0" xfId="23" applyFont="1" applyFill="1" applyAlignment="1">
      <alignment horizontal="center"/>
    </xf>
    <xf numFmtId="0" fontId="50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166" fontId="12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0" fontId="52" fillId="0" borderId="0" xfId="23" applyFont="1" applyFill="1"/>
    <xf numFmtId="0" fontId="53" fillId="0" borderId="0" xfId="23" applyFont="1" applyFill="1" applyBorder="1"/>
    <xf numFmtId="165" fontId="54" fillId="0" borderId="0" xfId="23" applyNumberFormat="1" applyFont="1" applyFill="1" applyBorder="1" applyAlignment="1">
      <alignment horizontal="center" vertical="center"/>
    </xf>
    <xf numFmtId="0" fontId="47" fillId="0" borderId="0" xfId="23" applyFont="1" applyFill="1" applyBorder="1"/>
    <xf numFmtId="0" fontId="49" fillId="0" borderId="0" xfId="23" applyFont="1" applyFill="1" applyBorder="1"/>
    <xf numFmtId="165" fontId="55" fillId="0" borderId="0" xfId="23" applyNumberFormat="1" applyFont="1" applyFill="1" applyBorder="1" applyAlignment="1">
      <alignment horizontal="center" vertical="center"/>
    </xf>
    <xf numFmtId="0" fontId="56" fillId="0" borderId="0" xfId="23" applyFont="1" applyFill="1" applyBorder="1"/>
    <xf numFmtId="0" fontId="56" fillId="0" borderId="0" xfId="23" applyFont="1" applyFill="1" applyBorder="1" applyAlignment="1">
      <alignment horizontal="left"/>
    </xf>
    <xf numFmtId="0" fontId="56" fillId="0" borderId="0" xfId="23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2" fontId="47" fillId="0" borderId="0" xfId="23" applyNumberFormat="1" applyFont="1" applyFill="1"/>
    <xf numFmtId="2" fontId="47" fillId="0" borderId="0" xfId="23" applyNumberFormat="1" applyFont="1" applyFill="1" applyAlignment="1">
      <alignment horizontal="center"/>
    </xf>
    <xf numFmtId="2" fontId="49" fillId="0" borderId="0" xfId="23" applyNumberFormat="1" applyFont="1" applyFill="1" applyBorder="1"/>
    <xf numFmtId="1" fontId="30" fillId="0" borderId="0" xfId="0" applyNumberFormat="1" applyFont="1" applyFill="1" applyBorder="1" applyAlignment="1">
      <alignment horizontal="center" vertical="center" wrapText="1"/>
    </xf>
    <xf numFmtId="2" fontId="47" fillId="0" borderId="0" xfId="23" applyNumberFormat="1" applyFont="1" applyFill="1" applyBorder="1"/>
    <xf numFmtId="0" fontId="57" fillId="0" borderId="0" xfId="23" applyFont="1" applyFill="1" applyBorder="1" applyAlignment="1">
      <alignment horizontal="center"/>
    </xf>
    <xf numFmtId="0" fontId="47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57" fillId="0" borderId="0" xfId="23" applyFont="1" applyFill="1" applyAlignment="1">
      <alignment horizontal="center"/>
    </xf>
    <xf numFmtId="0" fontId="53" fillId="0" borderId="0" xfId="23" applyFont="1" applyFill="1"/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48" fillId="0" borderId="0" xfId="37" applyFont="1"/>
    <xf numFmtId="0" fontId="27" fillId="0" borderId="0" xfId="37" applyFont="1"/>
    <xf numFmtId="1" fontId="48" fillId="0" borderId="0" xfId="37" applyNumberFormat="1" applyFont="1" applyFill="1"/>
    <xf numFmtId="0" fontId="48" fillId="0" borderId="0" xfId="37" applyFont="1" applyFill="1"/>
    <xf numFmtId="0" fontId="48" fillId="0" borderId="0" xfId="37" applyFont="1" applyFill="1" applyBorder="1"/>
    <xf numFmtId="0" fontId="58" fillId="0" borderId="0" xfId="37" applyFont="1"/>
    <xf numFmtId="0" fontId="59" fillId="0" borderId="0" xfId="37" applyFont="1" applyBorder="1"/>
    <xf numFmtId="1" fontId="12" fillId="0" borderId="0" xfId="31" applyNumberFormat="1" applyFont="1" applyBorder="1" applyAlignment="1">
      <alignment horizontal="center"/>
    </xf>
    <xf numFmtId="0" fontId="58" fillId="0" borderId="0" xfId="37" applyFont="1" applyFill="1"/>
    <xf numFmtId="0" fontId="58" fillId="0" borderId="0" xfId="37" applyFont="1" applyFill="1" applyBorder="1"/>
    <xf numFmtId="0" fontId="60" fillId="0" borderId="0" xfId="37" applyFont="1"/>
    <xf numFmtId="0" fontId="31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60" fillId="0" borderId="0" xfId="37" applyFont="1" applyFill="1" applyAlignment="1"/>
    <xf numFmtId="0" fontId="60" fillId="0" borderId="0" xfId="37" applyFont="1" applyFill="1" applyBorder="1" applyAlignment="1"/>
    <xf numFmtId="0" fontId="33" fillId="0" borderId="0" xfId="37" applyFont="1" applyFill="1" applyBorder="1" applyAlignment="1">
      <alignment horizontal="center"/>
    </xf>
    <xf numFmtId="0" fontId="60" fillId="0" borderId="0" xfId="37" applyFont="1" applyFill="1" applyBorder="1"/>
    <xf numFmtId="0" fontId="12" fillId="0" borderId="0" xfId="37" applyFont="1" applyBorder="1" applyAlignment="1">
      <alignment horizontal="left"/>
    </xf>
    <xf numFmtId="2" fontId="12" fillId="0" borderId="0" xfId="31" applyNumberFormat="1" applyFont="1" applyBorder="1" applyAlignment="1">
      <alignment horizontal="center"/>
    </xf>
    <xf numFmtId="0" fontId="20" fillId="0" borderId="0" xfId="37"/>
    <xf numFmtId="9" fontId="27" fillId="0" borderId="0" xfId="1" applyFont="1" applyAlignment="1">
      <alignment horizontal="center"/>
    </xf>
    <xf numFmtId="9" fontId="27" fillId="0" borderId="0" xfId="1" applyFont="1" applyFill="1" applyAlignment="1">
      <alignment horizontal="center"/>
    </xf>
    <xf numFmtId="0" fontId="20" fillId="0" borderId="0" xfId="37" applyFill="1"/>
    <xf numFmtId="0" fontId="20" fillId="0" borderId="0" xfId="37" applyFill="1" applyBorder="1"/>
    <xf numFmtId="1" fontId="27" fillId="0" borderId="0" xfId="31" applyNumberFormat="1" applyFont="1" applyFill="1" applyBorder="1" applyAlignment="1">
      <alignment horizontal="center"/>
    </xf>
    <xf numFmtId="1" fontId="20" fillId="0" borderId="0" xfId="37" applyNumberFormat="1"/>
    <xf numFmtId="1" fontId="27" fillId="0" borderId="0" xfId="37" applyNumberFormat="1" applyFont="1"/>
    <xf numFmtId="9" fontId="27" fillId="0" borderId="0" xfId="1" applyFont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0" fillId="0" borderId="0" xfId="37" applyNumberFormat="1" applyFill="1"/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9" fontId="27" fillId="0" borderId="0" xfId="31" applyFont="1" applyFill="1" applyBorder="1" applyAlignment="1">
      <alignment horizontal="center"/>
    </xf>
    <xf numFmtId="0" fontId="62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62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/>
    </xf>
    <xf numFmtId="9" fontId="12" fillId="0" borderId="0" xfId="31" applyFont="1" applyFill="1" applyBorder="1" applyAlignment="1">
      <alignment horizontal="center"/>
    </xf>
    <xf numFmtId="0" fontId="12" fillId="0" borderId="0" xfId="39" applyFont="1" applyFill="1" applyBorder="1" applyAlignment="1">
      <alignment horizontal="left" vertical="top" wrapText="1"/>
    </xf>
    <xf numFmtId="164" fontId="12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9" fontId="62" fillId="0" borderId="0" xfId="39" applyNumberFormat="1" applyFont="1" applyFill="1" applyBorder="1"/>
    <xf numFmtId="49" fontId="27" fillId="0" borderId="0" xfId="36" applyNumberFormat="1" applyFont="1"/>
    <xf numFmtId="164" fontId="62" fillId="0" borderId="0" xfId="39" applyNumberFormat="1" applyFont="1" applyFill="1" applyBorder="1"/>
    <xf numFmtId="0" fontId="27" fillId="0" borderId="0" xfId="37" applyFont="1" applyBorder="1" applyAlignment="1">
      <alignment horizontal="center"/>
    </xf>
    <xf numFmtId="0" fontId="27" fillId="0" borderId="0" xfId="37" applyFont="1" applyBorder="1" applyAlignment="1"/>
    <xf numFmtId="0" fontId="60" fillId="0" borderId="0" xfId="37" applyFont="1" applyAlignment="1"/>
    <xf numFmtId="0" fontId="33" fillId="0" borderId="0" xfId="37" applyFont="1" applyAlignment="1"/>
    <xf numFmtId="166" fontId="55" fillId="0" borderId="0" xfId="23" applyNumberFormat="1" applyFont="1" applyFill="1" applyAlignment="1">
      <alignment horizontal="center"/>
    </xf>
    <xf numFmtId="49" fontId="55" fillId="0" borderId="0" xfId="23" applyNumberFormat="1" applyFont="1" applyFill="1" applyAlignment="1">
      <alignment horizontal="center"/>
    </xf>
    <xf numFmtId="49" fontId="12" fillId="0" borderId="0" xfId="37" applyNumberFormat="1" applyFont="1" applyFill="1" applyBorder="1" applyAlignment="1">
      <alignment horizontal="center" vertical="center"/>
    </xf>
    <xf numFmtId="164" fontId="27" fillId="0" borderId="0" xfId="1" applyNumberFormat="1" applyFont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0" fontId="63" fillId="0" borderId="0" xfId="37" applyFont="1"/>
    <xf numFmtId="0" fontId="31" fillId="0" borderId="0" xfId="37" applyFont="1" applyFill="1"/>
    <xf numFmtId="166" fontId="27" fillId="0" borderId="0" xfId="37" applyNumberFormat="1" applyFont="1" applyAlignment="1">
      <alignment horizontal="center"/>
    </xf>
    <xf numFmtId="166" fontId="27" fillId="0" borderId="0" xfId="37" applyNumberFormat="1" applyFont="1" applyFill="1" applyAlignment="1">
      <alignment horizontal="center"/>
    </xf>
    <xf numFmtId="166" fontId="12" fillId="0" borderId="0" xfId="37" applyNumberFormat="1" applyFont="1" applyFill="1" applyAlignment="1">
      <alignment horizontal="center"/>
    </xf>
    <xf numFmtId="0" fontId="27" fillId="0" borderId="0" xfId="37" applyFont="1" applyAlignment="1">
      <alignment horizontal="center"/>
    </xf>
    <xf numFmtId="0" fontId="27" fillId="0" borderId="0" xfId="37" applyFont="1" applyAlignment="1"/>
    <xf numFmtId="0" fontId="64" fillId="0" borderId="0" xfId="37" applyFont="1"/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9" fillId="0" borderId="0" xfId="25" applyFont="1" applyBorder="1" applyAlignment="1"/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65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49" fontId="66" fillId="0" borderId="0" xfId="39" applyNumberFormat="1" applyFont="1" applyFill="1" applyBorder="1" applyAlignment="1" applyProtection="1">
      <alignment horizontal="center" vertical="center"/>
    </xf>
    <xf numFmtId="49" fontId="66" fillId="0" borderId="0" xfId="39" applyNumberFormat="1" applyFont="1" applyFill="1" applyBorder="1" applyAlignment="1" applyProtection="1">
      <alignment horizontal="left" vertical="center"/>
    </xf>
    <xf numFmtId="165" fontId="66" fillId="0" borderId="0" xfId="39" applyNumberFormat="1" applyFont="1" applyFill="1" applyBorder="1" applyAlignment="1" applyProtection="1">
      <alignment horizontal="center" vertical="center"/>
    </xf>
    <xf numFmtId="165" fontId="66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0" fontId="20" fillId="0" borderId="0" xfId="39" applyFill="1" applyBorder="1" applyAlignment="1">
      <alignment horizontal="center"/>
    </xf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67" fillId="0" borderId="0" xfId="39" applyFont="1" applyFill="1" applyBorder="1"/>
    <xf numFmtId="0" fontId="12" fillId="0" borderId="0" xfId="39" applyFont="1" applyBorder="1" applyAlignment="1">
      <alignment horizontal="center"/>
    </xf>
    <xf numFmtId="0" fontId="27" fillId="0" borderId="0" xfId="39" applyFont="1" applyFill="1" applyBorder="1"/>
    <xf numFmtId="176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68" fillId="0" borderId="0" xfId="39" applyNumberFormat="1" applyFont="1" applyFill="1" applyBorder="1" applyAlignment="1" applyProtection="1">
      <alignment horizontal="left" vertical="center"/>
    </xf>
    <xf numFmtId="165" fontId="68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68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20" fillId="0" borderId="0" xfId="39" applyNumberFormat="1" applyFill="1" applyAlignment="1">
      <alignment horizontal="center"/>
    </xf>
    <xf numFmtId="0" fontId="12" fillId="0" borderId="0" xfId="39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69" fillId="0" borderId="0" xfId="39" applyFont="1" applyBorder="1" applyAlignment="1">
      <alignment horizontal="center"/>
    </xf>
    <xf numFmtId="165" fontId="69" fillId="0" borderId="0" xfId="39" applyNumberFormat="1" applyFont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20" fillId="0" borderId="0" xfId="39" applyBorder="1" applyAlignment="1">
      <alignment horizontal="center"/>
    </xf>
    <xf numFmtId="0" fontId="20" fillId="0" borderId="0" xfId="39" applyBorder="1"/>
    <xf numFmtId="165" fontId="27" fillId="0" borderId="0" xfId="39" applyNumberFormat="1" applyFont="1" applyFill="1" applyBorder="1" applyAlignment="1">
      <alignment horizontal="center"/>
    </xf>
    <xf numFmtId="0" fontId="70" fillId="0" borderId="0" xfId="39" applyFont="1" applyFill="1" applyBorder="1" applyAlignment="1">
      <alignment horizontal="center"/>
    </xf>
    <xf numFmtId="0" fontId="70" fillId="0" borderId="0" xfId="39" applyFont="1" applyFill="1" applyBorder="1" applyAlignment="1"/>
    <xf numFmtId="0" fontId="16" fillId="0" borderId="0" xfId="24" applyFont="1"/>
    <xf numFmtId="0" fontId="13" fillId="0" borderId="0" xfId="67" applyFont="1"/>
    <xf numFmtId="0" fontId="16" fillId="2" borderId="0" xfId="68" applyFont="1" applyFill="1"/>
    <xf numFmtId="0" fontId="13" fillId="0" borderId="0" xfId="67" applyFont="1" applyAlignment="1">
      <alignment horizontal="center"/>
    </xf>
    <xf numFmtId="0" fontId="13" fillId="0" borderId="0" xfId="67" applyFont="1" applyFill="1"/>
    <xf numFmtId="0" fontId="71" fillId="0" borderId="1" xfId="15" applyFont="1" applyFill="1" applyBorder="1" applyAlignment="1"/>
    <xf numFmtId="0" fontId="71" fillId="0" borderId="0" xfId="15" applyFont="1" applyFill="1" applyBorder="1" applyAlignment="1"/>
    <xf numFmtId="0" fontId="12" fillId="0" borderId="0" xfId="67" applyFont="1" applyAlignment="1">
      <alignment horizontal="center"/>
    </xf>
    <xf numFmtId="0" fontId="16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 applyFill="1"/>
    <xf numFmtId="0" fontId="12" fillId="0" borderId="0" xfId="67" applyFont="1" applyAlignment="1">
      <alignment horizontal="center" wrapText="1"/>
    </xf>
    <xf numFmtId="49" fontId="13" fillId="0" borderId="0" xfId="67" applyNumberFormat="1" applyFont="1"/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49" fontId="13" fillId="0" borderId="0" xfId="67" applyNumberFormat="1" applyFont="1" applyFill="1" applyAlignment="1">
      <alignment horizontal="center"/>
    </xf>
    <xf numFmtId="49" fontId="12" fillId="0" borderId="0" xfId="67" applyNumberFormat="1" applyFont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/>
    <xf numFmtId="164" fontId="12" fillId="0" borderId="0" xfId="70" applyNumberFormat="1" applyFont="1" applyAlignment="1">
      <alignment horizontal="center"/>
    </xf>
    <xf numFmtId="0" fontId="13" fillId="0" borderId="0" xfId="71" applyFont="1"/>
    <xf numFmtId="0" fontId="11" fillId="0" borderId="1" xfId="12" applyFont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3" fillId="2" borderId="0" xfId="7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0" fontId="51" fillId="0" borderId="0" xfId="23" applyFont="1" applyFill="1" applyBorder="1" applyAlignment="1">
      <alignment horizontal="center" wrapText="1"/>
    </xf>
    <xf numFmtId="2" fontId="49" fillId="0" borderId="0" xfId="23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9" fillId="0" borderId="0" xfId="38" applyFont="1" applyFill="1" applyAlignment="1">
      <alignment wrapText="1"/>
    </xf>
    <xf numFmtId="0" fontId="61" fillId="0" borderId="0" xfId="38" applyFont="1" applyFill="1" applyAlignment="1">
      <alignment wrapText="1"/>
    </xf>
    <xf numFmtId="0" fontId="27" fillId="0" borderId="0" xfId="39" applyFont="1" applyFill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77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6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5.xml"/><Relationship Id="rId1" Type="http://schemas.microsoft.com/office/2011/relationships/chartStyle" Target="style45.xml"/><Relationship Id="rId4" Type="http://schemas.openxmlformats.org/officeDocument/2006/relationships/chartUserShapes" Target="../drawings/drawing5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  <c:pt idx="6">
                  <c:v>3180.6625800000002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67.28358590277</c:v>
                </c:pt>
                <c:pt idx="5">
                  <c:v>67.514799735539967</c:v>
                </c:pt>
                <c:pt idx="6">
                  <c:v>70.006778426639983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300.21240868422001</c:v>
                </c:pt>
                <c:pt idx="5">
                  <c:v>265.46647621617956</c:v>
                </c:pt>
                <c:pt idx="6">
                  <c:v>282.3646017506797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1.399</c:v>
                </c:pt>
                <c:pt idx="6">
                  <c:v>1.3859999999999999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3.6495962658799996</c:v>
                </c:pt>
                <c:pt idx="5">
                  <c:v>3.8653847681100002</c:v>
                </c:pt>
                <c:pt idx="6">
                  <c:v>3.9773054729800004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441689814814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24.54</c:v>
                </c:pt>
                <c:pt idx="4">
                  <c:v>25.32</c:v>
                </c:pt>
                <c:pt idx="5">
                  <c:v>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F-4A2D-AAFD-0722603A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'5'!$H$15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316F-4A2D-AAFD-0722603A258C}"/>
              </c:ext>
            </c:extLst>
          </c:dPt>
          <c:cat>
            <c:multiLvlStrRef>
              <c:f>'5'!$J$10:$O$11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'5'!$J$15:$O$15</c:f>
              <c:numCache>
                <c:formatCode>#,##0</c:formatCode>
                <c:ptCount val="6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F-4A2D-AAFD-0722603A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63379629629614"/>
          <c:w val="0.99314575163398688"/>
          <c:h val="9.565185185185186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2771737213403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'6'!$J$14:$O$14</c:f>
              <c:numCache>
                <c:formatCode>#\ ##0.0</c:formatCode>
                <c:ptCount val="6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42.2</c:v>
                </c:pt>
                <c:pt idx="5">
                  <c:v>44.62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F8F-9760-B15C44474891}"/>
            </c:ext>
          </c:extLst>
        </c:ser>
        <c:ser>
          <c:idx val="1"/>
          <c:order val="1"/>
          <c:tx>
            <c:strRef>
              <c:f>'6'!$I$15</c:f>
              <c:strCache>
                <c:ptCount val="1"/>
                <c:pt idx="0">
                  <c:v>Активи компаній, що покинули ринок у І кв. 2024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'6'!$J$15:$O$15</c:f>
              <c:numCache>
                <c:formatCode>#\ ##0.0</c:formatCode>
                <c:ptCount val="6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8-4F8F-9760-B15C4447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08-4F8F-9760-B15C44474891}"/>
              </c:ext>
            </c:extLst>
          </c:dPt>
          <c:cat>
            <c:multiLvlStrRef>
              <c:f>'6'!$J$12:$O$13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'6'!$J$16:$O$16</c:f>
              <c:numCache>
                <c:formatCode>#,##0</c:formatCode>
                <c:ptCount val="6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8-4F8F-9760-B15C4447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091843033509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'6'!$J$14:$O$14</c:f>
              <c:numCache>
                <c:formatCode>#\ ##0.0</c:formatCode>
                <c:ptCount val="6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42.2</c:v>
                </c:pt>
                <c:pt idx="5">
                  <c:v>44.62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6-4B58-B2E6-836550AE36E4}"/>
            </c:ext>
          </c:extLst>
        </c:ser>
        <c:ser>
          <c:idx val="1"/>
          <c:order val="1"/>
          <c:tx>
            <c:strRef>
              <c:f>'6'!$H$15</c:f>
              <c:strCache>
                <c:ptCount val="1"/>
                <c:pt idx="0">
                  <c:v>Assets of insurers that left the market in Q1.2024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'6'!$J$10:$O$11</c:f>
              <c:multiLvlStrCache>
                <c:ptCount val="6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'6'!$J$15:$O$15</c:f>
              <c:numCache>
                <c:formatCode>#\ ##0.0</c:formatCode>
                <c:ptCount val="6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6-4B58-B2E6-836550AE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6-4B58-B2E6-836550AE36E4}"/>
              </c:ext>
            </c:extLst>
          </c:dPt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'6'!$J$16:$O$16</c:f>
              <c:numCache>
                <c:formatCode>#,##0</c:formatCode>
                <c:ptCount val="6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B6-4B58-B2E6-836550AE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696075837742514"/>
          <c:w val="1"/>
          <c:h val="0.1347081128747795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'7'!$J$15:$O$15</c:f>
              <c:numCache>
                <c:formatCode>0%</c:formatCode>
                <c:ptCount val="6"/>
                <c:pt idx="0">
                  <c:v>6.3200000000000006E-2</c:v>
                </c:pt>
                <c:pt idx="1">
                  <c:v>6.6500000000000004E-2</c:v>
                </c:pt>
                <c:pt idx="2">
                  <c:v>5.0500000000000003E-2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6-46C3-AF64-01FC1321A08C}"/>
            </c:ext>
          </c:extLst>
        </c:ser>
        <c:ser>
          <c:idx val="5"/>
          <c:order val="1"/>
          <c:tx>
            <c:strRef>
              <c:f>'7'!$I$16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'7'!$J$16:$O$16</c:f>
              <c:numCache>
                <c:formatCode>0%</c:formatCode>
                <c:ptCount val="6"/>
                <c:pt idx="0">
                  <c:v>0.38329999999999997</c:v>
                </c:pt>
                <c:pt idx="1">
                  <c:v>0.39950000000000002</c:v>
                </c:pt>
                <c:pt idx="2">
                  <c:v>0.43630000000000002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6-46C3-AF64-01FC1321A08C}"/>
            </c:ext>
          </c:extLst>
        </c:ser>
        <c:ser>
          <c:idx val="10"/>
          <c:order val="2"/>
          <c:tx>
            <c:strRef>
              <c:f>'7'!$I$11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'7'!$J$11:$O$11</c:f>
              <c:numCache>
                <c:formatCode>0%</c:formatCode>
                <c:ptCount val="6"/>
                <c:pt idx="0">
                  <c:v>0.49130000000000001</c:v>
                </c:pt>
                <c:pt idx="1">
                  <c:v>0.47560000000000002</c:v>
                </c:pt>
                <c:pt idx="2">
                  <c:v>0.45140000000000002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6-46C3-AF64-01FC1321A08C}"/>
            </c:ext>
          </c:extLst>
        </c:ser>
        <c:ser>
          <c:idx val="6"/>
          <c:order val="4"/>
          <c:tx>
            <c:strRef>
              <c:f>'7'!$I$12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'7'!$J$12:$O$12</c:f>
              <c:numCache>
                <c:formatCode>0%</c:formatCode>
                <c:ptCount val="6"/>
                <c:pt idx="0">
                  <c:v>2.3E-3</c:v>
                </c:pt>
                <c:pt idx="1">
                  <c:v>8.0000000000000004E-4</c:v>
                </c:pt>
                <c:pt idx="2">
                  <c:v>-7.7999999999999996E-3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6-46C3-AF64-01FC1321A08C}"/>
            </c:ext>
          </c:extLst>
        </c:ser>
        <c:ser>
          <c:idx val="1"/>
          <c:order val="5"/>
          <c:tx>
            <c:strRef>
              <c:f>'7'!$I$13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'7'!$J$13:$O$13</c:f>
              <c:numCache>
                <c:formatCode>0%</c:formatCode>
                <c:ptCount val="6"/>
                <c:pt idx="0">
                  <c:v>1.61E-2</c:v>
                </c:pt>
                <c:pt idx="1">
                  <c:v>1.7600000000000001E-2</c:v>
                </c:pt>
                <c:pt idx="2">
                  <c:v>1.32E-2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6-46C3-AF64-01FC1321A08C}"/>
            </c:ext>
          </c:extLst>
        </c:ser>
        <c:ser>
          <c:idx val="2"/>
          <c:order val="6"/>
          <c:tx>
            <c:strRef>
              <c:f>'7'!$I$10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'7'!$J$10:$O$10</c:f>
              <c:numCache>
                <c:formatCode>0%</c:formatCode>
                <c:ptCount val="6"/>
                <c:pt idx="0">
                  <c:v>2.64E-2</c:v>
                </c:pt>
                <c:pt idx="1">
                  <c:v>2.5600000000000001E-2</c:v>
                </c:pt>
                <c:pt idx="2">
                  <c:v>2.6200000000000001E-2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6-46C3-AF64-01FC1321A08C}"/>
            </c:ext>
          </c:extLst>
        </c:ser>
        <c:ser>
          <c:idx val="3"/>
          <c:order val="7"/>
          <c:tx>
            <c:strRef>
              <c:f>'7'!$I$9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'7'!$J$9:$O$9</c:f>
              <c:numCache>
                <c:formatCode>0%</c:formatCode>
                <c:ptCount val="6"/>
                <c:pt idx="0">
                  <c:v>1.7299999999999999E-2</c:v>
                </c:pt>
                <c:pt idx="1">
                  <c:v>1.44E-2</c:v>
                </c:pt>
                <c:pt idx="2">
                  <c:v>3.0300000000000001E-2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56-46C3-AF64-01FC1321A08C}"/>
            </c:ext>
          </c:extLst>
        </c:ser>
        <c:ser>
          <c:idx val="8"/>
          <c:order val="8"/>
          <c:tx>
            <c:strRef>
              <c:f>'7'!$I$18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'7'!$J$18:$O$18</c:f>
              <c:numCache>
                <c:formatCode>0%</c:formatCode>
                <c:ptCount val="6"/>
                <c:pt idx="3">
                  <c:v>0.30409999999999998</c:v>
                </c:pt>
                <c:pt idx="4">
                  <c:v>0.3165</c:v>
                </c:pt>
                <c:pt idx="5">
                  <c:v>0.31130000000000002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56-46C3-AF64-01FC1321A08C}"/>
            </c:ext>
          </c:extLst>
        </c:ser>
        <c:ser>
          <c:idx val="11"/>
          <c:order val="9"/>
          <c:tx>
            <c:strRef>
              <c:f>'7'!$I$17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'7'!$J$17:$O$17</c:f>
              <c:numCache>
                <c:formatCode>0%</c:formatCode>
                <c:ptCount val="6"/>
                <c:pt idx="3">
                  <c:v>0.15670000000000001</c:v>
                </c:pt>
                <c:pt idx="4">
                  <c:v>0.1285</c:v>
                </c:pt>
                <c:pt idx="5">
                  <c:v>0.17319999999999999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56-46C3-AF64-01FC1321A08C}"/>
            </c:ext>
          </c:extLst>
        </c:ser>
        <c:ser>
          <c:idx val="7"/>
          <c:order val="10"/>
          <c:tx>
            <c:strRef>
              <c:f>'7'!$I$20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'7'!$J$20:$O$20</c:f>
              <c:numCache>
                <c:formatCode>0%</c:formatCode>
                <c:ptCount val="6"/>
                <c:pt idx="3">
                  <c:v>0.48909999999999998</c:v>
                </c:pt>
                <c:pt idx="4">
                  <c:v>0.51280000000000003</c:v>
                </c:pt>
                <c:pt idx="5">
                  <c:v>0.46960000000000002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56-46C3-AF64-01FC1321A08C}"/>
            </c:ext>
          </c:extLst>
        </c:ser>
        <c:ser>
          <c:idx val="9"/>
          <c:order val="11"/>
          <c:tx>
            <c:strRef>
              <c:f>'7'!$I$19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'7'!$J$19:$O$19</c:f>
              <c:numCache>
                <c:formatCode>0%</c:formatCode>
                <c:ptCount val="6"/>
                <c:pt idx="3">
                  <c:v>5.0099999999999999E-2</c:v>
                </c:pt>
                <c:pt idx="4">
                  <c:v>4.2200000000000001E-2</c:v>
                </c:pt>
                <c:pt idx="5">
                  <c:v>4.5900000000000003E-2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56-46C3-AF64-01FC1321A0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'7'!$I$14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'7'!$J$7:$O$8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09.24</c:v>
                        </c:pt>
                        <c:pt idx="3">
                          <c:v>03.24</c:v>
                        </c:pt>
                        <c:pt idx="4">
                          <c:v>06.24</c:v>
                        </c:pt>
                        <c:pt idx="5">
                          <c:v>09.24</c:v>
                        </c:pt>
                      </c:lvl>
                      <c:lvl>
                        <c:pt idx="0">
                          <c:v>Активи</c:v>
                        </c:pt>
                        <c:pt idx="3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'7'!$J$14:$O$14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9C56-46C3-AF64-01FC1321A08C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'7'!$J$15:$O$15</c:f>
              <c:numCache>
                <c:formatCode>0%</c:formatCode>
                <c:ptCount val="6"/>
                <c:pt idx="0">
                  <c:v>6.3200000000000006E-2</c:v>
                </c:pt>
                <c:pt idx="1">
                  <c:v>6.6500000000000004E-2</c:v>
                </c:pt>
                <c:pt idx="2">
                  <c:v>5.0500000000000003E-2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6-41EF-8F1A-F9DF46AB074F}"/>
            </c:ext>
          </c:extLst>
        </c:ser>
        <c:ser>
          <c:idx val="5"/>
          <c:order val="1"/>
          <c:tx>
            <c:strRef>
              <c:f>'7'!$H$16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'7'!$J$16:$O$16</c:f>
              <c:numCache>
                <c:formatCode>0%</c:formatCode>
                <c:ptCount val="6"/>
                <c:pt idx="0">
                  <c:v>0.38329999999999997</c:v>
                </c:pt>
                <c:pt idx="1">
                  <c:v>0.39950000000000002</c:v>
                </c:pt>
                <c:pt idx="2">
                  <c:v>0.43630000000000002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6-41EF-8F1A-F9DF46AB074F}"/>
            </c:ext>
          </c:extLst>
        </c:ser>
        <c:ser>
          <c:idx val="10"/>
          <c:order val="2"/>
          <c:tx>
            <c:strRef>
              <c:f>'7'!$H$11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'7'!$J$11:$O$11</c:f>
              <c:numCache>
                <c:formatCode>0%</c:formatCode>
                <c:ptCount val="6"/>
                <c:pt idx="0">
                  <c:v>0.49130000000000001</c:v>
                </c:pt>
                <c:pt idx="1">
                  <c:v>0.47560000000000002</c:v>
                </c:pt>
                <c:pt idx="2">
                  <c:v>0.45140000000000002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96-41EF-8F1A-F9DF46AB074F}"/>
            </c:ext>
          </c:extLst>
        </c:ser>
        <c:ser>
          <c:idx val="6"/>
          <c:order val="4"/>
          <c:tx>
            <c:strRef>
              <c:f>'7'!$H$12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'7'!$J$12:$O$12</c:f>
              <c:numCache>
                <c:formatCode>0%</c:formatCode>
                <c:ptCount val="6"/>
                <c:pt idx="0">
                  <c:v>2.3E-3</c:v>
                </c:pt>
                <c:pt idx="1">
                  <c:v>8.0000000000000004E-4</c:v>
                </c:pt>
                <c:pt idx="2">
                  <c:v>-7.7999999999999996E-3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96-41EF-8F1A-F9DF46AB074F}"/>
            </c:ext>
          </c:extLst>
        </c:ser>
        <c:ser>
          <c:idx val="1"/>
          <c:order val="5"/>
          <c:tx>
            <c:strRef>
              <c:f>'7'!$H$13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'7'!$J$13:$O$13</c:f>
              <c:numCache>
                <c:formatCode>0%</c:formatCode>
                <c:ptCount val="6"/>
                <c:pt idx="0">
                  <c:v>1.61E-2</c:v>
                </c:pt>
                <c:pt idx="1">
                  <c:v>1.7600000000000001E-2</c:v>
                </c:pt>
                <c:pt idx="2">
                  <c:v>1.32E-2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96-41EF-8F1A-F9DF46AB074F}"/>
            </c:ext>
          </c:extLst>
        </c:ser>
        <c:ser>
          <c:idx val="2"/>
          <c:order val="6"/>
          <c:tx>
            <c:strRef>
              <c:f>'7'!$H$10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'7'!$J$10:$O$10</c:f>
              <c:numCache>
                <c:formatCode>0%</c:formatCode>
                <c:ptCount val="6"/>
                <c:pt idx="0">
                  <c:v>2.64E-2</c:v>
                </c:pt>
                <c:pt idx="1">
                  <c:v>2.5600000000000001E-2</c:v>
                </c:pt>
                <c:pt idx="2">
                  <c:v>2.6200000000000001E-2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96-41EF-8F1A-F9DF46AB074F}"/>
            </c:ext>
          </c:extLst>
        </c:ser>
        <c:ser>
          <c:idx val="3"/>
          <c:order val="7"/>
          <c:tx>
            <c:strRef>
              <c:f>'7'!$H$9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'7'!$J$9:$O$9</c:f>
              <c:numCache>
                <c:formatCode>0%</c:formatCode>
                <c:ptCount val="6"/>
                <c:pt idx="0">
                  <c:v>1.7299999999999999E-2</c:v>
                </c:pt>
                <c:pt idx="1">
                  <c:v>1.44E-2</c:v>
                </c:pt>
                <c:pt idx="2">
                  <c:v>3.0300000000000001E-2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6-41EF-8F1A-F9DF46AB074F}"/>
            </c:ext>
          </c:extLst>
        </c:ser>
        <c:ser>
          <c:idx val="8"/>
          <c:order val="8"/>
          <c:tx>
            <c:strRef>
              <c:f>'7'!$H$18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'7'!$J$18:$O$18</c:f>
              <c:numCache>
                <c:formatCode>0%</c:formatCode>
                <c:ptCount val="6"/>
                <c:pt idx="3">
                  <c:v>0.30409999999999998</c:v>
                </c:pt>
                <c:pt idx="4">
                  <c:v>0.3165</c:v>
                </c:pt>
                <c:pt idx="5">
                  <c:v>0.31130000000000002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96-41EF-8F1A-F9DF46AB074F}"/>
            </c:ext>
          </c:extLst>
        </c:ser>
        <c:ser>
          <c:idx val="11"/>
          <c:order val="9"/>
          <c:tx>
            <c:strRef>
              <c:f>'7'!$H$17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'7'!$J$17:$O$17</c:f>
              <c:numCache>
                <c:formatCode>0%</c:formatCode>
                <c:ptCount val="6"/>
                <c:pt idx="3">
                  <c:v>0.15670000000000001</c:v>
                </c:pt>
                <c:pt idx="4">
                  <c:v>0.1285</c:v>
                </c:pt>
                <c:pt idx="5">
                  <c:v>0.17319999999999999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96-41EF-8F1A-F9DF46AB074F}"/>
            </c:ext>
          </c:extLst>
        </c:ser>
        <c:ser>
          <c:idx val="7"/>
          <c:order val="10"/>
          <c:tx>
            <c:strRef>
              <c:f>'7'!$H$20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'7'!$J$20:$O$20</c:f>
              <c:numCache>
                <c:formatCode>0%</c:formatCode>
                <c:ptCount val="6"/>
                <c:pt idx="3">
                  <c:v>0.48909999999999998</c:v>
                </c:pt>
                <c:pt idx="4">
                  <c:v>0.51280000000000003</c:v>
                </c:pt>
                <c:pt idx="5">
                  <c:v>0.46960000000000002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96-41EF-8F1A-F9DF46AB074F}"/>
            </c:ext>
          </c:extLst>
        </c:ser>
        <c:ser>
          <c:idx val="9"/>
          <c:order val="11"/>
          <c:tx>
            <c:strRef>
              <c:f>'7'!$H$19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'7'!$J$19:$O$19</c:f>
              <c:numCache>
                <c:formatCode>0%</c:formatCode>
                <c:ptCount val="6"/>
                <c:pt idx="3">
                  <c:v>5.0099999999999999E-2</c:v>
                </c:pt>
                <c:pt idx="4">
                  <c:v>4.2200000000000001E-2</c:v>
                </c:pt>
                <c:pt idx="5">
                  <c:v>4.5900000000000003E-2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96-41EF-8F1A-F9DF46AB07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'7'!$H$14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'7'!$J$5:$O$6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09.24</c:v>
                        </c:pt>
                        <c:pt idx="3">
                          <c:v>03.24</c:v>
                        </c:pt>
                        <c:pt idx="4">
                          <c:v>06.24</c:v>
                        </c:pt>
                        <c:pt idx="5">
                          <c:v>09.24</c:v>
                        </c:pt>
                      </c:lvl>
                      <c:lvl>
                        <c:pt idx="0">
                          <c:v>Assets</c:v>
                        </c:pt>
                        <c:pt idx="3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'7'!$J$14:$O$14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0896-41EF-8F1A-F9DF46AB074F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'8'!$J$15:$O$15</c:f>
              <c:numCache>
                <c:formatCode>0%</c:formatCode>
                <c:ptCount val="6"/>
                <c:pt idx="0">
                  <c:v>6.88E-2</c:v>
                </c:pt>
                <c:pt idx="1">
                  <c:v>8.09E-2</c:v>
                </c:pt>
                <c:pt idx="2">
                  <c:v>7.46E-2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4-4C7A-8AA0-AF2559EDBCF4}"/>
            </c:ext>
          </c:extLst>
        </c:ser>
        <c:ser>
          <c:idx val="5"/>
          <c:order val="1"/>
          <c:tx>
            <c:strRef>
              <c:f>'8'!$I$16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'8'!$J$16:$O$16</c:f>
              <c:numCache>
                <c:formatCode>0%</c:formatCode>
                <c:ptCount val="6"/>
                <c:pt idx="0">
                  <c:v>0.22259999999999999</c:v>
                </c:pt>
                <c:pt idx="1">
                  <c:v>0.2414</c:v>
                </c:pt>
                <c:pt idx="2">
                  <c:v>0.24590000000000001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4-4C7A-8AA0-AF2559EDBCF4}"/>
            </c:ext>
          </c:extLst>
        </c:ser>
        <c:ser>
          <c:idx val="10"/>
          <c:order val="2"/>
          <c:tx>
            <c:strRef>
              <c:f>'8'!$I$11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'8'!$J$11:$O$11</c:f>
              <c:numCache>
                <c:formatCode>0%</c:formatCode>
                <c:ptCount val="6"/>
                <c:pt idx="0">
                  <c:v>0.2666</c:v>
                </c:pt>
                <c:pt idx="1">
                  <c:v>0.27839999999999998</c:v>
                </c:pt>
                <c:pt idx="2">
                  <c:v>0.2772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4-4C7A-8AA0-AF2559EDBCF4}"/>
            </c:ext>
          </c:extLst>
        </c:ser>
        <c:ser>
          <c:idx val="0"/>
          <c:order val="3"/>
          <c:tx>
            <c:strRef>
              <c:f>'8'!$I$14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'8'!$J$14:$O$14</c:f>
              <c:numCache>
                <c:formatCode>0%</c:formatCode>
                <c:ptCount val="6"/>
                <c:pt idx="0">
                  <c:v>0.15160000000000001</c:v>
                </c:pt>
                <c:pt idx="1">
                  <c:v>0.16089999999999999</c:v>
                </c:pt>
                <c:pt idx="2">
                  <c:v>0.16619999999999999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1EB4-4C7A-8AA0-AF2559EDBCF4}"/>
            </c:ext>
          </c:extLst>
        </c:ser>
        <c:ser>
          <c:idx val="6"/>
          <c:order val="4"/>
          <c:tx>
            <c:strRef>
              <c:f>'8'!$I$12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'8'!$J$12:$O$12</c:f>
              <c:numCache>
                <c:formatCode>0%</c:formatCode>
                <c:ptCount val="6"/>
                <c:pt idx="0">
                  <c:v>9.6799999999999997E-2</c:v>
                </c:pt>
                <c:pt idx="1">
                  <c:v>9.2399999999999996E-2</c:v>
                </c:pt>
                <c:pt idx="2">
                  <c:v>9.9400000000000002E-2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4-4C7A-8AA0-AF2559EDBCF4}"/>
            </c:ext>
          </c:extLst>
        </c:ser>
        <c:ser>
          <c:idx val="1"/>
          <c:order val="5"/>
          <c:tx>
            <c:strRef>
              <c:f>'8'!$I$13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'8'!$J$13:$O$13</c:f>
              <c:numCache>
                <c:formatCode>0%</c:formatCode>
                <c:ptCount val="6"/>
                <c:pt idx="0">
                  <c:v>5.6899999999999999E-2</c:v>
                </c:pt>
                <c:pt idx="1">
                  <c:v>3.2099999999999997E-2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4-4C7A-8AA0-AF2559EDBCF4}"/>
            </c:ext>
          </c:extLst>
        </c:ser>
        <c:ser>
          <c:idx val="2"/>
          <c:order val="6"/>
          <c:tx>
            <c:strRef>
              <c:f>'8'!$I$10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'8'!$J$10:$O$10</c:f>
              <c:numCache>
                <c:formatCode>0%</c:formatCode>
                <c:ptCount val="6"/>
                <c:pt idx="0">
                  <c:v>7.5300000000000006E-2</c:v>
                </c:pt>
                <c:pt idx="1">
                  <c:v>6.2399999999999997E-2</c:v>
                </c:pt>
                <c:pt idx="2">
                  <c:v>5.74E-2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4-4C7A-8AA0-AF2559EDBCF4}"/>
            </c:ext>
          </c:extLst>
        </c:ser>
        <c:ser>
          <c:idx val="3"/>
          <c:order val="7"/>
          <c:tx>
            <c:strRef>
              <c:f>'8'!$I$9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'8'!$J$9:$O$9</c:f>
              <c:numCache>
                <c:formatCode>0%</c:formatCode>
                <c:ptCount val="6"/>
                <c:pt idx="0">
                  <c:v>6.1499999999999999E-2</c:v>
                </c:pt>
                <c:pt idx="1">
                  <c:v>5.1400000000000001E-2</c:v>
                </c:pt>
                <c:pt idx="2">
                  <c:v>5.0200000000000002E-2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4-4C7A-8AA0-AF2559EDBCF4}"/>
            </c:ext>
          </c:extLst>
        </c:ser>
        <c:ser>
          <c:idx val="8"/>
          <c:order val="8"/>
          <c:tx>
            <c:strRef>
              <c:f>'8'!$I$18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'8'!$J$18:$O$18</c:f>
              <c:numCache>
                <c:formatCode>General</c:formatCode>
                <c:ptCount val="6"/>
                <c:pt idx="3" formatCode="0%">
                  <c:v>0.42049999999999998</c:v>
                </c:pt>
                <c:pt idx="4" formatCode="0%">
                  <c:v>0.41830000000000001</c:v>
                </c:pt>
                <c:pt idx="5" formatCode="0%">
                  <c:v>0.39960000000000001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4-4C7A-8AA0-AF2559EDBCF4}"/>
            </c:ext>
          </c:extLst>
        </c:ser>
        <c:ser>
          <c:idx val="11"/>
          <c:order val="9"/>
          <c:tx>
            <c:strRef>
              <c:f>'8'!$I$17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'8'!$J$17:$O$17</c:f>
              <c:numCache>
                <c:formatCode>0%</c:formatCode>
                <c:ptCount val="6"/>
                <c:pt idx="3">
                  <c:v>8.0000000000000004E-4</c:v>
                </c:pt>
                <c:pt idx="4">
                  <c:v>1.4E-3</c:v>
                </c:pt>
                <c:pt idx="5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4-4C7A-8AA0-AF2559EDBCF4}"/>
            </c:ext>
          </c:extLst>
        </c:ser>
        <c:ser>
          <c:idx val="7"/>
          <c:order val="10"/>
          <c:tx>
            <c:strRef>
              <c:f>'8'!$I$20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'8'!$J$20:$O$20</c:f>
              <c:numCache>
                <c:formatCode>0%</c:formatCode>
                <c:ptCount val="6"/>
                <c:pt idx="3">
                  <c:v>0.48949999999999999</c:v>
                </c:pt>
                <c:pt idx="4">
                  <c:v>0.51329999999999998</c:v>
                </c:pt>
                <c:pt idx="5">
                  <c:v>0.53869999999999996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4-4C7A-8AA0-AF2559EDBCF4}"/>
            </c:ext>
          </c:extLst>
        </c:ser>
        <c:ser>
          <c:idx val="9"/>
          <c:order val="11"/>
          <c:tx>
            <c:strRef>
              <c:f>'8'!$I$19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'8'!$J$19:$O$19</c:f>
              <c:numCache>
                <c:formatCode>General</c:formatCode>
                <c:ptCount val="6"/>
                <c:pt idx="3" formatCode="0%">
                  <c:v>8.9099999999999999E-2</c:v>
                </c:pt>
                <c:pt idx="4" formatCode="0%">
                  <c:v>6.6900000000000001E-2</c:v>
                </c:pt>
                <c:pt idx="5" formatCode="0%">
                  <c:v>6.1100000000000002E-2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4-4C7A-8AA0-AF2559EDBC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285203768954"/>
          <c:y val="4.5598943347185623E-2"/>
          <c:w val="0.85668015801533259"/>
          <c:h val="0.56064059829059842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'8'!$J$15:$O$15</c:f>
              <c:numCache>
                <c:formatCode>0%</c:formatCode>
                <c:ptCount val="6"/>
                <c:pt idx="0">
                  <c:v>6.88E-2</c:v>
                </c:pt>
                <c:pt idx="1">
                  <c:v>8.09E-2</c:v>
                </c:pt>
                <c:pt idx="2">
                  <c:v>7.46E-2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E-4E39-A421-24E0E985812B}"/>
            </c:ext>
          </c:extLst>
        </c:ser>
        <c:ser>
          <c:idx val="5"/>
          <c:order val="1"/>
          <c:tx>
            <c:strRef>
              <c:f>'8'!$H$16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'8'!$J$16:$O$16</c:f>
              <c:numCache>
                <c:formatCode>0%</c:formatCode>
                <c:ptCount val="6"/>
                <c:pt idx="0">
                  <c:v>0.22259999999999999</c:v>
                </c:pt>
                <c:pt idx="1">
                  <c:v>0.2414</c:v>
                </c:pt>
                <c:pt idx="2">
                  <c:v>0.24590000000000001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E-4E39-A421-24E0E985812B}"/>
            </c:ext>
          </c:extLst>
        </c:ser>
        <c:ser>
          <c:idx val="10"/>
          <c:order val="2"/>
          <c:tx>
            <c:strRef>
              <c:f>'8'!$H$11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'8'!$J$11:$O$11</c:f>
              <c:numCache>
                <c:formatCode>0%</c:formatCode>
                <c:ptCount val="6"/>
                <c:pt idx="0">
                  <c:v>0.2666</c:v>
                </c:pt>
                <c:pt idx="1">
                  <c:v>0.27839999999999998</c:v>
                </c:pt>
                <c:pt idx="2">
                  <c:v>0.2772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E-4E39-A421-24E0E985812B}"/>
            </c:ext>
          </c:extLst>
        </c:ser>
        <c:ser>
          <c:idx val="0"/>
          <c:order val="3"/>
          <c:tx>
            <c:strRef>
              <c:f>'8'!$H$14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'8'!$J$14:$O$14</c:f>
              <c:numCache>
                <c:formatCode>0%</c:formatCode>
                <c:ptCount val="6"/>
                <c:pt idx="0">
                  <c:v>0.15160000000000001</c:v>
                </c:pt>
                <c:pt idx="1">
                  <c:v>0.16089999999999999</c:v>
                </c:pt>
                <c:pt idx="2">
                  <c:v>0.16619999999999999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C2E-4E39-A421-24E0E985812B}"/>
            </c:ext>
          </c:extLst>
        </c:ser>
        <c:ser>
          <c:idx val="6"/>
          <c:order val="4"/>
          <c:tx>
            <c:strRef>
              <c:f>'8'!$H$12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'8'!$J$12:$O$12</c:f>
              <c:numCache>
                <c:formatCode>0%</c:formatCode>
                <c:ptCount val="6"/>
                <c:pt idx="0">
                  <c:v>9.6799999999999997E-2</c:v>
                </c:pt>
                <c:pt idx="1">
                  <c:v>9.2399999999999996E-2</c:v>
                </c:pt>
                <c:pt idx="2">
                  <c:v>9.9400000000000002E-2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E-4E39-A421-24E0E985812B}"/>
            </c:ext>
          </c:extLst>
        </c:ser>
        <c:ser>
          <c:idx val="1"/>
          <c:order val="5"/>
          <c:tx>
            <c:strRef>
              <c:f>'8'!$H$13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'8'!$J$13:$O$13</c:f>
              <c:numCache>
                <c:formatCode>0%</c:formatCode>
                <c:ptCount val="6"/>
                <c:pt idx="0">
                  <c:v>5.6899999999999999E-2</c:v>
                </c:pt>
                <c:pt idx="1">
                  <c:v>3.2099999999999997E-2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2E-4E39-A421-24E0E985812B}"/>
            </c:ext>
          </c:extLst>
        </c:ser>
        <c:ser>
          <c:idx val="2"/>
          <c:order val="6"/>
          <c:tx>
            <c:strRef>
              <c:f>'8'!$H$10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'8'!$J$10:$O$10</c:f>
              <c:numCache>
                <c:formatCode>0%</c:formatCode>
                <c:ptCount val="6"/>
                <c:pt idx="0">
                  <c:v>7.5300000000000006E-2</c:v>
                </c:pt>
                <c:pt idx="1">
                  <c:v>6.2399999999999997E-2</c:v>
                </c:pt>
                <c:pt idx="2">
                  <c:v>5.74E-2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2E-4E39-A421-24E0E985812B}"/>
            </c:ext>
          </c:extLst>
        </c:ser>
        <c:ser>
          <c:idx val="3"/>
          <c:order val="7"/>
          <c:tx>
            <c:strRef>
              <c:f>'8'!$H$9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'8'!$J$9:$O$9</c:f>
              <c:numCache>
                <c:formatCode>0%</c:formatCode>
                <c:ptCount val="6"/>
                <c:pt idx="0">
                  <c:v>6.1499999999999999E-2</c:v>
                </c:pt>
                <c:pt idx="1">
                  <c:v>5.1400000000000001E-2</c:v>
                </c:pt>
                <c:pt idx="2">
                  <c:v>5.0200000000000002E-2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2E-4E39-A421-24E0E985812B}"/>
            </c:ext>
          </c:extLst>
        </c:ser>
        <c:ser>
          <c:idx val="8"/>
          <c:order val="8"/>
          <c:tx>
            <c:strRef>
              <c:f>'8'!$H$18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'8'!$J$18:$O$18</c:f>
              <c:numCache>
                <c:formatCode>General</c:formatCode>
                <c:ptCount val="6"/>
                <c:pt idx="3" formatCode="0%">
                  <c:v>0.42049999999999998</c:v>
                </c:pt>
                <c:pt idx="4" formatCode="0%">
                  <c:v>0.41830000000000001</c:v>
                </c:pt>
                <c:pt idx="5" formatCode="0%">
                  <c:v>0.39960000000000001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E-4E39-A421-24E0E985812B}"/>
            </c:ext>
          </c:extLst>
        </c:ser>
        <c:ser>
          <c:idx val="11"/>
          <c:order val="9"/>
          <c:tx>
            <c:strRef>
              <c:f>'8'!$H$17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'8'!$J$17:$O$17</c:f>
              <c:numCache>
                <c:formatCode>0%</c:formatCode>
                <c:ptCount val="6"/>
                <c:pt idx="3">
                  <c:v>8.0000000000000004E-4</c:v>
                </c:pt>
                <c:pt idx="4">
                  <c:v>1.4E-3</c:v>
                </c:pt>
                <c:pt idx="5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2E-4E39-A421-24E0E985812B}"/>
            </c:ext>
          </c:extLst>
        </c:ser>
        <c:ser>
          <c:idx val="7"/>
          <c:order val="10"/>
          <c:tx>
            <c:strRef>
              <c:f>'8'!$H$20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'8'!$J$20:$O$20</c:f>
              <c:numCache>
                <c:formatCode>0%</c:formatCode>
                <c:ptCount val="6"/>
                <c:pt idx="3">
                  <c:v>0.48949999999999999</c:v>
                </c:pt>
                <c:pt idx="4">
                  <c:v>0.51329999999999998</c:v>
                </c:pt>
                <c:pt idx="5">
                  <c:v>0.53869999999999996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2E-4E39-A421-24E0E985812B}"/>
            </c:ext>
          </c:extLst>
        </c:ser>
        <c:ser>
          <c:idx val="9"/>
          <c:order val="11"/>
          <c:tx>
            <c:strRef>
              <c:f>'8'!$H$19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'7'!$J$5:$O$6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'8'!$J$19:$O$19</c:f>
              <c:numCache>
                <c:formatCode>General</c:formatCode>
                <c:ptCount val="6"/>
                <c:pt idx="3" formatCode="0%">
                  <c:v>8.9099999999999999E-2</c:v>
                </c:pt>
                <c:pt idx="4" formatCode="0%">
                  <c:v>6.6900000000000001E-2</c:v>
                </c:pt>
                <c:pt idx="5" formatCode="0%">
                  <c:v>6.1100000000000002E-2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2E-4E39-A421-24E0E98581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3227235168275405E-4"/>
          <c:y val="0.75617179487179487"/>
          <c:w val="0.99394684203802908"/>
          <c:h val="0.2438282051282051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2117C1A-7D1F-470A-A9A8-3D8EBCB385D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DD804F-00EA-44B5-B98A-829AB272FC3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12.14</c:v>
                </c:pt>
                <c:pt idx="1">
                  <c:v>14.08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53%</c:v>
                  </c:pt>
                  <c:pt idx="1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2F57-4D66-8E10-09FC076DC360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58FB3AB-39A1-457F-B07B-F032E668D8F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B1E1730-6D95-4183-948E-3A844305C21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9.6300000000000008</c:v>
                </c:pt>
                <c:pt idx="1">
                  <c:v>11.31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42%</c:v>
                  </c:pt>
                  <c:pt idx="1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2F57-4D66-8E10-09FC076DC360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BEDBE2-968A-48C6-83D4-D09ECA8E5C8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6.47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F57-4D66-8E10-09FC076DC360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Резерви перестрахування*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57-4D66-8E10-09FC076DC3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312E88-E53E-4D6D-9378-5AE360362AA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F57-4D66-8E10-09FC076DC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-0.2</c:v>
                </c:pt>
                <c:pt idx="1">
                  <c:v>4.4800000000000004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-1%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F57-4D66-8E10-09FC076DC360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0.55000000000000004</c:v>
                </c:pt>
                <c:pt idx="1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57-4D66-8E10-09FC076DC360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0.67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7-4D66-8E10-09FC076DC3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373D1E-C1A1-48CC-8D10-562C60D018C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45BCC64-3C77-4C31-AEE7-771F3AEEA8C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12.14</c:v>
                </c:pt>
                <c:pt idx="1">
                  <c:v>14.08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53%</c:v>
                  </c:pt>
                  <c:pt idx="1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01A5-4885-BE25-04EDB1F099B0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29144C4-8697-45CF-85E4-6ADAA450A82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7DEEF06-C7C4-4BC6-96BD-6CCE3059A8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9.6300000000000008</c:v>
                </c:pt>
                <c:pt idx="1">
                  <c:v>11.31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42%</c:v>
                  </c:pt>
                  <c:pt idx="1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01A5-4885-BE25-04EDB1F099B0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56A8A6-E05D-43E2-8397-2A04A0CDA8F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6.47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1A5-4885-BE25-04EDB1F099B0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885-BE25-04EDB1F09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F6F2082-7CF0-44BB-94A5-B38769BBA14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1A5-4885-BE25-04EDB1F09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-0.2</c:v>
                </c:pt>
                <c:pt idx="1">
                  <c:v>4.4800000000000004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-1%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1A5-4885-BE25-04EDB1F099B0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0.55000000000000004</c:v>
                </c:pt>
                <c:pt idx="1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A5-4885-BE25-04EDB1F099B0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0.67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A5-4885-BE25-04EDB1F099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'10'!$J$10:$X$10</c:f>
              <c:numCache>
                <c:formatCode>_-* #\ ##0.0_-;\-* #\ ##0.0_-;_-* "-"??_-;_-@_-</c:formatCode>
                <c:ptCount val="15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1.33</c:v>
                </c:pt>
                <c:pt idx="13" formatCode="_(* #,##0.00_);_(* \(#,##0.00\);_(* &quot;-&quot;??_);_(@_)">
                  <c:v>1.3</c:v>
                </c:pt>
                <c:pt idx="14" formatCode="_(* #,##0.00_);_(* \(#,##0.00\);_(* &quot;-&quot;??_);_(@_)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0-4FF8-849E-008CEBEEC831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'10'!$J$11:$X$11</c:f>
              <c:numCache>
                <c:formatCode>_-* #\ ##0.0_-;\-* #\ ##0.0_-;_-* "-"??_-;_-@_-</c:formatCode>
                <c:ptCount val="15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  <c:pt idx="14">
                  <c:v>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A0-4FF8-849E-008CEBEE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A0-4FF8-849E-008CEBEEC831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A0-4FF8-849E-008CEBEEC831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A0-4FF8-849E-008CEBEEC831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'10'!$J$12:$X$12</c:f>
              <c:numCache>
                <c:formatCode>0%</c:formatCode>
                <c:ptCount val="15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0.23100000000000001</c:v>
                </c:pt>
                <c:pt idx="13">
                  <c:v>0.23400000000000001</c:v>
                </c:pt>
                <c:pt idx="14">
                  <c:v>0.2424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3A0-4FF8-849E-008CEBEEC831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3A0-4FF8-849E-008CEBEEC831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3A0-4FF8-849E-008CEBEEC831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3A0-4FF8-849E-008CEBEEC831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3A0-4FF8-849E-008CEBEEC831}"/>
              </c:ext>
            </c:extLst>
          </c:dPt>
          <c:cat>
            <c:strRef>
              <c:f>'10'!$J$9:$X$9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'10'!$J$13:$X$13</c:f>
              <c:numCache>
                <c:formatCode>0%</c:formatCode>
                <c:ptCount val="15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0.3866</c:v>
                </c:pt>
                <c:pt idx="13">
                  <c:v>0.39889999999999998</c:v>
                </c:pt>
                <c:pt idx="14">
                  <c:v>0.40699999999999997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3A0-4FF8-849E-008CEBEE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  <c:pt idx="6">
                  <c:v>3180.6625800000002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67.28358590277</c:v>
                </c:pt>
                <c:pt idx="5">
                  <c:v>67.514799735539967</c:v>
                </c:pt>
                <c:pt idx="6">
                  <c:v>70.006778426639983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300.21240868422001</c:v>
                </c:pt>
                <c:pt idx="5">
                  <c:v>265.46647621617956</c:v>
                </c:pt>
                <c:pt idx="6">
                  <c:v>282.3646017506797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1.399</c:v>
                </c:pt>
                <c:pt idx="6">
                  <c:v>1.3859999999999999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3.6495962658799996</c:v>
                </c:pt>
                <c:pt idx="5">
                  <c:v>3.8653847681100002</c:v>
                </c:pt>
                <c:pt idx="6">
                  <c:v>3.9773054729800004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'10'!$J$10:$X$10</c:f>
              <c:numCache>
                <c:formatCode>_-* #\ ##0.0_-;\-* #\ ##0.0_-;_-* "-"??_-;_-@_-</c:formatCode>
                <c:ptCount val="15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1.33</c:v>
                </c:pt>
                <c:pt idx="13" formatCode="_(* #,##0.00_);_(* \(#,##0.00\);_(* &quot;-&quot;??_);_(@_)">
                  <c:v>1.3</c:v>
                </c:pt>
                <c:pt idx="14" formatCode="_(* #,##0.00_);_(* \(#,##0.00\);_(* &quot;-&quot;??_);_(@_)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C-4339-8873-F1B0F81B50BB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'10'!$J$11:$X$11</c:f>
              <c:numCache>
                <c:formatCode>_-* #\ ##0.0_-;\-* #\ ##0.0_-;_-* "-"??_-;_-@_-</c:formatCode>
                <c:ptCount val="15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  <c:pt idx="14">
                  <c:v>12.67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C-4339-8873-F1B0F81B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3C-4339-8873-F1B0F81B50BB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3C-4339-8873-F1B0F81B50BB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3C-4339-8873-F1B0F81B50BB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'10'!$J$12:$X$12</c:f>
              <c:numCache>
                <c:formatCode>0%</c:formatCode>
                <c:ptCount val="15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0.23100000000000001</c:v>
                </c:pt>
                <c:pt idx="13">
                  <c:v>0.23400000000000001</c:v>
                </c:pt>
                <c:pt idx="14">
                  <c:v>0.2424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A3C-4339-8873-F1B0F81B50BB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A3C-4339-8873-F1B0F81B50BB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A3C-4339-8873-F1B0F81B50BB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A3C-4339-8873-F1B0F81B50BB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A3C-4339-8873-F1B0F81B50BB}"/>
              </c:ext>
            </c:extLst>
          </c:dPt>
          <c:cat>
            <c:strRef>
              <c:f>'10'!$J$8:$X$8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'10'!$J$13:$X$13</c:f>
              <c:numCache>
                <c:formatCode>0%</c:formatCode>
                <c:ptCount val="15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0.3866</c:v>
                </c:pt>
                <c:pt idx="13">
                  <c:v>0.39889999999999998</c:v>
                </c:pt>
                <c:pt idx="14">
                  <c:v>0.40699999999999997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A3C-4339-8873-F1B0F81B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'11'!$M$12:$AA$12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'11'!$M$13:$AA$13</c:f>
              <c:numCache>
                <c:formatCode>0.0</c:formatCode>
                <c:ptCount val="15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  <c:pt idx="14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4-485C-97E7-FB10021621AF}"/>
            </c:ext>
          </c:extLst>
        </c:ser>
        <c:ser>
          <c:idx val="0"/>
          <c:order val="1"/>
          <c:tx>
            <c:strRef>
              <c:f>'11'!$I$14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'11'!$M$12:$AA$12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'11'!$M$14:$AA$14</c:f>
              <c:numCache>
                <c:formatCode>0.0</c:formatCode>
                <c:ptCount val="15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  <c:pt idx="1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4-485C-97E7-FB100216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A4-485C-97E7-FB10021621AF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A4-485C-97E7-FB10021621A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A4-485C-97E7-FB10021621A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A4-485C-97E7-FB10021621A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'11'!$M$16:$AA$16</c:f>
              <c:numCache>
                <c:formatCode>0%</c:formatCode>
                <c:ptCount val="15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0.34079999999999999</c:v>
                </c:pt>
                <c:pt idx="13">
                  <c:v>0.3639</c:v>
                </c:pt>
                <c:pt idx="14">
                  <c:v>0.40570000000000001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A4-485C-97E7-FB10021621AF}"/>
            </c:ext>
          </c:extLst>
        </c:ser>
        <c:ser>
          <c:idx val="2"/>
          <c:order val="3"/>
          <c:tx>
            <c:strRef>
              <c:f>'11'!$I$15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D3A4-485C-97E7-FB10021621A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D3A4-485C-97E7-FB10021621A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D3A4-485C-97E7-FB10021621A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'11'!$M$15:$AA$15</c:f>
              <c:numCache>
                <c:formatCode>0%</c:formatCode>
                <c:ptCount val="15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0.92400000000000004</c:v>
                </c:pt>
                <c:pt idx="13">
                  <c:v>0.94730000000000003</c:v>
                </c:pt>
                <c:pt idx="14">
                  <c:v>0.97319999999999995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A4-485C-97E7-FB100216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3707222222222222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'11'!$M$11:$AA$11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Q3.23</c:v>
                </c:pt>
              </c:strCache>
            </c:strRef>
          </c:cat>
          <c:val>
            <c:numRef>
              <c:f>'11'!$M$13:$AA$13</c:f>
              <c:numCache>
                <c:formatCode>0.0</c:formatCode>
                <c:ptCount val="15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  <c:pt idx="14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6-48B8-AD14-7D9422750C2F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'11'!$M$11:$AA$11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Q3.23</c:v>
                </c:pt>
              </c:strCache>
            </c:strRef>
          </c:cat>
          <c:val>
            <c:numRef>
              <c:f>'11'!$M$14:$AA$14</c:f>
              <c:numCache>
                <c:formatCode>0.0</c:formatCode>
                <c:ptCount val="15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  <c:pt idx="1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6-48B8-AD14-7D9422750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96-48B8-AD14-7D9422750C2F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96-48B8-AD14-7D9422750C2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96-48B8-AD14-7D9422750C2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96-48B8-AD14-7D9422750C2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'11'!$M$16:$AA$16</c:f>
              <c:numCache>
                <c:formatCode>0%</c:formatCode>
                <c:ptCount val="15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0.34079999999999999</c:v>
                </c:pt>
                <c:pt idx="13">
                  <c:v>0.3639</c:v>
                </c:pt>
                <c:pt idx="14">
                  <c:v>0.40570000000000001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96-48B8-AD14-7D9422750C2F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496-48B8-AD14-7D9422750C2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A496-48B8-AD14-7D9422750C2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A496-48B8-AD14-7D9422750C2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'11'!$M$15:$AA$15</c:f>
              <c:numCache>
                <c:formatCode>0%</c:formatCode>
                <c:ptCount val="15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0.92400000000000004</c:v>
                </c:pt>
                <c:pt idx="13">
                  <c:v>0.94730000000000003</c:v>
                </c:pt>
                <c:pt idx="14">
                  <c:v>0.97319999999999995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496-48B8-AD14-7D9422750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8270969596731754E-2"/>
                  <c:y val="-5.5923395153159765E-3"/>
                </c:manualLayout>
              </c:layout>
              <c:tx>
                <c:rich>
                  <a:bodyPr/>
                  <a:lstStyle/>
                  <a:p>
                    <a:fld id="{97241AB0-2D6B-428D-A549-FFDC5AAE838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87E-4F7D-ADE6-2B602E2A55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CF4778-22F2-418E-8625-1E127BD2D62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87E-4F7D-ADE6-2B602E2A55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61DF0C-2C5F-42D8-B276-B6E8A11F59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87E-4F7D-ADE6-2B602E2A555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D09FD6-4D0E-44B3-87AC-6CC318F9E25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87E-4F7D-ADE6-2B602E2A555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F2019E2-2CDB-4C51-AD86-D88BB65F55C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87E-4F7D-ADE6-2B602E2A555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69E1915-9A1E-4E60-9C40-0858B56FF9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87E-4F7D-ADE6-2B602E2A555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F54E742-61B7-433D-893E-44115A307B9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87E-4F7D-ADE6-2B602E2A555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F5D010-D7E2-431E-9AD6-0292DAB8C18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87E-4F7D-ADE6-2B602E2A555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F4D9E73-6E17-4E98-BF91-0122238311B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87E-4F7D-ADE6-2B602E2A5555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37AF658C-69F8-4E5B-92EB-E5EF01033511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87E-4F7D-ADE6-2B602E2A5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9.59</c:v>
                </c:pt>
                <c:pt idx="1">
                  <c:v>7.28</c:v>
                </c:pt>
                <c:pt idx="2">
                  <c:v>6.69</c:v>
                </c:pt>
                <c:pt idx="3">
                  <c:v>4.13</c:v>
                </c:pt>
                <c:pt idx="4">
                  <c:v>4.0599999999999996</c:v>
                </c:pt>
                <c:pt idx="5">
                  <c:v>2.2599999999999998</c:v>
                </c:pt>
                <c:pt idx="6">
                  <c:v>1.49</c:v>
                </c:pt>
                <c:pt idx="7">
                  <c:v>1.18</c:v>
                </c:pt>
                <c:pt idx="8">
                  <c:v>0.82</c:v>
                </c:pt>
                <c:pt idx="9">
                  <c:v>0.79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48%</c:v>
                  </c:pt>
                  <c:pt idx="1">
                    <c:v>47%</c:v>
                  </c:pt>
                  <c:pt idx="2">
                    <c:v>51%</c:v>
                  </c:pt>
                  <c:pt idx="3">
                    <c:v>39%</c:v>
                  </c:pt>
                  <c:pt idx="4">
                    <c:v>25%</c:v>
                  </c:pt>
                  <c:pt idx="5">
                    <c:v>20%</c:v>
                  </c:pt>
                  <c:pt idx="6">
                    <c:v>9%</c:v>
                  </c:pt>
                  <c:pt idx="7">
                    <c:v>11%</c:v>
                  </c:pt>
                  <c:pt idx="8">
                    <c:v>29%</c:v>
                  </c:pt>
                  <c:pt idx="9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87E-4F7D-ADE6-2B602E2A5555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Асистанс</c:v>
                </c:pt>
                <c:pt idx="9">
                  <c:v>Фінансові ризики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4.5599999999999996</c:v>
                </c:pt>
                <c:pt idx="1">
                  <c:v>3.44</c:v>
                </c:pt>
                <c:pt idx="2">
                  <c:v>3.38</c:v>
                </c:pt>
                <c:pt idx="3">
                  <c:v>1.6</c:v>
                </c:pt>
                <c:pt idx="4">
                  <c:v>1.02</c:v>
                </c:pt>
                <c:pt idx="5">
                  <c:v>0.45</c:v>
                </c:pt>
                <c:pt idx="6">
                  <c:v>0.13</c:v>
                </c:pt>
                <c:pt idx="7">
                  <c:v>0.12</c:v>
                </c:pt>
                <c:pt idx="8">
                  <c:v>0.24</c:v>
                </c:pt>
                <c:pt idx="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7E-4F7D-ADE6-2B602E2A55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9621386302179675E-2"/>
                  <c:y val="-1.1689538755804441E-2"/>
                </c:manualLayout>
              </c:layout>
              <c:tx>
                <c:rich>
                  <a:bodyPr/>
                  <a:lstStyle/>
                  <a:p>
                    <a:fld id="{3259AF88-F900-423C-BC4D-6436ACEC425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0BB-4854-B8D9-F59E0CD4E5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06E74C-16BF-4621-B72D-1616CF22D90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0BB-4854-B8D9-F59E0CD4E5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9EF556-0922-4A47-99A6-39D98ADAA1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0BB-4854-B8D9-F59E0CD4E5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6F06256-D59E-4946-BCEA-9EB6D4A018A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0BB-4854-B8D9-F59E0CD4E57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C18E869-C979-4341-92CF-68BE0AAEC37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0BB-4854-B8D9-F59E0CD4E57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E7CC27-3076-4F7C-A91C-14518573DA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0BB-4854-B8D9-F59E0CD4E57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9C25AB-4A3D-4C03-B9C8-A02CAE5429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0BB-4854-B8D9-F59E0CD4E57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CEB1A8B-5718-4BEB-9581-5EBB59238C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0BB-4854-B8D9-F59E0CD4E57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A42C48E-2DCA-4472-AC36-3F34AFF7B9D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0BB-4854-B8D9-F59E0CD4E579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357D0C01-8313-4C37-9400-5B395773E51C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0BB-4854-B8D9-F59E0CD4E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Green Card****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9.59</c:v>
                </c:pt>
                <c:pt idx="1">
                  <c:v>7.28</c:v>
                </c:pt>
                <c:pt idx="2">
                  <c:v>6.69</c:v>
                </c:pt>
                <c:pt idx="3">
                  <c:v>4.13</c:v>
                </c:pt>
                <c:pt idx="4">
                  <c:v>4.0599999999999996</c:v>
                </c:pt>
                <c:pt idx="5">
                  <c:v>2.2599999999999998</c:v>
                </c:pt>
                <c:pt idx="6">
                  <c:v>1.49</c:v>
                </c:pt>
                <c:pt idx="7">
                  <c:v>1.18</c:v>
                </c:pt>
                <c:pt idx="8">
                  <c:v>0.82</c:v>
                </c:pt>
                <c:pt idx="9">
                  <c:v>0.79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48%</c:v>
                  </c:pt>
                  <c:pt idx="1">
                    <c:v>47%</c:v>
                  </c:pt>
                  <c:pt idx="2">
                    <c:v>51%</c:v>
                  </c:pt>
                  <c:pt idx="3">
                    <c:v>39%</c:v>
                  </c:pt>
                  <c:pt idx="4">
                    <c:v>25%</c:v>
                  </c:pt>
                  <c:pt idx="5">
                    <c:v>20%</c:v>
                  </c:pt>
                  <c:pt idx="6">
                    <c:v>9%</c:v>
                  </c:pt>
                  <c:pt idx="7">
                    <c:v>11%</c:v>
                  </c:pt>
                  <c:pt idx="8">
                    <c:v>29%</c:v>
                  </c:pt>
                  <c:pt idx="9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0BB-4854-B8D9-F59E0CD4E579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Green Card****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Assistance</c:v>
                </c:pt>
                <c:pt idx="9">
                  <c:v>Financial exposure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4.5599999999999996</c:v>
                </c:pt>
                <c:pt idx="1">
                  <c:v>3.44</c:v>
                </c:pt>
                <c:pt idx="2">
                  <c:v>3.38</c:v>
                </c:pt>
                <c:pt idx="3">
                  <c:v>1.6</c:v>
                </c:pt>
                <c:pt idx="4">
                  <c:v>1.02</c:v>
                </c:pt>
                <c:pt idx="5">
                  <c:v>0.45</c:v>
                </c:pt>
                <c:pt idx="6">
                  <c:v>0.13</c:v>
                </c:pt>
                <c:pt idx="7">
                  <c:v>0.12</c:v>
                </c:pt>
                <c:pt idx="8">
                  <c:v>0.24</c:v>
                </c:pt>
                <c:pt idx="9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0BB-4854-B8D9-F59E0CD4E5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443856209150325"/>
          <c:h val="0.67773163082437271"/>
        </c:manualLayout>
      </c:layout>
      <c:lineChart>
        <c:grouping val="standard"/>
        <c:varyColors val="0"/>
        <c:ser>
          <c:idx val="0"/>
          <c:order val="0"/>
          <c:tx>
            <c:strRef>
              <c:f>'13'!$I$9</c:f>
              <c:strCache>
                <c:ptCount val="1"/>
                <c:pt idx="0">
                  <c:v>КАСКО*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705597397363E-2"/>
                  <c:y val="-2.66698440861366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'13'!$J$9:$X$9</c:f>
              <c:numCache>
                <c:formatCode>0%</c:formatCode>
                <c:ptCount val="15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  <c:pt idx="14">
                  <c:v>1.6108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3-4F46-A6DD-6C333EA91F8B}"/>
            </c:ext>
          </c:extLst>
        </c:ser>
        <c:ser>
          <c:idx val="2"/>
          <c:order val="1"/>
          <c:tx>
            <c:strRef>
              <c:f>'13'!$I$10</c:f>
              <c:strCache>
                <c:ptCount val="1"/>
                <c:pt idx="0">
                  <c:v>Здоров’я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705597397363E-2"/>
                  <c:y val="4.768875314522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'13'!$J$10:$X$10</c:f>
              <c:numCache>
                <c:formatCode>0%</c:formatCode>
                <c:ptCount val="15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  <c:pt idx="14">
                  <c:v>0.95530000000000004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93-4F46-A6DD-6C333EA91F8B}"/>
            </c:ext>
          </c:extLst>
        </c:ser>
        <c:ser>
          <c:idx val="1"/>
          <c:order val="2"/>
          <c:tx>
            <c:strRef>
              <c:f>'13'!$I$11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4456144287105641E-2"/>
                  <c:y val="-5.3333171980000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'13'!$J$11:$X$11</c:f>
              <c:numCache>
                <c:formatCode>0%</c:formatCode>
                <c:ptCount val="15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  <c:pt idx="14">
                  <c:v>1.8382000000000001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93-4F46-A6DD-6C333EA91F8B}"/>
            </c:ext>
          </c:extLst>
        </c:ser>
        <c:ser>
          <c:idx val="3"/>
          <c:order val="3"/>
          <c:tx>
            <c:strRef>
              <c:f>'13'!$I$12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8497546641497163E-2"/>
                  <c:y val="-1.793331067742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'13'!$J$12:$X$12</c:f>
              <c:numCache>
                <c:formatCode>0%</c:formatCode>
                <c:ptCount val="15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  <c:pt idx="14">
                  <c:v>3.2492999999999999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93-4F46-A6DD-6C333EA91F8B}"/>
            </c:ext>
          </c:extLst>
        </c:ser>
        <c:ser>
          <c:idx val="4"/>
          <c:order val="4"/>
          <c:tx>
            <c:strRef>
              <c:f>'13'!$I$13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622201247634E-2"/>
                  <c:y val="4.184439158066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'13'!$J$13:$X$13</c:f>
              <c:numCache>
                <c:formatCode>0%</c:formatCode>
                <c:ptCount val="15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  <c:pt idx="14">
                  <c:v>0.4743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93-4F46-A6DD-6C333EA91F8B}"/>
            </c:ext>
          </c:extLst>
        </c:ser>
        <c:ser>
          <c:idx val="5"/>
          <c:order val="5"/>
          <c:tx>
            <c:strRef>
              <c:f>'13'!$I$14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414622201247634E-2"/>
                  <c:y val="-2.3911080903236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93-4F46-A6DD-6C333EA91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'13'!$J$8:$X$8</c:f>
              <c:strCache>
                <c:ptCount val="15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2">
                  <c:v>І.24</c:v>
                </c:pt>
                <c:pt idx="14">
                  <c:v>ІII.24</c:v>
                </c:pt>
              </c:strCache>
            </c:strRef>
          </c:cat>
          <c:val>
            <c:numRef>
              <c:f>'13'!$J$14:$X$14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93-4F46-A6DD-6C333EA91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063039215686275"/>
          <c:h val="0.67912589605734774"/>
        </c:manualLayout>
      </c:layout>
      <c:lineChart>
        <c:grouping val="standard"/>
        <c:varyColors val="0"/>
        <c:ser>
          <c:idx val="0"/>
          <c:order val="0"/>
          <c:tx>
            <c:strRef>
              <c:f>'13'!$H$9</c:f>
              <c:strCache>
                <c:ptCount val="1"/>
                <c:pt idx="0">
                  <c:v>C&amp;C*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6322955209650093E-2"/>
                  <c:y val="-1.99433026955913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'13'!$J$9:$X$9</c:f>
              <c:numCache>
                <c:formatCode>0%</c:formatCode>
                <c:ptCount val="15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  <c:pt idx="14">
                  <c:v>1.6108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9-4CE0-95D5-A69E08310401}"/>
            </c:ext>
          </c:extLst>
        </c:ser>
        <c:ser>
          <c:idx val="2"/>
          <c:order val="1"/>
          <c:tx>
            <c:strRef>
              <c:f>'13'!$H$10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625114957879432E-2"/>
                  <c:y val="3.5139497348397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'13'!$J$10:$X$10</c:f>
              <c:numCache>
                <c:formatCode>0%</c:formatCode>
                <c:ptCount val="15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  <c:pt idx="14">
                  <c:v>0.95530000000000004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9-4CE0-95D5-A69E08310401}"/>
            </c:ext>
          </c:extLst>
        </c:ser>
        <c:ser>
          <c:idx val="1"/>
          <c:order val="2"/>
          <c:tx>
            <c:strRef>
              <c:f>'13'!$H$11</c:f>
              <c:strCache>
                <c:ptCount val="1"/>
                <c:pt idx="0">
                  <c:v>MTPL**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439642145965049E-2"/>
                  <c:y val="-5.9935268931203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'13'!$J$11:$X$11</c:f>
              <c:numCache>
                <c:formatCode>0%</c:formatCode>
                <c:ptCount val="15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  <c:pt idx="14">
                  <c:v>1.8382000000000001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59-4CE0-95D5-A69E08310401}"/>
            </c:ext>
          </c:extLst>
        </c:ser>
        <c:ser>
          <c:idx val="3"/>
          <c:order val="3"/>
          <c:tx>
            <c:strRef>
              <c:f>'13'!$H$12</c:f>
              <c:strCache>
                <c:ptCount val="1"/>
                <c:pt idx="0">
                  <c:v>Green Card***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6.0528068128947447E-2"/>
                  <c:y val="-2.4027446499973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'13'!$J$12:$X$12</c:f>
              <c:numCache>
                <c:formatCode>0%</c:formatCode>
                <c:ptCount val="15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  <c:pt idx="14">
                  <c:v>3.2492999999999999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59-4CE0-95D5-A69E08310401}"/>
            </c:ext>
          </c:extLst>
        </c:ser>
        <c:ser>
          <c:idx val="4"/>
          <c:order val="4"/>
          <c:tx>
            <c:strRef>
              <c:f>'13'!$H$13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4.0625114957879432E-2"/>
                  <c:y val="3.51394973483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'13'!$J$13:$X$13</c:f>
              <c:numCache>
                <c:formatCode>0%</c:formatCode>
                <c:ptCount val="15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  <c:pt idx="14">
                  <c:v>0.4743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59-4CE0-95D5-A69E08310401}"/>
            </c:ext>
          </c:extLst>
        </c:ser>
        <c:ser>
          <c:idx val="5"/>
          <c:order val="5"/>
          <c:tx>
            <c:strRef>
              <c:f>'13'!$H$14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2293807535264285E-2"/>
                  <c:y val="-2.4160517149211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59-4CE0-95D5-A69E08310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'13'!$J$14:$X$14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59-4CE0-95D5-A69E0831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'14'!$G$9</c:f>
              <c:strCache>
                <c:ptCount val="1"/>
                <c:pt idx="0">
                  <c:v>Транспортне*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FCB9450-ED70-47F1-B222-CC6D42F08C8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22B-4395-8ED4-FC2B1C46C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C2A9F96-F3FB-4469-9B27-10B0CE16A6D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22B-4395-8ED4-FC2B1C46C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F45ADF-19E5-480C-8DBD-DB128087454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22B-4395-8ED4-FC2B1C46C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14D87A-4001-488E-9B1D-17196A43169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22B-4395-8ED4-FC2B1C46C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9A5DFBC-7DD6-429D-ADA1-084AFA56E8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22B-4395-8ED4-FC2B1C46C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B83734D-9B09-43C0-9850-823F033D8F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22B-4395-8ED4-FC2B1C46C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9B176DC-BBAF-4A6B-A57C-2B9AE309488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22B-4395-8ED4-FC2B1C46C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F1EAAA5-A7B2-4B5C-8CA7-DF901CD696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22B-4395-8ED4-FC2B1C46CE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57A7B57-82CC-415B-8988-F37768B285F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22B-4395-8ED4-FC2B1C46CE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B3C2D17-00FD-4DC2-8BD3-D6508F54E69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22B-4395-8ED4-FC2B1C46CE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4AFF9B1-C058-48A5-BB02-838A6CB947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22B-4395-8ED4-FC2B1C46CE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3B8F892-FC34-4BD3-9BE7-13035D162B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22B-4395-8ED4-FC2B1C46CE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D8EE217-7570-4A2C-B679-7C660E9705B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22B-4395-8ED4-FC2B1C46CE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40ECF0E-A458-424A-BBDE-F90041142A9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22B-4395-8ED4-FC2B1C46CE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EB6848F-F549-4F95-974E-6EE5A19948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22B-4395-8ED4-FC2B1C46C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'14'!$J$9:$X$9</c:f>
              <c:numCache>
                <c:formatCode>0.0</c:formatCode>
                <c:ptCount val="15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  <c:pt idx="14">
                  <c:v>7.8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'14'!$J$17:$X$17</c15:f>
                <c15:dlblRangeCache>
                  <c:ptCount val="15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52%</c:v>
                  </c:pt>
                  <c:pt idx="13">
                    <c:v>57%</c:v>
                  </c:pt>
                  <c:pt idx="14">
                    <c:v>55%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222B-4395-8ED4-FC2B1C46CEA1}"/>
            </c:ext>
          </c:extLst>
        </c:ser>
        <c:ser>
          <c:idx val="1"/>
          <c:order val="1"/>
          <c:tx>
            <c:strRef>
              <c:f>'14'!$G$10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02F253-413F-4C67-9B8F-C50F672D8CC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22B-4395-8ED4-FC2B1C46C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E6EA22-6245-4ACD-8991-5BC8782B363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22B-4395-8ED4-FC2B1C46C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44A19A9-287E-4550-8E85-C56A611B12A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22B-4395-8ED4-FC2B1C46C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C3E99A-0407-4D7E-BEB7-77D6E16B6F0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22B-4395-8ED4-FC2B1C46C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D7904D0-F2BD-427D-9E17-2E8C6FAFF54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22B-4395-8ED4-FC2B1C46C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6EE99FA-582E-4541-AA27-6931A974C4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22B-4395-8ED4-FC2B1C46C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A646B46-8386-4B22-AE55-3B6CDC0E5CB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22B-4395-8ED4-FC2B1C46C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6221570-62DD-4552-9EF9-4C64D0808B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22B-4395-8ED4-FC2B1C46CE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E7A9C92-37FF-4781-B646-8C4B7E21697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22B-4395-8ED4-FC2B1C46CE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8F9C7FF-0E4B-42AB-AF34-78227DE57FD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22B-4395-8ED4-FC2B1C46CE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BD15090-1DA1-468E-9232-66FE74495C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22B-4395-8ED4-FC2B1C46CE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E249CED-7822-4C50-8769-75B92E5089B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22B-4395-8ED4-FC2B1C46CE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13FD19A-4EED-4542-BD0C-D8117B3EB0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22B-4395-8ED4-FC2B1C46CE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CF83AC4-D970-459D-91C8-3BCCE16700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22B-4395-8ED4-FC2B1C46CE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5B4B7F9-7BA5-4F25-85BE-17F322EEF81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22B-4395-8ED4-FC2B1C46C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'14'!$J$10:$X$10</c:f>
              <c:numCache>
                <c:formatCode>0.0</c:formatCode>
                <c:ptCount val="15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3.66</c:v>
                </c:pt>
                <c:pt idx="13">
                  <c:v>3.63</c:v>
                </c:pt>
                <c:pt idx="14">
                  <c:v>4.2699999999999996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'14'!$J$18:$X$18</c15:f>
                <c15:dlblRangeCache>
                  <c:ptCount val="15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32%</c:v>
                  </c:pt>
                  <c:pt idx="13">
                    <c:v>29%</c:v>
                  </c:pt>
                  <c:pt idx="14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222B-4395-8ED4-FC2B1C46CEA1}"/>
            </c:ext>
          </c:extLst>
        </c:ser>
        <c:ser>
          <c:idx val="2"/>
          <c:order val="2"/>
          <c:tx>
            <c:strRef>
              <c:f>'14'!$G$11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FE07299-A929-4CE1-9F1E-DA50D425C01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222B-4395-8ED4-FC2B1C46CE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C44E5BD-AD76-430F-84DA-0493499967D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22B-4395-8ED4-FC2B1C46CE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CC53FE7-9BE3-491A-8A16-3DEDEAA95D2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22B-4395-8ED4-FC2B1C46CE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A434EA-794F-4A32-BF8C-4B88D07968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22B-4395-8ED4-FC2B1C46CE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C3F6E2D-3C3B-4951-81AA-E68E7DAE08D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22B-4395-8ED4-FC2B1C46CE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1600617-1C3F-4A0D-B1B1-D2A701C054A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22B-4395-8ED4-FC2B1C46CE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2C1939C-4EF2-498C-AA4A-DB8D27C2C0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22B-4395-8ED4-FC2B1C46CE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0AC94D7-31FC-4F0E-8339-D5FFA1EB77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22B-4395-8ED4-FC2B1C46CE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F654700-B3DD-4F8A-AE78-D68B24E16A9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22B-4395-8ED4-FC2B1C46CEA1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26455985-F1A9-4E5A-8585-66E80294CC2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222B-4395-8ED4-FC2B1C46CE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1AD161B-7819-4255-93B1-4BCCF7EE34F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22B-4395-8ED4-FC2B1C46CE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7E96B61-F7F7-41CA-96B0-3A3A4FC665A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22B-4395-8ED4-FC2B1C46CE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6D4A03C-0CA6-44E8-908A-02C96434BBA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22B-4395-8ED4-FC2B1C46CE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1E22B40-E4DC-43D7-98DD-163AEEBC68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22B-4395-8ED4-FC2B1C46CE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03AFD8C-3E9B-4BD2-BFFD-83243D0A0D5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22B-4395-8ED4-FC2B1C46C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'14'!$J$11:$X$11</c:f>
              <c:numCache>
                <c:formatCode>0.0</c:formatCode>
                <c:ptCount val="15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  <c:pt idx="14">
                  <c:v>0.76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'14'!$J$19:$X$19</c15:f>
                <c15:dlblRangeCache>
                  <c:ptCount val="15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7%</c:v>
                  </c:pt>
                  <c:pt idx="13">
                    <c:v>6%</c:v>
                  </c:pt>
                  <c:pt idx="14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222B-4395-8ED4-FC2B1C46CEA1}"/>
            </c:ext>
          </c:extLst>
        </c:ser>
        <c:ser>
          <c:idx val="4"/>
          <c:order val="3"/>
          <c:tx>
            <c:strRef>
              <c:f>'14'!$G$13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'14'!$J$13:$X$13</c:f>
              <c:numCache>
                <c:formatCode>0.0</c:formatCode>
                <c:ptCount val="15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  <c:pt idx="1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22B-4395-8ED4-FC2B1C46CEA1}"/>
            </c:ext>
          </c:extLst>
        </c:ser>
        <c:ser>
          <c:idx val="3"/>
          <c:order val="4"/>
          <c:tx>
            <c:strRef>
              <c:f>'14'!$G$12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'14'!$J$12:$X$12</c:f>
              <c:numCache>
                <c:formatCode>0.0</c:formatCode>
                <c:ptCount val="15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  <c:pt idx="1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222B-4395-8ED4-FC2B1C46CEA1}"/>
            </c:ext>
          </c:extLst>
        </c:ser>
        <c:ser>
          <c:idx val="5"/>
          <c:order val="5"/>
          <c:tx>
            <c:strRef>
              <c:f>'14'!$G$14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'14'!$J$14:$X$14</c:f>
              <c:numCache>
                <c:formatCode>0.0</c:formatCode>
                <c:ptCount val="15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  <c:pt idx="1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22B-4395-8ED4-FC2B1C46CEA1}"/>
            </c:ext>
          </c:extLst>
        </c:ser>
        <c:ser>
          <c:idx val="6"/>
          <c:order val="6"/>
          <c:tx>
            <c:strRef>
              <c:f>'14'!$G$15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'14'!$J$15:$X$15</c:f>
              <c:numCache>
                <c:formatCode>0.0</c:formatCode>
                <c:ptCount val="15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22B-4395-8ED4-FC2B1C46CEA1}"/>
            </c:ext>
          </c:extLst>
        </c:ser>
        <c:ser>
          <c:idx val="7"/>
          <c:order val="7"/>
          <c:tx>
            <c:strRef>
              <c:f>'14'!$G$16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'14'!$J$8:$X$8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'14'!$J$16:$X$16</c:f>
              <c:numCache>
                <c:formatCode>0.0</c:formatCode>
                <c:ptCount val="15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22B-4395-8ED4-FC2B1C46C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2E4FBC-3D05-49D4-AF91-91FFBAF84C7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CF4-406D-A421-82B7C688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CEECB7-68C9-4203-A599-548C4A04C90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CF4-406D-A421-82B7C688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1EAE180-D59D-4A36-AE9F-1C195D22485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CF4-406D-A421-82B7C688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F760AEE-AD39-4C56-A76E-511DB84E6BB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CF4-406D-A421-82B7C688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5C626AC-BC9F-4B1B-9976-4A91E1E041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CF4-406D-A421-82B7C688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ADAAB6B-2FC1-467C-8F68-849481EA10D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CF4-406D-A421-82B7C688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8EC3072-EC85-4969-AE28-62944C02F94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CF4-406D-A421-82B7C688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4ED4C53-A21F-4784-A8E3-3F8C638EA13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CF4-406D-A421-82B7C688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33E48D9-761C-4EB1-99D0-C50456995C6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CF4-406D-A421-82B7C68875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E951C25-7290-4786-A0CF-E480838993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CF4-406D-A421-82B7C688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BBD6A4A-A30F-41CA-8BA7-495BD63DDB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CF4-406D-A421-82B7C688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79CE5EA-EA9F-41D5-BE2C-A8387629BF1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CF4-406D-A421-82B7C688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809C886-5B9C-4B07-B1E0-BD90FF9F56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CF4-406D-A421-82B7C688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9BC05C8-2E0D-4D21-A56E-9CD94E18BD5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CF4-406D-A421-82B7C688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30D381B-4421-4B1D-96C8-04821D99AF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CF4-406D-A421-82B7C688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'14'!$J$9:$X$9</c:f>
              <c:numCache>
                <c:formatCode>0.0</c:formatCode>
                <c:ptCount val="15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  <c:pt idx="14">
                  <c:v>7.8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'14'!$J$17:$X$17</c15:f>
                <c15:dlblRangeCache>
                  <c:ptCount val="15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52%</c:v>
                  </c:pt>
                  <c:pt idx="13">
                    <c:v>57%</c:v>
                  </c:pt>
                  <c:pt idx="14">
                    <c:v>55%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CF4-406D-A421-82B7C68875F8}"/>
            </c:ext>
          </c:extLst>
        </c:ser>
        <c:ser>
          <c:idx val="1"/>
          <c:order val="1"/>
          <c:tx>
            <c:strRef>
              <c:f>'14'!$H$10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53860F3-3E0A-43F4-BF12-ED24D5D97E8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CF4-406D-A421-82B7C688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6D1992-DB58-4F3D-829D-E1228588FE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CF4-406D-A421-82B7C688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A566426-3D74-45A9-88C3-E78D30F1117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CF4-406D-A421-82B7C688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35C2D15-5F47-4329-8618-D38650B17EA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CF4-406D-A421-82B7C688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9FA683-4770-4C61-83A9-BD8DF163194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CF4-406D-A421-82B7C688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7DB89C1-4F9B-4145-BD2C-20A1771EA1F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CF4-406D-A421-82B7C688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23ACE99-9E0F-4888-8C2B-ABD61A8CE53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CF4-406D-A421-82B7C688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157A6ED-55EF-4549-86C6-AB503C776B1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CF4-406D-A421-82B7C688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9E8DA28-6AB1-4D6E-A63B-BCD78C5442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CF4-406D-A421-82B7C68875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37F643B-82AD-4226-993C-C5405575094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CF4-406D-A421-82B7C688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83318A9-E08C-4427-8A98-673652CDE99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CF4-406D-A421-82B7C688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241CD6A-8702-4F79-A75F-2FF5C42FF0C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CF4-406D-A421-82B7C688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B21B7AD-6F15-46FF-9285-8471F023273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CF4-406D-A421-82B7C688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4216431-6C06-4689-B866-741C004973F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CF4-406D-A421-82B7C688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65CD268-DF91-492A-A4D4-CB64790C64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CF4-406D-A421-82B7C688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'14'!$J$10:$X$10</c:f>
              <c:numCache>
                <c:formatCode>0.0</c:formatCode>
                <c:ptCount val="15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3.66</c:v>
                </c:pt>
                <c:pt idx="13">
                  <c:v>3.63</c:v>
                </c:pt>
                <c:pt idx="14">
                  <c:v>4.2699999999999996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'14'!$J$18:$X$18</c15:f>
                <c15:dlblRangeCache>
                  <c:ptCount val="15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32%</c:v>
                  </c:pt>
                  <c:pt idx="13">
                    <c:v>29%</c:v>
                  </c:pt>
                  <c:pt idx="14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8CF4-406D-A421-82B7C68875F8}"/>
            </c:ext>
          </c:extLst>
        </c:ser>
        <c:ser>
          <c:idx val="2"/>
          <c:order val="2"/>
          <c:tx>
            <c:strRef>
              <c:f>'14'!$H$11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CFFED78-3612-4D4A-AB0D-FC1A8907B21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CF4-406D-A421-82B7C688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6ACE909-5948-48A6-AC0E-36E4B551F3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CF4-406D-A421-82B7C688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5E98E26-7FDD-4928-9E59-0CDF32C4AD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CF4-406D-A421-82B7C688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1548729-28E4-47AB-8721-5A5E8D2FAFF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CF4-406D-A421-82B7C688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A431836-5C10-48B0-BB85-4864E9B7763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CF4-406D-A421-82B7C688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68798F3-17C8-470B-9F88-15BC9B23EA8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CF4-406D-A421-82B7C688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1501E70-A46A-45E6-A6EB-83FED632CE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CF4-406D-A421-82B7C688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9F08A29-953D-4E9A-90B6-A410A9DF31B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CF4-406D-A421-82B7C688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CFA97F6-18A9-4ACE-9A3D-C6B00BD317E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CF4-406D-A421-82B7C68875F8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2B9AFD4E-F1B9-4E2E-9E58-ACABEBDF819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8CF4-406D-A421-82B7C688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D3D6576-05AA-4F5F-87BD-E59DC20D8BE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CF4-406D-A421-82B7C688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99F0CE1-F7A2-417D-971D-549B22D1BA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CF4-406D-A421-82B7C688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311AEEF-AC0C-4737-B897-4C914B80CB4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CF4-406D-A421-82B7C688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06C0DF7-435A-4809-B300-5C60CD1CEA2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CF4-406D-A421-82B7C688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BF5B4F4-3339-4A5B-93FD-8732FCF07F7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CF4-406D-A421-82B7C688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'14'!$J$11:$X$11</c:f>
              <c:numCache>
                <c:formatCode>0.0</c:formatCode>
                <c:ptCount val="15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  <c:pt idx="14">
                  <c:v>0.76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'14'!$J$19:$X$19</c15:f>
                <c15:dlblRangeCache>
                  <c:ptCount val="15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7%</c:v>
                  </c:pt>
                  <c:pt idx="13">
                    <c:v>6%</c:v>
                  </c:pt>
                  <c:pt idx="14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8CF4-406D-A421-82B7C68875F8}"/>
            </c:ext>
          </c:extLst>
        </c:ser>
        <c:ser>
          <c:idx val="4"/>
          <c:order val="3"/>
          <c:tx>
            <c:strRef>
              <c:f>'14'!$H$13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'14'!$J$13:$X$13</c:f>
              <c:numCache>
                <c:formatCode>0.0</c:formatCode>
                <c:ptCount val="15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  <c:pt idx="1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8CF4-406D-A421-82B7C68875F8}"/>
            </c:ext>
          </c:extLst>
        </c:ser>
        <c:ser>
          <c:idx val="3"/>
          <c:order val="4"/>
          <c:tx>
            <c:strRef>
              <c:f>'14'!$H$12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'14'!$J$12:$X$12</c:f>
              <c:numCache>
                <c:formatCode>0.0</c:formatCode>
                <c:ptCount val="15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  <c:pt idx="1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8CF4-406D-A421-82B7C68875F8}"/>
            </c:ext>
          </c:extLst>
        </c:ser>
        <c:ser>
          <c:idx val="5"/>
          <c:order val="5"/>
          <c:tx>
            <c:strRef>
              <c:f>'14'!$H$14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'14'!$J$14:$X$14</c:f>
              <c:numCache>
                <c:formatCode>0.0</c:formatCode>
                <c:ptCount val="15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  <c:pt idx="1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CF4-406D-A421-82B7C68875F8}"/>
            </c:ext>
          </c:extLst>
        </c:ser>
        <c:ser>
          <c:idx val="6"/>
          <c:order val="6"/>
          <c:tx>
            <c:strRef>
              <c:f>'14'!$H$15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'14'!$J$15:$X$15</c:f>
              <c:numCache>
                <c:formatCode>0.0</c:formatCode>
                <c:ptCount val="15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8CF4-406D-A421-82B7C68875F8}"/>
            </c:ext>
          </c:extLst>
        </c:ser>
        <c:ser>
          <c:idx val="7"/>
          <c:order val="7"/>
          <c:tx>
            <c:strRef>
              <c:f>'14'!$H$16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'14'!$J$7:$X$7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'14'!$J$16:$X$16</c:f>
              <c:numCache>
                <c:formatCode>0.0</c:formatCode>
                <c:ptCount val="15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CF4-406D-A421-82B7C688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3514992731866424"/>
          <c:w val="0.99722060401711388"/>
          <c:h val="0.26273867205636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2169413568417166E-2"/>
                  <c:y val="-2.5714722488537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9-445C-A256-BFC87A7557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'15'!$I$12:$W$12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9-445C-A256-BFC87A7557BD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2.0282355947361847E-2"/>
                  <c:y val="-3.8572083732805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9-445C-A256-BFC87A7557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'15'!$I$13:$W$13</c:f>
              <c:numCache>
                <c:formatCode>0%</c:formatCode>
                <c:ptCount val="15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0.94799999999999995</c:v>
                </c:pt>
                <c:pt idx="13">
                  <c:v>1.0491999999999999</c:v>
                </c:pt>
                <c:pt idx="14">
                  <c:v>1.1739999999999999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29-445C-A256-BFC87A75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  <c:pt idx="6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  <c:pt idx="6" formatCode="#,##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  <c:pt idx="6" formatCode="#,##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  <c:pt idx="6" formatCode="#,##0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  <c:pt idx="6" formatCode="#,##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2169413568417166E-2"/>
                  <c:y val="-2.5714722488537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53-4EB2-97F2-5902F083D2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'15'!$I$12:$W$12</c:f>
              <c:numCache>
                <c:formatCode>0%</c:formatCode>
                <c:ptCount val="15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0.99860000000000004</c:v>
                </c:pt>
                <c:pt idx="13">
                  <c:v>0.97419999999999995</c:v>
                </c:pt>
                <c:pt idx="14">
                  <c:v>1.0692999999999999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3-4EB2-97F2-5902F083D2D2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2.0282355947361847E-2"/>
                  <c:y val="-3.8572083732805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53-4EB2-97F2-5902F083D2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'15'!$I$13:$W$13</c:f>
              <c:numCache>
                <c:formatCode>0%</c:formatCode>
                <c:ptCount val="15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0.94799999999999995</c:v>
                </c:pt>
                <c:pt idx="13">
                  <c:v>1.0491999999999999</c:v>
                </c:pt>
                <c:pt idx="14">
                  <c:v>1.1739999999999999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53-4EB2-97F2-5902F083D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3.0864105249798886E-2"/>
                  <c:y val="-3.252715505208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36-440D-BE01-51D7C96A41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'16'!$I$12:$W$12</c:f>
              <c:numCache>
                <c:formatCode>0%</c:formatCode>
                <c:ptCount val="15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1.1644000000000001</c:v>
                </c:pt>
                <c:pt idx="13">
                  <c:v>1.2990999999999999</c:v>
                </c:pt>
                <c:pt idx="14">
                  <c:v>1.5430999999999999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6-440D-BE01-51D7C96A41BF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36-440D-BE01-51D7C96A41BF}"/>
                </c:ext>
              </c:extLst>
            </c:dLbl>
            <c:dLbl>
              <c:idx val="14"/>
              <c:layout>
                <c:manualLayout>
                  <c:x val="-2.2792017351646279E-2"/>
                  <c:y val="-4.5538050322547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36-440D-BE01-51D7C96A41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'16'!$I$11:$W$11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'16'!$I$13:$W$13</c:f>
              <c:numCache>
                <c:formatCode>0%</c:formatCode>
                <c:ptCount val="15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  <c:pt idx="14">
                  <c:v>1.0906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6-440D-BE01-51D7C96A41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8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3.0864105249798886E-2"/>
                  <c:y val="-3.252715505208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2-43C0-B90D-5F6F77D9A41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'16'!$I$12:$W$12</c:f>
              <c:numCache>
                <c:formatCode>0%</c:formatCode>
                <c:ptCount val="15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1.1644000000000001</c:v>
                </c:pt>
                <c:pt idx="13">
                  <c:v>1.2990999999999999</c:v>
                </c:pt>
                <c:pt idx="14">
                  <c:v>1.5430999999999999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2-43C0-B90D-5F6F77D9A41A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2-43C0-B90D-5F6F77D9A41A}"/>
                </c:ext>
              </c:extLst>
            </c:dLbl>
            <c:dLbl>
              <c:idx val="14"/>
              <c:layout>
                <c:manualLayout>
                  <c:x val="-2.2792017351646279E-2"/>
                  <c:y val="-4.5538050322547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2-43C0-B90D-5F6F77D9A41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'16'!$I$10:$W$10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'16'!$I$13:$W$13</c:f>
              <c:numCache>
                <c:formatCode>0%</c:formatCode>
                <c:ptCount val="15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  <c:pt idx="14">
                  <c:v>1.0906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2-43C0-B90D-5F6F77D9A4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8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'17'!$F$10:$T$10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  <c:pt idx="14">
                  <c:v>1.8316941036700003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B-4168-BFA8-1219845E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6DB-4168-BFA8-1219845E05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6DB-4168-BFA8-1219845E05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6DB-4168-BFA8-1219845E05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6DB-4168-BFA8-1219845E0522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'17'!$F$11:$T$11</c:f>
              <c:numCache>
                <c:formatCode>0.0%</c:formatCode>
                <c:ptCount val="15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0.61850000000000005</c:v>
                </c:pt>
                <c:pt idx="13">
                  <c:v>0.51780000000000004</c:v>
                </c:pt>
                <c:pt idx="14">
                  <c:v>0.50519999999999998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DB-4168-BFA8-1219845E0522}"/>
            </c:ext>
          </c:extLst>
        </c:ser>
        <c:ser>
          <c:idx val="3"/>
          <c:order val="2"/>
          <c:tx>
            <c:strRef>
              <c:f>'17'!$E$12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DB-4168-BFA8-1219845E05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DB-4168-BFA8-1219845E05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DB-4168-BFA8-1219845E05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DB-4168-BFA8-1219845E0522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'17'!$F$12:$T$12</c:f>
              <c:numCache>
                <c:formatCode>0.0%</c:formatCode>
                <c:ptCount val="15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1.1266</c:v>
                </c:pt>
                <c:pt idx="13">
                  <c:v>1.0410999999999999</c:v>
                </c:pt>
                <c:pt idx="14">
                  <c:v>1.0298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6DB-4168-BFA8-1219845E0522}"/>
            </c:ext>
          </c:extLst>
        </c:ser>
        <c:ser>
          <c:idx val="4"/>
          <c:order val="3"/>
          <c:tx>
            <c:strRef>
              <c:f>'17'!$E$13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76DB-4168-BFA8-1219845E05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76DB-4168-BFA8-1219845E05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76DB-4168-BFA8-1219845E05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76DB-4168-BFA8-1219845E0522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'17'!$F$13:$T$13</c:f>
              <c:numCache>
                <c:formatCode>0.0%</c:formatCode>
                <c:ptCount val="15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1.0335000000000001</c:v>
                </c:pt>
                <c:pt idx="13">
                  <c:v>0.95660000000000001</c:v>
                </c:pt>
                <c:pt idx="14">
                  <c:v>0.94630000000000003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6DB-4168-BFA8-1219845E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'17'!$F$8:$T$8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'17'!$F$10:$T$10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  <c:pt idx="14">
                  <c:v>1.8316941036700003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B-42E2-B7CD-F7EC7992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A4B-42E2-B7CD-F7EC79929D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4B-42E2-B7CD-F7EC79929D1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4B-42E2-B7CD-F7EC79929D1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4B-42E2-B7CD-F7EC79929D15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'17'!$F$11:$T$11</c:f>
              <c:numCache>
                <c:formatCode>0.0%</c:formatCode>
                <c:ptCount val="15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0.61850000000000005</c:v>
                </c:pt>
                <c:pt idx="13">
                  <c:v>0.51780000000000004</c:v>
                </c:pt>
                <c:pt idx="14">
                  <c:v>0.50519999999999998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4B-42E2-B7CD-F7EC79929D15}"/>
            </c:ext>
          </c:extLst>
        </c:ser>
        <c:ser>
          <c:idx val="3"/>
          <c:order val="2"/>
          <c:tx>
            <c:strRef>
              <c:f>'17'!$D$12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A4B-42E2-B7CD-F7EC79929D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A4B-42E2-B7CD-F7EC79929D1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A4B-42E2-B7CD-F7EC79929D1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CA4B-42E2-B7CD-F7EC79929D15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'17'!$F$12:$T$12</c:f>
              <c:numCache>
                <c:formatCode>0.0%</c:formatCode>
                <c:ptCount val="15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1.1266</c:v>
                </c:pt>
                <c:pt idx="13">
                  <c:v>1.0410999999999999</c:v>
                </c:pt>
                <c:pt idx="14">
                  <c:v>1.0298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A4B-42E2-B7CD-F7EC79929D15}"/>
            </c:ext>
          </c:extLst>
        </c:ser>
        <c:ser>
          <c:idx val="4"/>
          <c:order val="3"/>
          <c:tx>
            <c:strRef>
              <c:f>'17'!$D$13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CA4B-42E2-B7CD-F7EC79929D1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CA4B-42E2-B7CD-F7EC79929D1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CA4B-42E2-B7CD-F7EC79929D1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CA4B-42E2-B7CD-F7EC79929D15}"/>
              </c:ext>
            </c:extLst>
          </c:dPt>
          <c:cat>
            <c:strRef>
              <c:f>'17'!$F$9:$T$9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'17'!$F$13:$T$13</c:f>
              <c:numCache>
                <c:formatCode>0.0%</c:formatCode>
                <c:ptCount val="15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1.0335000000000001</c:v>
                </c:pt>
                <c:pt idx="13">
                  <c:v>0.95660000000000001</c:v>
                </c:pt>
                <c:pt idx="14">
                  <c:v>0.94630000000000003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4B-42E2-B7CD-F7EC7992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1411441529324"/>
          <c:y val="5.4192503642880696E-2"/>
          <c:w val="0.85419746528688845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29-4748-97C5-21939BD99F5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29-4748-97C5-21939BD99F5C}"/>
              </c:ext>
            </c:extLst>
          </c:dPt>
          <c:cat>
            <c:multiLvlStrRef>
              <c:f>'18'!$H$10:$AL$11</c:f>
              <c:multiLvlStrCache>
                <c:ptCount val="31"/>
                <c:lvl>
                  <c:pt idx="1">
                    <c:v>III.21</c:v>
                  </c:pt>
                  <c:pt idx="5">
                    <c:v>III.22</c:v>
                  </c:pt>
                  <c:pt idx="9">
                    <c:v>III.23</c:v>
                  </c:pt>
                  <c:pt idx="13">
                    <c:v>III.24</c:v>
                  </c:pt>
                  <c:pt idx="15">
                    <c:v> </c:v>
                  </c:pt>
                  <c:pt idx="17">
                    <c:v>III.21</c:v>
                  </c:pt>
                  <c:pt idx="21">
                    <c:v>III.22</c:v>
                  </c:pt>
                  <c:pt idx="25">
                    <c:v>III.23</c:v>
                  </c:pt>
                  <c:pt idx="29">
                    <c:v>III.24</c:v>
                  </c:pt>
                  <c:pt idx="30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'18'!$H$12:$AL$12</c:f>
              <c:numCache>
                <c:formatCode>0.0%</c:formatCode>
                <c:ptCount val="31"/>
                <c:pt idx="0">
                  <c:v>0.41959999999999997</c:v>
                </c:pt>
                <c:pt idx="1">
                  <c:v>0.41049999999999998</c:v>
                </c:pt>
                <c:pt idx="2">
                  <c:v>0.42320000000000002</c:v>
                </c:pt>
                <c:pt idx="3">
                  <c:v>0.42120000000000002</c:v>
                </c:pt>
                <c:pt idx="4">
                  <c:v>0.40789999999999998</c:v>
                </c:pt>
                <c:pt idx="5">
                  <c:v>0.41089999999999999</c:v>
                </c:pt>
                <c:pt idx="6">
                  <c:v>0.40260000000000001</c:v>
                </c:pt>
                <c:pt idx="7">
                  <c:v>0.40310000000000001</c:v>
                </c:pt>
                <c:pt idx="8">
                  <c:v>0.42480000000000001</c:v>
                </c:pt>
                <c:pt idx="9">
                  <c:v>0.43469999999999998</c:v>
                </c:pt>
                <c:pt idx="10">
                  <c:v>0.4405</c:v>
                </c:pt>
                <c:pt idx="11" formatCode="0.00%">
                  <c:v>0.61850000000000005</c:v>
                </c:pt>
                <c:pt idx="12" formatCode="0.00%">
                  <c:v>0.51780000000000004</c:v>
                </c:pt>
                <c:pt idx="13" formatCode="0.00%">
                  <c:v>0.50519999999999998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.00%">
                  <c:v>0.61850000000000005</c:v>
                </c:pt>
                <c:pt idx="28" formatCode="0.00%">
                  <c:v>0.41799999999999998</c:v>
                </c:pt>
                <c:pt idx="29" formatCode="0.00%">
                  <c:v>0.4829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29-4748-97C5-21939BD99F5C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29-4748-97C5-21939BD99F5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29-4748-97C5-21939BD99F5C}"/>
              </c:ext>
            </c:extLst>
          </c:dPt>
          <c:cat>
            <c:multiLvlStrRef>
              <c:f>'18'!$H$10:$AL$11</c:f>
              <c:multiLvlStrCache>
                <c:ptCount val="31"/>
                <c:lvl>
                  <c:pt idx="1">
                    <c:v>III.21</c:v>
                  </c:pt>
                  <c:pt idx="5">
                    <c:v>III.22</c:v>
                  </c:pt>
                  <c:pt idx="9">
                    <c:v>III.23</c:v>
                  </c:pt>
                  <c:pt idx="13">
                    <c:v>III.24</c:v>
                  </c:pt>
                  <c:pt idx="15">
                    <c:v> </c:v>
                  </c:pt>
                  <c:pt idx="17">
                    <c:v>III.21</c:v>
                  </c:pt>
                  <c:pt idx="21">
                    <c:v>III.22</c:v>
                  </c:pt>
                  <c:pt idx="25">
                    <c:v>III.23</c:v>
                  </c:pt>
                  <c:pt idx="29">
                    <c:v>III.24</c:v>
                  </c:pt>
                  <c:pt idx="30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'18'!$H$13:$AL$13</c:f>
              <c:numCache>
                <c:formatCode>0.0%</c:formatCode>
                <c:ptCount val="31"/>
                <c:pt idx="0">
                  <c:v>1.0023</c:v>
                </c:pt>
                <c:pt idx="1">
                  <c:v>0.99490000000000001</c:v>
                </c:pt>
                <c:pt idx="2">
                  <c:v>0.99429999999999996</c:v>
                </c:pt>
                <c:pt idx="3">
                  <c:v>0.98570000000000002</c:v>
                </c:pt>
                <c:pt idx="4">
                  <c:v>0.98019999999999996</c:v>
                </c:pt>
                <c:pt idx="5">
                  <c:v>0.98180000000000001</c:v>
                </c:pt>
                <c:pt idx="6">
                  <c:v>0.99160000000000004</c:v>
                </c:pt>
                <c:pt idx="7">
                  <c:v>0.996</c:v>
                </c:pt>
                <c:pt idx="8">
                  <c:v>1.0202</c:v>
                </c:pt>
                <c:pt idx="9">
                  <c:v>1.0245</c:v>
                </c:pt>
                <c:pt idx="10">
                  <c:v>1.0329999999999999</c:v>
                </c:pt>
                <c:pt idx="11" formatCode="0.00%">
                  <c:v>1.1266</c:v>
                </c:pt>
                <c:pt idx="12" formatCode="0.00%">
                  <c:v>1.0410999999999999</c:v>
                </c:pt>
                <c:pt idx="13" formatCode="0.00%">
                  <c:v>1.0298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.00%">
                  <c:v>1.1266</c:v>
                </c:pt>
                <c:pt idx="28" formatCode="0.00%">
                  <c:v>0.93410000000000004</c:v>
                </c:pt>
                <c:pt idx="29" formatCode="0.00%">
                  <c:v>1.0101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29-4748-97C5-21939BD99F5C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29-4748-97C5-21939BD99F5C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29-4748-97C5-21939BD99F5C}"/>
              </c:ext>
            </c:extLst>
          </c:dPt>
          <c:cat>
            <c:multiLvlStrRef>
              <c:f>'18'!$H$10:$AL$11</c:f>
              <c:multiLvlStrCache>
                <c:ptCount val="31"/>
                <c:lvl>
                  <c:pt idx="1">
                    <c:v>III.21</c:v>
                  </c:pt>
                  <c:pt idx="5">
                    <c:v>III.22</c:v>
                  </c:pt>
                  <c:pt idx="9">
                    <c:v>III.23</c:v>
                  </c:pt>
                  <c:pt idx="13">
                    <c:v>III.24</c:v>
                  </c:pt>
                  <c:pt idx="15">
                    <c:v> </c:v>
                  </c:pt>
                  <c:pt idx="17">
                    <c:v>III.21</c:v>
                  </c:pt>
                  <c:pt idx="21">
                    <c:v>III.22</c:v>
                  </c:pt>
                  <c:pt idx="25">
                    <c:v>III.23</c:v>
                  </c:pt>
                  <c:pt idx="29">
                    <c:v>III.24</c:v>
                  </c:pt>
                  <c:pt idx="30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'18'!$H$14:$AL$14</c:f>
              <c:numCache>
                <c:formatCode>0.0%</c:formatCode>
                <c:ptCount val="31"/>
                <c:pt idx="0">
                  <c:v>0.9597</c:v>
                </c:pt>
                <c:pt idx="1">
                  <c:v>0.95540000000000003</c:v>
                </c:pt>
                <c:pt idx="2">
                  <c:v>0.94940000000000002</c:v>
                </c:pt>
                <c:pt idx="3">
                  <c:v>0.93520000000000003</c:v>
                </c:pt>
                <c:pt idx="4">
                  <c:v>0.92620000000000002</c:v>
                </c:pt>
                <c:pt idx="5">
                  <c:v>0.91769999999999996</c:v>
                </c:pt>
                <c:pt idx="6">
                  <c:v>0.92520000000000002</c:v>
                </c:pt>
                <c:pt idx="7">
                  <c:v>0.9194</c:v>
                </c:pt>
                <c:pt idx="8">
                  <c:v>0.93779999999999997</c:v>
                </c:pt>
                <c:pt idx="9">
                  <c:v>0.93940000000000001</c:v>
                </c:pt>
                <c:pt idx="10">
                  <c:v>0.94610000000000005</c:v>
                </c:pt>
                <c:pt idx="11" formatCode="0.00%">
                  <c:v>1.0335000000000001</c:v>
                </c:pt>
                <c:pt idx="12" formatCode="0.00%">
                  <c:v>0.95660000000000001</c:v>
                </c:pt>
                <c:pt idx="13" formatCode="0.00%">
                  <c:v>0.94630000000000003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.00%">
                  <c:v>1.0335000000000001</c:v>
                </c:pt>
                <c:pt idx="28" formatCode="0.00%">
                  <c:v>0.85540000000000005</c:v>
                </c:pt>
                <c:pt idx="29" formatCode="0.00%">
                  <c:v>0.92820000000000003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629-4748-97C5-21939BD99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44935243585507"/>
          <c:w val="0.89999987862995057"/>
          <c:h val="0.1198609678185615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1411441529324"/>
          <c:y val="5.4192503642880696E-2"/>
          <c:w val="0.85419746528688845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6D-47B8-A433-8E60EB48F923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6D-47B8-A433-8E60EB48F923}"/>
              </c:ext>
            </c:extLst>
          </c:dPt>
          <c:cat>
            <c:multiLvlStrRef>
              <c:f>'18'!$H$8:$AL$9</c:f>
              <c:multiLvlStrCache>
                <c:ptCount val="30"/>
                <c:lvl>
                  <c:pt idx="1">
                    <c:v>Q3.21</c:v>
                  </c:pt>
                  <c:pt idx="5">
                    <c:v>Q3.22</c:v>
                  </c:pt>
                  <c:pt idx="9">
                    <c:v>Q3.23</c:v>
                  </c:pt>
                  <c:pt idx="13">
                    <c:v>Q3.24</c:v>
                  </c:pt>
                  <c:pt idx="17">
                    <c:v>Q3.21</c:v>
                  </c:pt>
                  <c:pt idx="21">
                    <c:v>Q3.22</c:v>
                  </c:pt>
                  <c:pt idx="25">
                    <c:v>Q3.23</c:v>
                  </c:pt>
                  <c:pt idx="29">
                    <c:v>Q3.24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'18'!$H$12:$AL$12</c:f>
              <c:numCache>
                <c:formatCode>0.0%</c:formatCode>
                <c:ptCount val="31"/>
                <c:pt idx="0">
                  <c:v>0.41959999999999997</c:v>
                </c:pt>
                <c:pt idx="1">
                  <c:v>0.41049999999999998</c:v>
                </c:pt>
                <c:pt idx="2">
                  <c:v>0.42320000000000002</c:v>
                </c:pt>
                <c:pt idx="3">
                  <c:v>0.42120000000000002</c:v>
                </c:pt>
                <c:pt idx="4">
                  <c:v>0.40789999999999998</c:v>
                </c:pt>
                <c:pt idx="5">
                  <c:v>0.41089999999999999</c:v>
                </c:pt>
                <c:pt idx="6">
                  <c:v>0.40260000000000001</c:v>
                </c:pt>
                <c:pt idx="7">
                  <c:v>0.40310000000000001</c:v>
                </c:pt>
                <c:pt idx="8">
                  <c:v>0.42480000000000001</c:v>
                </c:pt>
                <c:pt idx="9">
                  <c:v>0.43469999999999998</c:v>
                </c:pt>
                <c:pt idx="10">
                  <c:v>0.4405</c:v>
                </c:pt>
                <c:pt idx="11" formatCode="0.00%">
                  <c:v>0.61850000000000005</c:v>
                </c:pt>
                <c:pt idx="12" formatCode="0.00%">
                  <c:v>0.51780000000000004</c:v>
                </c:pt>
                <c:pt idx="13" formatCode="0.00%">
                  <c:v>0.50519999999999998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.00%">
                  <c:v>0.61850000000000005</c:v>
                </c:pt>
                <c:pt idx="28" formatCode="0.00%">
                  <c:v>0.41799999999999998</c:v>
                </c:pt>
                <c:pt idx="29" formatCode="0.00%">
                  <c:v>0.4829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6D-47B8-A433-8E60EB48F923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76D-47B8-A433-8E60EB48F923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76D-47B8-A433-8E60EB48F923}"/>
              </c:ext>
            </c:extLst>
          </c:dPt>
          <c:cat>
            <c:multiLvlStrRef>
              <c:f>'18'!$H$8:$AL$9</c:f>
              <c:multiLvlStrCache>
                <c:ptCount val="30"/>
                <c:lvl>
                  <c:pt idx="1">
                    <c:v>Q3.21</c:v>
                  </c:pt>
                  <c:pt idx="5">
                    <c:v>Q3.22</c:v>
                  </c:pt>
                  <c:pt idx="9">
                    <c:v>Q3.23</c:v>
                  </c:pt>
                  <c:pt idx="13">
                    <c:v>Q3.24</c:v>
                  </c:pt>
                  <c:pt idx="17">
                    <c:v>Q3.21</c:v>
                  </c:pt>
                  <c:pt idx="21">
                    <c:v>Q3.22</c:v>
                  </c:pt>
                  <c:pt idx="25">
                    <c:v>Q3.23</c:v>
                  </c:pt>
                  <c:pt idx="29">
                    <c:v>Q3.24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'18'!$H$13:$AL$13</c:f>
              <c:numCache>
                <c:formatCode>0.0%</c:formatCode>
                <c:ptCount val="31"/>
                <c:pt idx="0">
                  <c:v>1.0023</c:v>
                </c:pt>
                <c:pt idx="1">
                  <c:v>0.99490000000000001</c:v>
                </c:pt>
                <c:pt idx="2">
                  <c:v>0.99429999999999996</c:v>
                </c:pt>
                <c:pt idx="3">
                  <c:v>0.98570000000000002</c:v>
                </c:pt>
                <c:pt idx="4">
                  <c:v>0.98019999999999996</c:v>
                </c:pt>
                <c:pt idx="5">
                  <c:v>0.98180000000000001</c:v>
                </c:pt>
                <c:pt idx="6">
                  <c:v>0.99160000000000004</c:v>
                </c:pt>
                <c:pt idx="7">
                  <c:v>0.996</c:v>
                </c:pt>
                <c:pt idx="8">
                  <c:v>1.0202</c:v>
                </c:pt>
                <c:pt idx="9">
                  <c:v>1.0245</c:v>
                </c:pt>
                <c:pt idx="10">
                  <c:v>1.0329999999999999</c:v>
                </c:pt>
                <c:pt idx="11" formatCode="0.00%">
                  <c:v>1.1266</c:v>
                </c:pt>
                <c:pt idx="12" formatCode="0.00%">
                  <c:v>1.0410999999999999</c:v>
                </c:pt>
                <c:pt idx="13" formatCode="0.00%">
                  <c:v>1.0298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.00%">
                  <c:v>1.1266</c:v>
                </c:pt>
                <c:pt idx="28" formatCode="0.00%">
                  <c:v>0.93410000000000004</c:v>
                </c:pt>
                <c:pt idx="29" formatCode="0.00%">
                  <c:v>1.0101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6D-47B8-A433-8E60EB48F923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6D-47B8-A433-8E60EB48F923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6D-47B8-A433-8E60EB48F923}"/>
              </c:ext>
            </c:extLst>
          </c:dPt>
          <c:cat>
            <c:multiLvlStrRef>
              <c:f>'18'!$H$8:$AL$9</c:f>
              <c:multiLvlStrCache>
                <c:ptCount val="30"/>
                <c:lvl>
                  <c:pt idx="1">
                    <c:v>Q3.21</c:v>
                  </c:pt>
                  <c:pt idx="5">
                    <c:v>Q3.22</c:v>
                  </c:pt>
                  <c:pt idx="9">
                    <c:v>Q3.23</c:v>
                  </c:pt>
                  <c:pt idx="13">
                    <c:v>Q3.24</c:v>
                  </c:pt>
                  <c:pt idx="17">
                    <c:v>Q3.21</c:v>
                  </c:pt>
                  <c:pt idx="21">
                    <c:v>Q3.22</c:v>
                  </c:pt>
                  <c:pt idx="25">
                    <c:v>Q3.23</c:v>
                  </c:pt>
                  <c:pt idx="29">
                    <c:v>Q3.24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'18'!$H$14:$AL$14</c:f>
              <c:numCache>
                <c:formatCode>0.0%</c:formatCode>
                <c:ptCount val="31"/>
                <c:pt idx="0">
                  <c:v>0.9597</c:v>
                </c:pt>
                <c:pt idx="1">
                  <c:v>0.95540000000000003</c:v>
                </c:pt>
                <c:pt idx="2">
                  <c:v>0.94940000000000002</c:v>
                </c:pt>
                <c:pt idx="3">
                  <c:v>0.93520000000000003</c:v>
                </c:pt>
                <c:pt idx="4">
                  <c:v>0.92620000000000002</c:v>
                </c:pt>
                <c:pt idx="5">
                  <c:v>0.91769999999999996</c:v>
                </c:pt>
                <c:pt idx="6">
                  <c:v>0.92520000000000002</c:v>
                </c:pt>
                <c:pt idx="7">
                  <c:v>0.9194</c:v>
                </c:pt>
                <c:pt idx="8">
                  <c:v>0.93779999999999997</c:v>
                </c:pt>
                <c:pt idx="9">
                  <c:v>0.93940000000000001</c:v>
                </c:pt>
                <c:pt idx="10">
                  <c:v>0.94610000000000005</c:v>
                </c:pt>
                <c:pt idx="11" formatCode="0.00%">
                  <c:v>1.0335000000000001</c:v>
                </c:pt>
                <c:pt idx="12" formatCode="0.00%">
                  <c:v>0.95660000000000001</c:v>
                </c:pt>
                <c:pt idx="13" formatCode="0.00%">
                  <c:v>0.94630000000000003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.00%">
                  <c:v>1.0335000000000001</c:v>
                </c:pt>
                <c:pt idx="28" formatCode="0.00%">
                  <c:v>0.85540000000000005</c:v>
                </c:pt>
                <c:pt idx="29" formatCode="0.00%">
                  <c:v>0.92820000000000003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76D-47B8-A433-8E60EB48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44935243585507"/>
          <c:w val="0.89999987862995057"/>
          <c:h val="0.1198609678185615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'19'!$H$12</c:f>
              <c:strCache>
                <c:ptCount val="1"/>
                <c:pt idx="0">
                  <c:v>Резерв збитків*,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'19'!$I$11:$S$11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'19'!$I$12:$S$12</c:f>
              <c:numCache>
                <c:formatCode>0.0</c:formatCode>
                <c:ptCount val="11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E-4433-995C-2D4CE894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81E-4433-995C-2D4CE894081C}"/>
              </c:ext>
            </c:extLst>
          </c:dPt>
          <c:cat>
            <c:strRef>
              <c:f>'19'!$I$11:$S$11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'19'!$I$13:$S$13</c:f>
              <c:numCache>
                <c:formatCode>0.0%</c:formatCode>
                <c:ptCount val="11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E-4433-995C-2D4CE894081C}"/>
            </c:ext>
          </c:extLst>
        </c:ser>
        <c:ser>
          <c:idx val="1"/>
          <c:order val="2"/>
          <c:tx>
            <c:strRef>
              <c:f>'19'!$H$14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E-4433-995C-2D4CE894081C}"/>
              </c:ext>
            </c:extLst>
          </c:dPt>
          <c:cat>
            <c:strRef>
              <c:f>'19'!$I$11:$S$11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'19'!$I$14:$S$14</c:f>
              <c:numCache>
                <c:formatCode>0.0%</c:formatCode>
                <c:ptCount val="11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2.5918999999999999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E-4433-995C-2D4CE894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'19'!$G$12</c:f>
              <c:strCache>
                <c:ptCount val="1"/>
                <c:pt idx="0">
                  <c:v>Loss reserves*,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'19'!$I$10:$S$10</c:f>
              <c:strCache>
                <c:ptCount val="11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</c:strCache>
            </c:strRef>
          </c:cat>
          <c:val>
            <c:numRef>
              <c:f>'19'!$I$12:$S$12</c:f>
              <c:numCache>
                <c:formatCode>0.0</c:formatCode>
                <c:ptCount val="11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F-4952-9B59-6DD71184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9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</c:strCache>
            </c:strRef>
          </c:cat>
          <c:val>
            <c:numRef>
              <c:f>'19'!$I$13:$S$13</c:f>
              <c:numCache>
                <c:formatCode>0.0%</c:formatCode>
                <c:ptCount val="11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F-4952-9B59-6DD71184728B}"/>
            </c:ext>
          </c:extLst>
        </c:ser>
        <c:ser>
          <c:idx val="1"/>
          <c:order val="2"/>
          <c:tx>
            <c:strRef>
              <c:f>'19'!$G$14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9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</c:strCache>
            </c:strRef>
          </c:cat>
          <c:val>
            <c:numRef>
              <c:f>'19'!$I$14:$S$14</c:f>
              <c:numCache>
                <c:formatCode>0.0%</c:formatCode>
                <c:ptCount val="11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2.5918999999999999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F-4952-9B59-6DD71184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0.28143712574850299</c:v>
                </c:pt>
                <c:pt idx="1">
                  <c:v>0.16153846153846155</c:v>
                </c:pt>
                <c:pt idx="2">
                  <c:v>0.20175438596491227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F-48A7-9FE7-AD379D5FDAFB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0.3712574850299401</c:v>
                </c:pt>
                <c:pt idx="1">
                  <c:v>0.35384615384615387</c:v>
                </c:pt>
                <c:pt idx="2">
                  <c:v>0.48245614035087719</c:v>
                </c:pt>
                <c:pt idx="3">
                  <c:v>0.26666666666666666</c:v>
                </c:pt>
                <c:pt idx="4">
                  <c:v>0.66666666666666663</c:v>
                </c:pt>
                <c:pt idx="5">
                  <c:v>0.5</c:v>
                </c:pt>
                <c:pt idx="6">
                  <c:v>0.5</c:v>
                </c:pt>
                <c:pt idx="7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F-48A7-9FE7-AD379D5FDAFB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0.1437125748502994</c:v>
                </c:pt>
                <c:pt idx="1">
                  <c:v>0.17692307692307693</c:v>
                </c:pt>
                <c:pt idx="2">
                  <c:v>8.771929824561403E-2</c:v>
                </c:pt>
                <c:pt idx="3">
                  <c:v>0.13333333333333333</c:v>
                </c:pt>
                <c:pt idx="4">
                  <c:v>8.3333333333333329E-2</c:v>
                </c:pt>
                <c:pt idx="5">
                  <c:v>0.25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F-48A7-9FE7-AD379D5FDAFB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8.9820359281437126E-2</c:v>
                </c:pt>
                <c:pt idx="1">
                  <c:v>0.1</c:v>
                </c:pt>
                <c:pt idx="2">
                  <c:v>0.13157894736842105</c:v>
                </c:pt>
                <c:pt idx="3">
                  <c:v>0.11666666666666667</c:v>
                </c:pt>
                <c:pt idx="4">
                  <c:v>8.3333333333333329E-2</c:v>
                </c:pt>
                <c:pt idx="5">
                  <c:v>0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F-48A7-9FE7-AD379D5FDAFB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9 міс. 2021</c:v>
                  </c:pt>
                  <c:pt idx="1">
                    <c:v>9 міс. 2022</c:v>
                  </c:pt>
                  <c:pt idx="2">
                    <c:v>9 міс. 2023</c:v>
                  </c:pt>
                  <c:pt idx="3">
                    <c:v>9 міс. 2024</c:v>
                  </c:pt>
                  <c:pt idx="4">
                    <c:v>9 міс. 2021</c:v>
                  </c:pt>
                  <c:pt idx="5">
                    <c:v>9 міс. 2022</c:v>
                  </c:pt>
                  <c:pt idx="6">
                    <c:v>9 міс. 2023</c:v>
                  </c:pt>
                  <c:pt idx="7">
                    <c:v>9 міс.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0.11377245508982035</c:v>
                </c:pt>
                <c:pt idx="1">
                  <c:v>0.2076923076923077</c:v>
                </c:pt>
                <c:pt idx="2">
                  <c:v>9.6491228070175433E-2</c:v>
                </c:pt>
                <c:pt idx="3">
                  <c:v>0.31666666666666665</c:v>
                </c:pt>
                <c:pt idx="4">
                  <c:v>0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F-48A7-9FE7-AD379D5F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  <c:pt idx="6" formatCode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  <c:pt idx="6" formatCode="#,##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  <c:pt idx="6" formatCode="#,##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  <c:pt idx="6" formatCode="#,##0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  <c:pt idx="6" formatCode="#,##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0.28143712574850299</c:v>
                </c:pt>
                <c:pt idx="1">
                  <c:v>0.16153846153846155</c:v>
                </c:pt>
                <c:pt idx="2">
                  <c:v>0.20175438596491227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5-4CF7-9966-AC7D6F76BD66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0.3712574850299401</c:v>
                </c:pt>
                <c:pt idx="1">
                  <c:v>0.35384615384615387</c:v>
                </c:pt>
                <c:pt idx="2">
                  <c:v>0.48245614035087719</c:v>
                </c:pt>
                <c:pt idx="3">
                  <c:v>0.26666666666666666</c:v>
                </c:pt>
                <c:pt idx="4">
                  <c:v>0.66666666666666663</c:v>
                </c:pt>
                <c:pt idx="5">
                  <c:v>0.5</c:v>
                </c:pt>
                <c:pt idx="6">
                  <c:v>0.5</c:v>
                </c:pt>
                <c:pt idx="7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5-4CF7-9966-AC7D6F76BD66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0.1437125748502994</c:v>
                </c:pt>
                <c:pt idx="1">
                  <c:v>0.17692307692307693</c:v>
                </c:pt>
                <c:pt idx="2">
                  <c:v>8.771929824561403E-2</c:v>
                </c:pt>
                <c:pt idx="3">
                  <c:v>0.13333333333333333</c:v>
                </c:pt>
                <c:pt idx="4">
                  <c:v>8.3333333333333329E-2</c:v>
                </c:pt>
                <c:pt idx="5">
                  <c:v>0.25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5-4CF7-9966-AC7D6F76BD66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8.9820359281437126E-2</c:v>
                </c:pt>
                <c:pt idx="1">
                  <c:v>0.1</c:v>
                </c:pt>
                <c:pt idx="2">
                  <c:v>0.13157894736842105</c:v>
                </c:pt>
                <c:pt idx="3">
                  <c:v>0.11666666666666667</c:v>
                </c:pt>
                <c:pt idx="4">
                  <c:v>8.3333333333333329E-2</c:v>
                </c:pt>
                <c:pt idx="5">
                  <c:v>0</c:v>
                </c:pt>
                <c:pt idx="6">
                  <c:v>0.16666666666666666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25-4CF7-9966-AC7D6F76BD66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9M 2021</c:v>
                  </c:pt>
                  <c:pt idx="1">
                    <c:v>9M 2022</c:v>
                  </c:pt>
                  <c:pt idx="2">
                    <c:v>9M 2023</c:v>
                  </c:pt>
                  <c:pt idx="3">
                    <c:v>9M 2024</c:v>
                  </c:pt>
                  <c:pt idx="4">
                    <c:v>9M 2021</c:v>
                  </c:pt>
                  <c:pt idx="5">
                    <c:v>9M 2022</c:v>
                  </c:pt>
                  <c:pt idx="6">
                    <c:v>9M 2023</c:v>
                  </c:pt>
                  <c:pt idx="7">
                    <c:v>9M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0.11377245508982035</c:v>
                </c:pt>
                <c:pt idx="1">
                  <c:v>0.2076923076923077</c:v>
                </c:pt>
                <c:pt idx="2">
                  <c:v>9.6491228070175433E-2</c:v>
                </c:pt>
                <c:pt idx="3">
                  <c:v>0.31666666666666665</c:v>
                </c:pt>
                <c:pt idx="4">
                  <c:v>0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25-4CF7-9966-AC7D6F76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'21'!$J$12:$X$12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'21'!$J$13:$X$13</c:f>
              <c:numCache>
                <c:formatCode>0.0</c:formatCode>
                <c:ptCount val="15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0.87</c:v>
                </c:pt>
                <c:pt idx="1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E02-B7DF-37BA6B2C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09-4E02-B7DF-37BA6B2C41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09-4E02-B7DF-37BA6B2C41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09-4E02-B7DF-37BA6B2C41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09-4E02-B7DF-37BA6B2C4136}"/>
              </c:ext>
            </c:extLst>
          </c:dPt>
          <c:cat>
            <c:strRef>
              <c:f>'21'!$J$12:$X$12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'21'!$J$14:$X$14</c:f>
              <c:numCache>
                <c:formatCode>0.0%</c:formatCode>
                <c:ptCount val="15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1.06E-2</c:v>
                </c:pt>
                <c:pt idx="13">
                  <c:v>3.5099999999999999E-2</c:v>
                </c:pt>
                <c:pt idx="14">
                  <c:v>4.3200000000000002E-2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09-4E02-B7DF-37BA6B2C4136}"/>
            </c:ext>
          </c:extLst>
        </c:ser>
        <c:ser>
          <c:idx val="1"/>
          <c:order val="1"/>
          <c:tx>
            <c:strRef>
              <c:f>'21'!$I$15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09-4E02-B7DF-37BA6B2C413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09-4E02-B7DF-37BA6B2C413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09-4E02-B7DF-37BA6B2C4136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109-4E02-B7DF-37BA6B2C41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109-4E02-B7DF-37BA6B2C41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109-4E02-B7DF-37BA6B2C41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109-4E02-B7DF-37BA6B2C4136}"/>
              </c:ext>
            </c:extLst>
          </c:dPt>
          <c:cat>
            <c:strRef>
              <c:f>'21'!$J$12:$X$12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'21'!$J$15:$X$15</c:f>
              <c:numCache>
                <c:formatCode>0.0%</c:formatCode>
                <c:ptCount val="15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5.0999999999999997E-2</c:v>
                </c:pt>
                <c:pt idx="13">
                  <c:v>0.1401</c:v>
                </c:pt>
                <c:pt idx="14">
                  <c:v>0.16089999999999999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109-4E02-B7DF-37BA6B2C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'21'!$J$11:$X$11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'21'!$J$13:$X$13</c:f>
              <c:numCache>
                <c:formatCode>0.0</c:formatCode>
                <c:ptCount val="15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0.87</c:v>
                </c:pt>
                <c:pt idx="1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7-4D8A-8950-6C97EC74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87-4D8A-8950-6C97EC74D0D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987-4D8A-8950-6C97EC74D0D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987-4D8A-8950-6C97EC74D0D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987-4D8A-8950-6C97EC74D0D7}"/>
              </c:ext>
            </c:extLst>
          </c:dPt>
          <c:cat>
            <c:strRef>
              <c:f>'21'!$J$11:$X$11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'21'!$J$14:$X$14</c:f>
              <c:numCache>
                <c:formatCode>0.0%</c:formatCode>
                <c:ptCount val="15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1.06E-2</c:v>
                </c:pt>
                <c:pt idx="13">
                  <c:v>3.5099999999999999E-2</c:v>
                </c:pt>
                <c:pt idx="14">
                  <c:v>4.3200000000000002E-2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87-4D8A-8950-6C97EC74D0D7}"/>
            </c:ext>
          </c:extLst>
        </c:ser>
        <c:ser>
          <c:idx val="1"/>
          <c:order val="1"/>
          <c:tx>
            <c:strRef>
              <c:f>'21'!$H$15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87-4D8A-8950-6C97EC74D0D7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87-4D8A-8950-6C97EC74D0D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987-4D8A-8950-6C97EC74D0D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987-4D8A-8950-6C97EC74D0D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D987-4D8A-8950-6C97EC74D0D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D987-4D8A-8950-6C97EC74D0D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D987-4D8A-8950-6C97EC74D0D7}"/>
              </c:ext>
            </c:extLst>
          </c:dPt>
          <c:cat>
            <c:strRef>
              <c:f>'21'!$J$11:$X$11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'21'!$J$15:$X$15</c:f>
              <c:numCache>
                <c:formatCode>0.0%</c:formatCode>
                <c:ptCount val="15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5.0999999999999997E-2</c:v>
                </c:pt>
                <c:pt idx="13">
                  <c:v>0.1401</c:v>
                </c:pt>
                <c:pt idx="14">
                  <c:v>0.16089999999999999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987-4D8A-8950-6C97EC74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'22'!$G$9:$U$9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1.39</c:v>
                </c:pt>
                <c:pt idx="14">
                  <c:v>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1-4888-BA47-BDA6FD37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711-4888-BA47-BDA6FD37476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711-4888-BA47-BDA6FD37476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711-4888-BA47-BDA6FD37476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711-4888-BA47-BDA6FD37476A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'22'!$G$10:$U$10</c:f>
              <c:numCache>
                <c:formatCode>0.0%</c:formatCode>
                <c:ptCount val="15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3.1300000000000001E-2</c:v>
                </c:pt>
                <c:pt idx="14" formatCode="0%">
                  <c:v>4.1399999999999999E-2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11-4888-BA47-BDA6FD37476A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11-4888-BA47-BDA6FD37476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11-4888-BA47-BDA6FD37476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711-4888-BA47-BDA6FD37476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711-4888-BA47-BDA6FD37476A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'22'!$G$11:$U$11</c:f>
              <c:numCache>
                <c:formatCode>0.0%</c:formatCode>
                <c:ptCount val="15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7.85E-2</c:v>
                </c:pt>
                <c:pt idx="14" formatCode="0%">
                  <c:v>0.1033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711-4888-BA47-BDA6FD37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'22'!$G$7:$U$7</c:f>
              <c:strCache>
                <c:ptCount val="15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2">
                  <c:v>Q1.24</c:v>
                </c:pt>
                <c:pt idx="14">
                  <c:v>Q3.24</c:v>
                </c:pt>
              </c:strCache>
            </c:strRef>
          </c:cat>
          <c:val>
            <c:numRef>
              <c:f>'22'!$G$9:$U$9</c:f>
              <c:numCache>
                <c:formatCode>0.0</c:formatCode>
                <c:ptCount val="15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1.39</c:v>
                </c:pt>
                <c:pt idx="14">
                  <c:v>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7-4AA6-BEE5-5D70F5B5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C7-4AA6-BEE5-5D70F5B50F5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C7-4AA6-BEE5-5D70F5B50F5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C7-4AA6-BEE5-5D70F5B50F5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C7-4AA6-BEE5-5D70F5B50F57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'22'!$G$10:$U$10</c:f>
              <c:numCache>
                <c:formatCode>0.0%</c:formatCode>
                <c:ptCount val="15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3.1300000000000001E-2</c:v>
                </c:pt>
                <c:pt idx="14" formatCode="0%">
                  <c:v>4.1399999999999999E-2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C7-4AA6-BEE5-5D70F5B50F57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C7-4AA6-BEE5-5D70F5B50F5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C7-4AA6-BEE5-5D70F5B50F5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7C7-4AA6-BEE5-5D70F5B50F5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7C7-4AA6-BEE5-5D70F5B50F57}"/>
              </c:ext>
            </c:extLst>
          </c:dPt>
          <c:cat>
            <c:strRef>
              <c:f>'22'!$G$8:$U$8</c:f>
              <c:strCache>
                <c:ptCount val="15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2">
                  <c:v>I.24</c:v>
                </c:pt>
                <c:pt idx="14">
                  <c:v>III.24</c:v>
                </c:pt>
              </c:strCache>
            </c:strRef>
          </c:cat>
          <c:val>
            <c:numRef>
              <c:f>'22'!$G$11:$U$11</c:f>
              <c:numCache>
                <c:formatCode>0.0%</c:formatCode>
                <c:ptCount val="15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7.85E-2</c:v>
                </c:pt>
                <c:pt idx="14" formatCode="0%">
                  <c:v>0.1033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7C7-4AA6-BEE5-5D70F5B5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0.00</c:formatCode>
                <c:ptCount val="5"/>
                <c:pt idx="0">
                  <c:v>1.74</c:v>
                </c:pt>
                <c:pt idx="1">
                  <c:v>0.89</c:v>
                </c:pt>
                <c:pt idx="2">
                  <c:v>20.95</c:v>
                </c:pt>
                <c:pt idx="3">
                  <c:v>8.39</c:v>
                </c:pt>
                <c:pt idx="4">
                  <c:v>38.03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9-49B8-9907-6EDCBC42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30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9-49B8-9907-6EDCBC42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0.00</c:formatCode>
                <c:ptCount val="5"/>
                <c:pt idx="0">
                  <c:v>1.74</c:v>
                </c:pt>
                <c:pt idx="1">
                  <c:v>0.89</c:v>
                </c:pt>
                <c:pt idx="2">
                  <c:v>20.95</c:v>
                </c:pt>
                <c:pt idx="3">
                  <c:v>8.39</c:v>
                </c:pt>
                <c:pt idx="4">
                  <c:v>38.03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84A-9C79-0264389A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30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84A-9C79-0264389A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3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0.00</c:formatCode>
                <c:ptCount val="5"/>
                <c:pt idx="0">
                  <c:v>0.39</c:v>
                </c:pt>
                <c:pt idx="1">
                  <c:v>2.21</c:v>
                </c:pt>
                <c:pt idx="2">
                  <c:v>3.71</c:v>
                </c:pt>
                <c:pt idx="3">
                  <c:v>2.41</c:v>
                </c:pt>
                <c:pt idx="4">
                  <c:v>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3-4B9C-8EE1-3F8FB9A3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17</c:v>
                </c:pt>
                <c:pt idx="3">
                  <c:v>7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3-4B9C-8EE1-3F8FB9A3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0.00</c:formatCode>
                <c:ptCount val="5"/>
                <c:pt idx="0">
                  <c:v>0.39</c:v>
                </c:pt>
                <c:pt idx="1">
                  <c:v>2.21</c:v>
                </c:pt>
                <c:pt idx="2">
                  <c:v>3.71</c:v>
                </c:pt>
                <c:pt idx="3">
                  <c:v>2.41</c:v>
                </c:pt>
                <c:pt idx="4">
                  <c:v>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F-4503-8E63-5D3B64FA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17</c:v>
                </c:pt>
                <c:pt idx="3">
                  <c:v>7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F-4503-8E63-5D3B64FA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7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'25'!$I$9:$O$9</c:f>
              <c:numCache>
                <c:formatCode>0.0</c:formatCode>
                <c:ptCount val="7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1.1600545944100005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7-47EC-B50E-6D1349112FAA}"/>
            </c:ext>
          </c:extLst>
        </c:ser>
        <c:ser>
          <c:idx val="2"/>
          <c:order val="1"/>
          <c:tx>
            <c:strRef>
              <c:f>'25'!$G$10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'25'!$I$10:$O$10</c:f>
              <c:numCache>
                <c:formatCode>0.0</c:formatCode>
                <c:ptCount val="7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  <c:pt idx="6">
                  <c:v>0.22276754951999944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7-47EC-B50E-6D134911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339972240372400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Січень–вересень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2459.4</c:v>
                </c:pt>
                <c:pt idx="1">
                  <c:v>19</c:v>
                </c:pt>
                <c:pt idx="2" formatCode="#,##0">
                  <c:v>7405.1480347200004</c:v>
                </c:pt>
                <c:pt idx="3">
                  <c:v>151.18795173000001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Січень–вересень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-4.4399170457912101E-3"/>
                  <c:y val="4.1793070716658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2904</c:v>
                </c:pt>
                <c:pt idx="1">
                  <c:v>44</c:v>
                </c:pt>
                <c:pt idx="2" formatCode="#,##0">
                  <c:v>11305.556409950001</c:v>
                </c:pt>
                <c:pt idx="3">
                  <c:v>106.44362262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'25'!$I$9:$O$9</c:f>
              <c:numCache>
                <c:formatCode>0.0</c:formatCode>
                <c:ptCount val="7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1.1600545944100005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E-457E-9EC5-9A2B42613D74}"/>
            </c:ext>
          </c:extLst>
        </c:ser>
        <c:ser>
          <c:idx val="2"/>
          <c:order val="1"/>
          <c:tx>
            <c:strRef>
              <c:f>'25'!$H$10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'25'!$I$10:$O$10</c:f>
              <c:numCache>
                <c:formatCode>0.0</c:formatCode>
                <c:ptCount val="7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  <c:pt idx="6">
                  <c:v>0.22276754951999944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E-457E-9EC5-9A2B42613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Фізичні особи (включно з ФОП)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'26'!$K$10:$Q$10</c:f>
              <c:numCache>
                <c:formatCode>0.00</c:formatCode>
                <c:ptCount val="7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1.1599999999999999</c:v>
                </c:pt>
                <c:pt idx="6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9-40EC-93BA-C74E384F48F7}"/>
            </c:ext>
          </c:extLst>
        </c:ser>
        <c:ser>
          <c:idx val="2"/>
          <c:order val="1"/>
          <c:tx>
            <c:strRef>
              <c:f>'26'!$I$11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'26'!$K$11:$Q$11</c:f>
              <c:numCache>
                <c:formatCode>0.00</c:formatCode>
                <c:ptCount val="7"/>
                <c:pt idx="4">
                  <c:v>0.01</c:v>
                </c:pt>
                <c:pt idx="5">
                  <c:v>5.6161080799999995E-3</c:v>
                </c:pt>
                <c:pt idx="6">
                  <c:v>5.8820145199999993E-3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9-40EC-93BA-C74E384F4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'26'!$I$12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'26'!$K$12:$Q$12</c:f>
              <c:numCache>
                <c:formatCode>0%</c:formatCode>
                <c:ptCount val="7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0.31882964575680212</c:v>
                </c:pt>
                <c:pt idx="6">
                  <c:v>0.29446144500535176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9-40EC-93BA-C74E384F4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Individuals (incl. sole proprietors)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'26'!$K$10:$Q$10</c:f>
              <c:numCache>
                <c:formatCode>0.00</c:formatCode>
                <c:ptCount val="7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1.1599999999999999</c:v>
                </c:pt>
                <c:pt idx="6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3-45EB-9F06-4AB316AEB56B}"/>
            </c:ext>
          </c:extLst>
        </c:ser>
        <c:ser>
          <c:idx val="2"/>
          <c:order val="1"/>
          <c:tx>
            <c:strRef>
              <c:f>'26'!$J$11</c:f>
              <c:strCache>
                <c:ptCount val="1"/>
                <c:pt idx="0">
                  <c:v>Legal entities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'26'!$K$11:$Q$11</c:f>
              <c:numCache>
                <c:formatCode>0.00</c:formatCode>
                <c:ptCount val="7"/>
                <c:pt idx="4">
                  <c:v>0.01</c:v>
                </c:pt>
                <c:pt idx="5">
                  <c:v>5.6161080799999995E-3</c:v>
                </c:pt>
                <c:pt idx="6">
                  <c:v>5.8820145199999993E-3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3-45EB-9F06-4AB316AE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'26'!$J$12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'26'!$K$12:$Q$12</c:f>
              <c:numCache>
                <c:formatCode>0%</c:formatCode>
                <c:ptCount val="7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0.31882964575680212</c:v>
                </c:pt>
                <c:pt idx="6">
                  <c:v>0.29446144500535176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3-45EB-9F06-4AB316AEB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A5-4B29-8771-3A97C022F6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A5-4B29-8771-3A97C022F6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A5-4B29-8771-3A97C022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'27'!$K$9:$P$9</c:f>
              <c:numCache>
                <c:formatCode>0%</c:formatCode>
                <c:ptCount val="6"/>
                <c:pt idx="0">
                  <c:v>0.67413401577177978</c:v>
                </c:pt>
                <c:pt idx="1">
                  <c:v>0.68878912375018841</c:v>
                </c:pt>
                <c:pt idx="2">
                  <c:v>0.67562996187912938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5-4B29-8771-3A97C022F618}"/>
            </c:ext>
          </c:extLst>
        </c:ser>
        <c:ser>
          <c:idx val="1"/>
          <c:order val="1"/>
          <c:tx>
            <c:strRef>
              <c:f>'27'!$I$10:$J$10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'27'!$K$10:$P$10</c:f>
              <c:numCache>
                <c:formatCode>0%</c:formatCode>
                <c:ptCount val="6"/>
                <c:pt idx="0">
                  <c:v>0.16078744407826862</c:v>
                </c:pt>
                <c:pt idx="1">
                  <c:v>0.13360228172488298</c:v>
                </c:pt>
                <c:pt idx="2">
                  <c:v>0.13423185335536067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5-4B29-8771-3A97C022F618}"/>
            </c:ext>
          </c:extLst>
        </c:ser>
        <c:ser>
          <c:idx val="2"/>
          <c:order val="2"/>
          <c:tx>
            <c:strRef>
              <c:f>'27'!$I$11:$J$11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'27'!$K$11:$P$11</c:f>
              <c:numCache>
                <c:formatCode>0%</c:formatCode>
                <c:ptCount val="6"/>
                <c:pt idx="0">
                  <c:v>8.4265927108350042E-2</c:v>
                </c:pt>
                <c:pt idx="1">
                  <c:v>9.8907746104051425E-2</c:v>
                </c:pt>
                <c:pt idx="2">
                  <c:v>0.10852048261804691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A5-4B29-8771-3A97C022F618}"/>
            </c:ext>
          </c:extLst>
        </c:ser>
        <c:ser>
          <c:idx val="3"/>
          <c:order val="3"/>
          <c:tx>
            <c:strRef>
              <c:f>'27'!$I$12:$J$12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'27'!$K$12:$P$12</c:f>
              <c:numCache>
                <c:formatCode>0%</c:formatCode>
                <c:ptCount val="6"/>
                <c:pt idx="0">
                  <c:v>3.4195611835789383E-2</c:v>
                </c:pt>
                <c:pt idx="1">
                  <c:v>3.3394052835487277E-2</c:v>
                </c:pt>
                <c:pt idx="2">
                  <c:v>3.3830249543361571E-2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A5-4B29-8771-3A97C022F618}"/>
            </c:ext>
          </c:extLst>
        </c:ser>
        <c:ser>
          <c:idx val="4"/>
          <c:order val="4"/>
          <c:tx>
            <c:strRef>
              <c:f>'27'!$I$13:$J$13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'27'!$K$13:$P$13</c:f>
              <c:numCache>
                <c:formatCode>0%</c:formatCode>
                <c:ptCount val="6"/>
                <c:pt idx="0">
                  <c:v>4.6617001205812206E-2</c:v>
                </c:pt>
                <c:pt idx="1">
                  <c:v>4.5306795585389872E-2</c:v>
                </c:pt>
                <c:pt idx="2">
                  <c:v>4.7787452604101617E-2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A5-4B29-8771-3A97C022F618}"/>
            </c:ext>
          </c:extLst>
        </c:ser>
        <c:ser>
          <c:idx val="6"/>
          <c:order val="5"/>
          <c:tx>
            <c:strRef>
              <c:f>'27'!$I$15:$J$15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'27'!$K$15:$P$15</c:f>
              <c:numCache>
                <c:formatCode>0%</c:formatCode>
                <c:ptCount val="6"/>
                <c:pt idx="3" formatCode="0.0%">
                  <c:v>4.5730264319748326E-3</c:v>
                </c:pt>
                <c:pt idx="4" formatCode="0.0%">
                  <c:v>4.5002948771059367E-3</c:v>
                </c:pt>
                <c:pt idx="5" formatCode="0.0%">
                  <c:v>4.3335679270309242E-3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A5-4B29-8771-3A97C022F618}"/>
            </c:ext>
          </c:extLst>
        </c:ser>
        <c:ser>
          <c:idx val="7"/>
          <c:order val="6"/>
          <c:tx>
            <c:strRef>
              <c:f>'27'!$I$16:$J$16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'27'!$K$16:$P$16</c:f>
              <c:numCache>
                <c:formatCode>General</c:formatCode>
                <c:ptCount val="6"/>
                <c:pt idx="3" formatCode="0.0%">
                  <c:v>0.28963448927147184</c:v>
                </c:pt>
                <c:pt idx="4" formatCode="0.0%">
                  <c:v>0.28095303569059077</c:v>
                </c:pt>
                <c:pt idx="5" formatCode="0.0%">
                  <c:v>0.27979574869533308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A5-4B29-8771-3A97C022F618}"/>
            </c:ext>
          </c:extLst>
        </c:ser>
        <c:ser>
          <c:idx val="8"/>
          <c:order val="7"/>
          <c:tx>
            <c:strRef>
              <c:f>'27'!$I$17:$J$17</c:f>
              <c:strCache>
                <c:ptCount val="2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'27'!$K$17:$P$17</c:f>
              <c:numCache>
                <c:formatCode>General</c:formatCode>
                <c:ptCount val="6"/>
                <c:pt idx="3" formatCode="0.0%">
                  <c:v>8.1690991168385491E-2</c:v>
                </c:pt>
                <c:pt idx="4" formatCode="0.0%">
                  <c:v>9.8337314239773085E-2</c:v>
                </c:pt>
                <c:pt idx="5" formatCode="0.0%">
                  <c:v>0.11762996745605836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A5-4B29-8771-3A97C022F618}"/>
            </c:ext>
          </c:extLst>
        </c:ser>
        <c:ser>
          <c:idx val="9"/>
          <c:order val="8"/>
          <c:tx>
            <c:strRef>
              <c:f>'27'!$I$18:$J$18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'27'!$K$18:$P$18</c:f>
              <c:numCache>
                <c:formatCode>General</c:formatCode>
                <c:ptCount val="6"/>
                <c:pt idx="3" formatCode="0.0%">
                  <c:v>0.43198076995344276</c:v>
                </c:pt>
                <c:pt idx="4" formatCode="0.0%">
                  <c:v>0.42846592157914448</c:v>
                </c:pt>
                <c:pt idx="5" formatCode="0.0%">
                  <c:v>0.42829467192012083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A5-4B29-8771-3A97C022F618}"/>
            </c:ext>
          </c:extLst>
        </c:ser>
        <c:ser>
          <c:idx val="10"/>
          <c:order val="9"/>
          <c:tx>
            <c:strRef>
              <c:f>'27'!$I$19:$J$19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'27'!$K$19:$P$19</c:f>
              <c:numCache>
                <c:formatCode>General</c:formatCode>
                <c:ptCount val="6"/>
                <c:pt idx="3" formatCode="0.0%">
                  <c:v>7.2065244519958535E-2</c:v>
                </c:pt>
                <c:pt idx="4" formatCode="0.0%">
                  <c:v>6.6297415577872956E-2</c:v>
                </c:pt>
                <c:pt idx="5" formatCode="0.0%">
                  <c:v>5.90481622787625E-2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A5-4B29-8771-3A97C022F618}"/>
            </c:ext>
          </c:extLst>
        </c:ser>
        <c:ser>
          <c:idx val="11"/>
          <c:order val="10"/>
          <c:tx>
            <c:strRef>
              <c:f>'27'!$I$20:$J$20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'27'!$K$7:$P$8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'27'!$K$20:$P$20</c:f>
              <c:numCache>
                <c:formatCode>General</c:formatCode>
                <c:ptCount val="6"/>
                <c:pt idx="3" formatCode="0.0%">
                  <c:v>0.1200554786547666</c:v>
                </c:pt>
                <c:pt idx="4" formatCode="0.0%">
                  <c:v>0.12144601803551287</c:v>
                </c:pt>
                <c:pt idx="5" formatCode="0.0%">
                  <c:v>0.11089788172269441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A5-4B29-8771-3A97C022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2-4A6B-84BA-E295D0254D6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2-4A6B-84BA-E295D0254D6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2-4A6B-84BA-E295D0254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'27'!$K$9:$P$9</c:f>
              <c:numCache>
                <c:formatCode>0%</c:formatCode>
                <c:ptCount val="6"/>
                <c:pt idx="0">
                  <c:v>0.67413401577177978</c:v>
                </c:pt>
                <c:pt idx="1">
                  <c:v>0.68878912375018841</c:v>
                </c:pt>
                <c:pt idx="2">
                  <c:v>0.67562996187912938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2-4A6B-84BA-E295D0254D6B}"/>
            </c:ext>
          </c:extLst>
        </c:ser>
        <c:ser>
          <c:idx val="1"/>
          <c:order val="1"/>
          <c:tx>
            <c:strRef>
              <c:f>'27'!$H$10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'27'!$K$10:$P$10</c:f>
              <c:numCache>
                <c:formatCode>0%</c:formatCode>
                <c:ptCount val="6"/>
                <c:pt idx="0">
                  <c:v>0.16078744407826862</c:v>
                </c:pt>
                <c:pt idx="1">
                  <c:v>0.13360228172488298</c:v>
                </c:pt>
                <c:pt idx="2">
                  <c:v>0.13423185335536067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02-4A6B-84BA-E295D0254D6B}"/>
            </c:ext>
          </c:extLst>
        </c:ser>
        <c:ser>
          <c:idx val="2"/>
          <c:order val="2"/>
          <c:tx>
            <c:strRef>
              <c:f>'27'!$H$11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'27'!$K$11:$P$11</c:f>
              <c:numCache>
                <c:formatCode>0%</c:formatCode>
                <c:ptCount val="6"/>
                <c:pt idx="0">
                  <c:v>8.4265927108350042E-2</c:v>
                </c:pt>
                <c:pt idx="1">
                  <c:v>9.8907746104051425E-2</c:v>
                </c:pt>
                <c:pt idx="2">
                  <c:v>0.10852048261804691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02-4A6B-84BA-E295D0254D6B}"/>
            </c:ext>
          </c:extLst>
        </c:ser>
        <c:ser>
          <c:idx val="3"/>
          <c:order val="3"/>
          <c:tx>
            <c:strRef>
              <c:f>'27'!$H$12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'27'!$K$12:$P$12</c:f>
              <c:numCache>
                <c:formatCode>0%</c:formatCode>
                <c:ptCount val="6"/>
                <c:pt idx="0">
                  <c:v>3.4195611835789383E-2</c:v>
                </c:pt>
                <c:pt idx="1">
                  <c:v>3.3394052835487277E-2</c:v>
                </c:pt>
                <c:pt idx="2">
                  <c:v>3.3830249543361571E-2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02-4A6B-84BA-E295D0254D6B}"/>
            </c:ext>
          </c:extLst>
        </c:ser>
        <c:ser>
          <c:idx val="4"/>
          <c:order val="4"/>
          <c:tx>
            <c:strRef>
              <c:f>'27'!$H$13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'27'!$K$13:$P$13</c:f>
              <c:numCache>
                <c:formatCode>0%</c:formatCode>
                <c:ptCount val="6"/>
                <c:pt idx="0">
                  <c:v>4.6617001205812206E-2</c:v>
                </c:pt>
                <c:pt idx="1">
                  <c:v>4.5306795585389872E-2</c:v>
                </c:pt>
                <c:pt idx="2">
                  <c:v>4.7787452604101617E-2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02-4A6B-84BA-E295D0254D6B}"/>
            </c:ext>
          </c:extLst>
        </c:ser>
        <c:ser>
          <c:idx val="6"/>
          <c:order val="5"/>
          <c:tx>
            <c:strRef>
              <c:f>'27'!$H$15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'27'!$K$15:$P$15</c:f>
              <c:numCache>
                <c:formatCode>0%</c:formatCode>
                <c:ptCount val="6"/>
                <c:pt idx="3" formatCode="0.0%">
                  <c:v>4.5730264319748326E-3</c:v>
                </c:pt>
                <c:pt idx="4" formatCode="0.0%">
                  <c:v>4.5002948771059367E-3</c:v>
                </c:pt>
                <c:pt idx="5" formatCode="0.0%">
                  <c:v>4.3335679270309242E-3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02-4A6B-84BA-E295D0254D6B}"/>
            </c:ext>
          </c:extLst>
        </c:ser>
        <c:ser>
          <c:idx val="7"/>
          <c:order val="6"/>
          <c:tx>
            <c:strRef>
              <c:f>'27'!$H$16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'27'!$K$16:$P$16</c:f>
              <c:numCache>
                <c:formatCode>General</c:formatCode>
                <c:ptCount val="6"/>
                <c:pt idx="3" formatCode="0.0%">
                  <c:v>0.28963448927147184</c:v>
                </c:pt>
                <c:pt idx="4" formatCode="0.0%">
                  <c:v>0.28095303569059077</c:v>
                </c:pt>
                <c:pt idx="5" formatCode="0.0%">
                  <c:v>0.27979574869533308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02-4A6B-84BA-E295D0254D6B}"/>
            </c:ext>
          </c:extLst>
        </c:ser>
        <c:ser>
          <c:idx val="8"/>
          <c:order val="7"/>
          <c:tx>
            <c:strRef>
              <c:f>'27'!$H$17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'27'!$K$17:$P$17</c:f>
              <c:numCache>
                <c:formatCode>General</c:formatCode>
                <c:ptCount val="6"/>
                <c:pt idx="3" formatCode="0.0%">
                  <c:v>8.1690991168385491E-2</c:v>
                </c:pt>
                <c:pt idx="4" formatCode="0.0%">
                  <c:v>9.8337314239773085E-2</c:v>
                </c:pt>
                <c:pt idx="5" formatCode="0.0%">
                  <c:v>0.11762996745605836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02-4A6B-84BA-E295D0254D6B}"/>
            </c:ext>
          </c:extLst>
        </c:ser>
        <c:ser>
          <c:idx val="9"/>
          <c:order val="8"/>
          <c:tx>
            <c:strRef>
              <c:f>'27'!$H$18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'27'!$K$18:$P$18</c:f>
              <c:numCache>
                <c:formatCode>General</c:formatCode>
                <c:ptCount val="6"/>
                <c:pt idx="3" formatCode="0.0%">
                  <c:v>0.43198076995344276</c:v>
                </c:pt>
                <c:pt idx="4" formatCode="0.0%">
                  <c:v>0.42846592157914448</c:v>
                </c:pt>
                <c:pt idx="5" formatCode="0.0%">
                  <c:v>0.42829467192012083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2-4A6B-84BA-E295D0254D6B}"/>
            </c:ext>
          </c:extLst>
        </c:ser>
        <c:ser>
          <c:idx val="10"/>
          <c:order val="9"/>
          <c:tx>
            <c:strRef>
              <c:f>'27'!$H$19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'27'!$K$19:$P$19</c:f>
              <c:numCache>
                <c:formatCode>General</c:formatCode>
                <c:ptCount val="6"/>
                <c:pt idx="3" formatCode="0.0%">
                  <c:v>7.2065244519958535E-2</c:v>
                </c:pt>
                <c:pt idx="4" formatCode="0.0%">
                  <c:v>6.6297415577872956E-2</c:v>
                </c:pt>
                <c:pt idx="5" formatCode="0.0%">
                  <c:v>5.90481622787625E-2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02-4A6B-84BA-E295D0254D6B}"/>
            </c:ext>
          </c:extLst>
        </c:ser>
        <c:ser>
          <c:idx val="11"/>
          <c:order val="10"/>
          <c:tx>
            <c:strRef>
              <c:f>'27'!$H$20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'27'!$K$5:$P$6</c:f>
              <c:multiLvlStrCache>
                <c:ptCount val="6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'27'!$K$20:$P$20</c:f>
              <c:numCache>
                <c:formatCode>General</c:formatCode>
                <c:ptCount val="6"/>
                <c:pt idx="3" formatCode="0.0%">
                  <c:v>0.1200554786547666</c:v>
                </c:pt>
                <c:pt idx="4" formatCode="0.0%">
                  <c:v>0.12144601803551287</c:v>
                </c:pt>
                <c:pt idx="5" formatCode="0.0%">
                  <c:v>0.11089788172269441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02-4A6B-84BA-E295D0254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2807467447985E-2"/>
          <c:y val="4.3695445934868245E-2"/>
          <c:w val="0.85002564453515705"/>
          <c:h val="0.651721541095184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'28'!$I$14</c:f>
              <c:strCache>
                <c:ptCount val="1"/>
                <c:pt idx="0">
                  <c:v>Спред між середн. ставкою кредитів та депозитів, в. п. (п. ш.)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'28'!$K$14:$Q$14</c:f>
              <c:numCache>
                <c:formatCode>0.0</c:formatCode>
                <c:ptCount val="7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18.693127258222315</c:v>
                </c:pt>
                <c:pt idx="6">
                  <c:v>19.360177567434107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5-477E-8B85-FA1EA11FC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'28'!$I$10</c:f>
              <c:strCache>
                <c:ptCount val="1"/>
                <c:pt idx="0">
                  <c:v>Кредити 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'28'!$K$10:$Q$10</c:f>
              <c:numCache>
                <c:formatCode>0.0%</c:formatCode>
                <c:ptCount val="7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0.32180522600889022</c:v>
                </c:pt>
                <c:pt idx="6">
                  <c:v>0.32998140904519324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5-477E-8B85-FA1EA11FC759}"/>
            </c:ext>
          </c:extLst>
        </c:ser>
        <c:ser>
          <c:idx val="1"/>
          <c:order val="1"/>
          <c:tx>
            <c:strRef>
              <c:f>'28'!$I$11</c:f>
              <c:strCache>
                <c:ptCount val="1"/>
                <c:pt idx="0">
                  <c:v>Кредити 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'28'!$K$11:$Q$11</c:f>
              <c:numCache>
                <c:formatCode>0.0%</c:formatCode>
                <c:ptCount val="7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0.34961645460965757</c:v>
                </c:pt>
                <c:pt idx="6">
                  <c:v>0.35003893109661249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65-477E-8B85-FA1EA11FC759}"/>
            </c:ext>
          </c:extLst>
        </c:ser>
        <c:ser>
          <c:idx val="2"/>
          <c:order val="2"/>
          <c:tx>
            <c:strRef>
              <c:f>'28'!$I$12</c:f>
              <c:strCache>
                <c:ptCount val="1"/>
                <c:pt idx="0">
                  <c:v>Споживчі кредити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'28'!$K$12:$Q$12</c:f>
              <c:numCache>
                <c:formatCode>0.0%</c:formatCode>
                <c:ptCount val="7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0.42427298748043901</c:v>
                </c:pt>
                <c:pt idx="6">
                  <c:v>0.42380421172404803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65-477E-8B85-FA1EA11FC759}"/>
            </c:ext>
          </c:extLst>
        </c:ser>
        <c:ser>
          <c:idx val="3"/>
          <c:order val="3"/>
          <c:tx>
            <c:strRef>
              <c:f>'28'!$I$13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'28'!$K$13:$Q$13</c:f>
              <c:numCache>
                <c:formatCode>0.0%</c:formatCode>
                <c:ptCount val="7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0.16856987448149799</c:v>
                </c:pt>
                <c:pt idx="6">
                  <c:v>0.16677640444953798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65-477E-8B85-FA1EA11FC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6204965048212925"/>
          <c:w val="1"/>
          <c:h val="0.23795034951787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097008547008549E-2"/>
          <c:w val="0.83552079632164433"/>
          <c:h val="0.6483799744206487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'28'!$J$14</c:f>
              <c:strCache>
                <c:ptCount val="1"/>
                <c:pt idx="0">
                  <c:v>Spread between aver. rates on loans vs deposits, pp (r.h.s.)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'28'!$K$14:$Q$14</c:f>
              <c:numCache>
                <c:formatCode>0.0</c:formatCode>
                <c:ptCount val="7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18.693127258222315</c:v>
                </c:pt>
                <c:pt idx="6">
                  <c:v>19.360177567434107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8-451A-B270-2EE48876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'28'!$K$10:$Q$10</c:f>
              <c:numCache>
                <c:formatCode>0.0%</c:formatCode>
                <c:ptCount val="7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0.32180522600889022</c:v>
                </c:pt>
                <c:pt idx="6">
                  <c:v>0.32998140904519324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8-451A-B270-2EE48876BE83}"/>
            </c:ext>
          </c:extLst>
        </c:ser>
        <c:ser>
          <c:idx val="1"/>
          <c:order val="1"/>
          <c:tx>
            <c:strRef>
              <c:f>'28'!$J$11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'28'!$K$11:$Q$11</c:f>
              <c:numCache>
                <c:formatCode>0.0%</c:formatCode>
                <c:ptCount val="7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0.34961645460965757</c:v>
                </c:pt>
                <c:pt idx="6">
                  <c:v>0.35003893109661249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E8-451A-B270-2EE48876BE83}"/>
            </c:ext>
          </c:extLst>
        </c:ser>
        <c:ser>
          <c:idx val="2"/>
          <c:order val="2"/>
          <c:tx>
            <c:strRef>
              <c:f>'28'!$J$12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'28'!$K$12:$Q$12</c:f>
              <c:numCache>
                <c:formatCode>0.0%</c:formatCode>
                <c:ptCount val="7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0.42427298748043901</c:v>
                </c:pt>
                <c:pt idx="6">
                  <c:v>0.42380421172404803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E8-451A-B270-2EE48876BE83}"/>
            </c:ext>
          </c:extLst>
        </c:ser>
        <c:ser>
          <c:idx val="3"/>
          <c:order val="3"/>
          <c:tx>
            <c:strRef>
              <c:f>'28'!$J$13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  <c:pt idx="6">
                  <c:v>09.24</c:v>
                </c:pt>
              </c:strCache>
            </c:strRef>
          </c:cat>
          <c:val>
            <c:numRef>
              <c:f>'28'!$K$13:$Q$13</c:f>
              <c:numCache>
                <c:formatCode>0.0%</c:formatCode>
                <c:ptCount val="7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0.16856987448149799</c:v>
                </c:pt>
                <c:pt idx="6">
                  <c:v>0.16677640444953798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E8-451A-B270-2EE48876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5495016587977"/>
          <c:w val="1"/>
          <c:h val="0.242045049834120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cat>
          <c:val>
            <c:numRef>
              <c:f>'29'!$L$10:$AO$10</c:f>
              <c:numCache>
                <c:formatCode>#\ ##0.0</c:formatCode>
                <c:ptCount val="30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140.98143468000001</c:v>
                </c:pt>
                <c:pt idx="28">
                  <c:v>217.64910997000001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F-4DF4-9658-986F7A2344D9}"/>
            </c:ext>
          </c:extLst>
        </c:ser>
        <c:ser>
          <c:idx val="2"/>
          <c:order val="1"/>
          <c:tx>
            <c:strRef>
              <c:f>'29'!$F$11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cat>
          <c:val>
            <c:numRef>
              <c:f>'29'!$H$11:$AO$11</c:f>
              <c:numCache>
                <c:formatCode>#\ ##0.0</c:formatCode>
                <c:ptCount val="30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6.0782169499999803</c:v>
                </c:pt>
                <c:pt idx="28">
                  <c:v>16.67617822999998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F-4DF4-9658-986F7A2344D9}"/>
            </c:ext>
          </c:extLst>
        </c:ser>
        <c:ser>
          <c:idx val="3"/>
          <c:order val="2"/>
          <c:tx>
            <c:strRef>
              <c:f>'29'!$F$12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cat>
          <c:val>
            <c:numRef>
              <c:f>'29'!$H$12:$AO$12</c:f>
              <c:numCache>
                <c:formatCode>#\ ##0.0</c:formatCode>
                <c:ptCount val="30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9.4</c:v>
                </c:pt>
                <c:pt idx="27">
                  <c:v>24.289098429999978</c:v>
                </c:pt>
                <c:pt idx="29">
                  <c:v>45.031680999999985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6F-4DF4-9658-986F7A23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'29'!$L$9:$AO$9</c15:sqref>
                        </c15:formulaRef>
                      </c:ext>
                    </c:extLst>
                    <c:strCache>
                      <c:ptCount val="29"/>
                      <c:pt idx="0">
                        <c:v>І.21</c:v>
                      </c:pt>
                      <c:pt idx="4">
                        <c:v>ІІІ.21</c:v>
                      </c:pt>
                      <c:pt idx="8">
                        <c:v>І.22</c:v>
                      </c:pt>
                      <c:pt idx="12">
                        <c:v>ІІІ.22</c:v>
                      </c:pt>
                      <c:pt idx="16">
                        <c:v>І.23</c:v>
                      </c:pt>
                      <c:pt idx="20">
                        <c:v>ІІІ.23</c:v>
                      </c:pt>
                      <c:pt idx="24">
                        <c:v>І.24</c:v>
                      </c:pt>
                      <c:pt idx="28">
                        <c:v>ІІІ.24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6F-4DF4-9658-986F7A2344D9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xVal>
          <c:yVal>
            <c:numRef>
              <c:f>'29'!$H$13:$AO$13</c:f>
              <c:numCache>
                <c:formatCode>0%</c:formatCode>
                <c:ptCount val="30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0.97499999999999998</c:v>
                </c:pt>
                <c:pt idx="26">
                  <c:v>1.0096565174421248</c:v>
                </c:pt>
                <c:pt idx="28">
                  <c:v>1.0110567791855873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6F-4DF4-9658-986F7A23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'29'!$L$8:$AO$8</c:f>
              <c:strCache>
                <c:ptCount val="29"/>
                <c:pt idx="0">
                  <c:v>Q1.21</c:v>
                </c:pt>
                <c:pt idx="4">
                  <c:v>Q3.21</c:v>
                </c:pt>
                <c:pt idx="8">
                  <c:v>Q1.22</c:v>
                </c:pt>
                <c:pt idx="12">
                  <c:v>Q3.22</c:v>
                </c:pt>
                <c:pt idx="16">
                  <c:v>Q1.23</c:v>
                </c:pt>
                <c:pt idx="20">
                  <c:v>Q3.23</c:v>
                </c:pt>
                <c:pt idx="24">
                  <c:v>Q1.24</c:v>
                </c:pt>
                <c:pt idx="28">
                  <c:v>Q3.24</c:v>
                </c:pt>
              </c:strCache>
            </c:strRef>
          </c:cat>
          <c:val>
            <c:numRef>
              <c:f>'29'!$L$10:$AO$10</c:f>
              <c:numCache>
                <c:formatCode>#\ ##0.0</c:formatCode>
                <c:ptCount val="30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140.98143468000001</c:v>
                </c:pt>
                <c:pt idx="28">
                  <c:v>217.64910997000001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7-4071-B5E6-785B70F1D53A}"/>
            </c:ext>
          </c:extLst>
        </c:ser>
        <c:ser>
          <c:idx val="2"/>
          <c:order val="1"/>
          <c:tx>
            <c:strRef>
              <c:f>'29'!$G$11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'29'!$L$8:$AO$8</c:f>
              <c:strCache>
                <c:ptCount val="29"/>
                <c:pt idx="0">
                  <c:v>Q1.21</c:v>
                </c:pt>
                <c:pt idx="4">
                  <c:v>Q3.21</c:v>
                </c:pt>
                <c:pt idx="8">
                  <c:v>Q1.22</c:v>
                </c:pt>
                <c:pt idx="12">
                  <c:v>Q3.22</c:v>
                </c:pt>
                <c:pt idx="16">
                  <c:v>Q1.23</c:v>
                </c:pt>
                <c:pt idx="20">
                  <c:v>Q3.23</c:v>
                </c:pt>
                <c:pt idx="24">
                  <c:v>Q1.24</c:v>
                </c:pt>
                <c:pt idx="28">
                  <c:v>Q3.24</c:v>
                </c:pt>
              </c:strCache>
            </c:strRef>
          </c:cat>
          <c:val>
            <c:numRef>
              <c:f>'29'!$H$11:$AO$11</c:f>
              <c:numCache>
                <c:formatCode>#\ ##0.0</c:formatCode>
                <c:ptCount val="30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6.0782169499999803</c:v>
                </c:pt>
                <c:pt idx="28">
                  <c:v>16.67617822999998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7-4071-B5E6-785B70F1D53A}"/>
            </c:ext>
          </c:extLst>
        </c:ser>
        <c:ser>
          <c:idx val="3"/>
          <c:order val="2"/>
          <c:tx>
            <c:strRef>
              <c:f>'29'!$G$12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'29'!$L$8:$AO$8</c:f>
              <c:strCache>
                <c:ptCount val="29"/>
                <c:pt idx="0">
                  <c:v>Q1.21</c:v>
                </c:pt>
                <c:pt idx="4">
                  <c:v>Q3.21</c:v>
                </c:pt>
                <c:pt idx="8">
                  <c:v>Q1.22</c:v>
                </c:pt>
                <c:pt idx="12">
                  <c:v>Q3.22</c:v>
                </c:pt>
                <c:pt idx="16">
                  <c:v>Q1.23</c:v>
                </c:pt>
                <c:pt idx="20">
                  <c:v>Q3.23</c:v>
                </c:pt>
                <c:pt idx="24">
                  <c:v>Q1.24</c:v>
                </c:pt>
                <c:pt idx="28">
                  <c:v>Q3.24</c:v>
                </c:pt>
              </c:strCache>
            </c:strRef>
          </c:cat>
          <c:val>
            <c:numRef>
              <c:f>'29'!$H$12:$AO$12</c:f>
              <c:numCache>
                <c:formatCode>#\ ##0.0</c:formatCode>
                <c:ptCount val="30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9.4</c:v>
                </c:pt>
                <c:pt idx="27">
                  <c:v>24.289098429999978</c:v>
                </c:pt>
                <c:pt idx="29">
                  <c:v>45.031680999999985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7-4071-B5E6-785B70F1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'29'!$L$8:$AO$8</c15:sqref>
                        </c15:formulaRef>
                      </c:ext>
                    </c:extLst>
                    <c:strCache>
                      <c:ptCount val="29"/>
                      <c:pt idx="0">
                        <c:v>Q1.21</c:v>
                      </c:pt>
                      <c:pt idx="4">
                        <c:v>Q3.21</c:v>
                      </c:pt>
                      <c:pt idx="8">
                        <c:v>Q1.22</c:v>
                      </c:pt>
                      <c:pt idx="12">
                        <c:v>Q3.22</c:v>
                      </c:pt>
                      <c:pt idx="16">
                        <c:v>Q1.23</c:v>
                      </c:pt>
                      <c:pt idx="20">
                        <c:v>Q3.23</c:v>
                      </c:pt>
                      <c:pt idx="24">
                        <c:v>Q1.24</c:v>
                      </c:pt>
                      <c:pt idx="28">
                        <c:v>Q3.24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997-4071-B5E6-785B70F1D53A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'29'!$H$9:$AO$9</c:f>
              <c:strCache>
                <c:ptCount val="29"/>
                <c:pt idx="0">
                  <c:v>І.21</c:v>
                </c:pt>
                <c:pt idx="4">
                  <c:v>ІІІ.21</c:v>
                </c:pt>
                <c:pt idx="8">
                  <c:v>І.22</c:v>
                </c:pt>
                <c:pt idx="12">
                  <c:v>ІІІ.22</c:v>
                </c:pt>
                <c:pt idx="16">
                  <c:v>І.23</c:v>
                </c:pt>
                <c:pt idx="20">
                  <c:v>ІІІ.23</c:v>
                </c:pt>
                <c:pt idx="24">
                  <c:v>І.24</c:v>
                </c:pt>
                <c:pt idx="28">
                  <c:v>ІІІ.24</c:v>
                </c:pt>
              </c:strCache>
            </c:strRef>
          </c:xVal>
          <c:yVal>
            <c:numRef>
              <c:f>'29'!$H$13:$AO$13</c:f>
              <c:numCache>
                <c:formatCode>0%</c:formatCode>
                <c:ptCount val="30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0.97499999999999998</c:v>
                </c:pt>
                <c:pt idx="26">
                  <c:v>1.0096565174421248</c:v>
                </c:pt>
                <c:pt idx="28">
                  <c:v>1.0110567791855873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97-4071-B5E6-785B70F1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2464582829304767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'30'!$G$9:$U$9</c:f>
              <c:numCache>
                <c:formatCode>0.0%</c:formatCode>
                <c:ptCount val="15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  <c:pt idx="11">
                  <c:v>2.1430743426342803E-2</c:v>
                </c:pt>
                <c:pt idx="12">
                  <c:v>3.9510994672546956E-2</c:v>
                </c:pt>
                <c:pt idx="13">
                  <c:v>1.4211966849411777E-2</c:v>
                </c:pt>
                <c:pt idx="14">
                  <c:v>1.3126640946780826E-2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6-47E8-8446-D2714475F485}"/>
            </c:ext>
          </c:extLst>
        </c:ser>
        <c:ser>
          <c:idx val="1"/>
          <c:order val="1"/>
          <c:tx>
            <c:strRef>
              <c:f>'30'!$F$10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'30'!$G$10:$U$10</c:f>
              <c:numCache>
                <c:formatCode>0.0%</c:formatCode>
                <c:ptCount val="15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  <c:pt idx="11">
                  <c:v>0.22929269561032223</c:v>
                </c:pt>
                <c:pt idx="12">
                  <c:v>0.15350324477148578</c:v>
                </c:pt>
                <c:pt idx="13">
                  <c:v>0.19771375094991994</c:v>
                </c:pt>
                <c:pt idx="14">
                  <c:v>0.15531412135226386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6-47E8-8446-D2714475F485}"/>
            </c:ext>
          </c:extLst>
        </c:ser>
        <c:ser>
          <c:idx val="2"/>
          <c:order val="2"/>
          <c:tx>
            <c:strRef>
              <c:f>'30'!$F$11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'30'!$G$11:$U$11</c:f>
              <c:numCache>
                <c:formatCode>0.0%</c:formatCode>
                <c:ptCount val="15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  <c:pt idx="11">
                  <c:v>0.26504505387432592</c:v>
                </c:pt>
                <c:pt idx="12">
                  <c:v>0.31651706978475336</c:v>
                </c:pt>
                <c:pt idx="13">
                  <c:v>0.23642970291924165</c:v>
                </c:pt>
                <c:pt idx="14">
                  <c:v>0.25872681878565396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6-47E8-8446-D2714475F485}"/>
            </c:ext>
          </c:extLst>
        </c:ser>
        <c:ser>
          <c:idx val="3"/>
          <c:order val="3"/>
          <c:tx>
            <c:strRef>
              <c:f>'30'!$F$12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'30'!$G$12:$U$12</c:f>
              <c:numCache>
                <c:formatCode>0.0%</c:formatCode>
                <c:ptCount val="15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  <c:pt idx="11">
                  <c:v>0.20682498799730933</c:v>
                </c:pt>
                <c:pt idx="12">
                  <c:v>0.21324453630263895</c:v>
                </c:pt>
                <c:pt idx="13">
                  <c:v>0.2609127609052046</c:v>
                </c:pt>
                <c:pt idx="14">
                  <c:v>0.26876323614524267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6-47E8-8446-D2714475F485}"/>
            </c:ext>
          </c:extLst>
        </c:ser>
        <c:ser>
          <c:idx val="4"/>
          <c:order val="4"/>
          <c:tx>
            <c:strRef>
              <c:f>'30'!$F$13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'30'!$G$8:$U$8</c:f>
              <c:strCache>
                <c:ptCount val="15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2">
                  <c:v>03.24</c:v>
                </c:pt>
                <c:pt idx="14">
                  <c:v>09.24</c:v>
                </c:pt>
              </c:strCache>
            </c:strRef>
          </c:cat>
          <c:val>
            <c:numRef>
              <c:f>'30'!$G$13:$U$13</c:f>
              <c:numCache>
                <c:formatCode>0.0%</c:formatCode>
                <c:ptCount val="15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  <c:pt idx="11">
                  <c:v>0.27740651909169972</c:v>
                </c:pt>
                <c:pt idx="12">
                  <c:v>0.2772241544685749</c:v>
                </c:pt>
                <c:pt idx="13">
                  <c:v>0.29073181837622286</c:v>
                </c:pt>
                <c:pt idx="14">
                  <c:v>0.3040181844577407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6-47E8-8446-D2714475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Jan–Jun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2459.4</c:v>
                </c:pt>
                <c:pt idx="1">
                  <c:v>19</c:v>
                </c:pt>
                <c:pt idx="2" formatCode="#,##0">
                  <c:v>7405.1480347200004</c:v>
                </c:pt>
                <c:pt idx="3">
                  <c:v>151.18795173000001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Jan–Jun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-1.4475049478981607E-4"/>
                  <c:y val="4.188392630426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2904</c:v>
                </c:pt>
                <c:pt idx="1">
                  <c:v>44</c:v>
                </c:pt>
                <c:pt idx="2" formatCode="#,##0">
                  <c:v>11305.556409950001</c:v>
                </c:pt>
                <c:pt idx="3">
                  <c:v>106.44362262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564991165144E-2"/>
          <c:y val="4.7341040462427743E-2"/>
          <c:w val="0.88329552394368493"/>
          <c:h val="0.65551090073278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'31'!$J$14:$P$14</c:f>
              <c:numCache>
                <c:formatCode>#,##0</c:formatCode>
                <c:ptCount val="7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204.04757947214</c:v>
                </c:pt>
                <c:pt idx="5">
                  <c:v>166.70950920691999</c:v>
                </c:pt>
                <c:pt idx="6">
                  <c:v>181.09295950529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'31'!$I$13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'31'!$J$13:$P$13</c:f>
              <c:numCache>
                <c:formatCode>#,##0</c:formatCode>
                <c:ptCount val="7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62.754058956430001</c:v>
                </c:pt>
                <c:pt idx="5">
                  <c:v>60.063671508500001</c:v>
                </c:pt>
                <c:pt idx="6">
                  <c:v>61.160964175430003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'31'!$I$12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'31'!$J$12:$P$12</c:f>
              <c:numCache>
                <c:formatCode>#,##0</c:formatCode>
                <c:ptCount val="7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4.7445498645599997</c:v>
                </c:pt>
                <c:pt idx="5">
                  <c:v>4.9982898255099997</c:v>
                </c:pt>
                <c:pt idx="6">
                  <c:v>5.9296593637399999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'31'!$I$11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'31'!$J$11:$P$11</c:f>
              <c:numCache>
                <c:formatCode>#,##0</c:formatCode>
                <c:ptCount val="7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11.516767871320001</c:v>
                </c:pt>
                <c:pt idx="5">
                  <c:v>14.00323615578</c:v>
                </c:pt>
                <c:pt idx="6">
                  <c:v>12.23849424718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'31'!$I$15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'31'!$J$15:$P$15</c:f>
              <c:numCache>
                <c:formatCode>#,##0</c:formatCode>
                <c:ptCount val="7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17.149452519770001</c:v>
                </c:pt>
                <c:pt idx="5">
                  <c:v>19.69176951947</c:v>
                </c:pt>
                <c:pt idx="6">
                  <c:v>21.942524459039998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'31'!$J$14:$P$14</c:f>
              <c:numCache>
                <c:formatCode>#,##0</c:formatCode>
                <c:ptCount val="7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204.04757947214</c:v>
                </c:pt>
                <c:pt idx="5">
                  <c:v>166.70950920691999</c:v>
                </c:pt>
                <c:pt idx="6">
                  <c:v>181.09295950529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'31'!$H$13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'31'!$J$13:$P$13</c:f>
              <c:numCache>
                <c:formatCode>#,##0</c:formatCode>
                <c:ptCount val="7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62.754058956430001</c:v>
                </c:pt>
                <c:pt idx="5">
                  <c:v>60.063671508500001</c:v>
                </c:pt>
                <c:pt idx="6">
                  <c:v>61.160964175430003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'31'!$H$12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'31'!$J$12:$P$12</c:f>
              <c:numCache>
                <c:formatCode>#,##0</c:formatCode>
                <c:ptCount val="7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4.7445498645599997</c:v>
                </c:pt>
                <c:pt idx="5">
                  <c:v>4.9982898255099997</c:v>
                </c:pt>
                <c:pt idx="6">
                  <c:v>5.9296593637399999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'31'!$H$11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'31'!$J$11:$P$11</c:f>
              <c:numCache>
                <c:formatCode>#,##0</c:formatCode>
                <c:ptCount val="7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11.516767871320001</c:v>
                </c:pt>
                <c:pt idx="5">
                  <c:v>14.00323615578</c:v>
                </c:pt>
                <c:pt idx="6">
                  <c:v>12.23849424718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'31'!$H$15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'31'!$J$15:$P$15</c:f>
              <c:numCache>
                <c:formatCode>#,##0</c:formatCode>
                <c:ptCount val="7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17.149452519770001</c:v>
                </c:pt>
                <c:pt idx="5">
                  <c:v>19.69176951947</c:v>
                </c:pt>
                <c:pt idx="6">
                  <c:v>21.942524459039998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'32'!$J$17:$P$17</c:f>
              <c:numCache>
                <c:formatCode>0</c:formatCode>
                <c:ptCount val="7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72.708617134210002</c:v>
                </c:pt>
                <c:pt idx="5">
                  <c:v>73.975307671259998</c:v>
                </c:pt>
                <c:pt idx="6">
                  <c:v>83.723492264140006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'32'!$I$13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'32'!$J$13:$P$13</c:f>
              <c:numCache>
                <c:formatCode>0</c:formatCode>
                <c:ptCount val="7"/>
                <c:pt idx="4">
                  <c:v>65.033293387949996</c:v>
                </c:pt>
                <c:pt idx="5">
                  <c:v>69.535999164610004</c:v>
                </c:pt>
                <c:pt idx="6">
                  <c:v>69.453158429929999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'32'!$I$15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'32'!$J$15:$P$15</c:f>
              <c:numCache>
                <c:formatCode>0</c:formatCode>
                <c:ptCount val="7"/>
                <c:pt idx="4">
                  <c:v>24.932763030069999</c:v>
                </c:pt>
                <c:pt idx="5">
                  <c:v>27.608165401930002</c:v>
                </c:pt>
                <c:pt idx="6">
                  <c:v>43.857202584270006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'32'!$J$14:$P$14</c:f>
              <c:numCache>
                <c:formatCode>0</c:formatCode>
                <c:ptCount val="7"/>
                <c:pt idx="4">
                  <c:v>98.083972744959993</c:v>
                </c:pt>
                <c:pt idx="5">
                  <c:v>60.413241232670003</c:v>
                </c:pt>
                <c:pt idx="6">
                  <c:v>51.691519321580103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'32'!$I$16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'32'!$J$16:$P$16</c:f>
              <c:numCache>
                <c:formatCode>0</c:formatCode>
                <c:ptCount val="7"/>
                <c:pt idx="4">
                  <c:v>22.559689916490001</c:v>
                </c:pt>
                <c:pt idx="5">
                  <c:v>17.350037840660001</c:v>
                </c:pt>
                <c:pt idx="6">
                  <c:v>16.700095848389999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'32'!$I$12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1DF9-4D53-917A-37C6A8DB6246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'32'!$J$12:$P$12</c:f>
              <c:numCache>
                <c:formatCode>0</c:formatCode>
                <c:ptCount val="7"/>
                <c:pt idx="4">
                  <c:v>16.894072470539999</c:v>
                </c:pt>
                <c:pt idx="5">
                  <c:v>16.583724905050001</c:v>
                </c:pt>
                <c:pt idx="6">
                  <c:v>16.939133302369999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'32'!$I$11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'32'!$J$11:$P$11</c:f>
              <c:numCache>
                <c:formatCode>0</c:formatCode>
                <c:ptCount val="7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'32'!$J$17:$P$17</c:f>
              <c:numCache>
                <c:formatCode>0</c:formatCode>
                <c:ptCount val="7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72.708617134210002</c:v>
                </c:pt>
                <c:pt idx="5">
                  <c:v>73.975307671259998</c:v>
                </c:pt>
                <c:pt idx="6">
                  <c:v>83.723492264140006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'32'!$H$13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'32'!$J$13:$P$13</c:f>
              <c:numCache>
                <c:formatCode>0</c:formatCode>
                <c:ptCount val="7"/>
                <c:pt idx="4">
                  <c:v>65.033293387949996</c:v>
                </c:pt>
                <c:pt idx="5">
                  <c:v>69.535999164610004</c:v>
                </c:pt>
                <c:pt idx="6">
                  <c:v>69.453158429929999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'32'!$H$15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'32'!$J$15:$P$15</c:f>
              <c:numCache>
                <c:formatCode>0</c:formatCode>
                <c:ptCount val="7"/>
                <c:pt idx="4">
                  <c:v>24.932763030069999</c:v>
                </c:pt>
                <c:pt idx="5">
                  <c:v>27.608165401930002</c:v>
                </c:pt>
                <c:pt idx="6">
                  <c:v>43.857202584270006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'32'!$J$14:$P$14</c:f>
              <c:numCache>
                <c:formatCode>0</c:formatCode>
                <c:ptCount val="7"/>
                <c:pt idx="4">
                  <c:v>98.083972744959993</c:v>
                </c:pt>
                <c:pt idx="5">
                  <c:v>60.413241232670003</c:v>
                </c:pt>
                <c:pt idx="6">
                  <c:v>51.691519321580103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'32'!$H$16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B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'32'!$J$16:$P$16</c:f>
              <c:numCache>
                <c:formatCode>0</c:formatCode>
                <c:ptCount val="7"/>
                <c:pt idx="4">
                  <c:v>22.559689916490001</c:v>
                </c:pt>
                <c:pt idx="5">
                  <c:v>17.350037840660001</c:v>
                </c:pt>
                <c:pt idx="6">
                  <c:v>16.700095848389999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'32'!$H$12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4-611F-4849-A0E3-B024A357B545}"/>
              </c:ext>
            </c:extLst>
          </c:dPt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'32'!$J$12:$P$12</c:f>
              <c:numCache>
                <c:formatCode>0</c:formatCode>
                <c:ptCount val="7"/>
                <c:pt idx="4">
                  <c:v>16.894072470539999</c:v>
                </c:pt>
                <c:pt idx="5">
                  <c:v>16.583724905050001</c:v>
                </c:pt>
                <c:pt idx="6">
                  <c:v>16.939133302369999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'32'!$H$11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'32'!$J$11:$P$11</c:f>
              <c:numCache>
                <c:formatCode>0</c:formatCode>
                <c:ptCount val="7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'33'!$J$11:$X$11</c:f>
              <c:numCache>
                <c:formatCode>0.0</c:formatCode>
                <c:ptCount val="15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  <c:pt idx="14">
                  <c:v>1.261809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'33'!$I$12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'33'!$J$12:$X$12</c:f>
              <c:numCache>
                <c:formatCode>0.0</c:formatCode>
                <c:ptCount val="15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30.88524136106</c:v>
                </c:pt>
                <c:pt idx="13">
                  <c:v>31.109639757619998</c:v>
                </c:pt>
                <c:pt idx="14">
                  <c:v>25.245510843030001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'33'!$I$13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'33'!$J$13:$X$13</c:f>
              <c:numCache>
                <c:formatCode>0.0</c:formatCode>
                <c:ptCount val="15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13.18701942108</c:v>
                </c:pt>
                <c:pt idx="13">
                  <c:v>17.049570140530001</c:v>
                </c:pt>
                <c:pt idx="14">
                  <c:v>12.75002729231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'33'!$I$14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'33'!$J$14:$X$14</c:f>
              <c:numCache>
                <c:formatCode>0.0</c:formatCode>
                <c:ptCount val="15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4.5387732316199996</c:v>
                </c:pt>
                <c:pt idx="13">
                  <c:v>5.8906006388599996</c:v>
                </c:pt>
                <c:pt idx="14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'33'!$J$11:$X$11</c:f>
              <c:numCache>
                <c:formatCode>0.0</c:formatCode>
                <c:ptCount val="15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  <c:pt idx="14">
                  <c:v>1.261809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'33'!$H$12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'33'!$J$12:$X$12</c:f>
              <c:numCache>
                <c:formatCode>0.0</c:formatCode>
                <c:ptCount val="15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30.88524136106</c:v>
                </c:pt>
                <c:pt idx="13">
                  <c:v>31.109639757619998</c:v>
                </c:pt>
                <c:pt idx="14">
                  <c:v>25.245510843030001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'33'!$H$13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'33'!$J$13:$X$13</c:f>
              <c:numCache>
                <c:formatCode>0.0</c:formatCode>
                <c:ptCount val="15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13.18701942108</c:v>
                </c:pt>
                <c:pt idx="13">
                  <c:v>17.049570140530001</c:v>
                </c:pt>
                <c:pt idx="14">
                  <c:v>12.75002729231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'33'!$H$14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'33'!$J$14:$X$14</c:f>
              <c:numCache>
                <c:formatCode>0.0</c:formatCode>
                <c:ptCount val="15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4.5387732316199996</c:v>
                </c:pt>
                <c:pt idx="13">
                  <c:v>5.8906006388599996</c:v>
                </c:pt>
                <c:pt idx="14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'34'!$J$11:$X$11</c:f>
              <c:numCache>
                <c:formatCode>0%</c:formatCode>
                <c:ptCount val="15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  <c:pt idx="14">
                  <c:v>8.8468658564098801E-2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'34'!$J$12:$X$12</c:f>
              <c:numCache>
                <c:formatCode>0%</c:formatCode>
                <c:ptCount val="15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0.73469965936745396</c:v>
                </c:pt>
                <c:pt idx="13">
                  <c:v>0.74003765959830514</c:v>
                </c:pt>
                <c:pt idx="14">
                  <c:v>0.60054146898513772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'34'!$J$13:$X$13</c:f>
              <c:numCache>
                <c:formatCode>0%</c:formatCode>
                <c:ptCount val="15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0.44919258799256612</c:v>
                </c:pt>
                <c:pt idx="13">
                  <c:v>0.58076357446952376</c:v>
                </c:pt>
                <c:pt idx="14">
                  <c:v>0.43430722087611268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'34'!$I$14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'34'!$J$14:$X$14</c:f>
              <c:numCache>
                <c:formatCode>0%</c:formatCode>
                <c:ptCount val="15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0.42761038795502077</c:v>
                </c:pt>
                <c:pt idx="13">
                  <c:v>0.55496978939658692</c:v>
                </c:pt>
                <c:pt idx="14">
                  <c:v>0.57406937171418415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'34'!$J$11:$X$11</c:f>
              <c:numCache>
                <c:formatCode>0%</c:formatCode>
                <c:ptCount val="15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  <c:pt idx="14">
                  <c:v>8.8468658564098801E-2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'34'!$J$12:$X$12</c:f>
              <c:numCache>
                <c:formatCode>0%</c:formatCode>
                <c:ptCount val="15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0.73469965936745396</c:v>
                </c:pt>
                <c:pt idx="13">
                  <c:v>0.74003765959830514</c:v>
                </c:pt>
                <c:pt idx="14">
                  <c:v>0.60054146898513772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'34'!$J$13:$X$13</c:f>
              <c:numCache>
                <c:formatCode>0%</c:formatCode>
                <c:ptCount val="15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0.44919258799256612</c:v>
                </c:pt>
                <c:pt idx="13">
                  <c:v>0.58076357446952376</c:v>
                </c:pt>
                <c:pt idx="14">
                  <c:v>0.43430722087611268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'34'!$H$14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'34'!$J$14:$X$14</c:f>
              <c:numCache>
                <c:formatCode>0%</c:formatCode>
                <c:ptCount val="15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0.42761038795502077</c:v>
                </c:pt>
                <c:pt idx="13">
                  <c:v>0.55496978939658692</c:v>
                </c:pt>
                <c:pt idx="14">
                  <c:v>0.57406937171418415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'35'!$I$11:$T$11</c:f>
              <c:numCache>
                <c:formatCode>0.0</c:formatCode>
                <c:ptCount val="12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69.757646230760002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'35'!$I$12:$T$12</c:f>
              <c:numCache>
                <c:formatCode>0.0</c:formatCode>
                <c:ptCount val="12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16.722704178410002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'35'!$I$11:$T$11</c:f>
              <c:numCache>
                <c:formatCode>0.0</c:formatCode>
                <c:ptCount val="12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69.757646230760002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'35'!$G$12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'35'!$I$10:$T$10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'35'!$I$12:$T$12</c:f>
              <c:numCache>
                <c:formatCode>0.0</c:formatCode>
                <c:ptCount val="12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16.722704178410002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'4'!$J$12:$U$12</c:f>
              <c:numCache>
                <c:formatCode>0%</c:formatCode>
                <c:ptCount val="12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0.6181133582223679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'4'!$J$13:$U$13</c:f>
              <c:numCache>
                <c:formatCode>0%</c:formatCode>
                <c:ptCount val="12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0.63260613336951221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'4'!$J$14:$U$14</c:f>
              <c:numCache>
                <c:formatCode>0%</c:formatCode>
                <c:ptCount val="12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'4'!$J$15:$U$15</c:f>
              <c:numCache>
                <c:formatCode>0%</c:formatCode>
                <c:ptCount val="12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0.69817695740614893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'4'!$J$16:$U$16</c:f>
              <c:numCache>
                <c:formatCode>0%</c:formatCode>
                <c:ptCount val="12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0.78299877831921894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1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'36'!$J$11:$X$11</c:f>
              <c:numCache>
                <c:formatCode>0.0</c:formatCode>
                <c:ptCount val="15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18.788858842709999</c:v>
                </c:pt>
                <c:pt idx="13">
                  <c:v>18.42116519727</c:v>
                </c:pt>
                <c:pt idx="14">
                  <c:v>12.28193994497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'36'!$J$12:$X$12</c:f>
              <c:numCache>
                <c:formatCode>0.0</c:formatCode>
                <c:ptCount val="15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12.09638251835</c:v>
                </c:pt>
                <c:pt idx="13">
                  <c:v>12.68847456035</c:v>
                </c:pt>
                <c:pt idx="14">
                  <c:v>12.963570898059999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'36'!$J$11:$X$11</c:f>
              <c:numCache>
                <c:formatCode>0.0</c:formatCode>
                <c:ptCount val="15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18.788858842709999</c:v>
                </c:pt>
                <c:pt idx="13">
                  <c:v>18.42116519727</c:v>
                </c:pt>
                <c:pt idx="14">
                  <c:v>12.28193994497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'36'!$J$12:$X$12</c:f>
              <c:numCache>
                <c:formatCode>0.0</c:formatCode>
                <c:ptCount val="15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12.09638251835</c:v>
                </c:pt>
                <c:pt idx="13">
                  <c:v>12.68847456035</c:v>
                </c:pt>
                <c:pt idx="14">
                  <c:v>12.963570898059999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'37'!$J$8:$O$9</c:f>
              <c:multiLvlStrCache>
                <c:ptCount val="6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I.24</c:v>
                  </c:pt>
                  <c:pt idx="4">
                    <c:v>ІІ.24</c:v>
                  </c:pt>
                  <c:pt idx="5">
                    <c:v>III.24</c:v>
                  </c:pt>
                </c:lvl>
                <c:lvl>
                  <c:pt idx="0">
                    <c:v>За кількістю</c:v>
                  </c:pt>
                  <c:pt idx="3">
                    <c:v>За сумами</c:v>
                  </c:pt>
                </c:lvl>
              </c:multiLvlStrCache>
            </c:multiLvlStrRef>
          </c:cat>
          <c:val>
            <c:numRef>
              <c:f>'37'!$J$10:$O$10</c:f>
              <c:numCache>
                <c:formatCode>#,##0</c:formatCode>
                <c:ptCount val="6"/>
                <c:pt idx="0">
                  <c:v>47335</c:v>
                </c:pt>
                <c:pt idx="1">
                  <c:v>45545</c:v>
                </c:pt>
                <c:pt idx="2">
                  <c:v>38793</c:v>
                </c:pt>
                <c:pt idx="3" formatCode="0.0">
                  <c:v>18.854989356179999</c:v>
                </c:pt>
                <c:pt idx="4" formatCode="0.0">
                  <c:v>18.865965484349999</c:v>
                </c:pt>
                <c:pt idx="5" formatCode="0.0">
                  <c:v>12.78113274221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'37'!$I$11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'37'!$J$8:$O$9</c:f>
              <c:multiLvlStrCache>
                <c:ptCount val="6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I.24</c:v>
                  </c:pt>
                  <c:pt idx="4">
                    <c:v>ІІ.24</c:v>
                  </c:pt>
                  <c:pt idx="5">
                    <c:v>III.24</c:v>
                  </c:pt>
                </c:lvl>
                <c:lvl>
                  <c:pt idx="0">
                    <c:v>За кількістю</c:v>
                  </c:pt>
                  <c:pt idx="3">
                    <c:v>За сумами</c:v>
                  </c:pt>
                </c:lvl>
              </c:multiLvlStrCache>
            </c:multiLvlStrRef>
          </c:cat>
          <c:val>
            <c:numRef>
              <c:f>'37'!$J$11:$O$11</c:f>
              <c:numCache>
                <c:formatCode>#,##0</c:formatCode>
                <c:ptCount val="6"/>
                <c:pt idx="0">
                  <c:v>164755</c:v>
                </c:pt>
                <c:pt idx="1">
                  <c:v>189603</c:v>
                </c:pt>
                <c:pt idx="2">
                  <c:v>130335</c:v>
                </c:pt>
                <c:pt idx="3" formatCode="0.0">
                  <c:v>1.4924649458499999</c:v>
                </c:pt>
                <c:pt idx="4" formatCode="0.0">
                  <c:v>1.49732613724</c:v>
                </c:pt>
                <c:pt idx="5" formatCode="0.0">
                  <c:v>1.3735602143600001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'37'!$I$12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7B2D-437C-955B-BA6A36630114}"/>
              </c:ext>
            </c:extLst>
          </c:dPt>
          <c:cat>
            <c:multiLvlStrRef>
              <c:f>'37'!$J$8:$O$9</c:f>
              <c:multiLvlStrCache>
                <c:ptCount val="6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I.24</c:v>
                  </c:pt>
                  <c:pt idx="4">
                    <c:v>ІІ.24</c:v>
                  </c:pt>
                  <c:pt idx="5">
                    <c:v>III.24</c:v>
                  </c:pt>
                </c:lvl>
                <c:lvl>
                  <c:pt idx="0">
                    <c:v>За кількістю</c:v>
                  </c:pt>
                  <c:pt idx="3">
                    <c:v>За сумами</c:v>
                  </c:pt>
                </c:lvl>
              </c:multiLvlStrCache>
            </c:multiLvlStrRef>
          </c:cat>
          <c:val>
            <c:numRef>
              <c:f>'37'!$J$12:$O$12</c:f>
              <c:numCache>
                <c:formatCode>#,##0</c:formatCode>
                <c:ptCount val="6"/>
                <c:pt idx="0">
                  <c:v>1801326</c:v>
                </c:pt>
                <c:pt idx="1">
                  <c:v>1809487</c:v>
                </c:pt>
                <c:pt idx="2">
                  <c:v>1778115</c:v>
                </c:pt>
                <c:pt idx="3" formatCode="0.0">
                  <c:v>10.53778705903</c:v>
                </c:pt>
                <c:pt idx="4" formatCode="0.0">
                  <c:v>10.746348136030001</c:v>
                </c:pt>
                <c:pt idx="5" formatCode="0.0">
                  <c:v>11.09081788646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'37'!$J$6:$O$7</c:f>
              <c:multiLvlStrCache>
                <c:ptCount val="6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By quantity </c:v>
                  </c:pt>
                  <c:pt idx="3">
                    <c:v>By amount</c:v>
                  </c:pt>
                </c:lvl>
              </c:multiLvlStrCache>
            </c:multiLvlStrRef>
          </c:cat>
          <c:val>
            <c:numRef>
              <c:f>'37'!$J$10:$O$10</c:f>
              <c:numCache>
                <c:formatCode>#,##0</c:formatCode>
                <c:ptCount val="6"/>
                <c:pt idx="0">
                  <c:v>47335</c:v>
                </c:pt>
                <c:pt idx="1">
                  <c:v>45545</c:v>
                </c:pt>
                <c:pt idx="2">
                  <c:v>38793</c:v>
                </c:pt>
                <c:pt idx="3" formatCode="0.0">
                  <c:v>18.854989356179999</c:v>
                </c:pt>
                <c:pt idx="4" formatCode="0.0">
                  <c:v>18.865965484349999</c:v>
                </c:pt>
                <c:pt idx="5" formatCode="0.0">
                  <c:v>12.78113274221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'37'!$H$11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'37'!$J$6:$O$7</c:f>
              <c:multiLvlStrCache>
                <c:ptCount val="6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By quantity </c:v>
                  </c:pt>
                  <c:pt idx="3">
                    <c:v>By amount</c:v>
                  </c:pt>
                </c:lvl>
              </c:multiLvlStrCache>
            </c:multiLvlStrRef>
          </c:cat>
          <c:val>
            <c:numRef>
              <c:f>'37'!$J$11:$O$11</c:f>
              <c:numCache>
                <c:formatCode>#,##0</c:formatCode>
                <c:ptCount val="6"/>
                <c:pt idx="0">
                  <c:v>164755</c:v>
                </c:pt>
                <c:pt idx="1">
                  <c:v>189603</c:v>
                </c:pt>
                <c:pt idx="2">
                  <c:v>130335</c:v>
                </c:pt>
                <c:pt idx="3" formatCode="0.0">
                  <c:v>1.4924649458499999</c:v>
                </c:pt>
                <c:pt idx="4" formatCode="0.0">
                  <c:v>1.49732613724</c:v>
                </c:pt>
                <c:pt idx="5" formatCode="0.0">
                  <c:v>1.3735602143600001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'37'!$H$12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4AB8-4F76-B2AE-0E2AB2DB10D4}"/>
              </c:ext>
            </c:extLst>
          </c:dPt>
          <c:cat>
            <c:multiLvlStrRef>
              <c:f>'37'!$J$6:$O$7</c:f>
              <c:multiLvlStrCache>
                <c:ptCount val="6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</c:lvl>
                <c:lvl>
                  <c:pt idx="0">
                    <c:v>By quantity </c:v>
                  </c:pt>
                  <c:pt idx="3">
                    <c:v>By amount</c:v>
                  </c:pt>
                </c:lvl>
              </c:multiLvlStrCache>
            </c:multiLvlStrRef>
          </c:cat>
          <c:val>
            <c:numRef>
              <c:f>'37'!$J$12:$O$12</c:f>
              <c:numCache>
                <c:formatCode>#,##0</c:formatCode>
                <c:ptCount val="6"/>
                <c:pt idx="0">
                  <c:v>1801326</c:v>
                </c:pt>
                <c:pt idx="1">
                  <c:v>1809487</c:v>
                </c:pt>
                <c:pt idx="2">
                  <c:v>1778115</c:v>
                </c:pt>
                <c:pt idx="3" formatCode="0.0">
                  <c:v>10.53778705903</c:v>
                </c:pt>
                <c:pt idx="4" formatCode="0.0">
                  <c:v>10.746348136030001</c:v>
                </c:pt>
                <c:pt idx="5" formatCode="0.0">
                  <c:v>11.09081788646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0.46542488938789561</c:v>
                </c:pt>
                <c:pt idx="1">
                  <c:v>0.40426673719857892</c:v>
                </c:pt>
                <c:pt idx="2">
                  <c:v>0.34230324949673147</c:v>
                </c:pt>
                <c:pt idx="3">
                  <c:v>0.33217455897988324</c:v>
                </c:pt>
                <c:pt idx="4">
                  <c:v>0.29191432528076128</c:v>
                </c:pt>
                <c:pt idx="5">
                  <c:v>0.11128671307954163</c:v>
                </c:pt>
                <c:pt idx="6">
                  <c:v>0.14403768435341269</c:v>
                </c:pt>
                <c:pt idx="7">
                  <c:v>8.5348910550223214E-2</c:v>
                </c:pt>
                <c:pt idx="8">
                  <c:v>1.5764066210439034E-2</c:v>
                </c:pt>
                <c:pt idx="9">
                  <c:v>1.7124877268918696E-3</c:v>
                </c:pt>
                <c:pt idx="10">
                  <c:v>2.2564149849371939E-3</c:v>
                </c:pt>
                <c:pt idx="11">
                  <c:v>4.8551600067365816E-3</c:v>
                </c:pt>
                <c:pt idx="12">
                  <c:v>3.6145285619475411E-3</c:v>
                </c:pt>
                <c:pt idx="13">
                  <c:v>1.0910721173443651E-5</c:v>
                </c:pt>
                <c:pt idx="14">
                  <c:v>6.2797330549504912E-3</c:v>
                </c:pt>
                <c:pt idx="15">
                  <c:v>3.5499277960446417E-3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'38'!$J$13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0.16909042714215969</c:v>
                </c:pt>
                <c:pt idx="1">
                  <c:v>0.15703039014899164</c:v>
                </c:pt>
                <c:pt idx="2">
                  <c:v>0.19888508071803995</c:v>
                </c:pt>
                <c:pt idx="3">
                  <c:v>0.16372291226170446</c:v>
                </c:pt>
                <c:pt idx="4">
                  <c:v>0.17700244425375278</c:v>
                </c:pt>
                <c:pt idx="5">
                  <c:v>0.16059569311511682</c:v>
                </c:pt>
                <c:pt idx="6">
                  <c:v>6.9200503065498506E-2</c:v>
                </c:pt>
                <c:pt idx="7">
                  <c:v>5.2026971550017315E-2</c:v>
                </c:pt>
                <c:pt idx="8">
                  <c:v>3.5095130302120962E-2</c:v>
                </c:pt>
                <c:pt idx="9">
                  <c:v>6.99616809105997E-3</c:v>
                </c:pt>
                <c:pt idx="10">
                  <c:v>6.1055643325248956E-3</c:v>
                </c:pt>
                <c:pt idx="11">
                  <c:v>8.5642902675267911E-3</c:v>
                </c:pt>
                <c:pt idx="12">
                  <c:v>2.0033095236875874E-2</c:v>
                </c:pt>
                <c:pt idx="13">
                  <c:v>5.3670103567319896E-3</c:v>
                </c:pt>
                <c:pt idx="14">
                  <c:v>9.6062446715490645E-3</c:v>
                </c:pt>
                <c:pt idx="15">
                  <c:v>9.4361192547162461E-3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'38'!$J$14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0.3064802273228166</c:v>
                </c:pt>
                <c:pt idx="1">
                  <c:v>0.26074025041085147</c:v>
                </c:pt>
                <c:pt idx="2">
                  <c:v>0.41886929537295375</c:v>
                </c:pt>
                <c:pt idx="3">
                  <c:v>0.46368541480312342</c:v>
                </c:pt>
                <c:pt idx="4">
                  <c:v>0.50275060523940318</c:v>
                </c:pt>
                <c:pt idx="5">
                  <c:v>0.5800020166315808</c:v>
                </c:pt>
                <c:pt idx="6">
                  <c:v>0.63131203899651755</c:v>
                </c:pt>
                <c:pt idx="7">
                  <c:v>0.69062575511503643</c:v>
                </c:pt>
                <c:pt idx="8">
                  <c:v>0.7927107705171007</c:v>
                </c:pt>
                <c:pt idx="9">
                  <c:v>0.71309203162603585</c:v>
                </c:pt>
                <c:pt idx="10">
                  <c:v>0.96078904099574169</c:v>
                </c:pt>
                <c:pt idx="11">
                  <c:v>0.92084277273667792</c:v>
                </c:pt>
                <c:pt idx="12">
                  <c:v>0.72224352974773509</c:v>
                </c:pt>
                <c:pt idx="13">
                  <c:v>0.59912488971290678</c:v>
                </c:pt>
                <c:pt idx="14">
                  <c:v>0.88732217756086307</c:v>
                </c:pt>
                <c:pt idx="15">
                  <c:v>0.87952518581675787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'38'!$J$15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1.092861287058978E-2</c:v>
                </c:pt>
                <c:pt idx="1">
                  <c:v>6.5302687168405059E-3</c:v>
                </c:pt>
                <c:pt idx="2">
                  <c:v>8.1086499514452567E-3</c:v>
                </c:pt>
                <c:pt idx="3">
                  <c:v>7.8575692629482621E-3</c:v>
                </c:pt>
                <c:pt idx="4">
                  <c:v>5.7077798135523241E-3</c:v>
                </c:pt>
                <c:pt idx="5">
                  <c:v>6.3692373883782617E-3</c:v>
                </c:pt>
                <c:pt idx="6">
                  <c:v>1.1696464429519745E-2</c:v>
                </c:pt>
                <c:pt idx="7">
                  <c:v>3.2991494865354076E-2</c:v>
                </c:pt>
                <c:pt idx="8">
                  <c:v>4.7875496850930802E-2</c:v>
                </c:pt>
                <c:pt idx="9">
                  <c:v>3.6866670091643919E-2</c:v>
                </c:pt>
                <c:pt idx="10">
                  <c:v>9.6330029641616011E-3</c:v>
                </c:pt>
                <c:pt idx="11">
                  <c:v>3.7504477971867494E-3</c:v>
                </c:pt>
                <c:pt idx="12">
                  <c:v>2.3577028085771449E-2</c:v>
                </c:pt>
                <c:pt idx="13">
                  <c:v>3.1794800051509461E-2</c:v>
                </c:pt>
                <c:pt idx="14">
                  <c:v>2.1938927256343877E-2</c:v>
                </c:pt>
                <c:pt idx="15">
                  <c:v>4.5593343710277165E-2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'38'!$J$16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1.0013994900003491E-3</c:v>
                </c:pt>
                <c:pt idx="1">
                  <c:v>1.0580128290193695E-2</c:v>
                </c:pt>
                <c:pt idx="2">
                  <c:v>1.1812810617296563E-2</c:v>
                </c:pt>
                <c:pt idx="3">
                  <c:v>1.5104594945283272E-2</c:v>
                </c:pt>
                <c:pt idx="4">
                  <c:v>2.0670776501494521E-3</c:v>
                </c:pt>
                <c:pt idx="5">
                  <c:v>7.1162332415841793E-3</c:v>
                </c:pt>
                <c:pt idx="6">
                  <c:v>3.1109643647274777E-3</c:v>
                </c:pt>
                <c:pt idx="7">
                  <c:v>3.8496109893199435E-3</c:v>
                </c:pt>
                <c:pt idx="8">
                  <c:v>1.7844182688125969E-2</c:v>
                </c:pt>
                <c:pt idx="9">
                  <c:v>3.7493469226161223E-2</c:v>
                </c:pt>
                <c:pt idx="10">
                  <c:v>1.2269639581937974E-2</c:v>
                </c:pt>
                <c:pt idx="11">
                  <c:v>3.5808473840371322E-2</c:v>
                </c:pt>
                <c:pt idx="12">
                  <c:v>6.8936732027437969E-3</c:v>
                </c:pt>
                <c:pt idx="13">
                  <c:v>2.3245700542875763E-2</c:v>
                </c:pt>
                <c:pt idx="14">
                  <c:v>3.5468983259366801E-2</c:v>
                </c:pt>
                <c:pt idx="15">
                  <c:v>3.6611969310610268E-2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'38'!$J$17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IV.22</c:v>
                  </c:pt>
                  <c:pt idx="1">
                    <c:v>І.23</c:v>
                  </c:pt>
                  <c:pt idx="2">
                    <c:v>ІІ.23</c:v>
                  </c:pt>
                  <c:pt idx="3">
                    <c:v>ІІІ.23</c:v>
                  </c:pt>
                  <c:pt idx="4">
                    <c:v>IV.23</c:v>
                  </c:pt>
                  <c:pt idx="5">
                    <c:v>І.24</c:v>
                  </c:pt>
                  <c:pt idx="6">
                    <c:v>ІІ.24</c:v>
                  </c:pt>
                  <c:pt idx="7">
                    <c:v>ІІІ.24</c:v>
                  </c:pt>
                  <c:pt idx="8">
                    <c:v>IV.22</c:v>
                  </c:pt>
                  <c:pt idx="9">
                    <c:v>І.23</c:v>
                  </c:pt>
                  <c:pt idx="10">
                    <c:v>ІІ.23</c:v>
                  </c:pt>
                  <c:pt idx="11">
                    <c:v>ІІІ.23</c:v>
                  </c:pt>
                  <c:pt idx="12">
                    <c:v>IV.23</c:v>
                  </c:pt>
                  <c:pt idx="13">
                    <c:v>І.24</c:v>
                  </c:pt>
                  <c:pt idx="14">
                    <c:v>ІІ.24</c:v>
                  </c:pt>
                  <c:pt idx="15">
                    <c:v>ІІІ.24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4.7074443786537939E-2</c:v>
                </c:pt>
                <c:pt idx="1">
                  <c:v>0.16085222523454382</c:v>
                </c:pt>
                <c:pt idx="2">
                  <c:v>2.00209138435328E-2</c:v>
                </c:pt>
                <c:pt idx="3">
                  <c:v>1.7454949747057368E-2</c:v>
                </c:pt>
                <c:pt idx="4">
                  <c:v>2.0557767762381138E-2</c:v>
                </c:pt>
                <c:pt idx="5">
                  <c:v>0.13463010654379831</c:v>
                </c:pt>
                <c:pt idx="6">
                  <c:v>0.14064234479032406</c:v>
                </c:pt>
                <c:pt idx="7">
                  <c:v>0.13515725693004887</c:v>
                </c:pt>
                <c:pt idx="8">
                  <c:v>9.0710353431282476E-2</c:v>
                </c:pt>
                <c:pt idx="9">
                  <c:v>0.20383917323820716</c:v>
                </c:pt>
                <c:pt idx="10">
                  <c:v>8.946337140696781E-3</c:v>
                </c:pt>
                <c:pt idx="11">
                  <c:v>2.6178855351500767E-2</c:v>
                </c:pt>
                <c:pt idx="12">
                  <c:v>0.22363814516492633</c:v>
                </c:pt>
                <c:pt idx="13">
                  <c:v>0.34045668861480266</c:v>
                </c:pt>
                <c:pt idx="14">
                  <c:v>3.9383934196926818E-2</c:v>
                </c:pt>
                <c:pt idx="15">
                  <c:v>2.5283454111593807E-2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0.46542488938789561</c:v>
                </c:pt>
                <c:pt idx="1">
                  <c:v>0.40426673719857892</c:v>
                </c:pt>
                <c:pt idx="2">
                  <c:v>0.34230324949673147</c:v>
                </c:pt>
                <c:pt idx="3">
                  <c:v>0.33217455897988324</c:v>
                </c:pt>
                <c:pt idx="4">
                  <c:v>0.29191432528076128</c:v>
                </c:pt>
                <c:pt idx="5">
                  <c:v>0.11128671307954163</c:v>
                </c:pt>
                <c:pt idx="6">
                  <c:v>0.14403768435341269</c:v>
                </c:pt>
                <c:pt idx="7">
                  <c:v>8.5348910550223214E-2</c:v>
                </c:pt>
                <c:pt idx="8">
                  <c:v>1.5764066210439034E-2</c:v>
                </c:pt>
                <c:pt idx="9">
                  <c:v>1.7124877268918696E-3</c:v>
                </c:pt>
                <c:pt idx="10">
                  <c:v>2.2564149849371939E-3</c:v>
                </c:pt>
                <c:pt idx="11">
                  <c:v>4.8551600067365816E-3</c:v>
                </c:pt>
                <c:pt idx="12">
                  <c:v>3.6145285619475411E-3</c:v>
                </c:pt>
                <c:pt idx="13">
                  <c:v>1.0910721173443651E-5</c:v>
                </c:pt>
                <c:pt idx="14">
                  <c:v>6.2797330549504912E-3</c:v>
                </c:pt>
                <c:pt idx="15">
                  <c:v>3.5499277960446417E-3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'38'!$I$13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0.16909042714215969</c:v>
                </c:pt>
                <c:pt idx="1">
                  <c:v>0.15703039014899164</c:v>
                </c:pt>
                <c:pt idx="2">
                  <c:v>0.19888508071803995</c:v>
                </c:pt>
                <c:pt idx="3">
                  <c:v>0.16372291226170446</c:v>
                </c:pt>
                <c:pt idx="4">
                  <c:v>0.17700244425375278</c:v>
                </c:pt>
                <c:pt idx="5">
                  <c:v>0.16059569311511682</c:v>
                </c:pt>
                <c:pt idx="6">
                  <c:v>6.9200503065498506E-2</c:v>
                </c:pt>
                <c:pt idx="7">
                  <c:v>5.2026971550017315E-2</c:v>
                </c:pt>
                <c:pt idx="8">
                  <c:v>3.5095130302120962E-2</c:v>
                </c:pt>
                <c:pt idx="9">
                  <c:v>6.99616809105997E-3</c:v>
                </c:pt>
                <c:pt idx="10">
                  <c:v>6.1055643325248956E-3</c:v>
                </c:pt>
                <c:pt idx="11">
                  <c:v>8.5642902675267911E-3</c:v>
                </c:pt>
                <c:pt idx="12">
                  <c:v>2.0033095236875874E-2</c:v>
                </c:pt>
                <c:pt idx="13">
                  <c:v>5.3670103567319896E-3</c:v>
                </c:pt>
                <c:pt idx="14">
                  <c:v>9.6062446715490645E-3</c:v>
                </c:pt>
                <c:pt idx="15">
                  <c:v>9.4361192547162461E-3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'38'!$I$14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0.3064802273228166</c:v>
                </c:pt>
                <c:pt idx="1">
                  <c:v>0.26074025041085147</c:v>
                </c:pt>
                <c:pt idx="2">
                  <c:v>0.41886929537295375</c:v>
                </c:pt>
                <c:pt idx="3">
                  <c:v>0.46368541480312342</c:v>
                </c:pt>
                <c:pt idx="4">
                  <c:v>0.50275060523940318</c:v>
                </c:pt>
                <c:pt idx="5">
                  <c:v>0.5800020166315808</c:v>
                </c:pt>
                <c:pt idx="6">
                  <c:v>0.63131203899651755</c:v>
                </c:pt>
                <c:pt idx="7">
                  <c:v>0.69062575511503643</c:v>
                </c:pt>
                <c:pt idx="8">
                  <c:v>0.7927107705171007</c:v>
                </c:pt>
                <c:pt idx="9">
                  <c:v>0.71309203162603585</c:v>
                </c:pt>
                <c:pt idx="10">
                  <c:v>0.96078904099574169</c:v>
                </c:pt>
                <c:pt idx="11">
                  <c:v>0.92084277273667792</c:v>
                </c:pt>
                <c:pt idx="12">
                  <c:v>0.72224352974773509</c:v>
                </c:pt>
                <c:pt idx="13">
                  <c:v>0.59912488971290678</c:v>
                </c:pt>
                <c:pt idx="14">
                  <c:v>0.88732217756086307</c:v>
                </c:pt>
                <c:pt idx="15">
                  <c:v>0.87952518581675787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'38'!$I$15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1.092861287058978E-2</c:v>
                </c:pt>
                <c:pt idx="1">
                  <c:v>6.5302687168405059E-3</c:v>
                </c:pt>
                <c:pt idx="2">
                  <c:v>8.1086499514452567E-3</c:v>
                </c:pt>
                <c:pt idx="3">
                  <c:v>7.8575692629482621E-3</c:v>
                </c:pt>
                <c:pt idx="4">
                  <c:v>5.7077798135523241E-3</c:v>
                </c:pt>
                <c:pt idx="5">
                  <c:v>6.3692373883782617E-3</c:v>
                </c:pt>
                <c:pt idx="6">
                  <c:v>1.1696464429519745E-2</c:v>
                </c:pt>
                <c:pt idx="7">
                  <c:v>3.2991494865354076E-2</c:v>
                </c:pt>
                <c:pt idx="8">
                  <c:v>4.7875496850930802E-2</c:v>
                </c:pt>
                <c:pt idx="9">
                  <c:v>3.6866670091643919E-2</c:v>
                </c:pt>
                <c:pt idx="10">
                  <c:v>9.6330029641616011E-3</c:v>
                </c:pt>
                <c:pt idx="11">
                  <c:v>3.7504477971867494E-3</c:v>
                </c:pt>
                <c:pt idx="12">
                  <c:v>2.3577028085771449E-2</c:v>
                </c:pt>
                <c:pt idx="13">
                  <c:v>3.1794800051509461E-2</c:v>
                </c:pt>
                <c:pt idx="14">
                  <c:v>2.1938927256343877E-2</c:v>
                </c:pt>
                <c:pt idx="15">
                  <c:v>4.5593343710277165E-2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'38'!$I$16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1.0013994900003491E-3</c:v>
                </c:pt>
                <c:pt idx="1">
                  <c:v>1.0580128290193695E-2</c:v>
                </c:pt>
                <c:pt idx="2">
                  <c:v>1.1812810617296563E-2</c:v>
                </c:pt>
                <c:pt idx="3">
                  <c:v>1.5104594945283272E-2</c:v>
                </c:pt>
                <c:pt idx="4">
                  <c:v>2.0670776501494521E-3</c:v>
                </c:pt>
                <c:pt idx="5">
                  <c:v>7.1162332415841793E-3</c:v>
                </c:pt>
                <c:pt idx="6">
                  <c:v>3.1109643647274777E-3</c:v>
                </c:pt>
                <c:pt idx="7">
                  <c:v>3.8496109893199435E-3</c:v>
                </c:pt>
                <c:pt idx="8">
                  <c:v>1.7844182688125969E-2</c:v>
                </c:pt>
                <c:pt idx="9">
                  <c:v>3.7493469226161223E-2</c:v>
                </c:pt>
                <c:pt idx="10">
                  <c:v>1.2269639581937974E-2</c:v>
                </c:pt>
                <c:pt idx="11">
                  <c:v>3.5808473840371322E-2</c:v>
                </c:pt>
                <c:pt idx="12">
                  <c:v>6.8936732027437969E-3</c:v>
                </c:pt>
                <c:pt idx="13">
                  <c:v>2.3245700542875763E-2</c:v>
                </c:pt>
                <c:pt idx="14">
                  <c:v>3.5468983259366801E-2</c:v>
                </c:pt>
                <c:pt idx="15">
                  <c:v>3.6611969310610268E-2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'38'!$I$17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Q4.22</c:v>
                  </c:pt>
                  <c:pt idx="1">
                    <c:v>Q1.23</c:v>
                  </c:pt>
                  <c:pt idx="2">
                    <c:v>Q2.23</c:v>
                  </c:pt>
                  <c:pt idx="3">
                    <c:v>Q3.23</c:v>
                  </c:pt>
                  <c:pt idx="4">
                    <c:v>Q4.23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Q4.22</c:v>
                  </c:pt>
                  <c:pt idx="9">
                    <c:v>Q1.23</c:v>
                  </c:pt>
                  <c:pt idx="10">
                    <c:v>Q2.23</c:v>
                  </c:pt>
                  <c:pt idx="11">
                    <c:v>Q3.23</c:v>
                  </c:pt>
                  <c:pt idx="12">
                    <c:v>Q4.23</c:v>
                  </c:pt>
                  <c:pt idx="13">
                    <c:v>Q1.24</c:v>
                  </c:pt>
                  <c:pt idx="14">
                    <c:v>Q2.24</c:v>
                  </c:pt>
                  <c:pt idx="15">
                    <c:v>Q3.24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4.7074443786537939E-2</c:v>
                </c:pt>
                <c:pt idx="1">
                  <c:v>0.16085222523454382</c:v>
                </c:pt>
                <c:pt idx="2">
                  <c:v>2.00209138435328E-2</c:v>
                </c:pt>
                <c:pt idx="3">
                  <c:v>1.7454949747057368E-2</c:v>
                </c:pt>
                <c:pt idx="4">
                  <c:v>2.0557767762381138E-2</c:v>
                </c:pt>
                <c:pt idx="5">
                  <c:v>0.13463010654379831</c:v>
                </c:pt>
                <c:pt idx="6">
                  <c:v>0.14064234479032406</c:v>
                </c:pt>
                <c:pt idx="7">
                  <c:v>0.13515725693004887</c:v>
                </c:pt>
                <c:pt idx="8">
                  <c:v>9.0710353431282476E-2</c:v>
                </c:pt>
                <c:pt idx="9">
                  <c:v>0.20383917323820716</c:v>
                </c:pt>
                <c:pt idx="10">
                  <c:v>8.946337140696781E-3</c:v>
                </c:pt>
                <c:pt idx="11">
                  <c:v>2.6178855351500767E-2</c:v>
                </c:pt>
                <c:pt idx="12">
                  <c:v>0.22363814516492633</c:v>
                </c:pt>
                <c:pt idx="13">
                  <c:v>0.34045668861480266</c:v>
                </c:pt>
                <c:pt idx="14">
                  <c:v>3.9383934196926818E-2</c:v>
                </c:pt>
                <c:pt idx="15">
                  <c:v>2.5283454111593807E-2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856-4681-BFD5-8E603A790D6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856-4681-BFD5-8E603A790D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856-4681-BFD5-8E603A790D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856-4681-BFD5-8E603A790D64}"/>
              </c:ext>
            </c:extLst>
          </c:dPt>
          <c:cat>
            <c:strRef>
              <c:f>'39'!$J$10:$X$10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'39'!$J$11:$X$11</c:f>
              <c:numCache>
                <c:formatCode>0.0</c:formatCode>
                <c:ptCount val="15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3.0289573605500002</c:v>
                </c:pt>
                <c:pt idx="13">
                  <c:v>9.1612239150699999</c:v>
                </c:pt>
                <c:pt idx="14">
                  <c:v>1.8242941101100001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'39'!$J$12:$X$12</c:f>
              <c:numCache>
                <c:formatCode>0.0</c:formatCode>
                <c:ptCount val="15"/>
                <c:pt idx="12">
                  <c:v>10.15806206053</c:v>
                </c:pt>
                <c:pt idx="13">
                  <c:v>7.8883462254600003</c:v>
                </c:pt>
                <c:pt idx="14">
                  <c:v>10.9257331822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'39'!$J$13:$X$13</c:f>
              <c:numCache>
                <c:formatCode>0.0</c:formatCode>
                <c:ptCount val="15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3.2629999999999999</c:v>
                </c:pt>
                <c:pt idx="13">
                  <c:v>3.0489999999999999</c:v>
                </c:pt>
                <c:pt idx="14">
                  <c:v>3.077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532E-4065-B78B-676ECF83A572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532E-4065-B78B-676ECF83A5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532E-4065-B78B-676ECF83A5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532E-4065-B78B-676ECF83A572}"/>
              </c:ext>
            </c:extLst>
          </c:dPt>
          <c:cat>
            <c:strRef>
              <c:f>'39'!$J$9:$X$9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'39'!$J$11:$X$11</c:f>
              <c:numCache>
                <c:formatCode>0.0</c:formatCode>
                <c:ptCount val="15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3.0289573605500002</c:v>
                </c:pt>
                <c:pt idx="13">
                  <c:v>9.1612239150699999</c:v>
                </c:pt>
                <c:pt idx="14">
                  <c:v>1.8242941101100001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'39'!$J$12:$X$12</c:f>
              <c:numCache>
                <c:formatCode>0.0</c:formatCode>
                <c:ptCount val="15"/>
                <c:pt idx="12">
                  <c:v>10.15806206053</c:v>
                </c:pt>
                <c:pt idx="13">
                  <c:v>7.8883462254600003</c:v>
                </c:pt>
                <c:pt idx="14">
                  <c:v>10.9257331822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'39'!$J$9:$X$9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'39'!$J$13:$X$13</c:f>
              <c:numCache>
                <c:formatCode>0.0</c:formatCode>
                <c:ptCount val="15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3.2629999999999999</c:v>
                </c:pt>
                <c:pt idx="13">
                  <c:v>3.0489999999999999</c:v>
                </c:pt>
                <c:pt idx="14">
                  <c:v>3.077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'40'!$J$11:$X$11</c:f>
              <c:numCache>
                <c:formatCode>0.0</c:formatCode>
                <c:ptCount val="15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 formatCode="0.000">
                  <c:v>4.5387732316199996</c:v>
                </c:pt>
                <c:pt idx="13" formatCode="0.000">
                  <c:v>5.8906006388599996</c:v>
                </c:pt>
                <c:pt idx="14" formatCode="0.000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'40'!$J$12:$X$12</c:f>
              <c:numCache>
                <c:formatCode>0.0</c:formatCode>
                <c:ptCount val="15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2.35</c:v>
                </c:pt>
                <c:pt idx="13">
                  <c:v>2.573</c:v>
                </c:pt>
                <c:pt idx="14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'40'!$J$11:$X$11</c:f>
              <c:numCache>
                <c:formatCode>0.0</c:formatCode>
                <c:ptCount val="15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 formatCode="0.000">
                  <c:v>4.5387732316199996</c:v>
                </c:pt>
                <c:pt idx="13" formatCode="0.000">
                  <c:v>5.8906006388599996</c:v>
                </c:pt>
                <c:pt idx="14" formatCode="0.000">
                  <c:v>6.0933288124500002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'40'!$J$12:$X$12</c:f>
              <c:numCache>
                <c:formatCode>0.0</c:formatCode>
                <c:ptCount val="15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2.35</c:v>
                </c:pt>
                <c:pt idx="13">
                  <c:v>2.573</c:v>
                </c:pt>
                <c:pt idx="14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'4'!$J$12:$U$12</c:f>
              <c:numCache>
                <c:formatCode>0%</c:formatCode>
                <c:ptCount val="12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0.6181133582223679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'4'!$J$13:$U$13</c:f>
              <c:numCache>
                <c:formatCode>0%</c:formatCode>
                <c:ptCount val="12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0.63260613336951221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'4'!$J$14:$U$14</c:f>
              <c:numCache>
                <c:formatCode>0%</c:formatCode>
                <c:ptCount val="12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'4'!$J$15:$U$15</c:f>
              <c:numCache>
                <c:formatCode>0%</c:formatCode>
                <c:ptCount val="12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0.69817695740614893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'4'!$J$11:$U$11</c:f>
              <c:numCache>
                <c:formatCode>m/d/yyyy</c:formatCode>
                <c:ptCount val="12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</c:numCache>
            </c:numRef>
          </c:cat>
          <c:val>
            <c:numRef>
              <c:f>'4'!$J$16:$U$16</c:f>
              <c:numCache>
                <c:formatCode>0%</c:formatCode>
                <c:ptCount val="12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0.78299877831921894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'41'!$I$10:$W$10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'41'!$I$11:$W$11</c:f>
              <c:numCache>
                <c:formatCode>#\ ##0.0</c:formatCode>
                <c:ptCount val="15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3.3515716435199998</c:v>
                </c:pt>
                <c:pt idx="13">
                  <c:v>6.3676547335800002</c:v>
                </c:pt>
                <c:pt idx="14">
                  <c:v>11.84035235368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'41'!$H$12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'41'!$I$10:$W$10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'41'!$I$12:$W$12</c:f>
              <c:numCache>
                <c:formatCode>#\ ##0.0</c:formatCode>
                <c:ptCount val="15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-0.13999133227999999</c:v>
                </c:pt>
                <c:pt idx="13">
                  <c:v>-0.42282951952999998</c:v>
                </c:pt>
                <c:pt idx="14">
                  <c:v>-0.53479594372999995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'41'!$I$9:$W$9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'41'!$I$11:$W$11</c:f>
              <c:numCache>
                <c:formatCode>#\ ##0.0</c:formatCode>
                <c:ptCount val="15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3.3515716435199998</c:v>
                </c:pt>
                <c:pt idx="13">
                  <c:v>6.3676547335800002</c:v>
                </c:pt>
                <c:pt idx="14">
                  <c:v>11.84035235368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'41'!$G$12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'41'!$I$9:$W$9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'41'!$I$12:$W$12</c:f>
              <c:numCache>
                <c:formatCode>#\ ##0.0</c:formatCode>
                <c:ptCount val="15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-0.13999133227999999</c:v>
                </c:pt>
                <c:pt idx="13">
                  <c:v>-0.42282951952999998</c:v>
                </c:pt>
                <c:pt idx="14">
                  <c:v>-0.53479594372999995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'42'!$J$11:$X$11</c:f>
              <c:numCache>
                <c:formatCode>0.0</c:formatCode>
                <c:ptCount val="15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3.2115803112399997</c:v>
                </c:pt>
                <c:pt idx="13">
                  <c:v>5.9448252140500006</c:v>
                </c:pt>
                <c:pt idx="14">
                  <c:v>11.30555640995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6F64-4682-8CB6-2C47E34688BC}"/>
              </c:ext>
            </c:extLst>
          </c:dPt>
          <c:cat>
            <c:strRef>
              <c:f>'42'!$J$10:$X$10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'42'!$J$12:$X$12</c:f>
              <c:numCache>
                <c:formatCode>0%</c:formatCode>
                <c:ptCount val="15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1.2277349025998285E-2</c:v>
                </c:pt>
                <c:pt idx="13" formatCode="0.0%">
                  <c:v>4.2969930798150036E-2</c:v>
                </c:pt>
                <c:pt idx="14" formatCode="0.0%">
                  <c:v>5.4661798053202315E-2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F64-4682-8CB6-2C47E34688BC}"/>
              </c:ext>
            </c:extLst>
          </c:dPt>
          <c:cat>
            <c:strRef>
              <c:f>'42'!$J$10:$X$10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'42'!$J$13:$X$13</c:f>
              <c:numCache>
                <c:formatCode>0%</c:formatCode>
                <c:ptCount val="15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4.5710178250286004E-2</c:v>
                </c:pt>
                <c:pt idx="13" formatCode="0.0%">
                  <c:v>0.16213434548095162</c:v>
                </c:pt>
                <c:pt idx="14" formatCode="0.0%">
                  <c:v>0.20052994419948381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'42'!$J$11:$X$11</c:f>
              <c:numCache>
                <c:formatCode>0.0</c:formatCode>
                <c:ptCount val="15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3.2115803112399997</c:v>
                </c:pt>
                <c:pt idx="13">
                  <c:v>5.9448252140500006</c:v>
                </c:pt>
                <c:pt idx="14">
                  <c:v>11.30555640995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8-5C0D-4C84-BA70-853A5C4C271F}"/>
              </c:ext>
            </c:extLst>
          </c:dPt>
          <c:cat>
            <c:strRef>
              <c:f>'42'!$J$9:$X$9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'42'!$J$12:$X$12</c:f>
              <c:numCache>
                <c:formatCode>0%</c:formatCode>
                <c:ptCount val="15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1.2277349025998285E-2</c:v>
                </c:pt>
                <c:pt idx="13" formatCode="0.0%">
                  <c:v>4.2969930798150036E-2</c:v>
                </c:pt>
                <c:pt idx="14" formatCode="0.0%">
                  <c:v>5.4661798053202315E-2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0D-4C84-BA70-853A5C4C271F}"/>
              </c:ext>
            </c:extLst>
          </c:dPt>
          <c:cat>
            <c:strRef>
              <c:f>'42'!$J$9:$X$9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'42'!$J$13:$X$13</c:f>
              <c:numCache>
                <c:formatCode>0%</c:formatCode>
                <c:ptCount val="15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4.5710178250286004E-2</c:v>
                </c:pt>
                <c:pt idx="13" formatCode="0.0%">
                  <c:v>0.16213434548095162</c:v>
                </c:pt>
                <c:pt idx="14" formatCode="0.0%">
                  <c:v>0.20052994419948381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'43'!$J$10:$P$10</c:f>
              <c:numCache>
                <c:formatCode>0.0</c:formatCode>
                <c:ptCount val="7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>
                  <c:v>2.7476701665599998</c:v>
                </c:pt>
                <c:pt idx="5">
                  <c:v>2.9032204615700001</c:v>
                </c:pt>
                <c:pt idx="6">
                  <c:v>2.9965163404999999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'43'!$J$11:$P$11</c:f>
              <c:numCache>
                <c:formatCode>0.0</c:formatCode>
                <c:ptCount val="7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>
                  <c:v>0.32479353387999998</c:v>
                </c:pt>
                <c:pt idx="5">
                  <c:v>0.35243792144000002</c:v>
                </c:pt>
                <c:pt idx="6">
                  <c:v>0.34212033488999999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'43'!$J$12:$P$12</c:f>
              <c:numCache>
                <c:formatCode>0.0</c:formatCode>
                <c:ptCount val="7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>
                  <c:v>0.38341727154000005</c:v>
                </c:pt>
                <c:pt idx="5">
                  <c:v>0.41201154774000004</c:v>
                </c:pt>
                <c:pt idx="6">
                  <c:v>0.44123910878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'43'!$J$13:$P$13</c:f>
              <c:numCache>
                <c:formatCode>0.0</c:formatCode>
                <c:ptCount val="7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>
                  <c:v>0.19371529390000003</c:v>
                </c:pt>
                <c:pt idx="5">
                  <c:v>0.19771483736000001</c:v>
                </c:pt>
                <c:pt idx="6">
                  <c:v>0.19742968881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'43'!$J$10:$P$10</c:f>
              <c:numCache>
                <c:formatCode>0.0</c:formatCode>
                <c:ptCount val="7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>
                  <c:v>2.7476701665599998</c:v>
                </c:pt>
                <c:pt idx="5">
                  <c:v>2.9032204615700001</c:v>
                </c:pt>
                <c:pt idx="6">
                  <c:v>2.9965163404999999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'43'!$I$11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'43'!$J$11:$P$11</c:f>
              <c:numCache>
                <c:formatCode>0.0</c:formatCode>
                <c:ptCount val="7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>
                  <c:v>0.32479353387999998</c:v>
                </c:pt>
                <c:pt idx="5">
                  <c:v>0.35243792144000002</c:v>
                </c:pt>
                <c:pt idx="6">
                  <c:v>0.34212033488999999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'43'!$I$12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'43'!$J$12:$P$12</c:f>
              <c:numCache>
                <c:formatCode>0.0</c:formatCode>
                <c:ptCount val="7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>
                  <c:v>0.38341727154000005</c:v>
                </c:pt>
                <c:pt idx="5">
                  <c:v>0.41201154774000004</c:v>
                </c:pt>
                <c:pt idx="6">
                  <c:v>0.44123910878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'43'!$I$13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'43'!$J$13:$P$13</c:f>
              <c:numCache>
                <c:formatCode>0.0</c:formatCode>
                <c:ptCount val="7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>
                  <c:v>0.19371529390000003</c:v>
                </c:pt>
                <c:pt idx="5">
                  <c:v>0.19771483736000001</c:v>
                </c:pt>
                <c:pt idx="6">
                  <c:v>0.19742968881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'44'!$J$11:$P$11</c:f>
              <c:numCache>
                <c:formatCode>#\ ##0.0</c:formatCode>
                <c:ptCount val="7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1.0871477682699999</c:v>
                </c:pt>
                <c:pt idx="5">
                  <c:v>1.1256307947699999</c:v>
                </c:pt>
                <c:pt idx="6">
                  <c:v>1.11763606051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'44'!$H$12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A28C-42E8-A21E-E52B1543D71B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'44'!$J$12:$P$12</c:f>
              <c:numCache>
                <c:formatCode>#\ ##0.0</c:formatCode>
                <c:ptCount val="7"/>
                <c:pt idx="4">
                  <c:v>1.5400472896799999</c:v>
                </c:pt>
                <c:pt idx="5">
                  <c:v>1.65131130084</c:v>
                </c:pt>
                <c:pt idx="6">
                  <c:v>1.58226774748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'44'!$H$13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28C-42E8-A21E-E52B1543D71B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'44'!$J$13:$P$13</c:f>
              <c:numCache>
                <c:formatCode>#\ ##0.0</c:formatCode>
                <c:ptCount val="7"/>
                <c:pt idx="4">
                  <c:v>1.02240120793</c:v>
                </c:pt>
                <c:pt idx="5">
                  <c:v>1.0884426725</c:v>
                </c:pt>
                <c:pt idx="6">
                  <c:v>1.2774016649900002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'44'!$H$10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'44'!$J$11:$P$11</c:f>
              <c:numCache>
                <c:formatCode>#\ ##0.0</c:formatCode>
                <c:ptCount val="7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1.0871477682699999</c:v>
                </c:pt>
                <c:pt idx="5">
                  <c:v>1.1256307947699999</c:v>
                </c:pt>
                <c:pt idx="6">
                  <c:v>1.11763606051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'44'!$I$12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9DE3-4C30-A03F-5C84C4C59C86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'44'!$J$12:$P$12</c:f>
              <c:numCache>
                <c:formatCode>#\ ##0.0</c:formatCode>
                <c:ptCount val="7"/>
                <c:pt idx="4">
                  <c:v>1.5400472896799999</c:v>
                </c:pt>
                <c:pt idx="5">
                  <c:v>1.65131130084</c:v>
                </c:pt>
                <c:pt idx="6">
                  <c:v>1.58226774748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'44'!$I$13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9DE3-4C30-A03F-5C84C4C59C86}"/>
              </c:ext>
            </c:extLst>
          </c:dPt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'44'!$J$13:$P$13</c:f>
              <c:numCache>
                <c:formatCode>#\ ##0.0</c:formatCode>
                <c:ptCount val="7"/>
                <c:pt idx="4">
                  <c:v>1.02240120793</c:v>
                </c:pt>
                <c:pt idx="5">
                  <c:v>1.0884426725</c:v>
                </c:pt>
                <c:pt idx="6">
                  <c:v>1.2774016649900002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'44'!$I$10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  <c:pt idx="6">
                  <c:v>45565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'45'!$J$7:$X$7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'45'!$J$9:$X$9</c:f>
              <c:numCache>
                <c:formatCode>#\ ##0.0</c:formatCode>
                <c:ptCount val="15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2.6127598891200003</c:v>
                </c:pt>
                <c:pt idx="13">
                  <c:v>2.8011775395099994</c:v>
                </c:pt>
                <c:pt idx="14">
                  <c:v>3.1265460455199992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'45'!$J$7:$X$7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'45'!$J$8:$X$8</c:f>
              <c:numCache>
                <c:formatCode>0%</c:formatCode>
                <c:ptCount val="15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1.4048016963534391</c:v>
                </c:pt>
                <c:pt idx="13">
                  <c:v>1.3743017478225992</c:v>
                </c:pt>
                <c:pt idx="14">
                  <c:v>1.6519970680652372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'45'!$J$6:$X$6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'45'!$J$9:$X$9</c:f>
              <c:numCache>
                <c:formatCode>#\ ##0.0</c:formatCode>
                <c:ptCount val="15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2.6127598891200003</c:v>
                </c:pt>
                <c:pt idx="13">
                  <c:v>2.8011775395099994</c:v>
                </c:pt>
                <c:pt idx="14">
                  <c:v>3.1265460455199992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'45'!$J$6:$X$6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'45'!$J$8:$X$8</c:f>
              <c:numCache>
                <c:formatCode>0%</c:formatCode>
                <c:ptCount val="15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1.4048016963534391</c:v>
                </c:pt>
                <c:pt idx="13">
                  <c:v>1.3743017478225992</c:v>
                </c:pt>
                <c:pt idx="14">
                  <c:v>1.6519970680652372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74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24.54</c:v>
                </c:pt>
                <c:pt idx="4">
                  <c:v>25.32</c:v>
                </c:pt>
                <c:pt idx="5">
                  <c:v>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8-4412-8CE5-F5FE5E613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'5'!$I$15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FF98-4412-8CE5-F5FE5E613220}"/>
              </c:ext>
            </c:extLst>
          </c:dPt>
          <c:cat>
            <c:multiLvlStrRef>
              <c:f>'5'!$J$12:$O$13</c:f>
              <c:multiLvlStrCache>
                <c:ptCount val="6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  <c:pt idx="5">
                    <c:v>09.24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'5'!$J$15:$O$15</c:f>
              <c:numCache>
                <c:formatCode>#,##0</c:formatCode>
                <c:ptCount val="6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98-4412-8CE5-F5FE5E613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2127268518518513"/>
          <c:w val="0.99729607843137258"/>
          <c:h val="7.801296296296296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'46'!$J$9:$X$9</c:f>
              <c:numCache>
                <c:formatCode>0%</c:formatCode>
                <c:ptCount val="15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0.7149786343668505</c:v>
                </c:pt>
                <c:pt idx="13">
                  <c:v>0.7343399300186445</c:v>
                </c:pt>
                <c:pt idx="14">
                  <c:v>0.75796526485020466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'46'!$H$10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'46'!$J$10:$X$10</c:f>
              <c:numCache>
                <c:formatCode>0%</c:formatCode>
                <c:ptCount val="15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0.26578792717214761</c:v>
                </c:pt>
                <c:pt idx="13">
                  <c:v>0.24857217167665821</c:v>
                </c:pt>
                <c:pt idx="14">
                  <c:v>0.22879476908828622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'46'!$H$11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'46'!$J$11:$X$11</c:f>
              <c:numCache>
                <c:formatCode>0%</c:formatCode>
                <c:ptCount val="15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1.9233438461001871E-2</c:v>
                </c:pt>
                <c:pt idx="13">
                  <c:v>1.7087898304697251E-2</c:v>
                </c:pt>
                <c:pt idx="14">
                  <c:v>1.3239966061509073E-2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'46'!$J$9:$X$9</c:f>
              <c:numCache>
                <c:formatCode>0%</c:formatCode>
                <c:ptCount val="15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0.7149786343668505</c:v>
                </c:pt>
                <c:pt idx="13">
                  <c:v>0.7343399300186445</c:v>
                </c:pt>
                <c:pt idx="14">
                  <c:v>0.75796526485020466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'46'!$I$10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'46'!$J$10:$X$10</c:f>
              <c:numCache>
                <c:formatCode>0%</c:formatCode>
                <c:ptCount val="15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0.26578792717214761</c:v>
                </c:pt>
                <c:pt idx="13">
                  <c:v>0.24857217167665821</c:v>
                </c:pt>
                <c:pt idx="14">
                  <c:v>0.22879476908828622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'46'!$I$11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'46'!$J$11:$X$11</c:f>
              <c:numCache>
                <c:formatCode>0%</c:formatCode>
                <c:ptCount val="15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1.9233438461001871E-2</c:v>
                </c:pt>
                <c:pt idx="13">
                  <c:v>1.7087898304697251E-2</c:v>
                </c:pt>
                <c:pt idx="14">
                  <c:v>1.3239966061509073E-2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'47'!$J$10:$X$10</c:f>
              <c:numCache>
                <c:formatCode>#\ ##0.0</c:formatCode>
                <c:ptCount val="15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0.82069818044999998</c:v>
                </c:pt>
                <c:pt idx="13">
                  <c:v>0.9272744531099999</c:v>
                </c:pt>
                <c:pt idx="14">
                  <c:v>1.0203538703800006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'47'!$H$11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'47'!$J$11:$X$11</c:f>
              <c:numCache>
                <c:formatCode>#\ ##0.0</c:formatCode>
                <c:ptCount val="15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  <c:pt idx="14">
                  <c:v>1.9373062799999979E-2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'47'!$H$12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'47'!$J$12:$X$12</c:f>
              <c:numCache>
                <c:formatCode>#\ ##0.0</c:formatCode>
                <c:ptCount val="15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  <c:pt idx="14">
                  <c:v>4.2501356089999998E-2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'47'!$H$13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'47'!$J$13:$X$13</c:f>
              <c:numCache>
                <c:formatCode>#\ ##0.0</c:formatCode>
                <c:ptCount val="15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-0.26456176377000001</c:v>
                </c:pt>
                <c:pt idx="13">
                  <c:v>-0.39292291593000001</c:v>
                </c:pt>
                <c:pt idx="14">
                  <c:v>-0.45971432641999965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'47'!$H$14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'47'!$J$14:$X$14</c:f>
              <c:numCache>
                <c:formatCode>#\ ##0.0</c:formatCode>
                <c:ptCount val="15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-9.2084089359999996E-2</c:v>
                </c:pt>
                <c:pt idx="13">
                  <c:v>-9.9131860929999996E-2</c:v>
                </c:pt>
                <c:pt idx="14">
                  <c:v>-8.192224573000001E-2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'47'!$H$15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'47'!$J$9:$X$9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'47'!$J$15:$X$15</c:f>
              <c:numCache>
                <c:formatCode>#\ ##0.0</c:formatCode>
                <c:ptCount val="15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-0.51711396209999994</c:v>
                </c:pt>
                <c:pt idx="13">
                  <c:v>-0.51409219681000018</c:v>
                </c:pt>
                <c:pt idx="14">
                  <c:v>-0.50187632411000016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'47'!$J$10:$X$10</c:f>
              <c:numCache>
                <c:formatCode>#\ ##0.0</c:formatCode>
                <c:ptCount val="15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0.82069818044999998</c:v>
                </c:pt>
                <c:pt idx="13">
                  <c:v>0.9272744531099999</c:v>
                </c:pt>
                <c:pt idx="14">
                  <c:v>1.0203538703800006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'47'!$I$11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'47'!$J$11:$X$11</c:f>
              <c:numCache>
                <c:formatCode>#\ ##0.0</c:formatCode>
                <c:ptCount val="15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  <c:pt idx="14">
                  <c:v>1.9373062799999979E-2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'47'!$I$12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'47'!$J$12:$X$12</c:f>
              <c:numCache>
                <c:formatCode>#\ ##0.0</c:formatCode>
                <c:ptCount val="15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  <c:pt idx="14">
                  <c:v>4.2501356089999998E-2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'47'!$I$13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'47'!$J$13:$X$13</c:f>
              <c:numCache>
                <c:formatCode>#\ ##0.0</c:formatCode>
                <c:ptCount val="15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-0.26456176377000001</c:v>
                </c:pt>
                <c:pt idx="13">
                  <c:v>-0.39292291593000001</c:v>
                </c:pt>
                <c:pt idx="14">
                  <c:v>-0.45971432641999965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'47'!$I$14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'47'!$J$14:$X$14</c:f>
              <c:numCache>
                <c:formatCode>#\ ##0.0</c:formatCode>
                <c:ptCount val="15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-9.2084089359999996E-2</c:v>
                </c:pt>
                <c:pt idx="13">
                  <c:v>-9.9131860929999996E-2</c:v>
                </c:pt>
                <c:pt idx="14">
                  <c:v>-8.192224573000001E-2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'47'!$I$15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'47'!$J$8:$X$8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'47'!$J$15:$X$15</c:f>
              <c:numCache>
                <c:formatCode>#\ ##0.0</c:formatCode>
                <c:ptCount val="15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-0.51711396209999994</c:v>
                </c:pt>
                <c:pt idx="13">
                  <c:v>-0.51409219681000018</c:v>
                </c:pt>
                <c:pt idx="14">
                  <c:v>-0.50187632411000016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'48'!$J$9:$X$9</c:f>
              <c:numCache>
                <c:formatCode>#\ ##0.000</c:formatCode>
                <c:ptCount val="15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36.666911949999999</c:v>
                </c:pt>
                <c:pt idx="13">
                  <c:v>39.913720959999999</c:v>
                </c:pt>
                <c:pt idx="14">
                  <c:v>29.862989710000001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753-4D90-B012-2499C30B77C2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'48'!$J$11:$X$11</c:f>
              <c:numCache>
                <c:formatCode>0.00%</c:formatCode>
                <c:ptCount val="15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0.1339129872928935</c:v>
                </c:pt>
                <c:pt idx="13">
                  <c:v>0.1932075066919173</c:v>
                </c:pt>
                <c:pt idx="14">
                  <c:v>0.20662958144975482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'48'!$H$10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53-4D90-B012-2499C30B77C2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'48'!$J$10:$X$10</c:f>
              <c:numCache>
                <c:formatCode>0.00%</c:formatCode>
                <c:ptCount val="15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4.1965641105375741E-2</c:v>
                </c:pt>
                <c:pt idx="13">
                  <c:v>5.8716407041128946E-2</c:v>
                </c:pt>
                <c:pt idx="14">
                  <c:v>6.1528314663571483E-2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'48'!$J$7:$X$7</c:f>
              <c:strCache>
                <c:ptCount val="15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  <c:pt idx="10">
                  <c:v>Q3.23</c:v>
                </c:pt>
                <c:pt idx="11">
                  <c:v>Q4.23</c:v>
                </c:pt>
                <c:pt idx="12">
                  <c:v>Q1.24</c:v>
                </c:pt>
                <c:pt idx="13">
                  <c:v>Q2.24</c:v>
                </c:pt>
                <c:pt idx="14">
                  <c:v>Q3.24</c:v>
                </c:pt>
              </c:strCache>
            </c:strRef>
          </c:cat>
          <c:val>
            <c:numRef>
              <c:f>'48'!$J$9:$X$9</c:f>
              <c:numCache>
                <c:formatCode>#\ ##0.000</c:formatCode>
                <c:ptCount val="15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36.666911949999999</c:v>
                </c:pt>
                <c:pt idx="13">
                  <c:v>39.913720959999999</c:v>
                </c:pt>
                <c:pt idx="14">
                  <c:v>29.862989710000001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D6-4B80-86ED-D083C51D18FF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'48'!$J$11:$X$11</c:f>
              <c:numCache>
                <c:formatCode>0.00%</c:formatCode>
                <c:ptCount val="15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0.1339129872928935</c:v>
                </c:pt>
                <c:pt idx="13">
                  <c:v>0.1932075066919173</c:v>
                </c:pt>
                <c:pt idx="14">
                  <c:v>0.20662958144975482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'48'!$I$10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D6-4B80-86ED-D083C51D18FF}"/>
              </c:ext>
            </c:extLst>
          </c:dPt>
          <c:cat>
            <c:strRef>
              <c:f>'48'!$J$8:$X$8</c:f>
              <c:strCache>
                <c:ptCount val="15"/>
                <c:pt idx="0">
                  <c:v>І.21</c:v>
                </c:pt>
                <c:pt idx="1">
                  <c:v>ІІ.21</c:v>
                </c:pt>
                <c:pt idx="2">
                  <c:v>IIІ.21</c:v>
                </c:pt>
                <c:pt idx="3">
                  <c:v>IV.21</c:v>
                </c:pt>
                <c:pt idx="4">
                  <c:v>І.22</c:v>
                </c:pt>
                <c:pt idx="5">
                  <c:v>ІІ.22</c:v>
                </c:pt>
                <c:pt idx="6">
                  <c:v>IIІ.22</c:v>
                </c:pt>
                <c:pt idx="7">
                  <c:v>IV.22</c:v>
                </c:pt>
                <c:pt idx="8">
                  <c:v>І.23</c:v>
                </c:pt>
                <c:pt idx="9">
                  <c:v>ІІ.23</c:v>
                </c:pt>
                <c:pt idx="10">
                  <c:v>IIІ.23</c:v>
                </c:pt>
                <c:pt idx="11">
                  <c:v>IV.23</c:v>
                </c:pt>
                <c:pt idx="12">
                  <c:v>І.24</c:v>
                </c:pt>
                <c:pt idx="13">
                  <c:v>ІІ.24</c:v>
                </c:pt>
                <c:pt idx="14">
                  <c:v>IIІ.24</c:v>
                </c:pt>
              </c:strCache>
            </c:strRef>
          </c:cat>
          <c:val>
            <c:numRef>
              <c:f>'48'!$J$10:$X$10</c:f>
              <c:numCache>
                <c:formatCode>0.00%</c:formatCode>
                <c:ptCount val="15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4.1965641105375741E-2</c:v>
                </c:pt>
                <c:pt idx="13">
                  <c:v>5.8716407041128946E-2</c:v>
                </c:pt>
                <c:pt idx="14">
                  <c:v>6.1528314663571483E-2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0.34996</cdr:x>
      <cdr:y>0.04921</cdr:y>
    </cdr:from>
    <cdr:to>
      <cdr:x>0.34996</cdr:x>
      <cdr:y>0.66018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00322" y="115982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37725</xdr:colOff>
      <xdr:row>22</xdr:row>
      <xdr:rowOff>11060</xdr:rowOff>
    </xdr:from>
    <xdr:to>
      <xdr:col>6</xdr:col>
      <xdr:colOff>73893</xdr:colOff>
      <xdr:row>37</xdr:row>
      <xdr:rowOff>16008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22</xdr:row>
      <xdr:rowOff>26987</xdr:rowOff>
    </xdr:from>
    <xdr:to>
      <xdr:col>6</xdr:col>
      <xdr:colOff>125983</xdr:colOff>
      <xdr:row>34</xdr:row>
      <xdr:rowOff>80987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</xdr:row>
      <xdr:rowOff>31750</xdr:rowOff>
    </xdr:from>
    <xdr:to>
      <xdr:col>3</xdr:col>
      <xdr:colOff>754380</xdr:colOff>
      <xdr:row>21</xdr:row>
      <xdr:rowOff>57354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218723</xdr:colOff>
      <xdr:row>21</xdr:row>
      <xdr:rowOff>169333</xdr:rowOff>
    </xdr:from>
    <xdr:to>
      <xdr:col>4</xdr:col>
      <xdr:colOff>71403</xdr:colOff>
      <xdr:row>36</xdr:row>
      <xdr:rowOff>11492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84137</xdr:colOff>
      <xdr:row>5</xdr:row>
      <xdr:rowOff>160338</xdr:rowOff>
    </xdr:from>
    <xdr:to>
      <xdr:col>6</xdr:col>
      <xdr:colOff>20638</xdr:colOff>
      <xdr:row>20</xdr:row>
      <xdr:rowOff>125476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26191</xdr:colOff>
      <xdr:row>20</xdr:row>
      <xdr:rowOff>158325</xdr:rowOff>
    </xdr:from>
    <xdr:to>
      <xdr:col>5</xdr:col>
      <xdr:colOff>573879</xdr:colOff>
      <xdr:row>35</xdr:row>
      <xdr:rowOff>51413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0.29012</cdr:x>
      <cdr:y>0.03707</cdr:y>
    </cdr:from>
    <cdr:to>
      <cdr:x>0.29012</cdr:x>
      <cdr:y>0.61022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890822" y="91659"/>
          <a:ext cx="0" cy="14170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0.51422</cdr:x>
      <cdr:y>0.03947</cdr:y>
    </cdr:from>
    <cdr:to>
      <cdr:x>0.51422</cdr:x>
      <cdr:y>0.61262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578930" y="97595"/>
          <a:ext cx="0" cy="14170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0.7365</cdr:x>
      <cdr:y>0.03882</cdr:y>
    </cdr:from>
    <cdr:to>
      <cdr:x>0.7365</cdr:x>
      <cdr:y>0.61867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261442" y="95988"/>
          <a:ext cx="0" cy="14336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0.51379</cdr:x>
      <cdr:y>0.04836</cdr:y>
    </cdr:from>
    <cdr:to>
      <cdr:x>0.51379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569599" y="115188"/>
          <a:ext cx="0" cy="13651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0.29136</cdr:x>
      <cdr:y>0.04991</cdr:y>
    </cdr:from>
    <cdr:to>
      <cdr:x>0.29136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890071" y="118880"/>
          <a:ext cx="0" cy="136517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0.73687</cdr:x>
      <cdr:y>0.04581</cdr:y>
    </cdr:from>
    <cdr:to>
      <cdr:x>0.73687</cdr:x>
      <cdr:y>0.61116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251082" y="109114"/>
          <a:ext cx="0" cy="134659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4063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19290</xdr:colOff>
      <xdr:row>22</xdr:row>
      <xdr:rowOff>115747</xdr:rowOff>
    </xdr:from>
    <xdr:to>
      <xdr:col>6</xdr:col>
      <xdr:colOff>23353</xdr:colOff>
      <xdr:row>36</xdr:row>
      <xdr:rowOff>57778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0.2924</cdr:x>
      <cdr:y>0.0393</cdr:y>
    </cdr:from>
    <cdr:to>
      <cdr:x>0.2924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13480" y="90000"/>
          <a:ext cx="0" cy="152651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0.50981</cdr:x>
      <cdr:y>0.04454</cdr:y>
    </cdr:from>
    <cdr:to>
      <cdr:x>0.50981</cdr:x>
      <cdr:y>0.70916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592694" y="102000"/>
          <a:ext cx="0" cy="15219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0.72534</cdr:x>
      <cdr:y>0.04891</cdr:y>
    </cdr:from>
    <cdr:to>
      <cdr:x>0.72534</cdr:x>
      <cdr:y>0.72374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71960" y="112295"/>
          <a:ext cx="0" cy="154923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0.2908</cdr:x>
      <cdr:y>0.04708</cdr:y>
    </cdr:from>
    <cdr:to>
      <cdr:x>0.29126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14227" y="108882"/>
          <a:ext cx="1446" cy="152365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0.5083</cdr:x>
      <cdr:y>0.05318</cdr:y>
    </cdr:from>
    <cdr:to>
      <cdr:x>0.5083</cdr:x>
      <cdr:y>0.7055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598000" y="122989"/>
          <a:ext cx="0" cy="150861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0.72661</cdr:x>
      <cdr:y>0.05066</cdr:y>
    </cdr:from>
    <cdr:to>
      <cdr:x>0.72661</cdr:x>
      <cdr:y>0.71142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84315" y="117167"/>
          <a:ext cx="0" cy="152813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248264</xdr:colOff>
      <xdr:row>30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6</xdr:row>
      <xdr:rowOff>101600</xdr:rowOff>
    </xdr:from>
    <xdr:to>
      <xdr:col>5</xdr:col>
      <xdr:colOff>658111</xdr:colOff>
      <xdr:row>18</xdr:row>
      <xdr:rowOff>47600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556838</xdr:colOff>
      <xdr:row>19</xdr:row>
      <xdr:rowOff>183871</xdr:rowOff>
    </xdr:from>
    <xdr:to>
      <xdr:col>5</xdr:col>
      <xdr:colOff>719650</xdr:colOff>
      <xdr:row>31</xdr:row>
      <xdr:rowOff>129871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462765</xdr:colOff>
      <xdr:row>19</xdr:row>
      <xdr:rowOff>69648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20</xdr:row>
      <xdr:rowOff>50800</xdr:rowOff>
    </xdr:from>
    <xdr:to>
      <xdr:col>5</xdr:col>
      <xdr:colOff>437450</xdr:colOff>
      <xdr:row>32</xdr:row>
      <xdr:rowOff>181000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0.78788</cdr:x>
      <cdr:y>0.04471</cdr:y>
    </cdr:from>
    <cdr:to>
      <cdr:x>0.78788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90597" y="99200"/>
          <a:ext cx="0" cy="13412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0.78788</cdr:x>
      <cdr:y>0.04471</cdr:y>
    </cdr:from>
    <cdr:to>
      <cdr:x>0.78788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90597" y="99200"/>
          <a:ext cx="0" cy="13412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29398</xdr:colOff>
      <xdr:row>16</xdr:row>
      <xdr:rowOff>156634</xdr:rowOff>
    </xdr:from>
    <xdr:to>
      <xdr:col>4</xdr:col>
      <xdr:colOff>831973</xdr:colOff>
      <xdr:row>27</xdr:row>
      <xdr:rowOff>113134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247135</xdr:colOff>
      <xdr:row>18</xdr:row>
      <xdr:rowOff>144162</xdr:rowOff>
    </xdr:from>
    <xdr:to>
      <xdr:col>5</xdr:col>
      <xdr:colOff>179760</xdr:colOff>
      <xdr:row>29</xdr:row>
      <xdr:rowOff>100662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543208</xdr:colOff>
      <xdr:row>22</xdr:row>
      <xdr:rowOff>67901</xdr:rowOff>
    </xdr:from>
    <xdr:to>
      <xdr:col>2</xdr:col>
      <xdr:colOff>364708</xdr:colOff>
      <xdr:row>36</xdr:row>
      <xdr:rowOff>121712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0.29861</cdr:x>
      <cdr:y>0.04529</cdr:y>
    </cdr:from>
    <cdr:to>
      <cdr:x>0.29861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40168" y="89404"/>
          <a:ext cx="0" cy="13489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0.5114</cdr:x>
      <cdr:y>0.05375</cdr:y>
    </cdr:from>
    <cdr:to>
      <cdr:x>0.5114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10100" y="106104"/>
          <a:ext cx="0" cy="1348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0.72679</cdr:x>
      <cdr:y>0.05535</cdr:y>
    </cdr:from>
    <cdr:to>
      <cdr:x>0.72679</cdr:x>
      <cdr:y>0.73868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93219" y="107262"/>
          <a:ext cx="0" cy="13241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0.29861</cdr:x>
      <cdr:y>0.04529</cdr:y>
    </cdr:from>
    <cdr:to>
      <cdr:x>0.29861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40168" y="89404"/>
          <a:ext cx="0" cy="13489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0.5114</cdr:x>
      <cdr:y>0.05375</cdr:y>
    </cdr:from>
    <cdr:to>
      <cdr:x>0.5114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10100" y="106104"/>
          <a:ext cx="0" cy="1348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0.72679</cdr:x>
      <cdr:y>0.05535</cdr:y>
    </cdr:from>
    <cdr:to>
      <cdr:x>0.72679</cdr:x>
      <cdr:y>0.73868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293219" y="107262"/>
          <a:ext cx="0" cy="13241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7</xdr:row>
      <xdr:rowOff>15876</xdr:rowOff>
    </xdr:from>
    <xdr:to>
      <xdr:col>2</xdr:col>
      <xdr:colOff>867650</xdr:colOff>
      <xdr:row>23</xdr:row>
      <xdr:rowOff>129463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157114</xdr:colOff>
      <xdr:row>24</xdr:row>
      <xdr:rowOff>70702</xdr:rowOff>
    </xdr:from>
    <xdr:to>
      <xdr:col>2</xdr:col>
      <xdr:colOff>935864</xdr:colOff>
      <xdr:row>41</xdr:row>
      <xdr:rowOff>113587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0.51746</cdr:x>
      <cdr:y>0.05398</cdr:y>
    </cdr:from>
    <cdr:to>
      <cdr:x>0.51746</cdr:x>
      <cdr:y>0.68573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97992" y="118643"/>
          <a:ext cx="0" cy="138851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0.40707</cdr:x>
      <cdr:y>0.05436</cdr:y>
    </cdr:from>
    <cdr:to>
      <cdr:x>0.40707</cdr:x>
      <cdr:y>0.67677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335747" y="119466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0.84432</cdr:x>
      <cdr:y>0.06037</cdr:y>
    </cdr:from>
    <cdr:to>
      <cdr:x>0.84432</cdr:x>
      <cdr:y>0.68279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770550" y="132684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0.51746</cdr:x>
      <cdr:y>0.05398</cdr:y>
    </cdr:from>
    <cdr:to>
      <cdr:x>0.51746</cdr:x>
      <cdr:y>0.68573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97992" y="118643"/>
          <a:ext cx="0" cy="138851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0.40707</cdr:x>
      <cdr:y>0.05436</cdr:y>
    </cdr:from>
    <cdr:to>
      <cdr:x>0.40707</cdr:x>
      <cdr:y>0.67677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335747" y="119466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0.84432</cdr:x>
      <cdr:y>0.06037</cdr:y>
    </cdr:from>
    <cdr:to>
      <cdr:x>0.84432</cdr:x>
      <cdr:y>0.68279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770550" y="132684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232284</xdr:colOff>
      <xdr:row>18</xdr:row>
      <xdr:rowOff>94201</xdr:rowOff>
    </xdr:from>
    <xdr:to>
      <xdr:col>5</xdr:col>
      <xdr:colOff>133159</xdr:colOff>
      <xdr:row>29</xdr:row>
      <xdr:rowOff>158701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0.66519</cdr:x>
      <cdr:y>0.04285</cdr:y>
    </cdr:from>
    <cdr:to>
      <cdr:x>0.66519</cdr:x>
      <cdr:y>0.69739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086272" y="87884"/>
          <a:ext cx="0" cy="1342572"/>
        </a:xfrm>
        <a:prstGeom xmlns:a="http://schemas.openxmlformats.org/drawingml/2006/main" prst="line">
          <a:avLst/>
        </a:prstGeom>
        <a:ln xmlns:a="http://schemas.openxmlformats.org/drawingml/2006/main" w="952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603250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483981</xdr:colOff>
      <xdr:row>5</xdr:row>
      <xdr:rowOff>120651</xdr:rowOff>
    </xdr:from>
    <xdr:to>
      <xdr:col>5</xdr:col>
      <xdr:colOff>534781</xdr:colOff>
      <xdr:row>20</xdr:row>
      <xdr:rowOff>53410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456045</xdr:colOff>
      <xdr:row>21</xdr:row>
      <xdr:rowOff>98137</xdr:rowOff>
    </xdr:from>
    <xdr:to>
      <xdr:col>5</xdr:col>
      <xdr:colOff>506845</xdr:colOff>
      <xdr:row>36</xdr:row>
      <xdr:rowOff>30896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0.29778</cdr:x>
      <cdr:y>0.03746</cdr:y>
    </cdr:from>
    <cdr:to>
      <cdr:x>0.29778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00406" y="68842"/>
          <a:ext cx="0" cy="136995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0.51719</cdr:x>
      <cdr:y>0.03834</cdr:y>
    </cdr:from>
    <cdr:to>
      <cdr:x>0.51719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563841" y="70460"/>
          <a:ext cx="0" cy="13699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0.73774</cdr:x>
      <cdr:y>0.04459</cdr:y>
    </cdr:from>
    <cdr:to>
      <cdr:x>0.73774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223639" y="83833"/>
          <a:ext cx="0" cy="137733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0.29778</cdr:x>
      <cdr:y>0.03746</cdr:y>
    </cdr:from>
    <cdr:to>
      <cdr:x>0.29778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00406" y="68842"/>
          <a:ext cx="0" cy="136995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0.51719</cdr:x>
      <cdr:y>0.03834</cdr:y>
    </cdr:from>
    <cdr:to>
      <cdr:x>0.51719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563841" y="70460"/>
          <a:ext cx="0" cy="13699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0.73961</cdr:x>
      <cdr:y>0.04459</cdr:y>
    </cdr:from>
    <cdr:to>
      <cdr:x>0.73961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236402" y="81946"/>
          <a:ext cx="0" cy="13463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461088</xdr:colOff>
      <xdr:row>6</xdr:row>
      <xdr:rowOff>118972</xdr:rowOff>
    </xdr:from>
    <xdr:to>
      <xdr:col>2</xdr:col>
      <xdr:colOff>282588</xdr:colOff>
      <xdr:row>21</xdr:row>
      <xdr:rowOff>116196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466078</xdr:colOff>
      <xdr:row>22</xdr:row>
      <xdr:rowOff>44388</xdr:rowOff>
    </xdr:from>
    <xdr:to>
      <xdr:col>2</xdr:col>
      <xdr:colOff>287578</xdr:colOff>
      <xdr:row>37</xdr:row>
      <xdr:rowOff>71205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0.29598</cdr:x>
      <cdr:y>0.05639</cdr:y>
    </cdr:from>
    <cdr:to>
      <cdr:x>0.29598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932581" y="110626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0.51941</cdr:x>
      <cdr:y>0.04895</cdr:y>
    </cdr:from>
    <cdr:to>
      <cdr:x>0.51941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636598" y="96030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0.74091</cdr:x>
      <cdr:y>0.05066</cdr:y>
    </cdr:from>
    <cdr:to>
      <cdr:x>0.74091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34501" y="99385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0.29598</cdr:x>
      <cdr:y>0.05639</cdr:y>
    </cdr:from>
    <cdr:to>
      <cdr:x>0.29598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932581" y="110626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0.51941</cdr:x>
      <cdr:y>0.04895</cdr:y>
    </cdr:from>
    <cdr:to>
      <cdr:x>0.51941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636598" y="96030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0.74091</cdr:x>
      <cdr:y>0.05066</cdr:y>
    </cdr:from>
    <cdr:to>
      <cdr:x>0.74091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34501" y="99385"/>
          <a:ext cx="0" cy="1340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120195</xdr:colOff>
      <xdr:row>6</xdr:row>
      <xdr:rowOff>161018</xdr:rowOff>
    </xdr:from>
    <xdr:to>
      <xdr:col>6</xdr:col>
      <xdr:colOff>322695</xdr:colOff>
      <xdr:row>17</xdr:row>
      <xdr:rowOff>93705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103186</xdr:colOff>
      <xdr:row>18</xdr:row>
      <xdr:rowOff>39687</xdr:rowOff>
    </xdr:from>
    <xdr:to>
      <xdr:col>6</xdr:col>
      <xdr:colOff>305686</xdr:colOff>
      <xdr:row>28</xdr:row>
      <xdr:rowOff>186687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23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383475</xdr:colOff>
      <xdr:row>41</xdr:row>
      <xdr:rowOff>19915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162000</xdr:colOff>
      <xdr:row>6</xdr:row>
      <xdr:rowOff>4343</xdr:rowOff>
    </xdr:from>
    <xdr:to>
      <xdr:col>6</xdr:col>
      <xdr:colOff>364500</xdr:colOff>
      <xdr:row>18</xdr:row>
      <xdr:rowOff>63718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216558</xdr:colOff>
      <xdr:row>19</xdr:row>
      <xdr:rowOff>20445</xdr:rowOff>
    </xdr:from>
    <xdr:to>
      <xdr:col>6</xdr:col>
      <xdr:colOff>419058</xdr:colOff>
      <xdr:row>31</xdr:row>
      <xdr:rowOff>182445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41980" y="108712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0.51754</cdr:x>
      <cdr:y>0.05883</cdr:y>
    </cdr:from>
    <cdr:to>
      <cdr:x>0.51754</cdr:x>
      <cdr:y>0.66832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658074" y="124281"/>
          <a:ext cx="0" cy="1287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0.30285</cdr:x>
      <cdr:y>0.04988</cdr:y>
    </cdr:from>
    <cdr:to>
      <cdr:x>0.30285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70263" y="105374"/>
          <a:ext cx="0" cy="1287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0.73078</cdr:x>
      <cdr:y>0.06231</cdr:y>
    </cdr:from>
    <cdr:to>
      <cdr:x>0.73078</cdr:x>
      <cdr:y>0.6718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41240" y="131633"/>
          <a:ext cx="0" cy="1287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172194</xdr:colOff>
      <xdr:row>6</xdr:row>
      <xdr:rowOff>261096</xdr:rowOff>
    </xdr:from>
    <xdr:to>
      <xdr:col>4</xdr:col>
      <xdr:colOff>128632</xdr:colOff>
      <xdr:row>16</xdr:row>
      <xdr:rowOff>111283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177036</xdr:colOff>
      <xdr:row>17</xdr:row>
      <xdr:rowOff>37476</xdr:rowOff>
    </xdr:from>
    <xdr:to>
      <xdr:col>4</xdr:col>
      <xdr:colOff>133474</xdr:colOff>
      <xdr:row>30</xdr:row>
      <xdr:rowOff>133726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0.51754</cdr:x>
      <cdr:y>0.05452</cdr:y>
    </cdr:from>
    <cdr:to>
      <cdr:x>0.51754</cdr:x>
      <cdr:y>0.66401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658074" y="114800"/>
          <a:ext cx="0" cy="1283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0.30144</cdr:x>
      <cdr:y>0.04988</cdr:y>
    </cdr:from>
    <cdr:to>
      <cdr:x>0.30144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65727" y="105026"/>
          <a:ext cx="0" cy="1283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0.72795</cdr:x>
      <cdr:y>0.04723</cdr:y>
    </cdr:from>
    <cdr:to>
      <cdr:x>0.72795</cdr:x>
      <cdr:y>0.65672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32168" y="99448"/>
          <a:ext cx="0" cy="1283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152228</xdr:colOff>
      <xdr:row>19</xdr:row>
      <xdr:rowOff>88311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0.94083</cdr:x>
      <cdr:y>0.82025</cdr:y>
    </cdr:from>
    <cdr:to>
      <cdr:x>0.98727</cdr:x>
      <cdr:y>0.88861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4542" y="1714501"/>
          <a:ext cx="1428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uk-UA" sz="1100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0.35311</cdr:x>
      <cdr:y>0.05032</cdr:y>
    </cdr:from>
    <cdr:to>
      <cdr:x>0.35311</cdr:x>
      <cdr:y>0.70684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08048" y="111454"/>
          <a:ext cx="0" cy="14540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93663</xdr:colOff>
      <xdr:row>20</xdr:row>
      <xdr:rowOff>26987</xdr:rowOff>
    </xdr:from>
    <xdr:to>
      <xdr:col>6</xdr:col>
      <xdr:colOff>139383</xdr:colOff>
      <xdr:row>31</xdr:row>
      <xdr:rowOff>55487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0.55022</cdr:x>
      <cdr:y>0.06029</cdr:y>
    </cdr:from>
    <cdr:to>
      <cdr:x>0.55022</cdr:x>
      <cdr:y>0.82658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744324" y="11613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0.31727</cdr:x>
      <cdr:y>0.05397</cdr:y>
    </cdr:from>
    <cdr:to>
      <cdr:x>0.31727</cdr:x>
      <cdr:y>0.82026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05834" y="103953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0.77527</cdr:x>
      <cdr:y>0.05468</cdr:y>
    </cdr:from>
    <cdr:to>
      <cdr:x>0.77527</cdr:x>
      <cdr:y>0.82097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57806" y="105323"/>
          <a:ext cx="0" cy="1476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0.55368</cdr:x>
      <cdr:y>0.05811</cdr:y>
    </cdr:from>
    <cdr:to>
      <cdr:x>0.55368</cdr:x>
      <cdr:y>0.82439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739481" y="111926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0.32395</cdr:x>
      <cdr:y>0.05565</cdr:y>
    </cdr:from>
    <cdr:to>
      <cdr:x>0.32395</cdr:x>
      <cdr:y>0.82193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17754" y="107191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0.78335</cdr:x>
      <cdr:y>0.05738</cdr:y>
    </cdr:from>
    <cdr:to>
      <cdr:x>0.78335</cdr:x>
      <cdr:y>0.82367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61030" y="11052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0.28949</cdr:x>
      <cdr:y>0.04758</cdr:y>
    </cdr:from>
    <cdr:to>
      <cdr:x>0.28949</cdr:x>
      <cdr:y>0.74249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888340" y="101060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0.51702</cdr:x>
      <cdr:y>0.0553</cdr:y>
    </cdr:from>
    <cdr:to>
      <cdr:x>0.51702</cdr:x>
      <cdr:y>0.75021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586537" y="117450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0.73548</cdr:x>
      <cdr:y>0.05595</cdr:y>
    </cdr:from>
    <cdr:to>
      <cdr:x>0.73548</cdr:x>
      <cdr:y>0.75086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256922" y="118832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0.28949</cdr:x>
      <cdr:y>0.05502</cdr:y>
    </cdr:from>
    <cdr:to>
      <cdr:x>0.28949</cdr:x>
      <cdr:y>0.74993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888340" y="117212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0.51184</cdr:x>
      <cdr:y>0.05903</cdr:y>
    </cdr:from>
    <cdr:to>
      <cdr:x>0.51184</cdr:x>
      <cdr:y>0.75394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570661" y="125755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0.73547</cdr:x>
      <cdr:y>0.04104</cdr:y>
    </cdr:from>
    <cdr:to>
      <cdr:x>0.73547</cdr:x>
      <cdr:y>0.73595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256902" y="87420"/>
          <a:ext cx="0" cy="14804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0.35463</cdr:x>
      <cdr:y>0.04693</cdr:y>
    </cdr:from>
    <cdr:to>
      <cdr:x>0.35463</cdr:x>
      <cdr:y>0.68026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113722" y="104136"/>
          <a:ext cx="0" cy="14053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0.31977</cdr:x>
      <cdr:y>0.0415</cdr:y>
    </cdr:from>
    <cdr:to>
      <cdr:x>0.31977</cdr:x>
      <cdr:y>0.7001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81249" y="96804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0.54711</cdr:x>
      <cdr:y>0.04949</cdr:y>
    </cdr:from>
    <cdr:to>
      <cdr:x>0.54711</cdr:x>
      <cdr:y>0.70809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678894" y="115436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0.77475</cdr:x>
      <cdr:y>0.04046</cdr:y>
    </cdr:from>
    <cdr:to>
      <cdr:x>0.77475</cdr:x>
      <cdr:y>0.69906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77418" y="94376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0.31459</cdr:x>
      <cdr:y>0.0449</cdr:y>
    </cdr:from>
    <cdr:to>
      <cdr:x>0.31459</cdr:x>
      <cdr:y>0.7035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65374" y="104742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0.54453</cdr:x>
      <cdr:y>0.04268</cdr:y>
    </cdr:from>
    <cdr:to>
      <cdr:x>0.54453</cdr:x>
      <cdr:y>0.70128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670956" y="99560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0.77475</cdr:x>
      <cdr:y>0.04727</cdr:y>
    </cdr:from>
    <cdr:to>
      <cdr:x>0.77475</cdr:x>
      <cdr:y>0.70587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77418" y="110251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0.52256</cdr:x>
      <cdr:y>0.05352</cdr:y>
    </cdr:from>
    <cdr:to>
      <cdr:x>0.52256</cdr:x>
      <cdr:y>0.73229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03547" y="110119"/>
          <a:ext cx="0" cy="13966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0.30346</cdr:x>
      <cdr:y>0.0502</cdr:y>
    </cdr:from>
    <cdr:to>
      <cdr:x>0.30346</cdr:x>
      <cdr:y>0.72898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31209" y="103296"/>
          <a:ext cx="0" cy="13966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0.73245</cdr:x>
      <cdr:y>0.05589</cdr:y>
    </cdr:from>
    <cdr:to>
      <cdr:x>0.73245</cdr:x>
      <cdr:y>0.73467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247624" y="115010"/>
          <a:ext cx="0" cy="13966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0.52256</cdr:x>
      <cdr:y>0.04592</cdr:y>
    </cdr:from>
    <cdr:to>
      <cdr:x>0.52256</cdr:x>
      <cdr:y>0.72469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03547" y="97396"/>
          <a:ext cx="0" cy="14397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0.31122</cdr:x>
      <cdr:y>0.05406</cdr:y>
    </cdr:from>
    <cdr:to>
      <cdr:x>0.31122</cdr:x>
      <cdr:y>0.73284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55021" y="114667"/>
          <a:ext cx="0" cy="14397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0.73245</cdr:x>
      <cdr:y>0.0449</cdr:y>
    </cdr:from>
    <cdr:to>
      <cdr:x>0.73245</cdr:x>
      <cdr:y>0.72368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247624" y="95236"/>
          <a:ext cx="0" cy="143976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17</xdr:row>
      <xdr:rowOff>93042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18</xdr:row>
      <xdr:rowOff>0</xdr:rowOff>
    </xdr:from>
    <xdr:to>
      <xdr:col>4</xdr:col>
      <xdr:colOff>146938</xdr:colOff>
      <xdr:row>32</xdr:row>
      <xdr:rowOff>45500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0.3497</cdr:x>
      <cdr:y>0.04921</cdr:y>
    </cdr:from>
    <cdr:to>
      <cdr:x>0.3497</cdr:x>
      <cdr:y>0.66642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099504" y="114811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S/Urgent/Beglova/&#1047;&#1074;&#1110;&#1090;&#1080;%20&#1050;&#1057;_1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тив 19(01)"/>
      <sheetName val="Цілі застави"/>
      <sheetName val="Строки_типи позич"/>
      <sheetName val="ОКС"/>
      <sheetName val="Депозити %"/>
      <sheetName val="активи пасиви"/>
      <sheetName val="Активи-пасиви кс"/>
      <sheetName val="Осн показ"/>
      <sheetName val="Приб_ звед"/>
      <sheetName val="приб збит кс"/>
    </sheetNames>
    <sheetDataSet>
      <sheetData sheetId="0"/>
      <sheetData sheetId="1"/>
      <sheetData sheetId="2">
        <row r="14">
          <cell r="B14">
            <v>5616.10808</v>
          </cell>
          <cell r="L14">
            <v>5882.0145199999997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0"/>
  <sheetViews>
    <sheetView showGridLines="0" tabSelected="1" zoomScale="120" zoomScaleNormal="120" workbookViewId="0"/>
  </sheetViews>
  <sheetFormatPr defaultRowHeight="14.4" x14ac:dyDescent="0.3"/>
  <cols>
    <col min="1" max="1" width="8.88671875" style="8" customWidth="1"/>
    <col min="2" max="2" width="75.44140625" style="8" customWidth="1"/>
    <col min="3" max="3" width="75.5546875" style="8" customWidth="1"/>
  </cols>
  <sheetData>
    <row r="1" spans="1:3" x14ac:dyDescent="0.3">
      <c r="B1" s="84" t="s">
        <v>146</v>
      </c>
      <c r="C1" s="84" t="s">
        <v>587</v>
      </c>
    </row>
    <row r="2" spans="1:3" x14ac:dyDescent="0.3">
      <c r="A2" s="85">
        <v>1</v>
      </c>
      <c r="B2" s="31" t="str">
        <f ca="1">INDIRECT(CONCATENATE("'",A2,"'!B1"))</f>
        <v>Структура активів фінансового сектору, млрд грн</v>
      </c>
      <c r="C2" s="31" t="str">
        <f ca="1">INDIRECT(CONCATENATE("'",A2,"'!B2"))</f>
        <v>Financial sector asset structure, UAH billions</v>
      </c>
    </row>
    <row r="3" spans="1:3" x14ac:dyDescent="0.3">
      <c r="A3" s="85">
        <v>2</v>
      </c>
      <c r="B3" s="31" t="str">
        <f t="shared" ref="B3:B49" ca="1" si="0">INDIRECT(CONCATENATE("'",A3,"'!B1"))</f>
        <v>Кількість надавачів фінансових послуг</v>
      </c>
      <c r="C3" s="31" t="str">
        <f t="shared" ref="C3:C49" ca="1" si="1">INDIRECT(CONCATENATE("'",A3,"'!B2"))</f>
        <v>Number of financial service providers</v>
      </c>
    </row>
    <row r="4" spans="1:3" x14ac:dyDescent="0.3">
      <c r="A4" s="85">
        <v>3</v>
      </c>
      <c r="B4" s="31" t="str">
        <f t="shared" ca="1" si="0"/>
        <v>Чистий фінансовий результат надавачів небанківських фінансових послуг, млн грн</v>
      </c>
      <c r="C4" s="31" t="str">
        <f t="shared" ca="1" si="1"/>
        <v>Net profit or loss of non-bank financial services providers, UAH millions</v>
      </c>
    </row>
    <row r="5" spans="1:3" x14ac:dyDescent="0.3">
      <c r="A5" s="85">
        <v>4</v>
      </c>
      <c r="B5" s="31" t="str">
        <f t="shared" ca="1" si="0"/>
        <v>Частка активів десяти найбільших установ у сегментах</v>
      </c>
      <c r="C5" s="31" t="str">
        <f t="shared" ca="1" si="1"/>
        <v>Share of assets of the TOP 10 institutions in the segments</v>
      </c>
    </row>
    <row r="6" spans="1:3" x14ac:dyDescent="0.3">
      <c r="A6" s="85">
        <v>5</v>
      </c>
      <c r="B6" s="31" t="str">
        <f t="shared" ca="1" si="0"/>
        <v>Обсяг активів страховиків життя та їхня кількість, млрд грн</v>
      </c>
      <c r="C6" s="31" t="str">
        <f t="shared" ca="1" si="1"/>
        <v>Number of life insurers and their assets, UAH billions</v>
      </c>
    </row>
    <row r="7" spans="1:3" x14ac:dyDescent="0.3">
      <c r="A7" s="85">
        <v>6</v>
      </c>
      <c r="B7" s="31" t="str">
        <f t="shared" ca="1" si="0"/>
        <v>Обсяг активів ризикових страховиків та їхня кількість, млрд грн</v>
      </c>
      <c r="C7" s="31" t="str">
        <f t="shared" ca="1" si="1"/>
        <v>Number of non-life insurers and their assets, UAH billions</v>
      </c>
    </row>
    <row r="8" spans="1:3" x14ac:dyDescent="0.3">
      <c r="A8" s="85">
        <v>7</v>
      </c>
      <c r="B8" s="31" t="str">
        <f t="shared" ca="1" si="0"/>
        <v>Структура активів та пасивів* страховиків життя</v>
      </c>
      <c r="C8" s="31" t="str">
        <f t="shared" ca="1" si="1"/>
        <v>Assets and liabilities* of life insurers</v>
      </c>
    </row>
    <row r="9" spans="1:3" x14ac:dyDescent="0.3">
      <c r="A9" s="85">
        <v>8</v>
      </c>
      <c r="B9" s="31" t="str">
        <f t="shared" ca="1" si="0"/>
        <v>Структура активів та пасивів* ризикових страховиків</v>
      </c>
      <c r="C9" s="31" t="str">
        <f t="shared" ca="1" si="1"/>
        <v>Assets and liabilities* of non-life insurers</v>
      </c>
    </row>
    <row r="10" spans="1:3" x14ac:dyDescent="0.3">
      <c r="A10" s="85">
        <v>9</v>
      </c>
      <c r="B10" s="31" t="str">
        <f t="shared" ca="1" si="0"/>
        <v>Структура прийнятних активів на покриття технічних резервів страховиків станом на 1 жовтня 2024 року, млрд грн</v>
      </c>
      <c r="C10" s="31" t="str">
        <f t="shared" ca="1" si="1"/>
        <v>Structure of assets eligible to cover insurers’ technical provisions as of 1 October 2024, UAH billions</v>
      </c>
    </row>
    <row r="11" spans="1:3" x14ac:dyDescent="0.3">
      <c r="A11" s="85">
        <v>10</v>
      </c>
      <c r="B11" s="31" t="str">
        <f t="shared" ca="1" si="0"/>
        <v>Премії та рівень виплат за видами страхування, млрд грн</v>
      </c>
      <c r="C11" s="31" t="str">
        <f t="shared" ca="1" si="1"/>
        <v xml:space="preserve">Premiums and ratios of claims paid by type of insurance, 
UAH billions
</v>
      </c>
    </row>
    <row r="12" spans="1:3" x14ac:dyDescent="0.3">
      <c r="A12" s="85">
        <v>11</v>
      </c>
      <c r="B12" s="31" t="str">
        <f t="shared" ca="1" si="0"/>
        <v>Премії, належні перестраховикам, рівень виплат та коефіцієнт утримання, млрд грн</v>
      </c>
      <c r="C12" s="31" t="str">
        <f t="shared" ca="1" si="1"/>
        <v>Premiums due to reinsurers, ratio of claims paid, and retention ratio, UAH billions</v>
      </c>
    </row>
    <row r="13" spans="1:3" x14ac:dyDescent="0.3">
      <c r="A13" s="85">
        <v>12</v>
      </c>
      <c r="B13" s="31" t="str">
        <f t="shared" ca="1" si="0"/>
        <v>Страхові премії та виплати за найпоширенішими лініями бізнесу за січень - вересень 2024 року, млрд грн</v>
      </c>
      <c r="C13" s="31" t="str">
        <f t="shared" ca="1" si="1"/>
        <v>Insurance premiums and claims paid by most common business lines in Q1-Q3 2024, UAH billions</v>
      </c>
    </row>
    <row r="14" spans="1:3" x14ac:dyDescent="0.3">
      <c r="A14" s="85">
        <v>13</v>
      </c>
      <c r="B14" s="31" t="str">
        <f t="shared" ca="1" si="0"/>
        <v>Страхові премії за найбільшими лініями бізнесу, І квартал 2021 року = 100%</v>
      </c>
      <c r="C14" s="31" t="str">
        <f t="shared" ca="1" si="1"/>
        <v>Insurance premiums by insurers’ largest business lines, Q1 2021 = 100%</v>
      </c>
    </row>
    <row r="15" spans="1:3" x14ac:dyDescent="0.3">
      <c r="A15" s="85">
        <v>14</v>
      </c>
      <c r="B15" s="31" t="str">
        <f t="shared" ca="1" si="0"/>
        <v>Структура страхових премій за основними лініями бізнесу, млрд грн</v>
      </c>
      <c r="C15" s="31" t="str">
        <f t="shared" ca="1" si="1"/>
        <v>Structure of insurance premiums by main lines of insurance business, UAH billions</v>
      </c>
    </row>
    <row r="16" spans="1:3" x14ac:dyDescent="0.3">
      <c r="A16" s="85">
        <v>15</v>
      </c>
      <c r="B16" s="31" t="str">
        <f t="shared" ca="1" si="0"/>
        <v>Валові страхові премії за видами страхування (без вхідного перестрахування), І квартал 2021 року = 100%</v>
      </c>
      <c r="C16" s="31" t="str">
        <f t="shared" ca="1" si="1"/>
        <v>Gross insurance premiums by type of insurance (excluding inward reinsurance), Q1 2021 = 100%</v>
      </c>
    </row>
    <row r="17" spans="1:3" x14ac:dyDescent="0.3">
      <c r="A17" s="85">
        <v>16</v>
      </c>
      <c r="B17" s="31" t="str">
        <f t="shared" ca="1" si="0"/>
        <v>Премії з ризикового страхування в розрізі типів страхувальників, І квартал 2021 року = 100%</v>
      </c>
      <c r="C17" s="31" t="str">
        <f t="shared" ca="1" si="1"/>
        <v>Non-life insurance premiums by type of policyholder, Q1 2021 = 100%</v>
      </c>
    </row>
    <row r="18" spans="1:3" x14ac:dyDescent="0.3">
      <c r="A18" s="85">
        <v>17</v>
      </c>
      <c r="B18" s="31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18" s="31" t="str">
        <f t="shared" ca="1" si="1"/>
        <v>Cumulative profit or loss and performance indicators of non-life insurers on a net basis, UAH billions</v>
      </c>
    </row>
    <row r="19" spans="1:3" x14ac:dyDescent="0.3">
      <c r="A19" s="85">
        <v>18</v>
      </c>
      <c r="B19" s="31" t="str">
        <f t="shared" ca="1" si="0"/>
        <v>Показники діяльності ризикових страховиків у нетто-вимірі</v>
      </c>
      <c r="C19" s="31" t="str">
        <f t="shared" ca="1" si="1"/>
        <v>Performance indicators of non-life insurers on a net basis</v>
      </c>
    </row>
    <row r="20" spans="1:3" x14ac:dyDescent="0.3">
      <c r="A20" s="85">
        <v>19</v>
      </c>
      <c r="B20" s="31" t="str">
        <f t="shared" ca="1" si="0"/>
        <v>Коефіцієнти резервування ризикового страхування</v>
      </c>
      <c r="C20" s="31" t="str">
        <f t="shared" ca="1" si="1"/>
        <v>Loss reserve ratios of non-life insurance</v>
      </c>
    </row>
    <row r="21" spans="1:3" x14ac:dyDescent="0.3">
      <c r="A21" s="85">
        <v>20</v>
      </c>
      <c r="B21" s="31" t="str">
        <f t="shared" ca="1" si="0"/>
        <v>Розподіл страховиків за рентабельністю активів</v>
      </c>
      <c r="C21" s="31" t="str">
        <f t="shared" ca="1" si="1"/>
        <v>Distribution of insurers by return on assets</v>
      </c>
    </row>
    <row r="22" spans="1:3" x14ac:dyDescent="0.3">
      <c r="A22" s="85">
        <v>21</v>
      </c>
      <c r="B22" s="31" t="str">
        <f t="shared" ca="1" si="0"/>
        <v>Фінансовий результат страховиків життя наростаючим підсумком, млрд грн</v>
      </c>
      <c r="C22" s="31" t="str">
        <f t="shared" ca="1" si="1"/>
        <v>Financial performance of life insurers on a cumulative basis, UAH billions</v>
      </c>
    </row>
    <row r="23" spans="1:3" x14ac:dyDescent="0.3">
      <c r="A23" s="85">
        <v>22</v>
      </c>
      <c r="B23" s="31" t="str">
        <f t="shared" ca="1" si="0"/>
        <v>Фінансовий результат наростаючим підсумком і прибутковість ризикових страховиків, млрд грн</v>
      </c>
      <c r="C23" s="31" t="str">
        <f t="shared" ca="1" si="1"/>
        <v>Financial performance of non-life insurers on a cumulative basis, UAH billions</v>
      </c>
    </row>
    <row r="24" spans="1:3" x14ac:dyDescent="0.3">
      <c r="A24" s="85">
        <v>23</v>
      </c>
      <c r="B24" s="31" t="str">
        <f t="shared" ca="1" si="0"/>
        <v>Розподіл кількості і розміру активів страховиків* за співвідношенням прийнятного капіталу для виконання SCR та SCR на 1 жовтня 2024 року</v>
      </c>
      <c r="C24" s="31" t="str">
        <f t="shared" ca="1" si="1"/>
        <v>Distribution of number of insurers and their assets size* by proportion of capital eligible to meet the SCR, and the SCR as of 1 October 2024</v>
      </c>
    </row>
    <row r="25" spans="1:3" x14ac:dyDescent="0.3">
      <c r="A25" s="85">
        <v>24</v>
      </c>
      <c r="B25" s="31" t="str">
        <f t="shared" ca="1" si="0"/>
        <v>Розподіл кількості і розміру активів страховиків* за співвідношенням прийнятного капіталу для виконання MCR та MCR на 1 жовтня 2024 року</v>
      </c>
      <c r="C25" s="31" t="str">
        <f t="shared" ca="1" si="1"/>
        <v>Distribution of number of insurers and their assets size* by proportion of capital eligible to meet the MCR, and the MCR as of 1 October 2024</v>
      </c>
    </row>
    <row r="26" spans="1:3" x14ac:dyDescent="0.3">
      <c r="A26" s="85">
        <v>25</v>
      </c>
      <c r="B26" s="31" t="str">
        <f t="shared" ca="1" si="0"/>
        <v>Загальні активи кредитних спілок (КС) , млрд грн</v>
      </c>
      <c r="C26" s="31" t="str">
        <f t="shared" ca="1" si="1"/>
        <v>Total assets of credit unions (CU) , UAH billions</v>
      </c>
    </row>
    <row r="27" spans="1:3" x14ac:dyDescent="0.3">
      <c r="A27" s="85">
        <v>26</v>
      </c>
      <c r="B27" s="31" t="str">
        <f t="shared" ca="1" si="0"/>
        <v>Структура основної суми заборгованості за кредитами членів кредитних спілок, млрд грн</v>
      </c>
      <c r="C27" s="31" t="str">
        <f t="shared" ca="1" si="1"/>
        <v>Breakdown of outstanding loans principal due from credit union members, UAH billions</v>
      </c>
    </row>
    <row r="28" spans="1:3" x14ac:dyDescent="0.3">
      <c r="A28" s="85">
        <v>27</v>
      </c>
      <c r="B28" s="31" t="str">
        <f t="shared" ca="1" si="0"/>
        <v>Структура активів та пасивів кредитних спілок</v>
      </c>
      <c r="C28" s="31" t="str">
        <f t="shared" ca="1" si="1"/>
        <v>Assets and liabilities of credit unions</v>
      </c>
    </row>
    <row r="29" spans="1:3" x14ac:dyDescent="0.3">
      <c r="A29" s="85">
        <v>28</v>
      </c>
      <c r="B29" s="31" t="str">
        <f t="shared" ca="1" si="0"/>
        <v>Середні процентні ставки за непогашеними кредитами та депозитами членів КС</v>
      </c>
      <c r="C29" s="31" t="str">
        <f t="shared" ca="1" si="1"/>
        <v>Average interest rates on outstanding loans and deposits of credit union members</v>
      </c>
    </row>
    <row r="30" spans="1:3" x14ac:dyDescent="0.3">
      <c r="A30" s="85">
        <v>29</v>
      </c>
      <c r="B30" s="31" t="str">
        <f t="shared" ca="1" si="0"/>
        <v>Операційна ефективність діяльності кредитних спілок (наростаючим підсумком)</v>
      </c>
      <c r="C30" s="31" t="str">
        <f t="shared" ca="1" si="1"/>
        <v>Operational efficiency of credit unions (on a cumulative basis), UAH millions</v>
      </c>
    </row>
    <row r="31" spans="1:3" x14ac:dyDescent="0.3">
      <c r="A31" s="85">
        <v>30</v>
      </c>
      <c r="B31" s="31" t="str">
        <f t="shared" ca="1" si="0"/>
        <v>Розподіл нормативів достатності основного капіталу за часткою активів кредитних спілок</v>
      </c>
      <c r="C31" s="31" t="str">
        <f t="shared" ca="1" si="1"/>
        <v>Distribution of core capital adequacy ratios by share of credit unions’ assets</v>
      </c>
    </row>
    <row r="32" spans="1:3" x14ac:dyDescent="0.3">
      <c r="A32" s="85">
        <v>31</v>
      </c>
      <c r="B32" s="31" t="str">
        <f t="shared" ca="1" si="0"/>
        <v>Структура активів фінансових компаній, млрд грн</v>
      </c>
      <c r="C32" s="31" t="str">
        <f t="shared" ca="1" si="1"/>
        <v>Finance companies’ asset structure, UAH billions</v>
      </c>
    </row>
    <row r="33" spans="1:3" x14ac:dyDescent="0.3">
      <c r="A33" s="85">
        <v>32</v>
      </c>
      <c r="B33" s="31" t="str">
        <f t="shared" ca="1" si="0"/>
        <v>Структура зобов’язань фінансових компаній, млрд грн</v>
      </c>
      <c r="C33" s="31" t="str">
        <f t="shared" ca="1" si="1"/>
        <v>Composition of finance companies’ equity and liabilities, UAH billions</v>
      </c>
    </row>
    <row r="34" spans="1:3" x14ac:dyDescent="0.3">
      <c r="A34" s="85">
        <v>33</v>
      </c>
      <c r="B34" s="31" t="str">
        <f t="shared" ca="1" si="0"/>
        <v>Обсяги наданих фінансових послуг фінансовими компаніями за видами послуг (за квартал), млрд грн</v>
      </c>
      <c r="C34" s="31" t="str">
        <f t="shared" ca="1" si="1"/>
        <v>Financial services provided by finance companies, by type of service (quarterly data), UAH billions</v>
      </c>
    </row>
    <row r="35" spans="1:3" x14ac:dyDescent="0.3">
      <c r="A35" s="85">
        <v>34</v>
      </c>
      <c r="B35" s="31" t="str">
        <f t="shared" ca="1" si="0"/>
        <v>Обсяги наданих фінансових послуг фінансовими компаніями за видами послуг, ІV кв. 2021 = 100%</v>
      </c>
      <c r="C35" s="31" t="str">
        <f t="shared" ca="1" si="1"/>
        <v>Financial services provided by finance companies, by type of service (quarterly data), Q4 2021 = 100%</v>
      </c>
    </row>
    <row r="36" spans="1:3" x14ac:dyDescent="0.3">
      <c r="A36" s="85">
        <v>35</v>
      </c>
      <c r="B36" s="31" t="str">
        <f t="shared" ca="1" si="0"/>
        <v xml:space="preserve">Обсяг заборгованості за договорами з надання коштів у позику, на кінець періоду, млрд грн </v>
      </c>
      <c r="C36" s="31" t="str">
        <f t="shared" ca="1" si="1"/>
        <v>Amount of outstanding loans, end of the period, UAH billions</v>
      </c>
    </row>
    <row r="37" spans="1:3" x14ac:dyDescent="0.3">
      <c r="A37" s="85">
        <v>36</v>
      </c>
      <c r="B37" s="31" t="str">
        <f t="shared" ca="1" si="0"/>
        <v>Обсяг наданих протягом кварталу кредитів фінансовими компаніями за видами позичальників, млрд грн</v>
      </c>
      <c r="C37" s="31" t="str">
        <f t="shared" ca="1" si="1"/>
        <v>Loans issued during quarter by financial companies, by borrower category, UAH billions</v>
      </c>
    </row>
    <row r="38" spans="1:3" x14ac:dyDescent="0.3">
      <c r="A38" s="85">
        <v>37</v>
      </c>
      <c r="B38" s="31" t="str">
        <f t="shared" ca="1" si="0"/>
        <v>Частки кредитних угод фінансових компаній, укладених упродовж кварталу, за способом укладення</v>
      </c>
      <c r="C38" s="31" t="str">
        <f t="shared" ca="1" si="1"/>
        <v>Shares of finance companies’ loan agreements concluded during the quarter, by way of conclusion</v>
      </c>
    </row>
    <row r="39" spans="1:3" x14ac:dyDescent="0.3">
      <c r="A39" s="85">
        <v>38</v>
      </c>
      <c r="B39" s="31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9" s="31" t="str">
        <f t="shared" ca="1" si="1"/>
        <v>Breakdown of loans issued during quarter, by financial companies by maturity and client’s type</v>
      </c>
    </row>
    <row r="40" spans="1:3" x14ac:dyDescent="0.3">
      <c r="A40" s="85">
        <v>39</v>
      </c>
      <c r="B40" s="31" t="str">
        <f t="shared" ca="1" si="0"/>
        <v>Обсяг та кількість договорів факторингу*</v>
      </c>
      <c r="C40" s="31" t="str">
        <f t="shared" ca="1" si="1"/>
        <v>Volume and number of factoring agreements</v>
      </c>
    </row>
    <row r="41" spans="1:3" x14ac:dyDescent="0.3">
      <c r="A41" s="85">
        <v>40</v>
      </c>
      <c r="B41" s="31" t="str">
        <f t="shared" ca="1" si="0"/>
        <v>Обсяг та кількість договорів фінансового лізингу*</v>
      </c>
      <c r="C41" s="31" t="str">
        <f t="shared" ca="1" si="1"/>
        <v>Volume and number of financial leasing agreements</v>
      </c>
    </row>
    <row r="42" spans="1:3" x14ac:dyDescent="0.3">
      <c r="A42" s="85">
        <v>41</v>
      </c>
      <c r="B42" s="31" t="str">
        <f t="shared" ca="1" si="0"/>
        <v>Фінансовий результат фінансових компаній наростаючим підсумком, млрд грн</v>
      </c>
      <c r="C42" s="31" t="str">
        <f t="shared" ca="1" si="1"/>
        <v>Financial performance of finance companies on cumulative basis, UAH billions</v>
      </c>
    </row>
    <row r="43" spans="1:3" x14ac:dyDescent="0.3">
      <c r="A43" s="85">
        <v>42</v>
      </c>
      <c r="B43" s="31" t="str">
        <f t="shared" ca="1" si="0"/>
        <v>Фінансовий результат (наростаючим підсумком) та показники рентабельності фінансових компаній</v>
      </c>
      <c r="C43" s="31" t="str">
        <f t="shared" ca="1" si="1"/>
        <v>Financial performance of finance companies (on cumulative basis) and their return ratios</v>
      </c>
    </row>
    <row r="44" spans="1:3" x14ac:dyDescent="0.3">
      <c r="A44" s="85">
        <v>43</v>
      </c>
      <c r="B44" s="31" t="str">
        <f t="shared" ca="1" si="0"/>
        <v>Структура активів ломбардів, млрд грн</v>
      </c>
      <c r="C44" s="31" t="str">
        <f t="shared" ca="1" si="1"/>
        <v>Pawnshop’s assets, UAH billions</v>
      </c>
    </row>
    <row r="45" spans="1:3" x14ac:dyDescent="0.3">
      <c r="A45" s="85">
        <v>44</v>
      </c>
      <c r="B45" s="31" t="str">
        <f t="shared" ca="1" si="0"/>
        <v>Структура пасивів ломбардів, млрд грн</v>
      </c>
      <c r="C45" s="31" t="str">
        <f t="shared" ca="1" si="1"/>
        <v>Pawnshops’ liabilities and equity, UAH billions</v>
      </c>
    </row>
    <row r="46" spans="1:3" x14ac:dyDescent="0.3">
      <c r="A46" s="85">
        <v>45</v>
      </c>
      <c r="B46" s="31" t="str">
        <f t="shared" ca="1" si="0"/>
        <v>Обсяг наданих кредитів ломбардами (за квартал) та рівень покриття заставою</v>
      </c>
      <c r="C46" s="31" t="str">
        <f t="shared" ca="1" si="1"/>
        <v>Amount of loans issued by pawnshops during the quarter and collateral coverage ratio</v>
      </c>
    </row>
    <row r="47" spans="1:3" x14ac:dyDescent="0.3">
      <c r="A47" s="85">
        <v>46</v>
      </c>
      <c r="B47" s="31" t="str">
        <f t="shared" ca="1" si="0"/>
        <v>Структура обсягу наданих кредитів ломбардами за видами застави</v>
      </c>
      <c r="C47" s="31" t="str">
        <f t="shared" ca="1" si="1"/>
        <v>Pawnshop’s loan portfolio structure by type of collateral</v>
      </c>
    </row>
    <row r="48" spans="1:3" x14ac:dyDescent="0.3">
      <c r="A48" s="85">
        <v>47</v>
      </c>
      <c r="B48" s="31" t="str">
        <f t="shared" ca="1" si="0"/>
        <v>Структура доходів та витрат ломбардів, млрд грн</v>
      </c>
      <c r="C48" s="31" t="str">
        <f t="shared" ca="1" si="1"/>
        <v>Structure of income and expenses of pawnshops, UAH billions</v>
      </c>
    </row>
    <row r="49" spans="1:3" x14ac:dyDescent="0.3">
      <c r="A49" s="85">
        <v>48</v>
      </c>
      <c r="B49" s="31" t="str">
        <f t="shared" ca="1" si="0"/>
        <v>Показники фінансової діяльності ломбардів</v>
      </c>
      <c r="C49" s="31" t="str">
        <f t="shared" ca="1" si="1"/>
        <v>Financial performance indicators of pawnshops</v>
      </c>
    </row>
    <row r="50" spans="1:3" x14ac:dyDescent="0.3">
      <c r="A50" s="86" t="s">
        <v>147</v>
      </c>
      <c r="B50" s="8" t="s">
        <v>148</v>
      </c>
      <c r="C50" s="8" t="s">
        <v>149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0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showGridLines="0" zoomScale="120" zoomScaleNormal="120" workbookViewId="0">
      <selection activeCell="I1" sqref="I1:L1"/>
    </sheetView>
  </sheetViews>
  <sheetFormatPr defaultColWidth="8.88671875" defaultRowHeight="14.4" x14ac:dyDescent="0.3"/>
  <cols>
    <col min="1" max="1" width="7.88671875" style="189" customWidth="1"/>
    <col min="2" max="2" width="16.6640625" style="189" customWidth="1"/>
    <col min="3" max="4" width="11.109375" style="189" customWidth="1"/>
    <col min="5" max="5" width="5.33203125" style="189" customWidth="1"/>
    <col min="6" max="6" width="2.6640625" style="189" customWidth="1"/>
    <col min="7" max="7" width="19.88671875" style="189" customWidth="1"/>
    <col min="8" max="8" width="19.33203125" style="189" bestFit="1" customWidth="1"/>
    <col min="9" max="11" width="10.88671875" style="189" customWidth="1"/>
    <col min="12" max="12" width="10.6640625" style="189" customWidth="1"/>
    <col min="13" max="14" width="10.88671875" style="189" customWidth="1"/>
    <col min="15" max="16" width="8.6640625" style="189" customWidth="1"/>
    <col min="17" max="18" width="10.44140625" style="189" customWidth="1"/>
    <col min="19" max="19" width="11.33203125" style="189" customWidth="1"/>
    <col min="20" max="26" width="8.88671875" style="189"/>
    <col min="27" max="28" width="10.109375" style="189" customWidth="1"/>
    <col min="29" max="35" width="8.88671875" style="189"/>
    <col min="36" max="36" width="18.109375" style="189" customWidth="1"/>
    <col min="37" max="16384" width="8.88671875" style="189"/>
  </cols>
  <sheetData>
    <row r="1" spans="1:36" x14ac:dyDescent="0.3">
      <c r="A1" s="2" t="s">
        <v>49</v>
      </c>
      <c r="B1" s="51" t="s">
        <v>341</v>
      </c>
      <c r="C1" s="2"/>
      <c r="D1" s="2"/>
      <c r="E1" s="2"/>
      <c r="F1" s="2"/>
      <c r="I1" s="576" t="s">
        <v>51</v>
      </c>
      <c r="J1" s="577"/>
      <c r="K1" s="577"/>
      <c r="L1" s="577"/>
      <c r="M1" s="190"/>
    </row>
    <row r="2" spans="1:36" x14ac:dyDescent="0.3">
      <c r="A2" s="2" t="s">
        <v>52</v>
      </c>
      <c r="B2" s="51" t="s">
        <v>342</v>
      </c>
      <c r="C2" s="2"/>
      <c r="D2" s="2"/>
      <c r="E2" s="2"/>
      <c r="F2" s="2"/>
      <c r="G2" s="191"/>
      <c r="H2" s="191"/>
    </row>
    <row r="3" spans="1:36" x14ac:dyDescent="0.3">
      <c r="A3" s="3" t="s">
        <v>53</v>
      </c>
      <c r="B3" s="3" t="s">
        <v>54</v>
      </c>
      <c r="C3" s="3"/>
      <c r="D3" s="3"/>
      <c r="E3" s="3"/>
      <c r="F3" s="3"/>
      <c r="G3" s="191"/>
      <c r="H3" s="191"/>
    </row>
    <row r="4" spans="1:36" x14ac:dyDescent="0.3">
      <c r="A4" s="3" t="s">
        <v>55</v>
      </c>
      <c r="B4" s="3" t="s">
        <v>56</v>
      </c>
      <c r="C4" s="3"/>
      <c r="D4" s="3"/>
      <c r="E4" s="3"/>
      <c r="F4" s="3"/>
      <c r="G4" s="191"/>
      <c r="H4" s="191"/>
    </row>
    <row r="5" spans="1:36" x14ac:dyDescent="0.3">
      <c r="A5" s="4" t="s">
        <v>57</v>
      </c>
      <c r="B5" s="4" t="s">
        <v>343</v>
      </c>
      <c r="C5" s="4"/>
      <c r="D5" s="4"/>
      <c r="E5" s="4"/>
      <c r="F5" s="4"/>
      <c r="G5" s="192"/>
      <c r="H5" s="191"/>
    </row>
    <row r="6" spans="1:36" x14ac:dyDescent="0.3">
      <c r="A6" s="4" t="s">
        <v>58</v>
      </c>
      <c r="B6" s="4"/>
      <c r="C6" s="4"/>
      <c r="D6" s="4"/>
      <c r="E6" s="4"/>
      <c r="F6" s="4"/>
      <c r="G6" s="192"/>
      <c r="H6" s="191"/>
      <c r="I6" s="193" t="s">
        <v>344</v>
      </c>
      <c r="J6" s="193" t="s">
        <v>345</v>
      </c>
      <c r="L6" s="193"/>
    </row>
    <row r="7" spans="1:36" x14ac:dyDescent="0.3">
      <c r="I7" s="193" t="s">
        <v>203</v>
      </c>
      <c r="J7" s="193" t="s">
        <v>204</v>
      </c>
      <c r="L7" s="193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</row>
    <row r="8" spans="1:36" x14ac:dyDescent="0.3">
      <c r="G8" s="114" t="s">
        <v>346</v>
      </c>
      <c r="H8" s="114" t="s">
        <v>347</v>
      </c>
      <c r="I8" s="194">
        <v>12.14</v>
      </c>
      <c r="J8" s="194">
        <v>14.08</v>
      </c>
      <c r="K8" s="195">
        <v>0.53259999999999996</v>
      </c>
      <c r="L8" s="195">
        <v>0.3669</v>
      </c>
      <c r="M8" s="195">
        <v>0.51270000000000004</v>
      </c>
      <c r="N8" s="29"/>
      <c r="O8" s="29"/>
      <c r="P8" s="29"/>
      <c r="Q8" s="196"/>
      <c r="R8" s="197"/>
      <c r="S8" s="198"/>
      <c r="T8" s="197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</row>
    <row r="9" spans="1:36" x14ac:dyDescent="0.3">
      <c r="G9" s="114" t="s">
        <v>322</v>
      </c>
      <c r="H9" s="114" t="s">
        <v>323</v>
      </c>
      <c r="I9" s="194">
        <v>0.55000000000000004</v>
      </c>
      <c r="J9" s="194">
        <v>1.68</v>
      </c>
      <c r="K9" s="195">
        <v>2.4199999999999999E-2</v>
      </c>
      <c r="L9" s="195">
        <v>4.3700000000000003E-2</v>
      </c>
      <c r="M9" s="195">
        <v>0.3644</v>
      </c>
      <c r="N9" s="29"/>
      <c r="O9" s="29"/>
      <c r="P9" s="29"/>
      <c r="Q9" s="196"/>
      <c r="R9" s="197"/>
      <c r="S9" s="198"/>
      <c r="T9" s="197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</row>
    <row r="10" spans="1:36" x14ac:dyDescent="0.3">
      <c r="C10" s="114"/>
      <c r="G10" s="114" t="s">
        <v>348</v>
      </c>
      <c r="H10" s="114" t="s">
        <v>349</v>
      </c>
      <c r="I10" s="194">
        <v>9.6300000000000008</v>
      </c>
      <c r="J10" s="194">
        <v>11.31</v>
      </c>
      <c r="K10" s="195">
        <v>0.42230000000000001</v>
      </c>
      <c r="L10" s="195">
        <v>0.29470000000000002</v>
      </c>
      <c r="M10" s="195"/>
      <c r="N10" s="29"/>
      <c r="O10" s="29"/>
      <c r="P10" s="29"/>
      <c r="Q10" s="196"/>
      <c r="R10" s="197"/>
      <c r="S10" s="198"/>
      <c r="T10" s="197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</row>
    <row r="11" spans="1:36" x14ac:dyDescent="0.3">
      <c r="C11" s="114"/>
      <c r="G11" s="114" t="s">
        <v>326</v>
      </c>
      <c r="H11" s="114" t="s">
        <v>350</v>
      </c>
      <c r="I11" s="194">
        <v>-0.2</v>
      </c>
      <c r="J11" s="194">
        <v>4.4800000000000004</v>
      </c>
      <c r="K11" s="195">
        <v>-8.6999999999999994E-3</v>
      </c>
      <c r="L11" s="195">
        <v>0.1168</v>
      </c>
      <c r="M11" s="195"/>
      <c r="N11" s="29"/>
      <c r="O11" s="29"/>
      <c r="P11" s="29"/>
      <c r="Q11" s="196"/>
      <c r="R11" s="197"/>
      <c r="S11" s="197"/>
      <c r="T11" s="197"/>
    </row>
    <row r="12" spans="1:36" x14ac:dyDescent="0.3">
      <c r="G12" s="114" t="s">
        <v>351</v>
      </c>
      <c r="H12" s="114" t="s">
        <v>352</v>
      </c>
      <c r="I12" s="194">
        <v>0</v>
      </c>
      <c r="J12" s="194">
        <v>6.47</v>
      </c>
      <c r="K12" s="195">
        <v>0</v>
      </c>
      <c r="L12" s="195">
        <v>0.16869999999999999</v>
      </c>
      <c r="M12" s="195"/>
      <c r="N12" s="29"/>
      <c r="O12" s="29"/>
      <c r="P12" s="29"/>
      <c r="Q12" s="196"/>
      <c r="R12" s="197"/>
      <c r="S12" s="197"/>
      <c r="T12" s="197"/>
    </row>
    <row r="13" spans="1:36" x14ac:dyDescent="0.3">
      <c r="G13" s="114" t="s">
        <v>99</v>
      </c>
      <c r="H13" s="114" t="s">
        <v>353</v>
      </c>
      <c r="I13" s="194">
        <v>0.67</v>
      </c>
      <c r="J13" s="194">
        <v>0.36</v>
      </c>
      <c r="K13" s="195">
        <v>2.9600000000000001E-2</v>
      </c>
      <c r="L13" s="195">
        <v>9.2999999999999992E-3</v>
      </c>
      <c r="M13" s="195"/>
      <c r="N13" s="29"/>
      <c r="O13" s="29"/>
      <c r="P13" s="29"/>
      <c r="Q13" s="196"/>
      <c r="R13" s="197"/>
      <c r="S13" s="197"/>
      <c r="T13" s="197"/>
    </row>
    <row r="14" spans="1:36" x14ac:dyDescent="0.3">
      <c r="H14" s="114"/>
      <c r="I14" s="199"/>
      <c r="J14" s="199"/>
      <c r="K14" s="199"/>
      <c r="L14" s="199"/>
      <c r="M14" s="195"/>
      <c r="N14" s="29"/>
      <c r="O14" s="29"/>
      <c r="P14" s="29"/>
      <c r="Q14" s="196"/>
      <c r="R14" s="197"/>
      <c r="S14" s="197"/>
      <c r="T14" s="197"/>
    </row>
    <row r="15" spans="1:36" x14ac:dyDescent="0.3">
      <c r="H15" s="114"/>
      <c r="I15" s="199"/>
      <c r="J15" s="199"/>
      <c r="K15" s="199"/>
      <c r="L15" s="199"/>
      <c r="M15" s="195"/>
      <c r="N15" s="29"/>
      <c r="O15" s="29"/>
      <c r="P15" s="29"/>
      <c r="Q15" s="196"/>
      <c r="R15" s="197"/>
      <c r="S15" s="197"/>
      <c r="T15" s="197"/>
    </row>
    <row r="16" spans="1:36" x14ac:dyDescent="0.3">
      <c r="G16" s="15"/>
      <c r="I16" s="199"/>
      <c r="J16" s="199"/>
      <c r="K16" s="199"/>
      <c r="L16" s="199"/>
      <c r="M16" s="200"/>
      <c r="N16" s="196"/>
      <c r="O16" s="196"/>
      <c r="P16" s="196"/>
      <c r="Q16" s="196"/>
      <c r="R16" s="197"/>
      <c r="S16" s="197"/>
      <c r="T16" s="197"/>
    </row>
    <row r="17" spans="7:20" x14ac:dyDescent="0.3">
      <c r="G17" s="15"/>
      <c r="I17" s="199"/>
      <c r="J17" s="199"/>
      <c r="K17" s="199"/>
      <c r="L17" s="199"/>
      <c r="M17" s="200"/>
      <c r="N17" s="196"/>
      <c r="O17" s="196"/>
      <c r="P17" s="196"/>
      <c r="Q17" s="196"/>
      <c r="R17" s="197"/>
      <c r="S17" s="197"/>
      <c r="T17" s="197"/>
    </row>
    <row r="18" spans="7:20" x14ac:dyDescent="0.3">
      <c r="G18" s="15"/>
      <c r="I18" s="199"/>
      <c r="J18" s="199"/>
      <c r="K18" s="199"/>
      <c r="L18" s="199"/>
      <c r="M18" s="200"/>
      <c r="N18" s="196"/>
      <c r="O18" s="196"/>
      <c r="P18" s="196"/>
      <c r="Q18" s="196"/>
      <c r="R18" s="197"/>
      <c r="S18" s="197"/>
      <c r="T18" s="197"/>
    </row>
    <row r="19" spans="7:20" x14ac:dyDescent="0.3">
      <c r="G19" s="15"/>
      <c r="I19" s="199"/>
      <c r="J19" s="199"/>
      <c r="K19" s="199"/>
      <c r="L19" s="199"/>
      <c r="M19" s="200"/>
      <c r="N19" s="196"/>
      <c r="O19" s="196"/>
      <c r="P19" s="196"/>
      <c r="Q19" s="196"/>
      <c r="R19" s="197"/>
      <c r="S19" s="197"/>
      <c r="T19" s="197"/>
    </row>
    <row r="20" spans="7:20" x14ac:dyDescent="0.3">
      <c r="G20" s="15"/>
      <c r="I20" s="29"/>
      <c r="J20" s="29"/>
      <c r="K20" s="29"/>
      <c r="L20" s="29"/>
      <c r="M20" s="200"/>
      <c r="N20" s="196"/>
      <c r="O20" s="196"/>
      <c r="P20" s="196"/>
      <c r="Q20" s="196"/>
      <c r="R20" s="197"/>
      <c r="S20" s="197"/>
      <c r="T20" s="197"/>
    </row>
    <row r="21" spans="7:20" x14ac:dyDescent="0.3">
      <c r="G21" s="15"/>
      <c r="I21" s="29"/>
      <c r="J21" s="29"/>
      <c r="K21" s="29"/>
      <c r="L21" s="29"/>
      <c r="M21" s="200"/>
      <c r="N21" s="196"/>
      <c r="O21" s="196"/>
      <c r="P21" s="196"/>
      <c r="Q21" s="196"/>
      <c r="R21" s="197"/>
      <c r="S21" s="197"/>
      <c r="T21" s="197"/>
    </row>
    <row r="22" spans="7:20" x14ac:dyDescent="0.3">
      <c r="G22" s="15"/>
      <c r="I22" s="29"/>
      <c r="J22" s="29"/>
      <c r="K22" s="29"/>
      <c r="L22" s="29"/>
      <c r="M22" s="200"/>
      <c r="N22" s="196"/>
      <c r="O22" s="196"/>
      <c r="P22" s="196"/>
      <c r="Q22" s="196"/>
      <c r="R22" s="197"/>
      <c r="S22" s="197"/>
      <c r="T22" s="197"/>
    </row>
    <row r="23" spans="7:20" x14ac:dyDescent="0.3">
      <c r="N23" s="197"/>
      <c r="O23" s="197"/>
      <c r="P23" s="197"/>
      <c r="Q23" s="197"/>
      <c r="R23" s="197"/>
      <c r="S23" s="197"/>
      <c r="T23" s="197"/>
    </row>
    <row r="24" spans="7:20" x14ac:dyDescent="0.3">
      <c r="N24" s="197"/>
      <c r="O24" s="197"/>
      <c r="P24" s="197"/>
      <c r="Q24" s="197"/>
      <c r="R24" s="197"/>
      <c r="S24" s="197"/>
      <c r="T24" s="197"/>
    </row>
    <row r="25" spans="7:20" x14ac:dyDescent="0.3">
      <c r="N25" s="197"/>
      <c r="O25" s="197"/>
      <c r="P25" s="197"/>
      <c r="Q25" s="197"/>
      <c r="R25" s="197"/>
      <c r="S25" s="197"/>
      <c r="T25" s="197"/>
    </row>
    <row r="26" spans="7:20" x14ac:dyDescent="0.3">
      <c r="N26" s="197"/>
      <c r="O26" s="197"/>
      <c r="P26" s="197"/>
      <c r="Q26" s="197"/>
      <c r="R26" s="197"/>
      <c r="S26" s="197"/>
      <c r="T26" s="197"/>
    </row>
    <row r="27" spans="7:20" x14ac:dyDescent="0.3">
      <c r="N27" s="197"/>
      <c r="O27" s="197"/>
      <c r="P27" s="197"/>
      <c r="Q27" s="197"/>
      <c r="R27" s="197"/>
      <c r="S27" s="197"/>
      <c r="T27" s="197"/>
    </row>
    <row r="28" spans="7:20" x14ac:dyDescent="0.3">
      <c r="N28" s="197"/>
      <c r="O28" s="197"/>
      <c r="P28" s="197"/>
      <c r="Q28" s="197"/>
      <c r="R28" s="197"/>
      <c r="S28" s="197"/>
      <c r="T28" s="197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zoomScale="120" zoomScaleNormal="120" workbookViewId="0">
      <selection activeCell="I1" sqref="I1:L1"/>
    </sheetView>
  </sheetViews>
  <sheetFormatPr defaultColWidth="9.109375" defaultRowHeight="13.2" x14ac:dyDescent="0.25"/>
  <cols>
    <col min="1" max="7" width="9.109375" style="202"/>
    <col min="8" max="9" width="14.44140625" style="202" customWidth="1"/>
    <col min="10" max="10" width="7.44140625" style="202" customWidth="1"/>
    <col min="11" max="11" width="5.6640625" style="202" customWidth="1"/>
    <col min="12" max="12" width="4.6640625" style="202" customWidth="1"/>
    <col min="13" max="13" width="4.44140625" style="202" customWidth="1"/>
    <col min="14" max="14" width="4.6640625" style="202" customWidth="1"/>
    <col min="15" max="15" width="4.44140625" style="202" customWidth="1"/>
    <col min="16" max="16" width="4.6640625" style="202" customWidth="1"/>
    <col min="17" max="17" width="4.44140625" style="202" customWidth="1"/>
    <col min="18" max="18" width="4.6640625" style="202" customWidth="1"/>
    <col min="19" max="22" width="5.33203125" style="202" bestFit="1" customWidth="1"/>
    <col min="23" max="23" width="5.33203125" style="202" customWidth="1"/>
    <col min="24" max="24" width="6.6640625" style="202" bestFit="1" customWidth="1"/>
    <col min="25" max="25" width="7" style="202" bestFit="1" customWidth="1"/>
    <col min="26" max="26" width="4.6640625" style="202" customWidth="1"/>
    <col min="27" max="27" width="12" style="202" customWidth="1"/>
    <col min="28" max="16384" width="9.109375" style="202"/>
  </cols>
  <sheetData>
    <row r="1" spans="1:28" x14ac:dyDescent="0.25">
      <c r="A1" s="2" t="s">
        <v>49</v>
      </c>
      <c r="B1" s="201" t="s">
        <v>354</v>
      </c>
      <c r="C1" s="2"/>
      <c r="D1" s="2"/>
      <c r="E1" s="2"/>
      <c r="F1" s="2"/>
      <c r="G1" s="2"/>
      <c r="I1" s="576" t="s">
        <v>51</v>
      </c>
      <c r="J1" s="577"/>
      <c r="K1" s="577"/>
      <c r="L1" s="577"/>
      <c r="M1" s="190"/>
    </row>
    <row r="2" spans="1:28" x14ac:dyDescent="0.25">
      <c r="A2" s="2" t="s">
        <v>52</v>
      </c>
      <c r="B2" s="203" t="s">
        <v>355</v>
      </c>
      <c r="C2" s="2"/>
      <c r="D2" s="2"/>
      <c r="E2" s="2"/>
      <c r="F2" s="2"/>
      <c r="G2" s="2"/>
      <c r="H2" s="152"/>
      <c r="I2" s="152"/>
    </row>
    <row r="3" spans="1:28" x14ac:dyDescent="0.25">
      <c r="A3" s="3" t="s">
        <v>53</v>
      </c>
      <c r="B3" s="3" t="s">
        <v>54</v>
      </c>
      <c r="C3" s="3"/>
      <c r="D3" s="3"/>
      <c r="E3" s="3"/>
      <c r="F3" s="3"/>
      <c r="G3" s="3"/>
      <c r="H3" s="152"/>
      <c r="I3" s="152"/>
    </row>
    <row r="4" spans="1:28" x14ac:dyDescent="0.25">
      <c r="A4" s="3" t="s">
        <v>55</v>
      </c>
      <c r="B4" s="3" t="s">
        <v>56</v>
      </c>
      <c r="C4" s="3"/>
      <c r="D4" s="3"/>
      <c r="E4" s="3"/>
      <c r="F4" s="3"/>
      <c r="G4" s="3"/>
      <c r="H4" s="152"/>
      <c r="I4" s="152"/>
      <c r="Q4" s="204"/>
      <c r="R4" s="204"/>
      <c r="S4" s="204"/>
    </row>
    <row r="5" spans="1:28" ht="14.4" x14ac:dyDescent="0.3">
      <c r="A5" s="4" t="s">
        <v>57</v>
      </c>
      <c r="B5" s="4"/>
      <c r="C5" s="4"/>
      <c r="D5" s="4"/>
      <c r="E5" s="4"/>
      <c r="F5" s="4"/>
      <c r="G5" s="4"/>
      <c r="H5" s="155"/>
      <c r="I5" s="152"/>
      <c r="Q5" s="204"/>
      <c r="R5" s="204"/>
      <c r="S5" s="204"/>
    </row>
    <row r="6" spans="1:28" ht="14.4" x14ac:dyDescent="0.3">
      <c r="A6" s="4" t="s">
        <v>58</v>
      </c>
      <c r="B6" s="4"/>
      <c r="C6" s="4"/>
      <c r="D6" s="4"/>
      <c r="E6" s="4"/>
      <c r="F6" s="4"/>
      <c r="G6" s="4"/>
      <c r="H6" s="155"/>
      <c r="I6" s="152"/>
      <c r="J6" s="163"/>
      <c r="Q6" s="204"/>
      <c r="R6" s="204"/>
      <c r="S6" s="204"/>
    </row>
    <row r="7" spans="1:28" x14ac:dyDescent="0.25">
      <c r="Q7" s="204"/>
      <c r="R7" s="204"/>
      <c r="S7" s="204"/>
    </row>
    <row r="8" spans="1:28" x14ac:dyDescent="0.25">
      <c r="G8" s="205"/>
      <c r="H8" s="205"/>
      <c r="I8" s="205"/>
      <c r="J8" s="206" t="s">
        <v>73</v>
      </c>
      <c r="K8" s="206"/>
      <c r="L8" s="206" t="s">
        <v>162</v>
      </c>
      <c r="M8" s="206"/>
      <c r="N8" s="206" t="s">
        <v>79</v>
      </c>
      <c r="O8" s="206"/>
      <c r="P8" s="206" t="s">
        <v>135</v>
      </c>
      <c r="Q8" s="206"/>
      <c r="R8" s="206" t="s">
        <v>138</v>
      </c>
      <c r="S8" s="206"/>
      <c r="T8" s="206" t="s">
        <v>144</v>
      </c>
      <c r="U8" s="206"/>
      <c r="V8" s="206" t="s">
        <v>160</v>
      </c>
      <c r="W8" s="206"/>
      <c r="X8" s="206" t="s">
        <v>281</v>
      </c>
    </row>
    <row r="9" spans="1:28" x14ac:dyDescent="0.25">
      <c r="G9" s="205"/>
      <c r="H9" s="205"/>
      <c r="I9" s="205"/>
      <c r="J9" s="206" t="s">
        <v>74</v>
      </c>
      <c r="K9" s="206"/>
      <c r="L9" s="206" t="s">
        <v>356</v>
      </c>
      <c r="M9" s="206"/>
      <c r="N9" s="206" t="s">
        <v>80</v>
      </c>
      <c r="O9" s="206"/>
      <c r="P9" s="206" t="s">
        <v>357</v>
      </c>
      <c r="Q9" s="206"/>
      <c r="R9" s="206" t="s">
        <v>139</v>
      </c>
      <c r="S9" s="206"/>
      <c r="T9" s="206" t="s">
        <v>358</v>
      </c>
      <c r="U9" s="206"/>
      <c r="V9" s="206" t="s">
        <v>170</v>
      </c>
      <c r="W9" s="206"/>
      <c r="X9" s="206" t="s">
        <v>359</v>
      </c>
      <c r="AA9" s="164"/>
      <c r="AB9" s="164"/>
    </row>
    <row r="10" spans="1:28" x14ac:dyDescent="0.25">
      <c r="G10" s="205"/>
      <c r="H10" s="207" t="s">
        <v>360</v>
      </c>
      <c r="I10" s="205" t="s">
        <v>361</v>
      </c>
      <c r="J10" s="208">
        <v>1.33</v>
      </c>
      <c r="K10" s="208">
        <v>1.37</v>
      </c>
      <c r="L10" s="208">
        <v>1.48</v>
      </c>
      <c r="M10" s="208">
        <v>1.7</v>
      </c>
      <c r="N10" s="209">
        <v>1.3</v>
      </c>
      <c r="O10" s="209">
        <v>0.95</v>
      </c>
      <c r="P10" s="209">
        <v>1.22</v>
      </c>
      <c r="Q10" s="210">
        <v>1.34</v>
      </c>
      <c r="R10" s="211">
        <v>1.1299999999999999</v>
      </c>
      <c r="S10" s="211">
        <v>1.1299999999999999</v>
      </c>
      <c r="T10" s="211">
        <v>1.31</v>
      </c>
      <c r="U10" s="211">
        <v>1.59</v>
      </c>
      <c r="V10" s="211">
        <v>1.33</v>
      </c>
      <c r="W10" s="211">
        <v>1.3</v>
      </c>
      <c r="X10" s="211">
        <v>1.43</v>
      </c>
      <c r="Y10" s="212"/>
      <c r="Z10" s="164"/>
    </row>
    <row r="11" spans="1:28" s="213" customFormat="1" x14ac:dyDescent="0.25">
      <c r="G11" s="214"/>
      <c r="H11" s="215" t="s">
        <v>362</v>
      </c>
      <c r="I11" s="214" t="s">
        <v>363</v>
      </c>
      <c r="J11" s="209">
        <v>10.71</v>
      </c>
      <c r="K11" s="209">
        <v>11.37</v>
      </c>
      <c r="L11" s="209">
        <v>12.08</v>
      </c>
      <c r="M11" s="209">
        <v>11.31</v>
      </c>
      <c r="N11" s="209">
        <v>8.3800000000000008</v>
      </c>
      <c r="O11" s="209">
        <v>7.07</v>
      </c>
      <c r="P11" s="209">
        <v>9.75</v>
      </c>
      <c r="Q11" s="210">
        <v>9.65</v>
      </c>
      <c r="R11" s="210">
        <v>8.98</v>
      </c>
      <c r="S11" s="210">
        <v>10.11</v>
      </c>
      <c r="T11" s="210">
        <v>11.48</v>
      </c>
      <c r="U11" s="210">
        <v>11.28</v>
      </c>
      <c r="V11" s="210">
        <v>10.26</v>
      </c>
      <c r="W11" s="210">
        <v>11.32</v>
      </c>
      <c r="X11" s="210">
        <v>12.67</v>
      </c>
      <c r="Y11" s="212"/>
      <c r="Z11" s="216"/>
    </row>
    <row r="12" spans="1:28" x14ac:dyDescent="0.25">
      <c r="G12" s="205"/>
      <c r="H12" s="207" t="s">
        <v>364</v>
      </c>
      <c r="I12" s="207" t="s">
        <v>365</v>
      </c>
      <c r="J12" s="217">
        <v>0.13020000000000001</v>
      </c>
      <c r="K12" s="217">
        <v>0.13170000000000001</v>
      </c>
      <c r="L12" s="217">
        <v>0.1321</v>
      </c>
      <c r="M12" s="217">
        <v>0.1338</v>
      </c>
      <c r="N12" s="217">
        <v>0.13250000000000001</v>
      </c>
      <c r="O12" s="217">
        <v>0.14099999999999999</v>
      </c>
      <c r="P12" s="217">
        <v>0.15709999999999999</v>
      </c>
      <c r="Q12" s="218">
        <v>0.17280000000000001</v>
      </c>
      <c r="R12" s="218">
        <v>0.20219999999999999</v>
      </c>
      <c r="S12" s="218">
        <v>0.2152</v>
      </c>
      <c r="T12" s="218">
        <v>0.22220000000000001</v>
      </c>
      <c r="U12" s="218">
        <v>0.23119999999999999</v>
      </c>
      <c r="V12" s="218">
        <v>0.23100000000000001</v>
      </c>
      <c r="W12" s="218">
        <v>0.23400000000000001</v>
      </c>
      <c r="X12" s="218">
        <v>0.2424</v>
      </c>
    </row>
    <row r="13" spans="1:28" x14ac:dyDescent="0.25">
      <c r="G13" s="205"/>
      <c r="H13" s="207" t="s">
        <v>366</v>
      </c>
      <c r="I13" s="205" t="s">
        <v>367</v>
      </c>
      <c r="J13" s="217">
        <v>0.39169999999999999</v>
      </c>
      <c r="K13" s="217">
        <v>0.37709999999999999</v>
      </c>
      <c r="L13" s="217">
        <v>0.38</v>
      </c>
      <c r="M13" s="217">
        <v>0.38850000000000001</v>
      </c>
      <c r="N13" s="217">
        <v>0.38200000000000001</v>
      </c>
      <c r="O13" s="217">
        <v>0.38629999999999998</v>
      </c>
      <c r="P13" s="217">
        <v>0.37230000000000002</v>
      </c>
      <c r="Q13" s="218">
        <v>0.34770000000000001</v>
      </c>
      <c r="R13" s="218">
        <v>0.35720000000000002</v>
      </c>
      <c r="S13" s="218">
        <v>0.35570000000000002</v>
      </c>
      <c r="T13" s="218">
        <v>0.35659999999999997</v>
      </c>
      <c r="U13" s="218">
        <v>0.37280000000000002</v>
      </c>
      <c r="V13" s="218">
        <v>0.3866</v>
      </c>
      <c r="W13" s="218">
        <v>0.39889999999999998</v>
      </c>
      <c r="X13" s="218">
        <v>0.40699999999999997</v>
      </c>
    </row>
    <row r="14" spans="1:28" x14ac:dyDescent="0.25">
      <c r="Q14" s="213"/>
      <c r="R14" s="213"/>
      <c r="S14" s="213"/>
      <c r="T14" s="213"/>
      <c r="U14" s="219"/>
      <c r="V14" s="213"/>
      <c r="W14" s="213"/>
      <c r="X14" s="220"/>
      <c r="Y14" s="221"/>
      <c r="Z14" s="222"/>
      <c r="AA14" s="222"/>
    </row>
    <row r="15" spans="1:28" x14ac:dyDescent="0.25">
      <c r="G15" s="205"/>
      <c r="Q15" s="213"/>
      <c r="R15" s="223"/>
      <c r="S15" s="223"/>
      <c r="T15" s="223"/>
      <c r="U15" s="223"/>
      <c r="V15" s="223"/>
      <c r="W15" s="223"/>
      <c r="X15" s="223"/>
      <c r="Y15" s="221"/>
      <c r="Z15" s="222"/>
      <c r="AA15" s="222"/>
    </row>
    <row r="16" spans="1:28" x14ac:dyDescent="0.25">
      <c r="J16" s="213"/>
      <c r="K16" s="213"/>
      <c r="L16" s="213"/>
      <c r="M16" s="213"/>
      <c r="N16" s="213"/>
      <c r="O16" s="213"/>
      <c r="P16" s="213"/>
      <c r="Q16" s="213"/>
      <c r="R16" s="223"/>
      <c r="S16" s="223"/>
      <c r="T16" s="223"/>
      <c r="U16" s="223"/>
      <c r="V16" s="223"/>
      <c r="W16" s="223"/>
      <c r="X16" s="223"/>
      <c r="Y16" s="221"/>
    </row>
    <row r="17" spans="6:26" x14ac:dyDescent="0.25">
      <c r="J17" s="213"/>
      <c r="K17" s="213"/>
      <c r="L17" s="213"/>
      <c r="M17" s="213"/>
      <c r="N17" s="221"/>
      <c r="O17" s="221"/>
      <c r="P17" s="221"/>
      <c r="Q17" s="213"/>
      <c r="R17" s="213"/>
      <c r="S17" s="213"/>
      <c r="T17" s="213"/>
      <c r="U17" s="223"/>
      <c r="V17" s="213"/>
      <c r="W17" s="213"/>
      <c r="X17" s="163"/>
    </row>
    <row r="18" spans="6:26" x14ac:dyDescent="0.25"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</row>
    <row r="19" spans="6:26" x14ac:dyDescent="0.25">
      <c r="J19" s="213"/>
      <c r="K19" s="213"/>
      <c r="L19" s="213"/>
      <c r="M19" s="213"/>
      <c r="Q19" s="221"/>
      <c r="R19" s="221"/>
      <c r="S19" s="221"/>
      <c r="T19" s="221"/>
      <c r="U19" s="164"/>
      <c r="V19" s="221"/>
      <c r="W19" s="221"/>
      <c r="Y19" s="221"/>
      <c r="Z19" s="221"/>
    </row>
    <row r="20" spans="6:26" x14ac:dyDescent="0.25">
      <c r="N20" s="164"/>
      <c r="O20" s="164"/>
      <c r="P20" s="164"/>
      <c r="U20" s="164"/>
      <c r="Y20" s="221"/>
      <c r="Z20" s="221"/>
    </row>
    <row r="21" spans="6:26" x14ac:dyDescent="0.25">
      <c r="N21" s="164"/>
      <c r="O21" s="164"/>
      <c r="P21" s="164"/>
      <c r="Q21" s="164"/>
      <c r="R21" s="164"/>
      <c r="S21" s="164"/>
      <c r="T21" s="164"/>
      <c r="U21" s="164"/>
      <c r="V21" s="224"/>
      <c r="W21" s="225"/>
      <c r="X21" s="225"/>
      <c r="Y21" s="226"/>
    </row>
    <row r="22" spans="6:26" x14ac:dyDescent="0.25">
      <c r="F22" s="227"/>
      <c r="N22" s="228"/>
      <c r="O22" s="228"/>
      <c r="P22" s="228"/>
      <c r="Q22" s="228"/>
      <c r="R22" s="228"/>
      <c r="S22" s="228"/>
      <c r="T22" s="228"/>
      <c r="U22" s="228"/>
      <c r="V22" s="228"/>
      <c r="W22" s="229"/>
    </row>
    <row r="23" spans="6:26" x14ac:dyDescent="0.25">
      <c r="N23" s="221"/>
      <c r="O23" s="221"/>
      <c r="P23" s="221"/>
      <c r="Q23" s="221"/>
      <c r="R23" s="221"/>
      <c r="S23" s="221"/>
      <c r="T23" s="221"/>
      <c r="U23" s="221"/>
      <c r="V23" s="228"/>
      <c r="W23" s="230"/>
      <c r="Y23" s="164"/>
    </row>
    <row r="24" spans="6:26" x14ac:dyDescent="0.25">
      <c r="N24" s="221"/>
      <c r="O24" s="221"/>
      <c r="P24" s="221"/>
      <c r="Q24" s="221"/>
      <c r="R24" s="221"/>
      <c r="S24" s="221"/>
      <c r="T24" s="221"/>
      <c r="U24" s="221"/>
      <c r="W24" s="229"/>
    </row>
    <row r="25" spans="6:26" x14ac:dyDescent="0.25">
      <c r="N25" s="221"/>
      <c r="O25" s="221"/>
      <c r="P25" s="221"/>
      <c r="Q25" s="221"/>
      <c r="R25" s="221"/>
      <c r="S25" s="221"/>
      <c r="T25" s="221"/>
      <c r="U25" s="221"/>
      <c r="W25" s="229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zoomScale="120" zoomScaleNormal="120" workbookViewId="0">
      <selection activeCell="I1" sqref="I1:L1"/>
    </sheetView>
  </sheetViews>
  <sheetFormatPr defaultColWidth="9.109375" defaultRowHeight="13.2" x14ac:dyDescent="0.25"/>
  <cols>
    <col min="1" max="1" width="8" style="227" customWidth="1"/>
    <col min="2" max="8" width="9.109375" style="227"/>
    <col min="9" max="9" width="13.44140625" style="227" customWidth="1"/>
    <col min="10" max="10" width="9.44140625" style="227" customWidth="1"/>
    <col min="11" max="12" width="5.6640625" style="231" customWidth="1"/>
    <col min="13" max="19" width="4.33203125" style="231" customWidth="1"/>
    <col min="20" max="26" width="4.33203125" style="227" customWidth="1"/>
    <col min="27" max="27" width="6.6640625" style="227" bestFit="1" customWidth="1"/>
    <col min="28" max="16384" width="9.109375" style="227"/>
  </cols>
  <sheetData>
    <row r="1" spans="1:30" x14ac:dyDescent="0.25">
      <c r="A1" s="2" t="s">
        <v>49</v>
      </c>
      <c r="B1" s="10" t="s">
        <v>368</v>
      </c>
      <c r="C1" s="2"/>
      <c r="D1" s="2"/>
      <c r="E1" s="2"/>
      <c r="F1" s="2"/>
      <c r="G1" s="2"/>
      <c r="H1" s="2"/>
      <c r="I1" s="576" t="s">
        <v>51</v>
      </c>
      <c r="J1" s="577"/>
      <c r="K1" s="577"/>
      <c r="L1" s="577"/>
    </row>
    <row r="2" spans="1:30" x14ac:dyDescent="0.25">
      <c r="A2" s="2" t="s">
        <v>52</v>
      </c>
      <c r="B2" s="10" t="s">
        <v>369</v>
      </c>
      <c r="C2" s="2"/>
      <c r="D2" s="2"/>
      <c r="E2" s="2"/>
      <c r="F2" s="2"/>
      <c r="G2" s="2"/>
      <c r="H2" s="2"/>
      <c r="I2" s="2"/>
      <c r="J2" s="152"/>
      <c r="K2" s="232"/>
      <c r="S2" s="233"/>
      <c r="T2" s="234"/>
      <c r="U2" s="234"/>
    </row>
    <row r="3" spans="1:30" x14ac:dyDescent="0.25">
      <c r="A3" s="3" t="s">
        <v>53</v>
      </c>
      <c r="B3" s="3" t="s">
        <v>54</v>
      </c>
      <c r="C3" s="3"/>
      <c r="D3" s="3"/>
      <c r="E3" s="3"/>
      <c r="F3" s="3"/>
      <c r="G3" s="3"/>
      <c r="H3" s="3"/>
      <c r="I3" s="3"/>
      <c r="J3" s="152"/>
      <c r="K3" s="232"/>
      <c r="O3" s="235"/>
      <c r="P3" s="235"/>
      <c r="Q3" s="235"/>
      <c r="R3" s="235"/>
      <c r="S3" s="235"/>
      <c r="T3" s="236"/>
      <c r="U3" s="236"/>
      <c r="V3" s="234"/>
      <c r="W3" s="234"/>
      <c r="X3" s="234"/>
    </row>
    <row r="4" spans="1:30" x14ac:dyDescent="0.25">
      <c r="A4" s="3" t="s">
        <v>55</v>
      </c>
      <c r="B4" s="3" t="s">
        <v>56</v>
      </c>
      <c r="C4" s="3"/>
      <c r="D4" s="3"/>
      <c r="E4" s="3"/>
      <c r="F4" s="3"/>
      <c r="G4" s="3"/>
      <c r="H4" s="3"/>
      <c r="I4" s="3"/>
      <c r="J4" s="152"/>
      <c r="K4" s="232"/>
      <c r="O4" s="237">
        <v>42740.467960000002</v>
      </c>
      <c r="P4" s="237"/>
      <c r="Q4" s="237">
        <v>484539.73038999998</v>
      </c>
      <c r="R4" s="237">
        <f>(O4+P4+Q4)-U4</f>
        <v>-488997.53336</v>
      </c>
      <c r="S4" s="235" t="s">
        <v>370</v>
      </c>
      <c r="T4" s="236"/>
      <c r="U4" s="238">
        <v>1016277.73171</v>
      </c>
      <c r="V4" s="234"/>
      <c r="W4" s="234"/>
      <c r="X4" s="234"/>
    </row>
    <row r="5" spans="1:30" ht="14.4" x14ac:dyDescent="0.3">
      <c r="A5" s="4" t="s">
        <v>57</v>
      </c>
      <c r="B5" s="239" t="s">
        <v>371</v>
      </c>
      <c r="C5" s="4"/>
      <c r="D5" s="4"/>
      <c r="E5" s="4"/>
      <c r="F5" s="4"/>
      <c r="G5" s="4"/>
      <c r="H5" s="4"/>
      <c r="I5" s="4"/>
      <c r="J5" s="155"/>
      <c r="K5" s="232"/>
      <c r="O5" s="237">
        <v>99829.102620000005</v>
      </c>
      <c r="P5" s="237"/>
      <c r="Q5" s="237">
        <v>831128.28272999998</v>
      </c>
      <c r="R5" s="237">
        <f>O5+P5+Q5</f>
        <v>930957.38535</v>
      </c>
      <c r="S5" s="235" t="s">
        <v>372</v>
      </c>
      <c r="T5" s="236"/>
      <c r="U5" s="236"/>
      <c r="V5" s="234"/>
      <c r="W5" s="234"/>
      <c r="X5" s="234"/>
    </row>
    <row r="6" spans="1:30" ht="14.4" x14ac:dyDescent="0.3">
      <c r="A6" s="4" t="s">
        <v>58</v>
      </c>
      <c r="B6" s="240" t="s">
        <v>373</v>
      </c>
      <c r="C6" s="4"/>
      <c r="D6" s="4"/>
      <c r="E6" s="4"/>
      <c r="F6" s="4"/>
      <c r="G6" s="4"/>
      <c r="H6" s="4"/>
      <c r="I6" s="4"/>
      <c r="J6" s="155"/>
      <c r="K6" s="232"/>
      <c r="O6" s="237">
        <v>99829.102620000005</v>
      </c>
      <c r="P6" s="237"/>
      <c r="Q6" s="237">
        <v>1129501.59809</v>
      </c>
      <c r="R6" s="237">
        <f>O6+P6+Q6</f>
        <v>1229330.70071</v>
      </c>
      <c r="S6" s="235" t="s">
        <v>374</v>
      </c>
      <c r="T6" s="236"/>
      <c r="U6" s="236"/>
      <c r="V6" s="234"/>
      <c r="W6" s="234"/>
      <c r="X6" s="234"/>
    </row>
    <row r="7" spans="1:30" ht="14.4" x14ac:dyDescent="0.3">
      <c r="A7" s="4"/>
      <c r="B7" s="4"/>
      <c r="C7" s="4"/>
      <c r="D7" s="4"/>
      <c r="E7" s="4"/>
      <c r="F7" s="4"/>
      <c r="G7" s="4"/>
      <c r="H7" s="4"/>
      <c r="I7" s="4"/>
      <c r="J7" s="155"/>
      <c r="K7" s="232"/>
      <c r="O7" s="237"/>
      <c r="P7" s="237"/>
      <c r="Q7" s="237"/>
      <c r="R7" s="237"/>
      <c r="S7" s="235"/>
      <c r="T7" s="236"/>
      <c r="U7" s="236"/>
      <c r="V7" s="234"/>
      <c r="W7" s="234"/>
      <c r="X7" s="234"/>
    </row>
    <row r="8" spans="1:30" ht="14.4" x14ac:dyDescent="0.3">
      <c r="A8" s="4"/>
      <c r="B8" s="202"/>
      <c r="C8" s="4"/>
      <c r="D8" s="4"/>
      <c r="E8" s="4"/>
      <c r="F8" s="4"/>
      <c r="G8" s="4"/>
      <c r="H8" s="4"/>
      <c r="I8" s="4"/>
      <c r="J8" s="155"/>
      <c r="K8" s="232"/>
      <c r="O8" s="237"/>
      <c r="P8" s="237"/>
      <c r="Q8" s="237"/>
      <c r="R8" s="237"/>
      <c r="S8" s="235"/>
      <c r="T8" s="236"/>
      <c r="U8" s="234"/>
      <c r="V8" s="234"/>
      <c r="W8" s="234"/>
      <c r="X8" s="234"/>
      <c r="Y8" s="234"/>
      <c r="Z8" s="234"/>
      <c r="AA8" s="234"/>
      <c r="AB8" s="234"/>
      <c r="AC8" s="234"/>
      <c r="AD8" s="234"/>
    </row>
    <row r="9" spans="1:30" x14ac:dyDescent="0.25">
      <c r="G9" s="202"/>
      <c r="O9" s="237"/>
      <c r="P9" s="237"/>
      <c r="Q9" s="237"/>
      <c r="R9" s="237">
        <f>R6-R5</f>
        <v>298373.31536000001</v>
      </c>
      <c r="S9" s="241" t="s">
        <v>375</v>
      </c>
      <c r="T9" s="236"/>
      <c r="U9" s="234"/>
      <c r="V9" s="234"/>
      <c r="W9" s="234"/>
      <c r="X9" s="234"/>
      <c r="Y9" s="234"/>
      <c r="Z9" s="234"/>
      <c r="AA9" s="234"/>
      <c r="AB9" s="234"/>
      <c r="AC9" s="234"/>
      <c r="AD9" s="234"/>
    </row>
    <row r="10" spans="1:30" x14ac:dyDescent="0.25">
      <c r="I10" s="242"/>
      <c r="J10" s="242"/>
      <c r="K10" s="243"/>
      <c r="L10" s="243"/>
      <c r="M10" s="243"/>
      <c r="N10" s="243"/>
      <c r="O10" s="244"/>
      <c r="P10" s="244"/>
      <c r="Q10" s="244"/>
      <c r="R10" s="244"/>
      <c r="S10" s="244"/>
      <c r="T10" s="236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</row>
    <row r="11" spans="1:30" x14ac:dyDescent="0.25">
      <c r="I11" s="242"/>
      <c r="J11" s="242"/>
      <c r="K11" s="146"/>
      <c r="L11" s="146"/>
      <c r="M11" s="206" t="s">
        <v>73</v>
      </c>
      <c r="N11" s="206"/>
      <c r="O11" s="206" t="s">
        <v>162</v>
      </c>
      <c r="P11" s="206"/>
      <c r="Q11" s="206" t="s">
        <v>79</v>
      </c>
      <c r="R11" s="206"/>
      <c r="S11" s="206" t="s">
        <v>135</v>
      </c>
      <c r="T11" s="206"/>
      <c r="U11" s="206" t="s">
        <v>138</v>
      </c>
      <c r="V11" s="206"/>
      <c r="W11" s="206" t="s">
        <v>144</v>
      </c>
      <c r="X11" s="206"/>
      <c r="Y11" s="206" t="s">
        <v>160</v>
      </c>
      <c r="Z11" s="206"/>
      <c r="AA11" s="206" t="s">
        <v>144</v>
      </c>
    </row>
    <row r="12" spans="1:30" x14ac:dyDescent="0.25">
      <c r="I12" s="242"/>
      <c r="J12" s="242"/>
      <c r="K12" s="146"/>
      <c r="L12" s="146"/>
      <c r="M12" s="206" t="s">
        <v>74</v>
      </c>
      <c r="N12" s="206"/>
      <c r="O12" s="206" t="s">
        <v>356</v>
      </c>
      <c r="P12" s="206"/>
      <c r="Q12" s="206" t="s">
        <v>80</v>
      </c>
      <c r="R12" s="206"/>
      <c r="S12" s="206" t="s">
        <v>357</v>
      </c>
      <c r="T12" s="206"/>
      <c r="U12" s="206" t="s">
        <v>139</v>
      </c>
      <c r="V12" s="206"/>
      <c r="W12" s="206" t="s">
        <v>358</v>
      </c>
      <c r="X12" s="206"/>
      <c r="Y12" s="206" t="s">
        <v>170</v>
      </c>
      <c r="Z12" s="206"/>
      <c r="AA12" s="206" t="s">
        <v>359</v>
      </c>
    </row>
    <row r="13" spans="1:30" x14ac:dyDescent="0.25">
      <c r="I13" s="242" t="s">
        <v>376</v>
      </c>
      <c r="J13" s="242" t="s">
        <v>377</v>
      </c>
      <c r="K13" s="245"/>
      <c r="L13" s="245"/>
      <c r="M13" s="245">
        <v>1.1399999999999999</v>
      </c>
      <c r="N13" s="245">
        <v>1.53</v>
      </c>
      <c r="O13" s="245">
        <v>1.26</v>
      </c>
      <c r="P13" s="245">
        <v>1.1100000000000001</v>
      </c>
      <c r="Q13" s="245">
        <v>0.97</v>
      </c>
      <c r="R13" s="245">
        <v>0.78</v>
      </c>
      <c r="S13" s="245">
        <v>0.81</v>
      </c>
      <c r="T13" s="245">
        <v>0.55000000000000004</v>
      </c>
      <c r="U13" s="245">
        <v>1.18</v>
      </c>
      <c r="V13" s="245">
        <v>0.8</v>
      </c>
      <c r="W13" s="245">
        <v>1</v>
      </c>
      <c r="X13" s="245">
        <v>0.67</v>
      </c>
      <c r="Y13" s="245">
        <v>1.21</v>
      </c>
      <c r="Z13" s="245">
        <v>0.96</v>
      </c>
      <c r="AA13" s="245">
        <v>1.01</v>
      </c>
    </row>
    <row r="14" spans="1:30" x14ac:dyDescent="0.25">
      <c r="I14" s="242" t="s">
        <v>378</v>
      </c>
      <c r="J14" s="242" t="s">
        <v>379</v>
      </c>
      <c r="K14" s="245"/>
      <c r="L14" s="245"/>
      <c r="M14" s="245">
        <v>1.1200000000000001</v>
      </c>
      <c r="N14" s="245">
        <v>0.81</v>
      </c>
      <c r="O14" s="245">
        <v>0.89</v>
      </c>
      <c r="P14" s="245">
        <v>0.93</v>
      </c>
      <c r="Q14" s="245">
        <v>0.34</v>
      </c>
      <c r="R14" s="245">
        <v>0.14000000000000001</v>
      </c>
      <c r="S14" s="245">
        <v>0.38</v>
      </c>
      <c r="T14" s="245">
        <v>0.27</v>
      </c>
      <c r="U14" s="245">
        <v>0.2</v>
      </c>
      <c r="V14" s="245">
        <v>0.26</v>
      </c>
      <c r="W14" s="245">
        <v>0.24</v>
      </c>
      <c r="X14" s="245">
        <v>0.3</v>
      </c>
      <c r="Y14" s="245">
        <v>0.11</v>
      </c>
      <c r="Z14" s="245">
        <v>0.08</v>
      </c>
      <c r="AA14" s="245">
        <v>0.1</v>
      </c>
    </row>
    <row r="15" spans="1:30" x14ac:dyDescent="0.25">
      <c r="I15" s="242" t="s">
        <v>380</v>
      </c>
      <c r="J15" s="242" t="s">
        <v>381</v>
      </c>
      <c r="M15" s="246">
        <v>0.8075</v>
      </c>
      <c r="N15" s="246">
        <v>0.79790000000000005</v>
      </c>
      <c r="O15" s="246">
        <v>0.80559999999999998</v>
      </c>
      <c r="P15" s="246">
        <v>0.8095</v>
      </c>
      <c r="Q15" s="246">
        <v>0.82199999999999995</v>
      </c>
      <c r="R15" s="246">
        <v>0.83930000000000005</v>
      </c>
      <c r="S15" s="246">
        <v>0.85370000000000001</v>
      </c>
      <c r="T15" s="246">
        <v>0.88139999999999996</v>
      </c>
      <c r="U15" s="246">
        <v>0.88149999999999995</v>
      </c>
      <c r="V15" s="246">
        <v>0.88739999999999997</v>
      </c>
      <c r="W15" s="246">
        <v>0.89100000000000001</v>
      </c>
      <c r="X15" s="246">
        <v>0.89200000000000002</v>
      </c>
      <c r="Y15" s="246">
        <v>0.92400000000000004</v>
      </c>
      <c r="Z15" s="246">
        <v>0.94730000000000003</v>
      </c>
      <c r="AA15" s="246">
        <v>0.97319999999999995</v>
      </c>
    </row>
    <row r="16" spans="1:30" x14ac:dyDescent="0.25">
      <c r="I16" s="242" t="s">
        <v>382</v>
      </c>
      <c r="J16" s="242" t="s">
        <v>383</v>
      </c>
      <c r="K16" s="246"/>
      <c r="L16" s="246"/>
      <c r="M16" s="246">
        <v>0.44369999999999998</v>
      </c>
      <c r="N16" s="246">
        <v>0.45369999999999999</v>
      </c>
      <c r="O16" s="246">
        <v>0.50439999999999996</v>
      </c>
      <c r="P16" s="246">
        <v>0.41909999999999997</v>
      </c>
      <c r="Q16" s="246">
        <v>0.39900000000000002</v>
      </c>
      <c r="R16" s="246">
        <v>0.41770000000000002</v>
      </c>
      <c r="S16" s="246">
        <v>0.36070000000000002</v>
      </c>
      <c r="T16" s="246">
        <v>0.35620000000000002</v>
      </c>
      <c r="U16" s="246">
        <v>0.38069999999999998</v>
      </c>
      <c r="V16" s="246">
        <v>0.3715</v>
      </c>
      <c r="W16" s="246">
        <v>0.33329999999999999</v>
      </c>
      <c r="X16" s="246">
        <v>0.33929999999999999</v>
      </c>
      <c r="Y16" s="246">
        <v>0.34079999999999999</v>
      </c>
      <c r="Z16" s="246">
        <v>0.3639</v>
      </c>
      <c r="AA16" s="246">
        <v>0.40570000000000001</v>
      </c>
      <c r="AB16" s="234"/>
      <c r="AC16" s="234"/>
      <c r="AD16" s="234"/>
    </row>
    <row r="17" spans="2:30" x14ac:dyDescent="0.25">
      <c r="K17" s="247"/>
      <c r="L17" s="247"/>
      <c r="M17" s="247"/>
      <c r="N17" s="247"/>
      <c r="O17" s="247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C17" s="234"/>
      <c r="AD17" s="234"/>
    </row>
    <row r="18" spans="2:30" x14ac:dyDescent="0.25">
      <c r="F18" s="202"/>
      <c r="G18" s="202"/>
      <c r="H18" s="202"/>
      <c r="K18" s="249"/>
      <c r="L18" s="250"/>
      <c r="N18" s="251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2"/>
      <c r="AA18" s="234"/>
      <c r="AB18" s="234"/>
      <c r="AC18" s="234"/>
      <c r="AD18" s="234"/>
    </row>
    <row r="19" spans="2:30" x14ac:dyDescent="0.25">
      <c r="F19" s="202"/>
      <c r="G19" s="202"/>
      <c r="H19" s="202"/>
      <c r="I19" s="202"/>
      <c r="J19" s="202"/>
      <c r="K19" s="249"/>
      <c r="L19" s="249"/>
      <c r="M19" s="253"/>
      <c r="N19" s="254"/>
      <c r="O19" s="253"/>
      <c r="P19" s="253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34"/>
      <c r="AB19" s="234"/>
      <c r="AC19" s="234"/>
      <c r="AD19" s="234"/>
    </row>
    <row r="20" spans="2:30" x14ac:dyDescent="0.25">
      <c r="F20" s="202"/>
      <c r="G20" s="202"/>
      <c r="H20" s="202"/>
      <c r="I20" s="202"/>
      <c r="J20" s="202"/>
      <c r="K20" s="249"/>
      <c r="L20" s="250"/>
      <c r="N20" s="251"/>
      <c r="O20" s="247"/>
      <c r="P20" s="247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6"/>
      <c r="AB20" s="234"/>
      <c r="AC20" s="234"/>
      <c r="AD20" s="234"/>
    </row>
    <row r="21" spans="2:30" x14ac:dyDescent="0.25">
      <c r="F21" s="202"/>
      <c r="G21" s="202"/>
      <c r="H21" s="202"/>
      <c r="I21" s="242"/>
      <c r="J21" s="242"/>
      <c r="K21" s="248"/>
      <c r="L21" s="249"/>
      <c r="M21" s="253"/>
      <c r="N21" s="254"/>
      <c r="O21" s="248"/>
      <c r="P21" s="248"/>
      <c r="Q21" s="247"/>
      <c r="R21" s="247"/>
      <c r="S21" s="247"/>
      <c r="T21" s="247"/>
      <c r="U21" s="247"/>
      <c r="V21" s="247"/>
      <c r="W21" s="247"/>
      <c r="X21" s="231"/>
      <c r="Y21" s="255"/>
      <c r="Z21" s="255"/>
      <c r="AA21" s="234"/>
      <c r="AB21" s="234"/>
      <c r="AC21" s="234"/>
      <c r="AD21" s="234"/>
    </row>
    <row r="22" spans="2:30" x14ac:dyDescent="0.25">
      <c r="F22" s="202"/>
      <c r="G22" s="202"/>
      <c r="H22" s="202"/>
      <c r="I22" s="202"/>
      <c r="J22" s="202"/>
      <c r="K22" s="248"/>
      <c r="L22" s="248"/>
      <c r="M22" s="248"/>
      <c r="N22" s="248"/>
      <c r="O22" s="248"/>
      <c r="P22" s="248"/>
      <c r="Q22" s="249"/>
      <c r="R22" s="249"/>
      <c r="S22" s="249"/>
      <c r="T22" s="257"/>
      <c r="U22" s="257"/>
      <c r="V22" s="257"/>
      <c r="W22" s="257"/>
      <c r="X22" s="257"/>
      <c r="Y22" s="257"/>
      <c r="Z22" s="257"/>
      <c r="AA22" s="234"/>
      <c r="AB22" s="234"/>
      <c r="AC22" s="234"/>
      <c r="AD22" s="234"/>
    </row>
    <row r="23" spans="2:30" x14ac:dyDescent="0.25">
      <c r="F23" s="202"/>
      <c r="G23" s="202"/>
      <c r="H23" s="202"/>
      <c r="I23" s="202"/>
      <c r="J23" s="202"/>
      <c r="K23" s="247"/>
      <c r="L23" s="247"/>
      <c r="M23" s="247"/>
      <c r="N23" s="247"/>
      <c r="O23" s="247"/>
      <c r="P23" s="247"/>
      <c r="Q23" s="249"/>
      <c r="R23" s="249"/>
      <c r="S23" s="249"/>
      <c r="T23" s="249"/>
      <c r="U23" s="249"/>
      <c r="V23" s="249"/>
      <c r="W23" s="249"/>
      <c r="X23" s="249"/>
      <c r="Z23" s="234"/>
      <c r="AA23" s="234"/>
      <c r="AB23" s="234"/>
      <c r="AC23" s="234"/>
      <c r="AD23" s="234"/>
    </row>
    <row r="24" spans="2:30" x14ac:dyDescent="0.25">
      <c r="F24" s="202"/>
      <c r="G24" s="202"/>
      <c r="H24" s="202"/>
      <c r="I24" s="202"/>
      <c r="J24" s="202"/>
      <c r="K24" s="247"/>
      <c r="L24" s="247"/>
      <c r="M24" s="247"/>
      <c r="N24" s="247"/>
      <c r="O24" s="247"/>
      <c r="P24" s="247"/>
      <c r="Q24" s="248"/>
      <c r="R24" s="248"/>
      <c r="S24" s="248"/>
      <c r="T24" s="248"/>
      <c r="U24" s="248"/>
      <c r="V24" s="248"/>
      <c r="W24" s="248"/>
      <c r="X24" s="248"/>
      <c r="Y24" s="234"/>
      <c r="Z24" s="234"/>
      <c r="AA24" s="234"/>
      <c r="AB24" s="234"/>
      <c r="AC24" s="234"/>
      <c r="AD24" s="234"/>
    </row>
    <row r="25" spans="2:30" x14ac:dyDescent="0.25">
      <c r="F25" s="202"/>
      <c r="G25" s="202"/>
      <c r="H25" s="202"/>
      <c r="I25" s="202"/>
      <c r="J25" s="202"/>
      <c r="K25" s="247"/>
      <c r="L25" s="247"/>
      <c r="M25" s="247"/>
      <c r="N25" s="247"/>
      <c r="O25" s="247"/>
      <c r="P25" s="247"/>
      <c r="Q25" s="247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</row>
    <row r="26" spans="2:30" x14ac:dyDescent="0.25">
      <c r="F26" s="202"/>
      <c r="G26" s="202"/>
      <c r="H26" s="202"/>
      <c r="I26" s="202"/>
      <c r="J26" s="202"/>
      <c r="K26" s="247"/>
      <c r="L26" s="247"/>
      <c r="M26" s="247"/>
      <c r="N26" s="247"/>
      <c r="O26" s="247"/>
      <c r="P26" s="247"/>
      <c r="Q26" s="247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</row>
    <row r="27" spans="2:30" x14ac:dyDescent="0.25">
      <c r="F27" s="202"/>
      <c r="G27" s="202"/>
      <c r="H27" s="202"/>
      <c r="I27" s="202"/>
      <c r="J27" s="202"/>
      <c r="K27" s="247"/>
      <c r="L27" s="247"/>
      <c r="M27" s="247"/>
      <c r="N27" s="247"/>
      <c r="O27" s="247"/>
      <c r="P27" s="247"/>
      <c r="T27" s="231"/>
      <c r="U27" s="231"/>
      <c r="V27" s="231"/>
      <c r="W27" s="231"/>
      <c r="X27" s="231"/>
      <c r="Y27" s="231"/>
      <c r="Z27" s="234"/>
      <c r="AA27" s="234"/>
      <c r="AB27" s="234"/>
      <c r="AC27" s="234"/>
      <c r="AD27" s="234"/>
    </row>
    <row r="28" spans="2:30" x14ac:dyDescent="0.25">
      <c r="B28" s="202"/>
      <c r="C28" s="202"/>
      <c r="D28" s="202"/>
      <c r="F28" s="202"/>
      <c r="G28" s="202"/>
      <c r="H28" s="202"/>
      <c r="I28" s="202"/>
      <c r="J28" s="202"/>
      <c r="K28" s="247"/>
      <c r="L28" s="247"/>
      <c r="M28" s="247"/>
      <c r="N28" s="247"/>
      <c r="O28" s="247"/>
      <c r="P28" s="247"/>
      <c r="T28" s="231"/>
      <c r="U28" s="231"/>
      <c r="V28" s="231"/>
      <c r="W28" s="231"/>
      <c r="X28" s="231"/>
      <c r="Y28" s="231"/>
      <c r="Z28" s="234"/>
      <c r="AA28" s="234"/>
      <c r="AB28" s="234"/>
      <c r="AC28" s="234"/>
      <c r="AD28" s="234"/>
    </row>
    <row r="29" spans="2:30" x14ac:dyDescent="0.25">
      <c r="B29" s="202"/>
      <c r="C29" s="202"/>
      <c r="D29" s="202"/>
      <c r="F29" s="202"/>
      <c r="G29" s="202"/>
      <c r="H29" s="202"/>
      <c r="I29" s="202"/>
      <c r="J29" s="202"/>
      <c r="K29" s="247"/>
      <c r="L29" s="247"/>
      <c r="M29" s="247"/>
      <c r="N29" s="247"/>
      <c r="O29" s="247"/>
      <c r="P29" s="247"/>
      <c r="Q29" s="247"/>
    </row>
    <row r="30" spans="2:30" x14ac:dyDescent="0.25">
      <c r="F30" s="202"/>
      <c r="G30" s="202"/>
      <c r="H30" s="202"/>
      <c r="I30" s="202"/>
      <c r="J30" s="202"/>
      <c r="K30" s="247"/>
      <c r="L30" s="247"/>
      <c r="M30" s="247"/>
      <c r="N30" s="247"/>
      <c r="O30" s="247"/>
      <c r="P30" s="247"/>
      <c r="Q30" s="247"/>
    </row>
    <row r="31" spans="2:30" x14ac:dyDescent="0.25">
      <c r="F31" s="202"/>
      <c r="G31" s="202"/>
      <c r="H31" s="202"/>
      <c r="I31" s="202"/>
      <c r="J31" s="202"/>
      <c r="K31" s="247"/>
      <c r="L31" s="247"/>
      <c r="M31" s="247"/>
      <c r="N31" s="247"/>
      <c r="O31" s="247"/>
      <c r="P31" s="247"/>
      <c r="Q31" s="247"/>
    </row>
    <row r="32" spans="2:30" x14ac:dyDescent="0.25">
      <c r="F32" s="202"/>
      <c r="G32" s="202"/>
      <c r="H32" s="202"/>
      <c r="I32" s="202"/>
      <c r="J32" s="202"/>
      <c r="K32" s="247"/>
      <c r="L32" s="247"/>
      <c r="M32" s="247"/>
      <c r="N32" s="247"/>
      <c r="O32" s="247"/>
      <c r="P32" s="247"/>
      <c r="Q32" s="247"/>
    </row>
    <row r="33" spans="6:17" x14ac:dyDescent="0.25">
      <c r="F33" s="202"/>
      <c r="G33" s="202"/>
      <c r="H33" s="202"/>
      <c r="I33" s="202"/>
      <c r="J33" s="202"/>
      <c r="K33" s="247"/>
      <c r="L33" s="247"/>
      <c r="M33" s="247"/>
      <c r="N33" s="247"/>
      <c r="O33" s="247"/>
      <c r="P33" s="247"/>
      <c r="Q33" s="247"/>
    </row>
    <row r="34" spans="6:17" x14ac:dyDescent="0.25">
      <c r="F34" s="202"/>
      <c r="G34" s="202"/>
      <c r="H34" s="202"/>
      <c r="I34" s="202"/>
      <c r="J34" s="202"/>
      <c r="K34" s="247"/>
      <c r="L34" s="247"/>
      <c r="M34" s="247"/>
      <c r="N34" s="247"/>
      <c r="O34" s="247"/>
      <c r="P34" s="247"/>
      <c r="Q34" s="247"/>
    </row>
    <row r="35" spans="6:17" x14ac:dyDescent="0.25">
      <c r="F35" s="202"/>
      <c r="G35" s="202"/>
      <c r="H35" s="202"/>
      <c r="I35" s="202"/>
      <c r="J35" s="202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zoomScale="120" zoomScaleNormal="120" workbookViewId="0">
      <selection activeCell="J1" sqref="J1"/>
    </sheetView>
  </sheetViews>
  <sheetFormatPr defaultColWidth="8.6640625" defaultRowHeight="14.4" x14ac:dyDescent="0.3"/>
  <cols>
    <col min="1" max="5" width="8.6640625" style="189"/>
    <col min="6" max="7" width="11.44140625" style="189" customWidth="1"/>
    <col min="8" max="8" width="13.44140625" style="189" customWidth="1"/>
    <col min="9" max="9" width="18.44140625" style="189" customWidth="1"/>
    <col min="10" max="10" width="10.109375" style="189" customWidth="1"/>
    <col min="11" max="11" width="10" style="189" customWidth="1"/>
    <col min="12" max="12" width="10.6640625" style="178" customWidth="1"/>
    <col min="13" max="13" width="15.6640625" style="189" customWidth="1"/>
    <col min="14" max="14" width="10.44140625" style="189" customWidth="1"/>
    <col min="15" max="15" width="12" style="189" customWidth="1"/>
    <col min="16" max="16" width="7.44140625" style="189" customWidth="1"/>
    <col min="17" max="18" width="9" style="189" customWidth="1"/>
    <col min="19" max="20" width="9.44140625" style="189" customWidth="1"/>
    <col min="21" max="23" width="8.6640625" style="189"/>
    <col min="24" max="25" width="9.44140625" style="189" customWidth="1"/>
    <col min="26" max="16384" width="8.6640625" style="189"/>
  </cols>
  <sheetData>
    <row r="1" spans="1:25" x14ac:dyDescent="0.3">
      <c r="A1" s="2" t="s">
        <v>49</v>
      </c>
      <c r="B1" s="2" t="s">
        <v>586</v>
      </c>
      <c r="J1" s="258" t="s">
        <v>51</v>
      </c>
    </row>
    <row r="2" spans="1:25" x14ac:dyDescent="0.3">
      <c r="A2" s="2" t="s">
        <v>52</v>
      </c>
      <c r="B2" s="2" t="s">
        <v>384</v>
      </c>
    </row>
    <row r="3" spans="1:25" x14ac:dyDescent="0.3">
      <c r="A3" s="3" t="s">
        <v>53</v>
      </c>
      <c r="B3" s="3" t="s">
        <v>54</v>
      </c>
    </row>
    <row r="4" spans="1:25" x14ac:dyDescent="0.3">
      <c r="A4" s="3" t="s">
        <v>55</v>
      </c>
      <c r="B4" s="3" t="s">
        <v>56</v>
      </c>
    </row>
    <row r="5" spans="1:25" x14ac:dyDescent="0.3">
      <c r="A5" s="4" t="s">
        <v>57</v>
      </c>
      <c r="B5" s="259" t="s">
        <v>385</v>
      </c>
      <c r="H5" s="260"/>
    </row>
    <row r="6" spans="1:25" x14ac:dyDescent="0.3">
      <c r="A6" s="4" t="s">
        <v>58</v>
      </c>
      <c r="B6" s="259" t="s">
        <v>386</v>
      </c>
      <c r="H6" s="260"/>
    </row>
    <row r="7" spans="1:25" ht="15" customHeight="1" x14ac:dyDescent="0.3">
      <c r="B7" s="259"/>
      <c r="G7" s="261"/>
      <c r="H7" s="262"/>
      <c r="J7" s="263"/>
    </row>
    <row r="8" spans="1:25" x14ac:dyDescent="0.3">
      <c r="G8" s="261"/>
      <c r="J8" s="264" t="s">
        <v>387</v>
      </c>
      <c r="K8" s="264" t="s">
        <v>388</v>
      </c>
    </row>
    <row r="9" spans="1:25" x14ac:dyDescent="0.3">
      <c r="G9" s="261"/>
      <c r="I9" s="15"/>
      <c r="J9" s="264" t="s">
        <v>389</v>
      </c>
      <c r="K9" s="264" t="s">
        <v>390</v>
      </c>
      <c r="L9" s="265"/>
    </row>
    <row r="10" spans="1:25" x14ac:dyDescent="0.3">
      <c r="G10" s="261"/>
      <c r="H10" s="266" t="s">
        <v>391</v>
      </c>
      <c r="I10" s="267" t="s">
        <v>205</v>
      </c>
      <c r="J10" s="268">
        <v>9.59</v>
      </c>
      <c r="K10" s="268">
        <v>4.5599999999999996</v>
      </c>
      <c r="L10" s="269">
        <v>0.47570000000000001</v>
      </c>
      <c r="M10" s="270"/>
      <c r="N10" s="270"/>
      <c r="O10" s="270"/>
      <c r="P10" s="270"/>
      <c r="Q10" s="270"/>
      <c r="R10" s="270"/>
      <c r="S10" s="271"/>
      <c r="T10" s="271"/>
      <c r="U10" s="272"/>
      <c r="W10" s="273"/>
      <c r="X10" s="274"/>
      <c r="Y10" s="274"/>
    </row>
    <row r="11" spans="1:25" x14ac:dyDescent="0.3">
      <c r="G11" s="261"/>
      <c r="H11" s="266" t="s">
        <v>392</v>
      </c>
      <c r="I11" s="267" t="s">
        <v>206</v>
      </c>
      <c r="J11" s="275">
        <v>7.28</v>
      </c>
      <c r="K11" s="275">
        <v>3.44</v>
      </c>
      <c r="L11" s="269">
        <v>0.4728</v>
      </c>
      <c r="M11" s="270"/>
      <c r="N11" s="270"/>
      <c r="O11" s="270"/>
      <c r="P11" s="270"/>
      <c r="Q11" s="270"/>
      <c r="R11" s="270"/>
      <c r="S11" s="271"/>
      <c r="T11" s="271"/>
      <c r="U11" s="272"/>
      <c r="W11" s="273"/>
      <c r="X11" s="274"/>
      <c r="Y11" s="274"/>
    </row>
    <row r="12" spans="1:25" x14ac:dyDescent="0.3">
      <c r="G12" s="261"/>
      <c r="H12" s="266" t="s">
        <v>393</v>
      </c>
      <c r="I12" s="267" t="s">
        <v>394</v>
      </c>
      <c r="J12" s="275">
        <v>6.69</v>
      </c>
      <c r="K12" s="275">
        <v>3.38</v>
      </c>
      <c r="L12" s="269">
        <v>0.505</v>
      </c>
      <c r="O12" s="270"/>
      <c r="P12" s="270"/>
      <c r="Q12" s="270"/>
      <c r="R12" s="270"/>
      <c r="S12" s="271"/>
      <c r="T12" s="271"/>
      <c r="U12" s="272"/>
      <c r="W12" s="273"/>
      <c r="X12" s="274"/>
      <c r="Y12" s="274"/>
    </row>
    <row r="13" spans="1:25" x14ac:dyDescent="0.3">
      <c r="F13" s="276"/>
      <c r="G13" s="261"/>
      <c r="H13" s="266" t="s">
        <v>395</v>
      </c>
      <c r="I13" s="267" t="s">
        <v>396</v>
      </c>
      <c r="J13" s="275">
        <v>4.13</v>
      </c>
      <c r="K13" s="275">
        <v>1.6</v>
      </c>
      <c r="L13" s="269">
        <v>0.3881</v>
      </c>
      <c r="M13" s="270"/>
      <c r="N13" s="270"/>
      <c r="O13" s="270"/>
      <c r="P13" s="270"/>
      <c r="Q13" s="270"/>
      <c r="R13" s="270"/>
      <c r="S13" s="271"/>
      <c r="T13" s="271"/>
      <c r="U13" s="272"/>
      <c r="W13" s="273"/>
      <c r="X13" s="274"/>
      <c r="Y13" s="274"/>
    </row>
    <row r="14" spans="1:25" x14ac:dyDescent="0.3">
      <c r="G14" s="261"/>
      <c r="H14" s="266" t="s">
        <v>397</v>
      </c>
      <c r="I14" s="266" t="s">
        <v>398</v>
      </c>
      <c r="J14" s="275">
        <v>4.0599999999999996</v>
      </c>
      <c r="K14" s="275">
        <v>1.02</v>
      </c>
      <c r="L14" s="269">
        <v>0.25040000000000001</v>
      </c>
      <c r="M14" s="270"/>
      <c r="N14" s="270"/>
      <c r="O14" s="270"/>
      <c r="P14" s="270"/>
      <c r="Q14" s="270"/>
      <c r="R14" s="270"/>
      <c r="S14" s="271"/>
    </row>
    <row r="15" spans="1:25" x14ac:dyDescent="0.3">
      <c r="H15" s="266" t="s">
        <v>399</v>
      </c>
      <c r="I15" s="267" t="s">
        <v>400</v>
      </c>
      <c r="J15" s="275">
        <v>2.2599999999999998</v>
      </c>
      <c r="K15" s="275">
        <v>0.45</v>
      </c>
      <c r="L15" s="269">
        <v>0.20119999999999999</v>
      </c>
      <c r="O15" s="270"/>
      <c r="P15" s="270"/>
      <c r="Q15" s="270"/>
      <c r="R15" s="270"/>
      <c r="S15" s="271"/>
      <c r="T15" s="271"/>
      <c r="U15" s="272"/>
      <c r="W15" s="273"/>
      <c r="X15" s="274"/>
      <c r="Y15" s="274"/>
    </row>
    <row r="16" spans="1:25" x14ac:dyDescent="0.3">
      <c r="H16" s="266" t="s">
        <v>401</v>
      </c>
      <c r="I16" s="267" t="s">
        <v>402</v>
      </c>
      <c r="J16" s="275">
        <v>1.49</v>
      </c>
      <c r="K16" s="275">
        <v>0.13</v>
      </c>
      <c r="L16" s="269">
        <v>8.8800000000000004E-2</v>
      </c>
      <c r="M16" s="270"/>
      <c r="N16" s="270"/>
      <c r="O16" s="270"/>
      <c r="P16" s="270"/>
      <c r="Q16" s="270"/>
      <c r="R16" s="270"/>
      <c r="S16" s="271"/>
      <c r="T16" s="271"/>
      <c r="U16" s="272"/>
      <c r="W16" s="273"/>
      <c r="X16" s="274"/>
      <c r="Y16" s="274"/>
    </row>
    <row r="17" spans="8:25" x14ac:dyDescent="0.3">
      <c r="H17" s="266" t="s">
        <v>403</v>
      </c>
      <c r="I17" s="267" t="s">
        <v>404</v>
      </c>
      <c r="J17" s="275">
        <v>1.18</v>
      </c>
      <c r="K17" s="275">
        <v>0.12</v>
      </c>
      <c r="L17" s="269">
        <v>0.1051</v>
      </c>
      <c r="O17" s="270"/>
      <c r="P17" s="270"/>
      <c r="Q17" s="270"/>
      <c r="R17" s="270"/>
      <c r="S17" s="271"/>
      <c r="W17" s="273"/>
      <c r="X17" s="274"/>
      <c r="Y17" s="274"/>
    </row>
    <row r="18" spans="8:25" x14ac:dyDescent="0.3">
      <c r="H18" s="266" t="s">
        <v>405</v>
      </c>
      <c r="I18" s="267" t="s">
        <v>406</v>
      </c>
      <c r="J18" s="275">
        <v>0.82</v>
      </c>
      <c r="K18" s="275">
        <v>0.24</v>
      </c>
      <c r="L18" s="269">
        <v>0.29199999999999998</v>
      </c>
      <c r="O18" s="270"/>
      <c r="P18" s="270"/>
      <c r="Q18" s="270"/>
      <c r="R18" s="270"/>
      <c r="S18" s="271"/>
      <c r="W18" s="273"/>
      <c r="X18" s="274"/>
      <c r="Y18" s="274"/>
    </row>
    <row r="19" spans="8:25" x14ac:dyDescent="0.3">
      <c r="H19" s="266" t="s">
        <v>407</v>
      </c>
      <c r="I19" s="267" t="s">
        <v>408</v>
      </c>
      <c r="J19" s="275">
        <v>0.79</v>
      </c>
      <c r="K19" s="275">
        <v>0.12</v>
      </c>
      <c r="L19" s="269">
        <v>0.15759999999999999</v>
      </c>
      <c r="M19" s="270"/>
      <c r="N19" s="270"/>
      <c r="O19" s="270"/>
      <c r="P19" s="270"/>
      <c r="Q19" s="270"/>
      <c r="R19" s="270"/>
      <c r="S19" s="271"/>
      <c r="T19" s="271"/>
      <c r="U19" s="272"/>
      <c r="W19" s="273"/>
      <c r="X19" s="274"/>
      <c r="Y19" s="274"/>
    </row>
    <row r="20" spans="8:25" x14ac:dyDescent="0.3">
      <c r="L20" s="178">
        <v>0.2392</v>
      </c>
    </row>
    <row r="21" spans="8:25" x14ac:dyDescent="0.3">
      <c r="J21" s="262"/>
      <c r="K21" s="262"/>
      <c r="S21" s="277"/>
    </row>
    <row r="22" spans="8:25" x14ac:dyDescent="0.3">
      <c r="H22" s="276"/>
      <c r="I22" s="260"/>
      <c r="J22" s="262"/>
      <c r="K22" s="262"/>
      <c r="L22" s="278"/>
      <c r="M22" s="276"/>
      <c r="N22" s="276"/>
      <c r="O22" s="276"/>
      <c r="P22" s="278"/>
      <c r="Q22" s="276"/>
      <c r="R22" s="277"/>
      <c r="S22" s="277"/>
    </row>
    <row r="23" spans="8:25" x14ac:dyDescent="0.3">
      <c r="H23" s="279"/>
      <c r="I23" s="260"/>
      <c r="J23" s="262"/>
      <c r="K23" s="262"/>
      <c r="L23" s="278"/>
      <c r="M23" s="279"/>
      <c r="N23" s="276"/>
      <c r="O23" s="276"/>
      <c r="P23" s="278"/>
      <c r="Q23" s="279"/>
      <c r="R23" s="277"/>
      <c r="S23" s="277"/>
    </row>
    <row r="24" spans="8:25" x14ac:dyDescent="0.3">
      <c r="I24" s="260"/>
      <c r="J24" s="262"/>
      <c r="K24" s="262"/>
      <c r="L24" s="278"/>
      <c r="N24" s="276"/>
      <c r="O24" s="276"/>
      <c r="P24" s="278"/>
      <c r="R24" s="277"/>
      <c r="S24" s="277"/>
    </row>
    <row r="25" spans="8:25" x14ac:dyDescent="0.3">
      <c r="H25" s="266"/>
      <c r="I25" s="267"/>
      <c r="J25" s="262"/>
      <c r="K25" s="262"/>
      <c r="L25" s="269"/>
      <c r="N25" s="276"/>
      <c r="O25" s="276"/>
      <c r="P25" s="278"/>
      <c r="R25" s="277"/>
      <c r="S25" s="277"/>
    </row>
    <row r="26" spans="8:25" x14ac:dyDescent="0.3">
      <c r="H26" s="266"/>
      <c r="I26" s="267"/>
      <c r="J26" s="262"/>
      <c r="K26" s="262"/>
      <c r="L26" s="269"/>
      <c r="M26" s="276"/>
      <c r="N26" s="276"/>
      <c r="O26" s="276"/>
      <c r="P26" s="278"/>
      <c r="Q26" s="276"/>
      <c r="R26" s="277"/>
      <c r="S26" s="277"/>
    </row>
    <row r="27" spans="8:25" x14ac:dyDescent="0.3">
      <c r="H27" s="276"/>
      <c r="I27" s="260"/>
      <c r="J27" s="262"/>
      <c r="K27" s="262"/>
      <c r="L27" s="278"/>
      <c r="M27" s="276"/>
      <c r="N27" s="276"/>
      <c r="O27" s="276"/>
      <c r="P27" s="278"/>
      <c r="Q27" s="276"/>
      <c r="R27" s="277"/>
      <c r="S27" s="277"/>
    </row>
    <row r="28" spans="8:25" x14ac:dyDescent="0.3">
      <c r="H28" s="276"/>
      <c r="I28" s="260"/>
      <c r="J28" s="262"/>
      <c r="K28" s="262"/>
      <c r="L28" s="278"/>
      <c r="M28" s="276"/>
      <c r="N28" s="276"/>
      <c r="O28" s="276"/>
      <c r="P28" s="278"/>
      <c r="Q28" s="276"/>
      <c r="R28" s="277"/>
      <c r="S28" s="277"/>
    </row>
    <row r="29" spans="8:25" x14ac:dyDescent="0.3">
      <c r="H29" s="276"/>
      <c r="I29" s="260"/>
      <c r="J29" s="262"/>
      <c r="K29" s="262"/>
      <c r="L29" s="278"/>
      <c r="M29" s="276"/>
      <c r="N29" s="276"/>
      <c r="O29" s="276"/>
      <c r="P29" s="278"/>
      <c r="Q29" s="276"/>
      <c r="R29" s="277"/>
      <c r="S29" s="277"/>
    </row>
    <row r="30" spans="8:25" x14ac:dyDescent="0.3">
      <c r="H30" s="276"/>
      <c r="I30" s="260"/>
      <c r="J30" s="262"/>
      <c r="K30" s="262"/>
      <c r="L30" s="278"/>
      <c r="M30" s="276"/>
      <c r="N30" s="276"/>
      <c r="O30" s="276"/>
      <c r="P30" s="278"/>
      <c r="Q30" s="276"/>
      <c r="R30" s="277"/>
      <c r="S30" s="277"/>
    </row>
    <row r="31" spans="8:25" x14ac:dyDescent="0.3">
      <c r="H31" s="276"/>
      <c r="I31" s="260"/>
      <c r="J31" s="262"/>
      <c r="K31" s="262"/>
      <c r="L31" s="278"/>
      <c r="M31" s="276"/>
      <c r="N31" s="276"/>
      <c r="O31" s="276"/>
      <c r="P31" s="278"/>
      <c r="Q31" s="276"/>
      <c r="R31" s="277"/>
      <c r="S31" s="277"/>
    </row>
    <row r="32" spans="8:25" x14ac:dyDescent="0.3">
      <c r="J32" s="262"/>
      <c r="K32" s="262"/>
      <c r="L32" s="278"/>
      <c r="P32" s="278"/>
    </row>
    <row r="33" spans="9:20" x14ac:dyDescent="0.3">
      <c r="I33" s="277"/>
      <c r="J33" s="262"/>
      <c r="K33" s="262"/>
      <c r="L33" s="278"/>
      <c r="M33" s="278"/>
      <c r="N33" s="277"/>
      <c r="O33" s="277"/>
      <c r="P33" s="278"/>
      <c r="R33" s="277"/>
      <c r="S33" s="277"/>
    </row>
    <row r="34" spans="9:20" x14ac:dyDescent="0.3">
      <c r="I34" s="277"/>
      <c r="J34" s="262"/>
      <c r="K34" s="262"/>
      <c r="L34" s="278"/>
      <c r="M34" s="278"/>
      <c r="N34" s="277"/>
      <c r="O34" s="277"/>
      <c r="P34" s="278"/>
      <c r="R34" s="277"/>
      <c r="S34" s="277"/>
    </row>
    <row r="35" spans="9:20" x14ac:dyDescent="0.3">
      <c r="I35" s="273"/>
      <c r="J35" s="262"/>
      <c r="K35" s="262"/>
      <c r="N35" s="273"/>
      <c r="O35" s="273"/>
      <c r="R35" s="273"/>
      <c r="S35" s="273"/>
    </row>
    <row r="36" spans="9:20" x14ac:dyDescent="0.3">
      <c r="I36" s="273"/>
      <c r="J36" s="273"/>
      <c r="N36" s="273"/>
      <c r="O36" s="273"/>
      <c r="R36" s="273"/>
      <c r="S36" s="273"/>
    </row>
    <row r="37" spans="9:20" x14ac:dyDescent="0.3">
      <c r="I37" s="280"/>
      <c r="J37" s="280"/>
      <c r="L37" s="280"/>
      <c r="M37" s="280"/>
      <c r="N37" s="280"/>
      <c r="O37" s="280"/>
      <c r="P37" s="280"/>
      <c r="Q37" s="280"/>
      <c r="R37" s="280"/>
      <c r="S37" s="280"/>
      <c r="T37" s="280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zoomScale="120" zoomScaleNormal="120" workbookViewId="0"/>
  </sheetViews>
  <sheetFormatPr defaultColWidth="8.6640625" defaultRowHeight="14.4" x14ac:dyDescent="0.3"/>
  <cols>
    <col min="1" max="5" width="8.6640625" style="189"/>
    <col min="6" max="8" width="11.44140625" style="189" customWidth="1"/>
    <col min="9" max="9" width="15.6640625" style="189" customWidth="1"/>
    <col min="10" max="14" width="4.44140625" style="189" customWidth="1"/>
    <col min="15" max="15" width="4.6640625" style="189" customWidth="1"/>
    <col min="16" max="16" width="4.44140625" style="189" customWidth="1"/>
    <col min="17" max="17" width="4.44140625" style="178" customWidth="1"/>
    <col min="18" max="22" width="4.44140625" style="189" customWidth="1"/>
    <col min="23" max="23" width="4.6640625" style="189" customWidth="1"/>
    <col min="24" max="24" width="4.6640625" style="189" bestFit="1" customWidth="1"/>
    <col min="25" max="25" width="6" style="189" customWidth="1"/>
    <col min="26" max="28" width="8.6640625" style="189"/>
    <col min="29" max="30" width="9.44140625" style="189" customWidth="1"/>
    <col min="31" max="16384" width="8.6640625" style="189"/>
  </cols>
  <sheetData>
    <row r="1" spans="1:30" x14ac:dyDescent="0.3">
      <c r="A1" s="2" t="s">
        <v>49</v>
      </c>
      <c r="B1" s="2" t="s">
        <v>409</v>
      </c>
      <c r="O1" s="258" t="s">
        <v>51</v>
      </c>
    </row>
    <row r="2" spans="1:30" x14ac:dyDescent="0.3">
      <c r="A2" s="2" t="s">
        <v>52</v>
      </c>
      <c r="B2" s="2" t="s">
        <v>410</v>
      </c>
    </row>
    <row r="3" spans="1:30" x14ac:dyDescent="0.3">
      <c r="A3" s="3" t="s">
        <v>53</v>
      </c>
      <c r="B3" s="3" t="s">
        <v>54</v>
      </c>
    </row>
    <row r="4" spans="1:30" x14ac:dyDescent="0.3">
      <c r="A4" s="3" t="s">
        <v>55</v>
      </c>
      <c r="B4" s="3" t="s">
        <v>56</v>
      </c>
    </row>
    <row r="5" spans="1:30" x14ac:dyDescent="0.3">
      <c r="A5" s="4" t="s">
        <v>57</v>
      </c>
      <c r="B5" s="259" t="s">
        <v>411</v>
      </c>
      <c r="I5" s="260"/>
    </row>
    <row r="6" spans="1:30" x14ac:dyDescent="0.3">
      <c r="A6" s="4" t="s">
        <v>58</v>
      </c>
      <c r="B6" s="259" t="s">
        <v>412</v>
      </c>
      <c r="I6" s="260"/>
    </row>
    <row r="7" spans="1:30" ht="15" customHeight="1" x14ac:dyDescent="0.3">
      <c r="B7" s="259"/>
      <c r="H7" s="261"/>
      <c r="I7" s="262"/>
      <c r="J7" s="206" t="s">
        <v>73</v>
      </c>
      <c r="K7" s="206"/>
      <c r="L7" s="206" t="s">
        <v>162</v>
      </c>
      <c r="M7" s="206"/>
      <c r="N7" s="206" t="s">
        <v>79</v>
      </c>
      <c r="O7" s="206"/>
      <c r="P7" s="206" t="s">
        <v>135</v>
      </c>
      <c r="Q7" s="206"/>
      <c r="R7" s="206" t="s">
        <v>138</v>
      </c>
      <c r="S7" s="206"/>
      <c r="T7" s="206" t="s">
        <v>144</v>
      </c>
      <c r="V7" s="206" t="s">
        <v>160</v>
      </c>
      <c r="W7" s="206"/>
      <c r="X7" s="206" t="s">
        <v>281</v>
      </c>
    </row>
    <row r="8" spans="1:30" x14ac:dyDescent="0.3">
      <c r="H8" s="261"/>
      <c r="I8" s="15"/>
      <c r="J8" s="206" t="s">
        <v>74</v>
      </c>
      <c r="K8" s="206"/>
      <c r="L8" s="206" t="s">
        <v>356</v>
      </c>
      <c r="M8" s="206"/>
      <c r="N8" s="206" t="s">
        <v>80</v>
      </c>
      <c r="O8" s="206"/>
      <c r="P8" s="206" t="s">
        <v>357</v>
      </c>
      <c r="Q8" s="206"/>
      <c r="R8" s="206" t="s">
        <v>139</v>
      </c>
      <c r="S8" s="206"/>
      <c r="T8" s="206" t="s">
        <v>358</v>
      </c>
      <c r="V8" s="206" t="s">
        <v>170</v>
      </c>
      <c r="W8" s="206"/>
      <c r="X8" s="206" t="s">
        <v>359</v>
      </c>
    </row>
    <row r="9" spans="1:30" x14ac:dyDescent="0.3">
      <c r="H9" s="266" t="s">
        <v>413</v>
      </c>
      <c r="I9" s="15" t="s">
        <v>414</v>
      </c>
      <c r="J9" s="29">
        <v>1</v>
      </c>
      <c r="K9" s="281">
        <v>1.1797</v>
      </c>
      <c r="L9" s="281">
        <v>1.2988999999999999</v>
      </c>
      <c r="M9" s="29">
        <v>1.3655999999999999</v>
      </c>
      <c r="N9" s="29">
        <v>0.78120000000000001</v>
      </c>
      <c r="O9" s="29">
        <v>0.75490000000000002</v>
      </c>
      <c r="P9" s="29">
        <v>1.0841000000000001</v>
      </c>
      <c r="Q9" s="29">
        <v>1.1962999999999999</v>
      </c>
      <c r="R9" s="29">
        <v>0.98040000000000005</v>
      </c>
      <c r="S9" s="29">
        <v>1.2083999999999999</v>
      </c>
      <c r="T9" s="29">
        <v>1.3414999999999999</v>
      </c>
      <c r="U9" s="29">
        <v>1.3917999999999999</v>
      </c>
      <c r="V9" s="29">
        <v>1.2464999999999999</v>
      </c>
      <c r="W9" s="29">
        <v>1.4858</v>
      </c>
      <c r="X9" s="281">
        <v>1.6108</v>
      </c>
    </row>
    <row r="10" spans="1:30" x14ac:dyDescent="0.3">
      <c r="H10" s="266" t="s">
        <v>415</v>
      </c>
      <c r="I10" s="266" t="s">
        <v>416</v>
      </c>
      <c r="J10" s="282">
        <v>1</v>
      </c>
      <c r="K10" s="283">
        <v>0.86280000000000001</v>
      </c>
      <c r="L10" s="283">
        <v>1.0618000000000001</v>
      </c>
      <c r="M10" s="29">
        <v>0.83169999999999999</v>
      </c>
      <c r="N10" s="29">
        <v>0.95889999999999997</v>
      </c>
      <c r="O10" s="29">
        <v>0.43819999999999998</v>
      </c>
      <c r="P10" s="29">
        <v>0.63929999999999998</v>
      </c>
      <c r="Q10" s="29">
        <v>0.58450000000000002</v>
      </c>
      <c r="R10" s="29">
        <v>0.70489999999999997</v>
      </c>
      <c r="S10" s="29">
        <v>0.69269999999999998</v>
      </c>
      <c r="T10" s="29">
        <v>0.72819999999999996</v>
      </c>
      <c r="U10" s="29">
        <v>0.67159999999999997</v>
      </c>
      <c r="V10" s="29">
        <v>0.84230000000000005</v>
      </c>
      <c r="W10" s="29">
        <v>0.82509999999999994</v>
      </c>
      <c r="X10" s="281">
        <v>0.95530000000000004</v>
      </c>
      <c r="Y10" s="274"/>
      <c r="Z10" s="274"/>
    </row>
    <row r="11" spans="1:30" x14ac:dyDescent="0.3">
      <c r="H11" s="266" t="s">
        <v>417</v>
      </c>
      <c r="I11" s="266" t="s">
        <v>206</v>
      </c>
      <c r="J11" s="282">
        <v>1</v>
      </c>
      <c r="K11" s="284">
        <v>1.2396</v>
      </c>
      <c r="L11" s="284">
        <v>1.2986</v>
      </c>
      <c r="M11" s="29">
        <v>1.3104</v>
      </c>
      <c r="N11" s="29">
        <v>0.83840000000000003</v>
      </c>
      <c r="O11" s="29">
        <v>1.0759000000000001</v>
      </c>
      <c r="P11" s="29">
        <v>1.3913</v>
      </c>
      <c r="Q11" s="29">
        <v>1.3715999999999999</v>
      </c>
      <c r="R11" s="29">
        <v>1.0975999999999999</v>
      </c>
      <c r="S11" s="29">
        <v>1.4278999999999999</v>
      </c>
      <c r="T11" s="29">
        <v>1.6671</v>
      </c>
      <c r="U11" s="29">
        <v>1.6411</v>
      </c>
      <c r="V11" s="29">
        <v>1.4058999999999999</v>
      </c>
      <c r="W11" s="29">
        <v>1.726</v>
      </c>
      <c r="X11" s="281">
        <v>1.8382000000000001</v>
      </c>
      <c r="Y11" s="274"/>
      <c r="Z11" s="274"/>
    </row>
    <row r="12" spans="1:30" x14ac:dyDescent="0.3">
      <c r="H12" s="266" t="s">
        <v>418</v>
      </c>
      <c r="I12" s="266" t="s">
        <v>396</v>
      </c>
      <c r="J12" s="282">
        <v>1</v>
      </c>
      <c r="K12" s="284">
        <v>0.84940000000000004</v>
      </c>
      <c r="L12" s="284">
        <v>1.0399</v>
      </c>
      <c r="M12" s="29">
        <v>0.80900000000000005</v>
      </c>
      <c r="N12" s="29">
        <v>1.3392999999999999</v>
      </c>
      <c r="O12" s="29">
        <v>1.9186000000000001</v>
      </c>
      <c r="P12" s="29">
        <v>2.6810999999999998</v>
      </c>
      <c r="Q12" s="29">
        <v>2.3725999999999998</v>
      </c>
      <c r="R12" s="29">
        <v>2.4165000000000001</v>
      </c>
      <c r="S12" s="29">
        <v>2.6126</v>
      </c>
      <c r="T12" s="29">
        <v>2.9659</v>
      </c>
      <c r="U12" s="29">
        <v>2.4272999999999998</v>
      </c>
      <c r="V12" s="29">
        <v>2.4897</v>
      </c>
      <c r="W12" s="29">
        <v>2.8841999999999999</v>
      </c>
      <c r="X12" s="281">
        <v>3.2492999999999999</v>
      </c>
      <c r="Y12" s="274"/>
      <c r="Z12" s="274"/>
    </row>
    <row r="13" spans="1:30" x14ac:dyDescent="0.3">
      <c r="F13" s="276"/>
      <c r="G13" s="276"/>
      <c r="H13" s="266" t="s">
        <v>399</v>
      </c>
      <c r="I13" s="266" t="s">
        <v>400</v>
      </c>
      <c r="J13" s="285">
        <v>1</v>
      </c>
      <c r="K13" s="284">
        <v>0.97299999999999998</v>
      </c>
      <c r="L13" s="284">
        <v>0.84619999999999995</v>
      </c>
      <c r="M13" s="29">
        <v>0.9325</v>
      </c>
      <c r="N13" s="29">
        <v>0.50539999999999996</v>
      </c>
      <c r="O13" s="29">
        <v>0.2437</v>
      </c>
      <c r="P13" s="29">
        <v>0.45629999999999998</v>
      </c>
      <c r="Q13" s="29">
        <v>0.45829999999999999</v>
      </c>
      <c r="R13" s="29">
        <v>0.4703</v>
      </c>
      <c r="S13" s="29">
        <v>0.51270000000000004</v>
      </c>
      <c r="T13" s="29">
        <v>0.62739999999999996</v>
      </c>
      <c r="U13" s="29">
        <v>0.63970000000000005</v>
      </c>
      <c r="V13" s="29">
        <v>0.50090000000000001</v>
      </c>
      <c r="W13" s="29">
        <v>0.44030000000000002</v>
      </c>
      <c r="X13" s="281">
        <v>0.4743</v>
      </c>
      <c r="Y13" s="274"/>
      <c r="Z13" s="274"/>
    </row>
    <row r="14" spans="1:30" x14ac:dyDescent="0.3">
      <c r="H14" s="286" t="s">
        <v>397</v>
      </c>
      <c r="I14" s="286" t="s">
        <v>398</v>
      </c>
      <c r="J14" s="285">
        <v>1</v>
      </c>
      <c r="K14" s="285">
        <v>1.0242</v>
      </c>
      <c r="L14" s="285">
        <v>1.1123000000000001</v>
      </c>
      <c r="M14" s="285">
        <v>1.2664</v>
      </c>
      <c r="N14" s="285">
        <v>0.97770000000000001</v>
      </c>
      <c r="O14" s="285">
        <v>0.71479999999999999</v>
      </c>
      <c r="P14" s="285">
        <v>0.91290000000000004</v>
      </c>
      <c r="Q14" s="285">
        <v>1.0025999999999999</v>
      </c>
      <c r="R14" s="285">
        <v>0.84830000000000005</v>
      </c>
      <c r="S14" s="285">
        <v>0.84609999999999996</v>
      </c>
      <c r="T14" s="285">
        <v>0.98180000000000001</v>
      </c>
      <c r="U14" s="285">
        <v>1.1955</v>
      </c>
      <c r="V14" s="285">
        <v>0.99860000000000004</v>
      </c>
      <c r="W14" s="285">
        <v>0.97419999999999995</v>
      </c>
      <c r="X14" s="287">
        <v>1.0692999999999999</v>
      </c>
    </row>
    <row r="15" spans="1:30" x14ac:dyDescent="0.3">
      <c r="I15" s="266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1"/>
      <c r="Y15" s="271"/>
      <c r="Z15" s="272"/>
      <c r="AB15" s="273"/>
      <c r="AC15" s="274"/>
      <c r="AD15" s="274"/>
    </row>
    <row r="16" spans="1:30" x14ac:dyDescent="0.3">
      <c r="H16" s="261"/>
      <c r="I16" s="266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71"/>
      <c r="Y16" s="271"/>
      <c r="Z16" s="272"/>
      <c r="AB16" s="273"/>
      <c r="AC16" s="274"/>
      <c r="AD16" s="274"/>
    </row>
    <row r="17" spans="8:30" x14ac:dyDescent="0.3">
      <c r="H17" s="261"/>
      <c r="I17" s="266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71"/>
      <c r="AB17" s="273"/>
      <c r="AC17" s="274"/>
      <c r="AD17" s="274"/>
    </row>
    <row r="18" spans="8:30" x14ac:dyDescent="0.3">
      <c r="H18" s="261"/>
      <c r="I18" s="266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71"/>
      <c r="AB18" s="273"/>
      <c r="AC18" s="274"/>
      <c r="AD18" s="274"/>
    </row>
    <row r="19" spans="8:30" x14ac:dyDescent="0.3">
      <c r="H19" s="261"/>
      <c r="I19" s="266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71"/>
      <c r="Y19" s="271"/>
      <c r="Z19" s="272"/>
      <c r="AB19" s="273"/>
      <c r="AC19" s="274"/>
      <c r="AD19" s="274"/>
    </row>
    <row r="20" spans="8:30" x14ac:dyDescent="0.3">
      <c r="H20" s="261"/>
      <c r="I20" s="266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71"/>
      <c r="Y20" s="271"/>
      <c r="Z20" s="272"/>
      <c r="AB20" s="273"/>
      <c r="AC20" s="274"/>
      <c r="AD20" s="274"/>
    </row>
    <row r="21" spans="8:30" x14ac:dyDescent="0.3">
      <c r="Q21" s="189"/>
    </row>
    <row r="22" spans="8:30" x14ac:dyDescent="0.3">
      <c r="X22" s="277"/>
    </row>
    <row r="23" spans="8:30" x14ac:dyDescent="0.3">
      <c r="I23" s="276"/>
      <c r="J23" s="260"/>
      <c r="K23" s="260"/>
      <c r="L23" s="260"/>
      <c r="M23" s="260"/>
      <c r="N23" s="260"/>
      <c r="O23" s="260"/>
      <c r="P23" s="273"/>
      <c r="Q23" s="278"/>
      <c r="R23" s="276"/>
      <c r="S23" s="276"/>
      <c r="T23" s="276"/>
      <c r="U23" s="278"/>
      <c r="V23" s="276"/>
      <c r="W23" s="277"/>
      <c r="X23" s="277"/>
    </row>
    <row r="24" spans="8:30" x14ac:dyDescent="0.3">
      <c r="I24" s="279"/>
      <c r="J24" s="260"/>
      <c r="K24" s="260"/>
      <c r="L24" s="260"/>
      <c r="M24" s="260"/>
      <c r="N24" s="260"/>
      <c r="O24" s="260"/>
      <c r="P24" s="273"/>
      <c r="Q24" s="278"/>
      <c r="R24" s="279"/>
      <c r="S24" s="276"/>
      <c r="T24" s="276"/>
      <c r="U24" s="278"/>
      <c r="V24" s="279"/>
      <c r="W24" s="277"/>
      <c r="X24" s="277"/>
    </row>
    <row r="25" spans="8:30" x14ac:dyDescent="0.3">
      <c r="J25" s="260"/>
      <c r="K25" s="260"/>
      <c r="L25" s="260"/>
      <c r="M25" s="260"/>
      <c r="N25" s="260"/>
      <c r="O25" s="260"/>
      <c r="P25" s="273"/>
      <c r="Q25" s="278"/>
      <c r="S25" s="276"/>
      <c r="T25" s="276"/>
      <c r="U25" s="278"/>
      <c r="W25" s="277"/>
      <c r="X25" s="277"/>
    </row>
    <row r="26" spans="8:30" x14ac:dyDescent="0.3">
      <c r="J26" s="260"/>
      <c r="K26" s="260"/>
      <c r="L26" s="260"/>
      <c r="M26" s="260"/>
      <c r="N26" s="260"/>
      <c r="O26" s="260"/>
      <c r="P26" s="273"/>
      <c r="Q26" s="278"/>
      <c r="S26" s="276"/>
      <c r="T26" s="276"/>
      <c r="U26" s="278"/>
      <c r="W26" s="277"/>
      <c r="X26" s="277"/>
    </row>
    <row r="27" spans="8:30" x14ac:dyDescent="0.3">
      <c r="I27" s="276"/>
      <c r="J27" s="260"/>
      <c r="K27" s="260"/>
      <c r="L27" s="260"/>
      <c r="M27" s="260"/>
      <c r="N27" s="260"/>
      <c r="O27" s="260"/>
      <c r="P27" s="273"/>
      <c r="Q27" s="278"/>
      <c r="R27" s="276"/>
      <c r="S27" s="276"/>
      <c r="T27" s="276"/>
      <c r="U27" s="278"/>
      <c r="V27" s="276"/>
      <c r="W27" s="277"/>
      <c r="X27" s="277"/>
    </row>
    <row r="28" spans="8:30" x14ac:dyDescent="0.3">
      <c r="I28" s="276"/>
      <c r="J28" s="260"/>
      <c r="K28" s="260"/>
      <c r="L28" s="260"/>
      <c r="M28" s="260"/>
      <c r="N28" s="260"/>
      <c r="O28" s="260"/>
      <c r="P28" s="273"/>
      <c r="Q28" s="278"/>
      <c r="R28" s="276"/>
      <c r="S28" s="276"/>
      <c r="T28" s="276"/>
      <c r="U28" s="278"/>
      <c r="V28" s="276"/>
      <c r="W28" s="277"/>
      <c r="X28" s="277"/>
    </row>
    <row r="29" spans="8:30" x14ac:dyDescent="0.3">
      <c r="I29" s="276"/>
      <c r="J29" s="260"/>
      <c r="K29" s="260"/>
      <c r="L29" s="260"/>
      <c r="M29" s="260"/>
      <c r="N29" s="260"/>
      <c r="O29" s="260"/>
      <c r="P29" s="273"/>
      <c r="Q29" s="278"/>
      <c r="R29" s="276"/>
      <c r="S29" s="276"/>
      <c r="T29" s="276"/>
      <c r="U29" s="278"/>
      <c r="V29" s="276"/>
      <c r="W29" s="277"/>
      <c r="X29" s="277"/>
    </row>
    <row r="30" spans="8:30" x14ac:dyDescent="0.3">
      <c r="I30" s="276"/>
      <c r="J30" s="260"/>
      <c r="K30" s="260"/>
      <c r="L30" s="260"/>
      <c r="M30" s="260"/>
      <c r="N30" s="260"/>
      <c r="O30" s="260"/>
      <c r="P30" s="273"/>
      <c r="Q30" s="278"/>
      <c r="R30" s="276"/>
      <c r="S30" s="276"/>
      <c r="T30" s="276"/>
      <c r="U30" s="278"/>
      <c r="V30" s="276"/>
      <c r="W30" s="277"/>
      <c r="X30" s="277"/>
    </row>
    <row r="31" spans="8:30" x14ac:dyDescent="0.3">
      <c r="I31" s="276"/>
      <c r="J31" s="260"/>
      <c r="K31" s="260"/>
      <c r="L31" s="260"/>
      <c r="M31" s="260"/>
      <c r="N31" s="260"/>
      <c r="O31" s="260"/>
      <c r="P31" s="273"/>
      <c r="Q31" s="278"/>
      <c r="R31" s="276"/>
      <c r="S31" s="276"/>
      <c r="T31" s="276"/>
      <c r="U31" s="278"/>
      <c r="V31" s="276"/>
      <c r="W31" s="277"/>
      <c r="X31" s="277"/>
    </row>
    <row r="32" spans="8:30" x14ac:dyDescent="0.3">
      <c r="I32" s="276"/>
      <c r="J32" s="260"/>
      <c r="K32" s="260"/>
      <c r="L32" s="260"/>
      <c r="M32" s="260"/>
      <c r="N32" s="260"/>
      <c r="O32" s="260"/>
      <c r="P32" s="273"/>
      <c r="Q32" s="278"/>
      <c r="R32" s="276"/>
      <c r="S32" s="276"/>
      <c r="T32" s="276"/>
      <c r="U32" s="278"/>
      <c r="V32" s="276"/>
      <c r="W32" s="277"/>
      <c r="X32" s="277"/>
    </row>
    <row r="33" spans="10:25" x14ac:dyDescent="0.3">
      <c r="P33" s="273"/>
      <c r="Q33" s="278"/>
      <c r="U33" s="278"/>
    </row>
    <row r="34" spans="10:25" x14ac:dyDescent="0.3">
      <c r="J34" s="277"/>
      <c r="K34" s="277"/>
      <c r="L34" s="277"/>
      <c r="M34" s="277"/>
      <c r="N34" s="277"/>
      <c r="O34" s="277"/>
      <c r="P34" s="273"/>
      <c r="Q34" s="278"/>
      <c r="R34" s="278"/>
      <c r="S34" s="277"/>
      <c r="T34" s="277"/>
      <c r="U34" s="278"/>
      <c r="W34" s="277"/>
      <c r="X34" s="277"/>
    </row>
    <row r="35" spans="10:25" x14ac:dyDescent="0.3">
      <c r="J35" s="277"/>
      <c r="K35" s="277"/>
      <c r="L35" s="277"/>
      <c r="M35" s="277"/>
      <c r="N35" s="277"/>
      <c r="O35" s="277"/>
      <c r="P35" s="273"/>
      <c r="Q35" s="278"/>
      <c r="R35" s="278"/>
      <c r="S35" s="277"/>
      <c r="T35" s="277"/>
      <c r="U35" s="278"/>
      <c r="W35" s="277"/>
      <c r="X35" s="277"/>
    </row>
    <row r="36" spans="10:25" x14ac:dyDescent="0.3">
      <c r="J36" s="273"/>
      <c r="K36" s="273"/>
      <c r="L36" s="273"/>
      <c r="M36" s="273"/>
      <c r="N36" s="273"/>
      <c r="O36" s="273"/>
      <c r="S36" s="273"/>
      <c r="T36" s="273"/>
      <c r="W36" s="273"/>
      <c r="X36" s="273"/>
    </row>
    <row r="37" spans="10:25" x14ac:dyDescent="0.3">
      <c r="J37" s="273"/>
      <c r="K37" s="273"/>
      <c r="L37" s="273"/>
      <c r="M37" s="273"/>
      <c r="N37" s="273"/>
      <c r="O37" s="273"/>
      <c r="S37" s="273"/>
      <c r="T37" s="273"/>
      <c r="W37" s="273"/>
      <c r="X37" s="273"/>
    </row>
    <row r="38" spans="10:25" x14ac:dyDescent="0.3">
      <c r="J38" s="280"/>
      <c r="K38" s="280"/>
      <c r="L38" s="280"/>
      <c r="M38" s="280"/>
      <c r="N38" s="280"/>
      <c r="O38" s="280"/>
      <c r="Q38" s="280"/>
      <c r="R38" s="280"/>
      <c r="S38" s="280"/>
      <c r="T38" s="280"/>
      <c r="U38" s="280"/>
      <c r="V38" s="280"/>
      <c r="W38" s="280"/>
      <c r="X38" s="280"/>
      <c r="Y38" s="280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showGridLines="0" zoomScale="120" zoomScaleNormal="120" workbookViewId="0">
      <selection activeCell="H1" sqref="H1"/>
    </sheetView>
  </sheetViews>
  <sheetFormatPr defaultColWidth="8.6640625" defaultRowHeight="14.4" x14ac:dyDescent="0.3"/>
  <cols>
    <col min="1" max="1" width="7.6640625" style="189" customWidth="1"/>
    <col min="2" max="2" width="11" style="189" customWidth="1"/>
    <col min="3" max="4" width="11.109375" style="189" customWidth="1"/>
    <col min="5" max="5" width="5.33203125" style="189" customWidth="1"/>
    <col min="6" max="6" width="13.44140625" style="189" customWidth="1"/>
    <col min="7" max="7" width="16.44140625" style="189" customWidth="1"/>
    <col min="8" max="8" width="13.6640625" style="189" customWidth="1"/>
    <col min="9" max="9" width="4.6640625" style="189" customWidth="1"/>
    <col min="10" max="19" width="4.44140625" style="189" customWidth="1"/>
    <col min="20" max="20" width="4.6640625" style="189" customWidth="1"/>
    <col min="21" max="21" width="4.44140625" style="189" bestFit="1" customWidth="1"/>
    <col min="22" max="22" width="5.44140625" style="189" customWidth="1"/>
    <col min="23" max="23" width="3.77734375" bestFit="1" customWidth="1"/>
    <col min="24" max="24" width="4.88671875" bestFit="1" customWidth="1"/>
    <col min="25" max="31" width="8.6640625" style="189"/>
    <col min="32" max="33" width="10.109375" style="189" customWidth="1"/>
    <col min="34" max="36" width="8.6640625" style="189"/>
    <col min="39" max="16384" width="8.6640625" style="189"/>
  </cols>
  <sheetData>
    <row r="1" spans="1:38" x14ac:dyDescent="0.3">
      <c r="A1" s="2" t="s">
        <v>49</v>
      </c>
      <c r="B1" s="51" t="s">
        <v>419</v>
      </c>
      <c r="C1" s="2"/>
      <c r="D1" s="2"/>
      <c r="E1" s="2"/>
      <c r="F1" s="2"/>
      <c r="H1" s="149" t="s">
        <v>51</v>
      </c>
    </row>
    <row r="2" spans="1:38" x14ac:dyDescent="0.3">
      <c r="A2" s="2" t="s">
        <v>52</v>
      </c>
      <c r="B2" s="51" t="s">
        <v>420</v>
      </c>
      <c r="C2" s="2"/>
      <c r="D2" s="2"/>
      <c r="E2" s="2"/>
      <c r="F2" s="2"/>
      <c r="G2" s="152"/>
      <c r="H2" s="152"/>
    </row>
    <row r="3" spans="1:38" x14ac:dyDescent="0.3">
      <c r="A3" s="3" t="s">
        <v>53</v>
      </c>
      <c r="B3" s="3" t="s">
        <v>54</v>
      </c>
      <c r="C3" s="3"/>
      <c r="D3" s="3"/>
      <c r="E3" s="3"/>
      <c r="F3" s="3"/>
      <c r="G3" s="152"/>
      <c r="H3" s="152"/>
    </row>
    <row r="4" spans="1:38" x14ac:dyDescent="0.3">
      <c r="A4" s="3" t="s">
        <v>55</v>
      </c>
      <c r="B4" s="3" t="s">
        <v>56</v>
      </c>
      <c r="C4" s="3"/>
      <c r="D4" s="3"/>
      <c r="E4" s="3"/>
      <c r="F4" s="3"/>
      <c r="G4" s="152"/>
      <c r="H4" s="152"/>
    </row>
    <row r="5" spans="1:38" x14ac:dyDescent="0.3">
      <c r="A5" s="4" t="s">
        <v>57</v>
      </c>
      <c r="B5" s="31" t="s">
        <v>421</v>
      </c>
      <c r="C5" s="4"/>
      <c r="D5" s="4"/>
      <c r="E5" s="4"/>
      <c r="F5" s="4"/>
      <c r="G5" s="155"/>
      <c r="H5" s="152"/>
    </row>
    <row r="6" spans="1:38" x14ac:dyDescent="0.3">
      <c r="A6" s="4" t="s">
        <v>58</v>
      </c>
      <c r="B6" s="289" t="s">
        <v>422</v>
      </c>
      <c r="C6" s="4"/>
      <c r="D6" s="4"/>
      <c r="E6" s="4"/>
      <c r="F6" s="4"/>
      <c r="G6" s="155"/>
      <c r="H6" s="152"/>
    </row>
    <row r="7" spans="1:38" x14ac:dyDescent="0.3">
      <c r="J7" s="264" t="s">
        <v>73</v>
      </c>
      <c r="K7" s="264"/>
      <c r="L7" s="264" t="s">
        <v>162</v>
      </c>
      <c r="M7" s="264"/>
      <c r="N7" s="264" t="s">
        <v>79</v>
      </c>
      <c r="O7" s="264"/>
      <c r="P7" s="264" t="s">
        <v>135</v>
      </c>
      <c r="Q7" s="264"/>
      <c r="R7" s="264" t="s">
        <v>138</v>
      </c>
      <c r="S7" s="264"/>
      <c r="T7" s="264" t="s">
        <v>144</v>
      </c>
      <c r="U7" s="264"/>
      <c r="V7" s="264" t="s">
        <v>160</v>
      </c>
      <c r="W7" s="264"/>
      <c r="X7" s="264" t="s">
        <v>281</v>
      </c>
    </row>
    <row r="8" spans="1:38" x14ac:dyDescent="0.3">
      <c r="G8" s="15"/>
      <c r="H8" s="15"/>
      <c r="I8" s="28"/>
      <c r="J8" s="290" t="s">
        <v>423</v>
      </c>
      <c r="K8" s="290"/>
      <c r="L8" s="290" t="s">
        <v>424</v>
      </c>
      <c r="M8" s="290"/>
      <c r="N8" s="290" t="s">
        <v>425</v>
      </c>
      <c r="O8" s="290"/>
      <c r="P8" s="290" t="s">
        <v>426</v>
      </c>
      <c r="Q8" s="290"/>
      <c r="R8" s="290" t="s">
        <v>427</v>
      </c>
      <c r="S8" s="290"/>
      <c r="T8" s="290" t="s">
        <v>428</v>
      </c>
      <c r="U8" s="290"/>
      <c r="V8" s="290" t="s">
        <v>161</v>
      </c>
      <c r="W8" s="290"/>
      <c r="X8" s="290" t="s">
        <v>292</v>
      </c>
      <c r="Y8" s="291"/>
      <c r="Z8" s="291"/>
      <c r="AC8"/>
      <c r="AD8"/>
      <c r="AK8" s="189"/>
      <c r="AL8" s="189"/>
    </row>
    <row r="9" spans="1:38" x14ac:dyDescent="0.3">
      <c r="G9" s="8" t="s">
        <v>429</v>
      </c>
      <c r="H9" s="8" t="s">
        <v>430</v>
      </c>
      <c r="I9" s="292"/>
      <c r="J9" s="292">
        <v>4.1500000000000004</v>
      </c>
      <c r="K9" s="292">
        <v>4.83</v>
      </c>
      <c r="L9" s="292">
        <v>5.27</v>
      </c>
      <c r="M9" s="292">
        <v>5.32</v>
      </c>
      <c r="N9" s="292">
        <v>3.59</v>
      </c>
      <c r="O9" s="292">
        <v>4.16</v>
      </c>
      <c r="P9" s="292">
        <v>5.71</v>
      </c>
      <c r="Q9" s="292">
        <v>5.79</v>
      </c>
      <c r="R9" s="292">
        <v>4.93</v>
      </c>
      <c r="S9" s="292">
        <v>6.01</v>
      </c>
      <c r="T9" s="292">
        <v>6.82</v>
      </c>
      <c r="U9" s="292">
        <v>6.64</v>
      </c>
      <c r="V9" s="292">
        <v>6</v>
      </c>
      <c r="W9" s="292">
        <v>7.19</v>
      </c>
      <c r="X9" s="292">
        <v>7.8</v>
      </c>
      <c r="Y9" s="29"/>
      <c r="Z9" s="29"/>
      <c r="AC9"/>
      <c r="AD9"/>
      <c r="AK9" s="189"/>
      <c r="AL9" s="189"/>
    </row>
    <row r="10" spans="1:38" x14ac:dyDescent="0.3">
      <c r="G10" s="8" t="s">
        <v>431</v>
      </c>
      <c r="H10" s="8" t="s">
        <v>432</v>
      </c>
      <c r="I10" s="292"/>
      <c r="J10" s="292">
        <v>3.88</v>
      </c>
      <c r="K10" s="292">
        <v>3.57</v>
      </c>
      <c r="L10" s="292">
        <v>4.1900000000000004</v>
      </c>
      <c r="M10" s="292">
        <v>3.82</v>
      </c>
      <c r="N10" s="292">
        <v>3.75</v>
      </c>
      <c r="O10" s="292">
        <v>2.0699999999999998</v>
      </c>
      <c r="P10" s="292">
        <v>2.85</v>
      </c>
      <c r="Q10" s="292">
        <v>2.83</v>
      </c>
      <c r="R10" s="292">
        <v>2.93</v>
      </c>
      <c r="S10" s="292">
        <v>2.9</v>
      </c>
      <c r="T10" s="292">
        <v>3.17</v>
      </c>
      <c r="U10" s="292">
        <v>3.31</v>
      </c>
      <c r="V10" s="292">
        <v>3.66</v>
      </c>
      <c r="W10" s="292">
        <v>3.63</v>
      </c>
      <c r="X10" s="292">
        <v>4.2699999999999996</v>
      </c>
      <c r="Y10" s="29"/>
      <c r="Z10" s="29"/>
      <c r="AC10"/>
      <c r="AD10"/>
      <c r="AK10" s="189"/>
      <c r="AL10" s="189"/>
    </row>
    <row r="11" spans="1:38" x14ac:dyDescent="0.3">
      <c r="G11" s="8" t="s">
        <v>400</v>
      </c>
      <c r="H11" s="8" t="s">
        <v>399</v>
      </c>
      <c r="I11" s="292"/>
      <c r="J11" s="292">
        <v>1.6</v>
      </c>
      <c r="K11" s="292">
        <v>1.55</v>
      </c>
      <c r="L11" s="292">
        <v>1.35</v>
      </c>
      <c r="M11" s="292">
        <v>1.49</v>
      </c>
      <c r="N11" s="292">
        <v>0.81</v>
      </c>
      <c r="O11" s="292">
        <v>0.39</v>
      </c>
      <c r="P11" s="292">
        <v>0.73</v>
      </c>
      <c r="Q11" s="292">
        <v>0.73</v>
      </c>
      <c r="R11" s="292">
        <v>0.75</v>
      </c>
      <c r="S11" s="292">
        <v>0.82</v>
      </c>
      <c r="T11" s="292">
        <v>1</v>
      </c>
      <c r="U11" s="292">
        <v>1.02</v>
      </c>
      <c r="V11" s="292">
        <v>0.8</v>
      </c>
      <c r="W11" s="292">
        <v>0.7</v>
      </c>
      <c r="X11" s="292">
        <v>0.76</v>
      </c>
      <c r="Y11" s="29"/>
      <c r="Z11" s="29"/>
      <c r="AC11"/>
      <c r="AD11"/>
      <c r="AK11" s="189"/>
      <c r="AL11" s="189"/>
    </row>
    <row r="12" spans="1:38" x14ac:dyDescent="0.3">
      <c r="G12" s="8" t="s">
        <v>408</v>
      </c>
      <c r="H12" s="8" t="s">
        <v>407</v>
      </c>
      <c r="I12" s="292"/>
      <c r="J12" s="292">
        <v>0.79</v>
      </c>
      <c r="K12" s="292">
        <v>0.65</v>
      </c>
      <c r="L12" s="292">
        <v>0.66</v>
      </c>
      <c r="M12" s="292">
        <v>0.61</v>
      </c>
      <c r="N12" s="292">
        <v>0.28000000000000003</v>
      </c>
      <c r="O12" s="292">
        <v>0.21</v>
      </c>
      <c r="P12" s="292">
        <v>0.25</v>
      </c>
      <c r="Q12" s="292">
        <v>0.26</v>
      </c>
      <c r="R12" s="292">
        <v>0.3</v>
      </c>
      <c r="S12" s="292">
        <v>0.22</v>
      </c>
      <c r="T12" s="292">
        <v>0.25</v>
      </c>
      <c r="U12" s="292">
        <v>0.35</v>
      </c>
      <c r="V12" s="292">
        <v>0.28999999999999998</v>
      </c>
      <c r="W12" s="292">
        <v>0.22</v>
      </c>
      <c r="X12" s="292">
        <v>0.28000000000000003</v>
      </c>
      <c r="Y12" s="29"/>
      <c r="Z12" s="29"/>
      <c r="AC12"/>
      <c r="AD12"/>
      <c r="AK12" s="189"/>
      <c r="AL12" s="189"/>
    </row>
    <row r="13" spans="1:38" x14ac:dyDescent="0.3">
      <c r="G13" s="8" t="s">
        <v>402</v>
      </c>
      <c r="H13" s="8" t="s">
        <v>401</v>
      </c>
      <c r="I13" s="293"/>
      <c r="J13" s="292">
        <v>0.5</v>
      </c>
      <c r="K13" s="292">
        <v>0.7</v>
      </c>
      <c r="L13" s="292">
        <v>0.51</v>
      </c>
      <c r="M13" s="292">
        <v>0.62</v>
      </c>
      <c r="N13" s="292">
        <v>0.49</v>
      </c>
      <c r="O13" s="292">
        <v>0.32</v>
      </c>
      <c r="P13" s="292">
        <v>0.42</v>
      </c>
      <c r="Q13" s="292">
        <v>0.34</v>
      </c>
      <c r="R13" s="292">
        <v>0.42</v>
      </c>
      <c r="S13" s="292">
        <v>0.37</v>
      </c>
      <c r="T13" s="292">
        <v>0.56000000000000005</v>
      </c>
      <c r="U13" s="292">
        <v>0.48</v>
      </c>
      <c r="V13" s="292">
        <v>0.48</v>
      </c>
      <c r="W13" s="292">
        <v>0.49</v>
      </c>
      <c r="X13" s="292">
        <v>0.53</v>
      </c>
      <c r="Y13" s="29"/>
      <c r="Z13" s="29"/>
      <c r="AC13"/>
      <c r="AD13"/>
      <c r="AK13" s="189"/>
      <c r="AL13" s="189"/>
    </row>
    <row r="14" spans="1:38" x14ac:dyDescent="0.3">
      <c r="G14" s="8" t="s">
        <v>404</v>
      </c>
      <c r="H14" s="8" t="s">
        <v>403</v>
      </c>
      <c r="I14" s="292"/>
      <c r="J14" s="292">
        <v>0.43</v>
      </c>
      <c r="K14" s="292">
        <v>0.41</v>
      </c>
      <c r="L14" s="292">
        <v>0.52</v>
      </c>
      <c r="M14" s="292">
        <v>0.41</v>
      </c>
      <c r="N14" s="292">
        <v>0.22</v>
      </c>
      <c r="O14" s="292">
        <v>0.21</v>
      </c>
      <c r="P14" s="292">
        <v>0.32</v>
      </c>
      <c r="Q14" s="292">
        <v>0.28000000000000003</v>
      </c>
      <c r="R14" s="292">
        <v>0.28999999999999998</v>
      </c>
      <c r="S14" s="292">
        <v>0.34</v>
      </c>
      <c r="T14" s="292">
        <v>0.32</v>
      </c>
      <c r="U14" s="292">
        <v>0.35</v>
      </c>
      <c r="V14" s="292">
        <v>0.35</v>
      </c>
      <c r="W14" s="292">
        <v>0.38</v>
      </c>
      <c r="X14" s="292">
        <v>0.45</v>
      </c>
      <c r="Y14" s="29"/>
      <c r="Z14" s="29"/>
      <c r="AC14"/>
      <c r="AD14"/>
      <c r="AK14" s="189"/>
      <c r="AL14" s="189"/>
    </row>
    <row r="15" spans="1:38" x14ac:dyDescent="0.3">
      <c r="G15" s="8" t="s">
        <v>433</v>
      </c>
      <c r="H15" s="8" t="s">
        <v>434</v>
      </c>
      <c r="I15" s="292"/>
      <c r="J15" s="292">
        <v>0.41</v>
      </c>
      <c r="K15" s="292">
        <v>0.43</v>
      </c>
      <c r="L15" s="292">
        <v>0.47</v>
      </c>
      <c r="M15" s="292">
        <v>0.39</v>
      </c>
      <c r="N15" s="292">
        <v>0.37</v>
      </c>
      <c r="O15" s="292">
        <v>0.33</v>
      </c>
      <c r="P15" s="292">
        <v>0.37</v>
      </c>
      <c r="Q15" s="292">
        <v>0.33</v>
      </c>
      <c r="R15" s="292">
        <v>0.35</v>
      </c>
      <c r="S15" s="292">
        <v>0.31</v>
      </c>
      <c r="T15" s="292">
        <v>0.37</v>
      </c>
      <c r="U15" s="292">
        <v>0.39</v>
      </c>
      <c r="V15" s="292">
        <v>0</v>
      </c>
      <c r="W15" s="292">
        <v>0</v>
      </c>
      <c r="X15" s="292">
        <v>0</v>
      </c>
      <c r="Y15" s="29"/>
      <c r="Z15" s="29"/>
      <c r="AC15"/>
      <c r="AD15"/>
      <c r="AK15" s="189"/>
      <c r="AL15" s="189"/>
    </row>
    <row r="16" spans="1:38" x14ac:dyDescent="0.3">
      <c r="G16" s="8" t="s">
        <v>98</v>
      </c>
      <c r="H16" s="8" t="s">
        <v>99</v>
      </c>
      <c r="I16" s="292"/>
      <c r="J16" s="292">
        <v>0.28000000000000003</v>
      </c>
      <c r="K16" s="292">
        <v>0.66</v>
      </c>
      <c r="L16" s="292">
        <v>0.51</v>
      </c>
      <c r="M16" s="292">
        <v>0.34</v>
      </c>
      <c r="N16" s="292">
        <v>0.17</v>
      </c>
      <c r="O16" s="292">
        <v>0.33</v>
      </c>
      <c r="P16" s="292">
        <v>0.32</v>
      </c>
      <c r="Q16" s="292">
        <v>0.43</v>
      </c>
      <c r="R16" s="292">
        <v>0.15</v>
      </c>
      <c r="S16" s="292">
        <v>0.28000000000000003</v>
      </c>
      <c r="T16" s="292">
        <v>0.31</v>
      </c>
      <c r="U16" s="292">
        <v>0.33</v>
      </c>
      <c r="V16" s="292">
        <v>0.02</v>
      </c>
      <c r="W16" s="292">
        <v>0</v>
      </c>
      <c r="X16" s="292">
        <v>0</v>
      </c>
      <c r="Y16" s="280"/>
      <c r="Z16" s="280"/>
      <c r="AA16" s="280"/>
      <c r="AB16" s="280"/>
      <c r="AC16" s="280"/>
      <c r="AD16" s="280"/>
      <c r="AE16" s="280"/>
    </row>
    <row r="17" spans="6:27" x14ac:dyDescent="0.3">
      <c r="H17" s="42"/>
      <c r="I17" s="274"/>
      <c r="J17" s="269">
        <v>0.34470000000000001</v>
      </c>
      <c r="K17" s="269">
        <v>0.37730000000000002</v>
      </c>
      <c r="L17" s="269">
        <v>0.39090000000000003</v>
      </c>
      <c r="M17" s="269">
        <v>0.40920000000000001</v>
      </c>
      <c r="N17" s="269">
        <v>0.37090000000000001</v>
      </c>
      <c r="O17" s="269">
        <v>0.51870000000000005</v>
      </c>
      <c r="P17" s="269">
        <v>0.52049999999999996</v>
      </c>
      <c r="Q17" s="269">
        <v>0.52680000000000005</v>
      </c>
      <c r="R17" s="269">
        <v>0.48720000000000002</v>
      </c>
      <c r="S17" s="269">
        <v>0.53420000000000001</v>
      </c>
      <c r="T17" s="269">
        <v>0.53280000000000005</v>
      </c>
      <c r="U17" s="269">
        <v>0.51590000000000003</v>
      </c>
      <c r="V17" s="294">
        <v>0.51719999999999999</v>
      </c>
      <c r="W17" s="294">
        <v>0.57020000000000004</v>
      </c>
      <c r="X17" s="295">
        <v>0.55359999999999998</v>
      </c>
      <c r="Z17" s="280"/>
      <c r="AA17" s="280"/>
    </row>
    <row r="18" spans="6:27" x14ac:dyDescent="0.3">
      <c r="H18"/>
      <c r="J18" s="269">
        <v>0.32229999999999998</v>
      </c>
      <c r="K18" s="269">
        <v>0.27889999999999998</v>
      </c>
      <c r="L18" s="269">
        <v>0.31080000000000002</v>
      </c>
      <c r="M18" s="269">
        <v>0.29380000000000001</v>
      </c>
      <c r="N18" s="269">
        <v>0.38740000000000002</v>
      </c>
      <c r="O18" s="269">
        <v>0.2581</v>
      </c>
      <c r="P18" s="269">
        <v>0.25979999999999998</v>
      </c>
      <c r="Q18" s="269">
        <v>0.25750000000000001</v>
      </c>
      <c r="R18" s="269">
        <v>0.28949999999999998</v>
      </c>
      <c r="S18" s="269">
        <v>0.25779999999999997</v>
      </c>
      <c r="T18" s="269">
        <v>0.2477</v>
      </c>
      <c r="U18" s="269">
        <v>0.25719999999999998</v>
      </c>
      <c r="V18" s="294">
        <v>0.3155</v>
      </c>
      <c r="W18" s="294">
        <v>0.2878</v>
      </c>
      <c r="X18" s="295">
        <v>0.30310000000000004</v>
      </c>
    </row>
    <row r="19" spans="6:27" x14ac:dyDescent="0.3">
      <c r="J19" s="269">
        <v>0.13289999999999999</v>
      </c>
      <c r="K19" s="269">
        <v>0.1211</v>
      </c>
      <c r="L19" s="269">
        <v>0.10009999999999999</v>
      </c>
      <c r="M19" s="269">
        <v>0.11459999999999999</v>
      </c>
      <c r="N19" s="269">
        <v>8.3699999999999997E-2</v>
      </c>
      <c r="O19" s="269">
        <v>4.8599999999999997E-2</v>
      </c>
      <c r="P19" s="269">
        <v>6.6500000000000004E-2</v>
      </c>
      <c r="Q19" s="269">
        <v>6.6400000000000001E-2</v>
      </c>
      <c r="R19" s="269">
        <v>7.4099999999999999E-2</v>
      </c>
      <c r="S19" s="269">
        <v>7.2900000000000006E-2</v>
      </c>
      <c r="T19" s="269">
        <v>7.8100000000000003E-2</v>
      </c>
      <c r="U19" s="269">
        <v>7.9299999999999995E-2</v>
      </c>
      <c r="V19" s="295">
        <v>6.9000000000000006E-2</v>
      </c>
      <c r="W19" s="295">
        <v>5.5500000000000001E-2</v>
      </c>
      <c r="X19" s="295">
        <v>5.3900000000000003E-2</v>
      </c>
    </row>
    <row r="20" spans="6:27" x14ac:dyDescent="0.3">
      <c r="J20" s="273"/>
      <c r="K20" s="273"/>
      <c r="L20" s="273"/>
      <c r="M20" s="273"/>
      <c r="N20" s="273"/>
      <c r="O20" s="273"/>
      <c r="P20" s="273"/>
      <c r="Q20" s="273"/>
      <c r="R20" s="273"/>
      <c r="S20" s="273"/>
    </row>
    <row r="21" spans="6:27" x14ac:dyDescent="0.3">
      <c r="F21" s="296"/>
      <c r="H21" s="296"/>
      <c r="I21" s="296"/>
      <c r="J21" s="273"/>
      <c r="K21" s="273"/>
      <c r="L21" s="273"/>
      <c r="M21" s="273"/>
      <c r="N21" s="273"/>
      <c r="O21" s="273"/>
      <c r="P21" s="273"/>
      <c r="Q21" s="273"/>
      <c r="R21" s="273"/>
      <c r="S21" s="273"/>
    </row>
    <row r="22" spans="6:27" x14ac:dyDescent="0.3">
      <c r="F22" s="296"/>
      <c r="H22" s="296"/>
      <c r="I22" s="296"/>
      <c r="J22" s="273"/>
      <c r="K22" s="273"/>
      <c r="L22" s="273"/>
      <c r="M22" s="273"/>
      <c r="N22" s="273"/>
      <c r="O22" s="273"/>
      <c r="P22" s="273"/>
      <c r="Q22" s="273"/>
      <c r="R22" s="273"/>
      <c r="S22" s="273"/>
    </row>
    <row r="23" spans="6:27" x14ac:dyDescent="0.3">
      <c r="J23" s="273"/>
      <c r="K23" s="273"/>
      <c r="L23" s="273"/>
      <c r="M23" s="273"/>
      <c r="N23" s="273"/>
      <c r="O23" s="273"/>
      <c r="P23" s="273"/>
      <c r="Q23" s="273"/>
      <c r="R23" s="273"/>
      <c r="S23" s="273"/>
    </row>
    <row r="24" spans="6:27" x14ac:dyDescent="0.3"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</row>
    <row r="25" spans="6:27" x14ac:dyDescent="0.3">
      <c r="J25" s="273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6:27" x14ac:dyDescent="0.3">
      <c r="J26" s="273"/>
      <c r="K26" s="273"/>
      <c r="L26" s="273"/>
      <c r="M26" s="273"/>
      <c r="N26" s="273"/>
      <c r="O26" s="273"/>
      <c r="P26" s="273"/>
      <c r="Q26" s="273"/>
      <c r="R26" s="273"/>
      <c r="S26" s="273"/>
    </row>
    <row r="27" spans="6:27" x14ac:dyDescent="0.3">
      <c r="J27" s="273"/>
      <c r="K27" s="273"/>
      <c r="L27" s="273"/>
      <c r="M27" s="273"/>
      <c r="N27" s="273"/>
      <c r="O27" s="273"/>
      <c r="P27" s="273"/>
      <c r="Q27" s="273"/>
      <c r="R27" s="273"/>
      <c r="S27" s="273"/>
    </row>
    <row r="28" spans="6:27" x14ac:dyDescent="0.3">
      <c r="J28" s="273"/>
      <c r="K28" s="273"/>
      <c r="L28" s="273"/>
      <c r="M28" s="273"/>
      <c r="N28" s="273"/>
      <c r="O28" s="273"/>
      <c r="P28" s="273"/>
      <c r="Q28" s="273"/>
      <c r="R28" s="273"/>
      <c r="S28" s="273"/>
    </row>
    <row r="29" spans="6:27" x14ac:dyDescent="0.3">
      <c r="J29" s="273"/>
      <c r="K29" s="273"/>
      <c r="L29" s="273"/>
      <c r="M29" s="273"/>
      <c r="N29" s="273"/>
      <c r="O29" s="273"/>
      <c r="P29" s="273"/>
      <c r="Q29" s="273"/>
      <c r="R29" s="273"/>
      <c r="S29" s="273"/>
    </row>
    <row r="30" spans="6:27" x14ac:dyDescent="0.3">
      <c r="J30" s="273"/>
      <c r="K30" s="273"/>
      <c r="L30" s="273"/>
      <c r="M30" s="273"/>
      <c r="N30" s="273"/>
      <c r="O30" s="273"/>
      <c r="P30" s="273"/>
      <c r="Q30" s="273"/>
      <c r="R30" s="273"/>
      <c r="S30" s="273"/>
    </row>
    <row r="31" spans="6:27" x14ac:dyDescent="0.3">
      <c r="J31" s="273"/>
      <c r="K31" s="273"/>
      <c r="L31" s="273"/>
      <c r="M31" s="273"/>
      <c r="N31" s="273"/>
      <c r="O31" s="273"/>
      <c r="P31" s="273"/>
      <c r="Q31" s="273"/>
      <c r="R31" s="273"/>
      <c r="S31" s="27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showGridLines="0" zoomScale="120" zoomScaleNormal="120" workbookViewId="0"/>
  </sheetViews>
  <sheetFormatPr defaultColWidth="8.6640625" defaultRowHeight="14.4" x14ac:dyDescent="0.3"/>
  <cols>
    <col min="3" max="5" width="12.6640625" customWidth="1"/>
    <col min="6" max="6" width="14" customWidth="1"/>
    <col min="7" max="7" width="12.6640625" customWidth="1"/>
    <col min="8" max="8" width="8" style="8" customWidth="1"/>
    <col min="9" max="20" width="4.6640625" style="8" customWidth="1"/>
    <col min="21" max="21" width="4.88671875" style="8" customWidth="1"/>
    <col min="22" max="22" width="5.109375" style="8" customWidth="1"/>
    <col min="23" max="23" width="7.33203125" style="8" customWidth="1"/>
    <col min="24" max="24" width="6.6640625" style="8" customWidth="1"/>
    <col min="25" max="25" width="7.33203125" style="8" customWidth="1"/>
  </cols>
  <sheetData>
    <row r="1" spans="1:35" x14ac:dyDescent="0.3">
      <c r="A1" s="2" t="s">
        <v>49</v>
      </c>
      <c r="B1" s="2" t="s">
        <v>435</v>
      </c>
      <c r="C1" s="189"/>
      <c r="D1" s="189"/>
      <c r="E1" s="189"/>
      <c r="F1" s="189"/>
      <c r="G1" s="189"/>
      <c r="H1" s="189"/>
      <c r="I1" s="189"/>
      <c r="J1" s="297" t="s">
        <v>51</v>
      </c>
      <c r="K1" s="190"/>
      <c r="L1" s="190"/>
      <c r="M1" s="190"/>
      <c r="N1" s="189"/>
      <c r="O1" s="189"/>
      <c r="P1" s="189"/>
    </row>
    <row r="2" spans="1:35" x14ac:dyDescent="0.3">
      <c r="A2" s="2" t="s">
        <v>52</v>
      </c>
      <c r="B2" s="2" t="s">
        <v>436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35" x14ac:dyDescent="0.3">
      <c r="A3" s="3" t="s">
        <v>53</v>
      </c>
      <c r="B3" s="3" t="s">
        <v>54</v>
      </c>
      <c r="C3" s="189"/>
      <c r="D3" s="189"/>
      <c r="E3" s="189"/>
      <c r="F3" s="189"/>
      <c r="G3" s="189"/>
      <c r="H3" s="153"/>
      <c r="I3" s="153"/>
      <c r="J3" s="153"/>
      <c r="K3" s="189"/>
      <c r="L3" s="189"/>
      <c r="M3" s="189"/>
      <c r="N3" s="189"/>
      <c r="O3" s="189"/>
      <c r="P3" s="189"/>
      <c r="Q3" s="298"/>
      <c r="R3" s="298"/>
    </row>
    <row r="4" spans="1:35" x14ac:dyDescent="0.3">
      <c r="A4" s="3" t="s">
        <v>55</v>
      </c>
      <c r="B4" s="3" t="s">
        <v>56</v>
      </c>
      <c r="C4" s="189"/>
      <c r="D4" s="189"/>
      <c r="E4" s="189"/>
      <c r="F4" s="189"/>
      <c r="G4" s="189"/>
      <c r="H4" s="153"/>
      <c r="I4" s="153"/>
      <c r="J4" s="153"/>
      <c r="K4" s="264"/>
      <c r="L4" s="189"/>
      <c r="M4" s="189"/>
      <c r="N4" s="189"/>
      <c r="O4" s="189"/>
      <c r="P4" s="189"/>
      <c r="Q4" s="299"/>
      <c r="R4" s="299"/>
    </row>
    <row r="5" spans="1:35" x14ac:dyDescent="0.3">
      <c r="A5" s="4" t="s">
        <v>57</v>
      </c>
      <c r="B5" s="26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300"/>
      <c r="R5" s="300"/>
    </row>
    <row r="6" spans="1:35" x14ac:dyDescent="0.3">
      <c r="A6" s="4" t="s">
        <v>58</v>
      </c>
      <c r="B6" s="31"/>
      <c r="C6" s="189"/>
      <c r="D6" s="189"/>
      <c r="E6" s="189"/>
      <c r="F6" s="189"/>
      <c r="G6" s="189"/>
      <c r="H6" s="189"/>
      <c r="I6" s="189"/>
      <c r="J6" s="264"/>
      <c r="K6" s="301"/>
      <c r="L6" s="264"/>
      <c r="M6" s="301"/>
      <c r="N6" s="189"/>
      <c r="O6" s="189"/>
      <c r="P6" s="189"/>
    </row>
    <row r="7" spans="1:35" x14ac:dyDescent="0.3">
      <c r="C7" s="302"/>
      <c r="D7" s="302"/>
      <c r="E7" s="302"/>
      <c r="F7" s="302"/>
      <c r="G7" s="302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142"/>
      <c r="T7" s="142"/>
    </row>
    <row r="8" spans="1:35" x14ac:dyDescent="0.3">
      <c r="C8" s="302"/>
      <c r="D8" s="302"/>
      <c r="E8" s="302"/>
      <c r="F8" s="302"/>
      <c r="G8" s="302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</row>
    <row r="9" spans="1:35" x14ac:dyDescent="0.3">
      <c r="C9" s="302"/>
      <c r="D9" s="302"/>
      <c r="E9" s="302"/>
      <c r="F9" s="302"/>
      <c r="G9" s="302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4"/>
      <c r="T9" s="15"/>
      <c r="U9" s="15"/>
      <c r="V9" s="15"/>
      <c r="W9" s="15"/>
      <c r="X9" s="15"/>
      <c r="Y9" s="15"/>
      <c r="Z9" s="189"/>
      <c r="AA9" s="189"/>
      <c r="AB9" s="189"/>
      <c r="AC9" s="189"/>
      <c r="AD9" s="189"/>
      <c r="AE9" s="189"/>
      <c r="AF9" s="189"/>
      <c r="AG9" s="189"/>
      <c r="AH9" s="189"/>
      <c r="AI9" s="189"/>
    </row>
    <row r="10" spans="1:35" x14ac:dyDescent="0.3">
      <c r="C10" s="302"/>
      <c r="D10" s="302"/>
      <c r="E10" s="302"/>
      <c r="F10" s="302"/>
      <c r="G10" s="8"/>
      <c r="I10" s="264" t="s">
        <v>73</v>
      </c>
      <c r="J10" s="264"/>
      <c r="K10" s="264" t="s">
        <v>162</v>
      </c>
      <c r="L10" s="264"/>
      <c r="M10" s="264" t="s">
        <v>79</v>
      </c>
      <c r="N10" s="264"/>
      <c r="O10" s="264" t="s">
        <v>135</v>
      </c>
      <c r="P10" s="264"/>
      <c r="Q10" s="264" t="s">
        <v>138</v>
      </c>
      <c r="R10" s="264"/>
      <c r="S10" s="264" t="s">
        <v>144</v>
      </c>
      <c r="T10" s="264"/>
      <c r="U10" s="264" t="s">
        <v>160</v>
      </c>
      <c r="V10" s="264"/>
      <c r="W10" s="264" t="s">
        <v>281</v>
      </c>
      <c r="X10"/>
      <c r="Y10"/>
    </row>
    <row r="11" spans="1:35" x14ac:dyDescent="0.3">
      <c r="G11" s="8"/>
      <c r="I11" s="290" t="s">
        <v>423</v>
      </c>
      <c r="J11" s="290"/>
      <c r="K11" s="290" t="s">
        <v>424</v>
      </c>
      <c r="L11" s="290"/>
      <c r="M11" s="290" t="s">
        <v>425</v>
      </c>
      <c r="N11" s="290"/>
      <c r="O11" s="290" t="s">
        <v>426</v>
      </c>
      <c r="P11" s="290"/>
      <c r="Q11" s="290" t="s">
        <v>427</v>
      </c>
      <c r="R11" s="290"/>
      <c r="S11" s="290" t="s">
        <v>428</v>
      </c>
      <c r="T11" s="290"/>
      <c r="U11" s="290" t="s">
        <v>161</v>
      </c>
      <c r="V11" s="290"/>
      <c r="W11" s="290" t="s">
        <v>292</v>
      </c>
      <c r="X11"/>
      <c r="Y11"/>
    </row>
    <row r="12" spans="1:35" x14ac:dyDescent="0.3">
      <c r="B12" s="305"/>
      <c r="C12" s="306"/>
      <c r="D12" s="306"/>
      <c r="E12" s="306"/>
      <c r="F12" s="306"/>
      <c r="G12" s="8" t="s">
        <v>203</v>
      </c>
      <c r="H12" s="8" t="s">
        <v>437</v>
      </c>
      <c r="I12" s="61">
        <v>1</v>
      </c>
      <c r="J12" s="61">
        <v>1.0242</v>
      </c>
      <c r="K12" s="61">
        <v>1.1123000000000001</v>
      </c>
      <c r="L12" s="61">
        <v>1.2664</v>
      </c>
      <c r="M12" s="61">
        <v>0.97770000000000001</v>
      </c>
      <c r="N12" s="61">
        <v>0.71479999999999999</v>
      </c>
      <c r="O12" s="61">
        <v>0.91290000000000004</v>
      </c>
      <c r="P12" s="24">
        <v>1.0025999999999999</v>
      </c>
      <c r="Q12" s="24">
        <v>0.84830000000000005</v>
      </c>
      <c r="R12" s="24">
        <v>0.84609999999999996</v>
      </c>
      <c r="S12" s="24">
        <v>0.98180000000000001</v>
      </c>
      <c r="T12" s="24">
        <v>1.1955</v>
      </c>
      <c r="U12" s="24">
        <v>0.99860000000000004</v>
      </c>
      <c r="V12" s="24">
        <v>0.97419999999999995</v>
      </c>
      <c r="W12" s="24">
        <v>1.0692999999999999</v>
      </c>
      <c r="X12"/>
      <c r="Y12"/>
    </row>
    <row r="13" spans="1:35" x14ac:dyDescent="0.3">
      <c r="C13" s="306"/>
      <c r="D13" s="306"/>
      <c r="E13" s="306"/>
      <c r="F13" s="306"/>
      <c r="G13" s="8" t="s">
        <v>204</v>
      </c>
      <c r="H13" s="8" t="s">
        <v>438</v>
      </c>
      <c r="I13" s="61">
        <v>1</v>
      </c>
      <c r="J13" s="61">
        <v>1.0672999999999999</v>
      </c>
      <c r="K13" s="61">
        <v>1.1234</v>
      </c>
      <c r="L13" s="61">
        <v>1.0561</v>
      </c>
      <c r="M13" s="61">
        <v>0.75039999999999996</v>
      </c>
      <c r="N13" s="61">
        <v>0.64670000000000005</v>
      </c>
      <c r="O13" s="61">
        <v>0.87480000000000002</v>
      </c>
      <c r="P13" s="24">
        <v>0.87590000000000001</v>
      </c>
      <c r="Q13" s="24">
        <v>0.82040000000000002</v>
      </c>
      <c r="R13" s="24">
        <v>0.92010000000000003</v>
      </c>
      <c r="S13" s="24">
        <v>1.0491999999999999</v>
      </c>
      <c r="T13" s="24">
        <v>1.0254000000000001</v>
      </c>
      <c r="U13" s="24">
        <v>0.94799999999999995</v>
      </c>
      <c r="V13" s="24">
        <v>1.0491999999999999</v>
      </c>
      <c r="W13" s="24">
        <v>1.1739999999999999</v>
      </c>
      <c r="X13"/>
      <c r="Y13"/>
    </row>
    <row r="14" spans="1:35" x14ac:dyDescent="0.3">
      <c r="C14" s="306"/>
      <c r="D14" s="306"/>
      <c r="E14" s="306"/>
      <c r="F14" s="306"/>
      <c r="G14" s="306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15"/>
      <c r="Y14" s="15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</row>
    <row r="15" spans="1:35" x14ac:dyDescent="0.3">
      <c r="C15" s="306"/>
      <c r="D15" s="306"/>
      <c r="E15" s="306"/>
      <c r="F15" s="306"/>
      <c r="G15" s="306"/>
      <c r="I15" s="24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35" x14ac:dyDescent="0.3">
      <c r="C16" s="306"/>
      <c r="D16" s="306"/>
      <c r="E16" s="306"/>
      <c r="F16" s="306"/>
      <c r="G16" s="30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9:35" x14ac:dyDescent="0.3"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</row>
    <row r="18" spans="19:35" x14ac:dyDescent="0.3"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</row>
    <row r="19" spans="19:35" x14ac:dyDescent="0.3">
      <c r="S19" s="15"/>
      <c r="T19" s="15"/>
      <c r="U19" s="15"/>
      <c r="V19" s="15"/>
      <c r="W19" s="15"/>
      <c r="X19" s="15"/>
      <c r="Y19" s="15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</row>
    <row r="20" spans="19:35" x14ac:dyDescent="0.3">
      <c r="S20" s="15"/>
      <c r="T20" s="15"/>
      <c r="U20" s="15"/>
      <c r="V20" s="15"/>
      <c r="W20" s="15"/>
      <c r="X20" s="15"/>
      <c r="Y20" s="15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</row>
    <row r="21" spans="19:35" x14ac:dyDescent="0.3">
      <c r="S21" s="15"/>
      <c r="T21" s="15"/>
      <c r="U21" s="15"/>
      <c r="V21" s="15"/>
      <c r="W21" s="15"/>
      <c r="X21" s="15"/>
      <c r="Y21" s="15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</row>
    <row r="22" spans="19:35" x14ac:dyDescent="0.3">
      <c r="S22" s="15"/>
      <c r="T22" s="15"/>
      <c r="U22" s="15"/>
      <c r="V22" s="15"/>
      <c r="W22" s="15"/>
      <c r="X22" s="15"/>
      <c r="Y22" s="15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</row>
    <row r="23" spans="19:35" x14ac:dyDescent="0.3"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</row>
    <row r="24" spans="19:35" x14ac:dyDescent="0.3"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="120" zoomScaleNormal="120" workbookViewId="0">
      <selection activeCell="H1" sqref="H1"/>
    </sheetView>
  </sheetViews>
  <sheetFormatPr defaultColWidth="8.6640625" defaultRowHeight="14.4" x14ac:dyDescent="0.3"/>
  <cols>
    <col min="3" max="5" width="12.6640625" customWidth="1"/>
    <col min="6" max="6" width="14" customWidth="1"/>
    <col min="7" max="8" width="12.6640625" customWidth="1"/>
    <col min="9" max="21" width="4.6640625" customWidth="1"/>
    <col min="22" max="22" width="5.109375" bestFit="1" customWidth="1"/>
    <col min="23" max="23" width="8.21875" bestFit="1" customWidth="1"/>
    <col min="24" max="24" width="6" customWidth="1"/>
  </cols>
  <sheetData>
    <row r="1" spans="1:30" x14ac:dyDescent="0.3">
      <c r="A1" s="2" t="s">
        <v>49</v>
      </c>
      <c r="B1" s="2" t="s">
        <v>439</v>
      </c>
      <c r="C1" s="189"/>
      <c r="D1" s="189"/>
      <c r="E1" s="189"/>
      <c r="F1" s="189"/>
      <c r="G1" s="189"/>
      <c r="H1" s="297" t="s">
        <v>51</v>
      </c>
      <c r="I1" s="190"/>
      <c r="J1" s="190"/>
      <c r="K1" s="190"/>
    </row>
    <row r="2" spans="1:30" x14ac:dyDescent="0.3">
      <c r="A2" s="2" t="s">
        <v>52</v>
      </c>
      <c r="B2" s="2" t="s">
        <v>440</v>
      </c>
      <c r="C2" s="189"/>
      <c r="D2" s="189"/>
      <c r="E2" s="189"/>
      <c r="F2" s="189"/>
      <c r="G2" s="189"/>
      <c r="H2" s="189"/>
      <c r="I2" s="189"/>
      <c r="J2" s="189"/>
    </row>
    <row r="3" spans="1:30" x14ac:dyDescent="0.3">
      <c r="A3" s="3" t="s">
        <v>53</v>
      </c>
      <c r="B3" s="3" t="s">
        <v>54</v>
      </c>
      <c r="C3" s="189"/>
      <c r="D3" s="189"/>
      <c r="E3" s="189"/>
      <c r="F3" s="189"/>
      <c r="G3" s="189"/>
      <c r="H3" s="189"/>
      <c r="I3" s="189"/>
      <c r="J3" s="189"/>
      <c r="K3" s="308"/>
      <c r="L3" s="308"/>
      <c r="M3" s="308"/>
    </row>
    <row r="4" spans="1:30" x14ac:dyDescent="0.3">
      <c r="A4" s="3" t="s">
        <v>55</v>
      </c>
      <c r="B4" s="3" t="s">
        <v>56</v>
      </c>
      <c r="C4" s="189"/>
      <c r="D4" s="189"/>
      <c r="E4" s="189"/>
      <c r="F4" s="189"/>
      <c r="G4" s="189"/>
      <c r="H4" s="189"/>
      <c r="I4" s="189"/>
      <c r="J4" s="189"/>
      <c r="K4" s="299"/>
      <c r="L4" s="299"/>
      <c r="M4" s="299"/>
    </row>
    <row r="5" spans="1:30" x14ac:dyDescent="0.3">
      <c r="A5" s="4" t="s">
        <v>57</v>
      </c>
      <c r="B5" s="26"/>
      <c r="C5" s="189"/>
      <c r="D5" s="189"/>
      <c r="E5" s="189"/>
      <c r="F5" s="189"/>
      <c r="G5" s="189"/>
      <c r="H5" s="189"/>
      <c r="I5" s="189"/>
      <c r="J5" s="189"/>
      <c r="K5" s="300"/>
      <c r="L5" s="300"/>
      <c r="M5" s="300"/>
    </row>
    <row r="6" spans="1:30" x14ac:dyDescent="0.3">
      <c r="A6" s="4" t="s">
        <v>58</v>
      </c>
      <c r="B6" s="69"/>
      <c r="C6" s="189"/>
      <c r="D6" s="189"/>
      <c r="E6" s="189"/>
      <c r="F6" s="189"/>
      <c r="G6" s="189"/>
      <c r="H6" s="189"/>
      <c r="I6" s="301"/>
      <c r="J6" s="189"/>
    </row>
    <row r="7" spans="1:30" x14ac:dyDescent="0.3"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71"/>
      <c r="O7" s="71"/>
    </row>
    <row r="8" spans="1:30" x14ac:dyDescent="0.3"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</row>
    <row r="9" spans="1:30" x14ac:dyDescent="0.3">
      <c r="C9" s="302"/>
      <c r="D9" s="302"/>
      <c r="E9" s="302"/>
      <c r="F9" s="202"/>
      <c r="G9" s="302"/>
      <c r="H9" s="302"/>
      <c r="I9" s="302"/>
      <c r="J9" s="302"/>
      <c r="K9" s="302"/>
      <c r="L9" s="302"/>
      <c r="M9" s="302"/>
      <c r="N9" s="30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</row>
    <row r="10" spans="1:30" x14ac:dyDescent="0.3">
      <c r="C10" s="302"/>
      <c r="D10" s="302"/>
      <c r="E10" s="302"/>
      <c r="F10" s="302"/>
      <c r="G10" s="302"/>
      <c r="H10" s="8"/>
      <c r="I10" s="264" t="s">
        <v>73</v>
      </c>
      <c r="J10" s="264"/>
      <c r="K10" s="264" t="s">
        <v>162</v>
      </c>
      <c r="L10" s="264"/>
      <c r="M10" s="264" t="s">
        <v>79</v>
      </c>
      <c r="N10" s="264"/>
      <c r="O10" s="264" t="s">
        <v>135</v>
      </c>
      <c r="P10" s="264"/>
      <c r="Q10" s="264" t="s">
        <v>138</v>
      </c>
      <c r="R10" s="264"/>
      <c r="S10" s="264" t="s">
        <v>144</v>
      </c>
      <c r="T10" s="264"/>
      <c r="U10" s="264" t="s">
        <v>160</v>
      </c>
      <c r="V10" s="264"/>
      <c r="W10" s="264" t="s">
        <v>281</v>
      </c>
    </row>
    <row r="11" spans="1:30" x14ac:dyDescent="0.3">
      <c r="H11" s="8"/>
      <c r="I11" s="290" t="s">
        <v>423</v>
      </c>
      <c r="J11" s="290"/>
      <c r="K11" s="290" t="s">
        <v>424</v>
      </c>
      <c r="L11" s="290"/>
      <c r="M11" s="290" t="s">
        <v>425</v>
      </c>
      <c r="N11" s="290"/>
      <c r="O11" s="290" t="s">
        <v>426</v>
      </c>
      <c r="P11" s="290"/>
      <c r="Q11" s="290" t="s">
        <v>427</v>
      </c>
      <c r="R11" s="290"/>
      <c r="S11" s="290" t="s">
        <v>428</v>
      </c>
      <c r="T11" s="290"/>
      <c r="U11" s="290" t="s">
        <v>161</v>
      </c>
      <c r="V11" s="290"/>
      <c r="W11" s="290" t="s">
        <v>292</v>
      </c>
    </row>
    <row r="12" spans="1:30" x14ac:dyDescent="0.3">
      <c r="B12" s="305"/>
      <c r="C12" s="306"/>
      <c r="D12" s="306"/>
      <c r="E12" s="306"/>
      <c r="F12" s="306"/>
      <c r="G12" s="8" t="s">
        <v>441</v>
      </c>
      <c r="H12" s="8" t="s">
        <v>442</v>
      </c>
      <c r="I12" s="52">
        <v>1</v>
      </c>
      <c r="J12" s="52">
        <v>1.1026</v>
      </c>
      <c r="K12" s="52">
        <v>1.2616000000000001</v>
      </c>
      <c r="L12" s="52">
        <v>1.1983999999999999</v>
      </c>
      <c r="M12" s="52">
        <v>0.91979999999999995</v>
      </c>
      <c r="N12" s="52">
        <v>0.84430000000000005</v>
      </c>
      <c r="O12" s="52">
        <v>1.1516999999999999</v>
      </c>
      <c r="P12" s="52">
        <v>1.133</v>
      </c>
      <c r="Q12" s="52">
        <v>1.0236000000000001</v>
      </c>
      <c r="R12" s="52">
        <v>1.1910000000000001</v>
      </c>
      <c r="S12" s="52">
        <v>1.3545</v>
      </c>
      <c r="T12" s="52">
        <v>1.2715000000000001</v>
      </c>
      <c r="U12" s="52">
        <v>1.1644000000000001</v>
      </c>
      <c r="V12" s="52">
        <v>1.2990999999999999</v>
      </c>
      <c r="W12" s="52">
        <v>1.5430999999999999</v>
      </c>
    </row>
    <row r="13" spans="1:30" x14ac:dyDescent="0.3">
      <c r="C13" s="306"/>
      <c r="D13" s="306"/>
      <c r="E13" s="306"/>
      <c r="F13" s="306"/>
      <c r="G13" s="8" t="s">
        <v>443</v>
      </c>
      <c r="H13" s="8" t="s">
        <v>15</v>
      </c>
      <c r="I13" s="52">
        <v>1</v>
      </c>
      <c r="J13" s="52">
        <v>1.0779000000000001</v>
      </c>
      <c r="K13" s="52">
        <v>1.0638000000000001</v>
      </c>
      <c r="L13" s="52">
        <v>1.0306</v>
      </c>
      <c r="M13" s="52">
        <v>0.72050000000000003</v>
      </c>
      <c r="N13" s="52">
        <v>0.55520000000000003</v>
      </c>
      <c r="O13" s="52">
        <v>0.77739999999999998</v>
      </c>
      <c r="P13" s="52">
        <v>0.7893</v>
      </c>
      <c r="Q13" s="52">
        <v>0.76739999999999997</v>
      </c>
      <c r="R13" s="52">
        <v>0.81989999999999996</v>
      </c>
      <c r="S13" s="52">
        <v>0.94199999999999995</v>
      </c>
      <c r="T13" s="52">
        <v>0.96879999999999999</v>
      </c>
      <c r="U13" s="52">
        <v>0.89129999999999998</v>
      </c>
      <c r="V13" s="52">
        <v>0.96530000000000005</v>
      </c>
      <c r="W13" s="52">
        <v>1.0906</v>
      </c>
    </row>
    <row r="14" spans="1:30" x14ac:dyDescent="0.3"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189"/>
      <c r="X14" s="189"/>
      <c r="Y14" s="189"/>
      <c r="Z14" s="189"/>
      <c r="AA14" s="189"/>
      <c r="AB14" s="189"/>
      <c r="AC14" s="189"/>
      <c r="AD14" s="189"/>
    </row>
    <row r="15" spans="1:30" x14ac:dyDescent="0.3"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189"/>
      <c r="X15" s="189"/>
      <c r="Y15" s="189"/>
      <c r="Z15" s="189"/>
      <c r="AA15" s="189"/>
      <c r="AB15" s="189"/>
      <c r="AC15" s="189"/>
      <c r="AD15" s="189"/>
    </row>
    <row r="16" spans="1:30" x14ac:dyDescent="0.3"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280"/>
      <c r="U16" s="280"/>
      <c r="V16" s="280"/>
      <c r="W16" s="189"/>
      <c r="X16" s="189"/>
      <c r="Y16" s="189"/>
      <c r="Z16" s="189"/>
      <c r="AA16" s="189"/>
      <c r="AB16" s="189"/>
      <c r="AC16" s="189"/>
      <c r="AD16" s="189"/>
    </row>
    <row r="17" spans="3:30" x14ac:dyDescent="0.3">
      <c r="C17" s="306"/>
      <c r="D17" s="306"/>
      <c r="E17" s="306"/>
      <c r="F17" s="306"/>
      <c r="G17" s="306"/>
      <c r="H17" s="306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3:30" x14ac:dyDescent="0.3">
      <c r="C18" s="310"/>
      <c r="D18" s="310"/>
      <c r="E18" s="310"/>
      <c r="F18" s="310"/>
      <c r="G18" s="310"/>
      <c r="H18" s="310"/>
      <c r="V18" s="189"/>
      <c r="W18" s="189"/>
      <c r="X18" s="189"/>
      <c r="Y18" s="189"/>
      <c r="Z18" s="189"/>
      <c r="AA18" s="189"/>
      <c r="AB18" s="189"/>
      <c r="AC18" s="189"/>
      <c r="AD18" s="189"/>
    </row>
    <row r="19" spans="3:30" x14ac:dyDescent="0.3">
      <c r="C19" s="74"/>
      <c r="D19" s="74"/>
      <c r="E19" s="74"/>
      <c r="F19" s="74"/>
      <c r="G19" s="74"/>
      <c r="H19" s="74"/>
      <c r="V19" s="189"/>
      <c r="W19" s="189"/>
      <c r="X19" s="189"/>
      <c r="Y19" s="189"/>
      <c r="Z19" s="189"/>
      <c r="AA19" s="189"/>
      <c r="AB19" s="189"/>
      <c r="AC19" s="189"/>
      <c r="AD19" s="189"/>
    </row>
    <row r="20" spans="3:30" x14ac:dyDescent="0.3">
      <c r="V20" s="189"/>
      <c r="W20" s="189"/>
      <c r="X20" s="189"/>
      <c r="Y20" s="189"/>
      <c r="Z20" s="189"/>
      <c r="AA20" s="189"/>
      <c r="AB20" s="189"/>
      <c r="AC20" s="189"/>
      <c r="AD20" s="189"/>
    </row>
    <row r="21" spans="3:30" x14ac:dyDescent="0.3">
      <c r="V21" s="189"/>
      <c r="W21" s="189"/>
      <c r="X21" s="189"/>
      <c r="Y21" s="189"/>
      <c r="Z21" s="189"/>
      <c r="AA21" s="189"/>
      <c r="AB21" s="189"/>
      <c r="AC21" s="189"/>
      <c r="AD21" s="189"/>
    </row>
    <row r="22" spans="3:30" x14ac:dyDescent="0.3"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3:30" x14ac:dyDescent="0.3"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3:30" x14ac:dyDescent="0.3"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</row>
    <row r="25" spans="3:30" x14ac:dyDescent="0.3"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</row>
    <row r="26" spans="3:30" x14ac:dyDescent="0.3"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20" zoomScaleNormal="120" workbookViewId="0">
      <selection activeCell="H1" sqref="H1"/>
    </sheetView>
  </sheetViews>
  <sheetFormatPr defaultColWidth="9.109375" defaultRowHeight="10.199999999999999" x14ac:dyDescent="0.2"/>
  <cols>
    <col min="1" max="1" width="12.109375" style="312" customWidth="1"/>
    <col min="2" max="2" width="36.44140625" style="312" customWidth="1"/>
    <col min="3" max="3" width="15" style="312" customWidth="1"/>
    <col min="4" max="5" width="11.6640625" style="312" customWidth="1"/>
    <col min="6" max="14" width="5" style="312" customWidth="1"/>
    <col min="15" max="17" width="4.88671875" style="312" bestFit="1" customWidth="1"/>
    <col min="18" max="19" width="5.6640625" style="312" bestFit="1" customWidth="1"/>
    <col min="20" max="16384" width="9.109375" style="312"/>
  </cols>
  <sheetData>
    <row r="1" spans="1:21" ht="14.4" x14ac:dyDescent="0.3">
      <c r="A1" s="2" t="s">
        <v>49</v>
      </c>
      <c r="B1" s="2" t="s">
        <v>444</v>
      </c>
      <c r="C1" s="311"/>
      <c r="D1" s="311"/>
      <c r="E1" s="311"/>
      <c r="H1" s="258" t="s">
        <v>51</v>
      </c>
    </row>
    <row r="2" spans="1:21" ht="14.4" x14ac:dyDescent="0.3">
      <c r="A2" s="2" t="s">
        <v>52</v>
      </c>
      <c r="B2" s="2" t="s">
        <v>445</v>
      </c>
      <c r="C2" s="311"/>
      <c r="D2" s="311"/>
      <c r="E2" s="311"/>
    </row>
    <row r="3" spans="1:21" ht="14.4" x14ac:dyDescent="0.3">
      <c r="A3" s="3" t="s">
        <v>53</v>
      </c>
      <c r="B3" s="3" t="s">
        <v>54</v>
      </c>
      <c r="C3" s="311"/>
      <c r="D3" s="311"/>
      <c r="E3" s="311"/>
    </row>
    <row r="4" spans="1:21" ht="14.4" x14ac:dyDescent="0.3">
      <c r="A4" s="3" t="s">
        <v>55</v>
      </c>
      <c r="B4" s="3" t="s">
        <v>56</v>
      </c>
      <c r="C4" s="311"/>
      <c r="D4" s="311"/>
      <c r="E4" s="311"/>
    </row>
    <row r="5" spans="1:21" ht="14.4" x14ac:dyDescent="0.3">
      <c r="A5" s="4" t="s">
        <v>57</v>
      </c>
      <c r="B5" s="313" t="s">
        <v>446</v>
      </c>
      <c r="C5" s="314"/>
      <c r="D5" s="311"/>
      <c r="E5" s="311"/>
    </row>
    <row r="6" spans="1:21" ht="14.4" x14ac:dyDescent="0.3">
      <c r="A6" s="4" t="s">
        <v>58</v>
      </c>
      <c r="B6" s="313" t="s">
        <v>447</v>
      </c>
      <c r="C6" s="311"/>
      <c r="D6" s="311"/>
      <c r="E6" s="311"/>
    </row>
    <row r="7" spans="1:21" x14ac:dyDescent="0.2">
      <c r="B7" s="315"/>
    </row>
    <row r="8" spans="1:21" x14ac:dyDescent="0.2">
      <c r="F8" s="264" t="s">
        <v>73</v>
      </c>
      <c r="G8" s="264"/>
      <c r="H8" s="264" t="s">
        <v>162</v>
      </c>
      <c r="I8" s="264"/>
      <c r="J8" s="264" t="s">
        <v>79</v>
      </c>
      <c r="K8" s="264"/>
      <c r="L8" s="264" t="s">
        <v>135</v>
      </c>
      <c r="M8" s="264"/>
      <c r="N8" s="264" t="s">
        <v>138</v>
      </c>
      <c r="O8" s="264"/>
      <c r="P8" s="264" t="s">
        <v>144</v>
      </c>
      <c r="Q8" s="264"/>
      <c r="R8" s="264" t="s">
        <v>160</v>
      </c>
      <c r="S8" s="264"/>
      <c r="T8" s="264" t="s">
        <v>281</v>
      </c>
    </row>
    <row r="9" spans="1:21" x14ac:dyDescent="0.2">
      <c r="D9" s="316"/>
      <c r="E9" s="317"/>
      <c r="F9" s="290" t="s">
        <v>423</v>
      </c>
      <c r="G9" s="290"/>
      <c r="H9" s="290" t="s">
        <v>424</v>
      </c>
      <c r="I9" s="290"/>
      <c r="J9" s="290" t="s">
        <v>425</v>
      </c>
      <c r="K9" s="290"/>
      <c r="L9" s="290" t="s">
        <v>426</v>
      </c>
      <c r="M9" s="290"/>
      <c r="N9" s="290" t="s">
        <v>427</v>
      </c>
      <c r="O9" s="290"/>
      <c r="P9" s="290" t="s">
        <v>428</v>
      </c>
      <c r="Q9" s="290"/>
      <c r="R9" s="290" t="s">
        <v>161</v>
      </c>
      <c r="S9" s="290"/>
      <c r="T9" s="290" t="s">
        <v>292</v>
      </c>
    </row>
    <row r="10" spans="1:21" x14ac:dyDescent="0.2">
      <c r="A10" s="318"/>
      <c r="D10" s="319" t="s">
        <v>448</v>
      </c>
      <c r="E10" s="312" t="s">
        <v>449</v>
      </c>
      <c r="F10" s="320">
        <v>0.08</v>
      </c>
      <c r="G10" s="320">
        <v>0.62</v>
      </c>
      <c r="H10" s="320">
        <v>1.29</v>
      </c>
      <c r="I10" s="320">
        <v>1.06</v>
      </c>
      <c r="J10" s="320">
        <v>0.86</v>
      </c>
      <c r="K10" s="320">
        <v>1.78</v>
      </c>
      <c r="L10" s="320">
        <v>3.14</v>
      </c>
      <c r="M10" s="320">
        <v>3.01</v>
      </c>
      <c r="N10" s="320">
        <v>0.51</v>
      </c>
      <c r="O10" s="320">
        <v>1.17</v>
      </c>
      <c r="P10" s="153">
        <v>1.81</v>
      </c>
      <c r="Q10" s="153">
        <v>1.9</v>
      </c>
      <c r="R10" s="153">
        <v>0.82</v>
      </c>
      <c r="S10" s="153">
        <v>1.35</v>
      </c>
      <c r="T10" s="153">
        <v>1.8316941036700003</v>
      </c>
    </row>
    <row r="11" spans="1:21" s="319" customFormat="1" x14ac:dyDescent="0.2">
      <c r="A11" s="321"/>
      <c r="D11" s="319" t="s">
        <v>450</v>
      </c>
      <c r="E11" s="319" t="s">
        <v>451</v>
      </c>
      <c r="F11" s="322">
        <v>0.42949999999999999</v>
      </c>
      <c r="G11" s="322">
        <v>0.44650000000000001</v>
      </c>
      <c r="H11" s="322">
        <v>0.4365</v>
      </c>
      <c r="I11" s="322">
        <v>0.38519999999999999</v>
      </c>
      <c r="J11" s="322">
        <v>0.39290000000000003</v>
      </c>
      <c r="K11" s="322">
        <v>0.4128</v>
      </c>
      <c r="L11" s="322">
        <v>0.43630000000000002</v>
      </c>
      <c r="M11" s="322">
        <v>0.42299999999999999</v>
      </c>
      <c r="N11" s="322">
        <v>0.42909999999999998</v>
      </c>
      <c r="O11" s="322">
        <v>0.41420000000000001</v>
      </c>
      <c r="P11" s="322">
        <v>0.40639999999999998</v>
      </c>
      <c r="Q11" s="322">
        <v>0.42720000000000002</v>
      </c>
      <c r="R11" s="323">
        <v>0.61850000000000005</v>
      </c>
      <c r="S11" s="323">
        <v>0.51780000000000004</v>
      </c>
      <c r="T11" s="323">
        <v>0.50519999999999998</v>
      </c>
      <c r="U11" s="324"/>
    </row>
    <row r="12" spans="1:21" s="319" customFormat="1" x14ac:dyDescent="0.2">
      <c r="D12" s="319" t="s">
        <v>452</v>
      </c>
      <c r="E12" s="319" t="s">
        <v>453</v>
      </c>
      <c r="F12" s="322">
        <v>0.90429999999999999</v>
      </c>
      <c r="G12" s="322">
        <v>0.8982</v>
      </c>
      <c r="H12" s="322">
        <v>0.89300000000000002</v>
      </c>
      <c r="I12" s="322">
        <v>0.84609999999999996</v>
      </c>
      <c r="J12" s="322">
        <v>0.85370000000000001</v>
      </c>
      <c r="K12" s="322">
        <v>0.88660000000000005</v>
      </c>
      <c r="L12" s="322">
        <v>0.91700000000000004</v>
      </c>
      <c r="M12" s="322">
        <v>0.92989999999999995</v>
      </c>
      <c r="N12" s="322">
        <v>0.94550000000000001</v>
      </c>
      <c r="O12" s="322">
        <v>0.93640000000000001</v>
      </c>
      <c r="P12" s="322">
        <v>0.92679999999999996</v>
      </c>
      <c r="Q12" s="322">
        <v>0.95389999999999997</v>
      </c>
      <c r="R12" s="323">
        <v>1.1266</v>
      </c>
      <c r="S12" s="323">
        <v>1.0410999999999999</v>
      </c>
      <c r="T12" s="323">
        <v>1.0298</v>
      </c>
      <c r="U12" s="324"/>
    </row>
    <row r="13" spans="1:21" s="319" customFormat="1" x14ac:dyDescent="0.2">
      <c r="D13" s="312" t="s">
        <v>454</v>
      </c>
      <c r="E13" s="312" t="s">
        <v>455</v>
      </c>
      <c r="F13" s="322">
        <v>0.86929999999999996</v>
      </c>
      <c r="G13" s="322">
        <v>0.86450000000000005</v>
      </c>
      <c r="H13" s="322">
        <v>0.8609</v>
      </c>
      <c r="I13" s="322">
        <v>0.80989999999999995</v>
      </c>
      <c r="J13" s="322">
        <v>0.8125</v>
      </c>
      <c r="K13" s="322">
        <v>0.84199999999999997</v>
      </c>
      <c r="L13" s="322">
        <v>0.86299999999999999</v>
      </c>
      <c r="M13" s="322">
        <v>0.87270000000000003</v>
      </c>
      <c r="N13" s="322">
        <v>0.87880000000000003</v>
      </c>
      <c r="O13" s="322">
        <v>0.86409999999999998</v>
      </c>
      <c r="P13" s="322">
        <v>0.85170000000000001</v>
      </c>
      <c r="Q13" s="322">
        <v>0.87660000000000005</v>
      </c>
      <c r="R13" s="323">
        <v>1.0335000000000001</v>
      </c>
      <c r="S13" s="323">
        <v>0.95660000000000001</v>
      </c>
      <c r="T13" s="323">
        <v>0.94630000000000003</v>
      </c>
      <c r="U13" s="324"/>
    </row>
    <row r="14" spans="1:21" s="319" customFormat="1" x14ac:dyDescent="0.2"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</row>
    <row r="15" spans="1:21" s="319" customFormat="1" x14ac:dyDescent="0.2"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21" ht="12.75" customHeight="1" x14ac:dyDescent="0.2"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25" spans="2:18" x14ac:dyDescent="0.2"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2:18" x14ac:dyDescent="0.2">
      <c r="F26" s="153"/>
      <c r="G26" s="153"/>
      <c r="H26" s="153"/>
      <c r="I26" s="153"/>
      <c r="J26" s="153"/>
      <c r="K26" s="153"/>
      <c r="L26" s="153"/>
      <c r="M26" s="153"/>
      <c r="N26" s="153"/>
      <c r="O26" s="153"/>
    </row>
    <row r="27" spans="2:18" x14ac:dyDescent="0.2">
      <c r="F27" s="326"/>
      <c r="G27" s="326"/>
      <c r="H27" s="326"/>
      <c r="I27" s="326"/>
      <c r="J27" s="153"/>
      <c r="K27" s="153"/>
      <c r="L27" s="153"/>
      <c r="M27" s="153"/>
      <c r="N27" s="153"/>
      <c r="O27" s="153"/>
      <c r="R27" s="326"/>
    </row>
    <row r="28" spans="2:18" x14ac:dyDescent="0.2">
      <c r="F28" s="326"/>
      <c r="G28" s="326"/>
      <c r="H28" s="326"/>
      <c r="I28" s="326"/>
      <c r="J28" s="153"/>
      <c r="K28" s="153"/>
      <c r="L28" s="153"/>
      <c r="M28" s="153"/>
      <c r="N28" s="153"/>
      <c r="O28" s="153"/>
      <c r="R28" s="326"/>
    </row>
    <row r="29" spans="2:18" x14ac:dyDescent="0.2">
      <c r="F29" s="326"/>
      <c r="G29" s="326"/>
      <c r="H29" s="326"/>
      <c r="I29" s="326"/>
      <c r="J29" s="326"/>
      <c r="K29" s="326"/>
      <c r="L29" s="326"/>
      <c r="R29" s="326"/>
    </row>
    <row r="30" spans="2:18" ht="14.4" x14ac:dyDescent="0.3">
      <c r="B30" s="319"/>
      <c r="J30"/>
      <c r="K30"/>
      <c r="L30"/>
      <c r="M30"/>
      <c r="N30"/>
      <c r="O30"/>
    </row>
    <row r="32" spans="2:18" ht="14.4" x14ac:dyDescent="0.3">
      <c r="J32" s="327"/>
      <c r="K32" s="327"/>
      <c r="L32" s="327"/>
    </row>
    <row r="42" spans="3:3" ht="14.4" x14ac:dyDescent="0.3">
      <c r="C42" s="328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showGridLines="0" zoomScale="120" zoomScaleNormal="120" workbookViewId="0">
      <selection activeCell="G1" sqref="G1"/>
    </sheetView>
  </sheetViews>
  <sheetFormatPr defaultColWidth="9.109375" defaultRowHeight="10.199999999999999" x14ac:dyDescent="0.2"/>
  <cols>
    <col min="1" max="1" width="12.109375" style="312" customWidth="1"/>
    <col min="2" max="2" width="36.44140625" style="312" customWidth="1"/>
    <col min="3" max="3" width="15" style="312" customWidth="1"/>
    <col min="4" max="6" width="4.6640625" style="312" customWidth="1"/>
    <col min="7" max="7" width="9.6640625" style="312" customWidth="1"/>
    <col min="8" max="8" width="5.6640625" style="312" bestFit="1" customWidth="1"/>
    <col min="9" max="15" width="5.109375" style="312" bestFit="1" customWidth="1"/>
    <col min="16" max="16" width="5.88671875" style="312" bestFit="1" customWidth="1"/>
    <col min="17" max="18" width="5.6640625" style="312" bestFit="1" customWidth="1"/>
    <col min="19" max="21" width="6.44140625" style="312" bestFit="1" customWidth="1"/>
    <col min="22" max="22" width="5.6640625" style="312" customWidth="1"/>
    <col min="23" max="23" width="4.6640625" style="312" customWidth="1"/>
    <col min="24" max="24" width="5.6640625" style="312" customWidth="1"/>
    <col min="25" max="31" width="4.6640625" style="312" customWidth="1"/>
    <col min="32" max="32" width="5.6640625" style="312" customWidth="1"/>
    <col min="33" max="16384" width="9.109375" style="312"/>
  </cols>
  <sheetData>
    <row r="1" spans="1:38" ht="14.4" x14ac:dyDescent="0.3">
      <c r="A1" s="2" t="s">
        <v>49</v>
      </c>
      <c r="B1" s="2" t="s">
        <v>456</v>
      </c>
      <c r="C1" s="311"/>
      <c r="G1" s="329" t="s">
        <v>51</v>
      </c>
    </row>
    <row r="2" spans="1:38" ht="14.4" x14ac:dyDescent="0.3">
      <c r="A2" s="2" t="s">
        <v>52</v>
      </c>
      <c r="B2" s="2" t="s">
        <v>457</v>
      </c>
      <c r="C2" s="311"/>
    </row>
    <row r="3" spans="1:38" ht="14.4" x14ac:dyDescent="0.3">
      <c r="A3" s="3" t="s">
        <v>53</v>
      </c>
      <c r="B3" s="3" t="s">
        <v>54</v>
      </c>
      <c r="C3" s="311"/>
    </row>
    <row r="4" spans="1:38" ht="14.4" x14ac:dyDescent="0.3">
      <c r="A4" s="3" t="s">
        <v>55</v>
      </c>
      <c r="B4" s="3" t="s">
        <v>56</v>
      </c>
      <c r="C4" s="311"/>
    </row>
    <row r="5" spans="1:38" x14ac:dyDescent="0.2">
      <c r="A5" s="4" t="s">
        <v>57</v>
      </c>
      <c r="B5" s="313" t="s">
        <v>458</v>
      </c>
      <c r="C5" s="314"/>
    </row>
    <row r="6" spans="1:38" ht="14.4" x14ac:dyDescent="0.3">
      <c r="A6" s="4" t="s">
        <v>58</v>
      </c>
      <c r="B6" s="313" t="s">
        <v>459</v>
      </c>
      <c r="C6" s="311"/>
    </row>
    <row r="7" spans="1:38" x14ac:dyDescent="0.2">
      <c r="B7" s="315"/>
    </row>
    <row r="8" spans="1:38" x14ac:dyDescent="0.2">
      <c r="D8" s="326"/>
      <c r="E8" s="326"/>
      <c r="F8" s="326"/>
      <c r="G8" s="326"/>
      <c r="H8" s="578" t="s">
        <v>460</v>
      </c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330"/>
      <c r="W8" s="578" t="s">
        <v>461</v>
      </c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8"/>
    </row>
    <row r="9" spans="1:38" x14ac:dyDescent="0.2">
      <c r="B9" s="319"/>
      <c r="H9" s="264"/>
      <c r="I9" s="264" t="s">
        <v>162</v>
      </c>
      <c r="J9" s="264"/>
      <c r="K9" s="330"/>
      <c r="L9" s="264"/>
      <c r="M9" s="264" t="s">
        <v>135</v>
      </c>
      <c r="N9" s="264"/>
      <c r="O9" s="330"/>
      <c r="P9" s="264"/>
      <c r="Q9" s="264" t="s">
        <v>144</v>
      </c>
      <c r="S9" s="264"/>
      <c r="U9" s="264" t="s">
        <v>281</v>
      </c>
      <c r="V9" s="264"/>
      <c r="W9" s="330"/>
      <c r="X9" s="264"/>
      <c r="Y9" s="264" t="s">
        <v>162</v>
      </c>
      <c r="Z9" s="264"/>
      <c r="AA9" s="330"/>
      <c r="AB9" s="264"/>
      <c r="AC9" s="264" t="s">
        <v>135</v>
      </c>
      <c r="AD9" s="264"/>
      <c r="AE9" s="330"/>
      <c r="AF9" s="264"/>
      <c r="AG9" s="264" t="s">
        <v>144</v>
      </c>
      <c r="AI9" s="264"/>
      <c r="AJ9" s="264"/>
      <c r="AK9" s="264" t="s">
        <v>281</v>
      </c>
    </row>
    <row r="10" spans="1:38" x14ac:dyDescent="0.2">
      <c r="H10" s="578" t="s">
        <v>462</v>
      </c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330"/>
      <c r="W10" s="578" t="s">
        <v>463</v>
      </c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</row>
    <row r="11" spans="1:38" x14ac:dyDescent="0.2">
      <c r="H11" s="264"/>
      <c r="I11" s="264" t="s">
        <v>424</v>
      </c>
      <c r="J11" s="264"/>
      <c r="L11" s="264"/>
      <c r="M11" s="264" t="s">
        <v>426</v>
      </c>
      <c r="N11" s="264"/>
      <c r="P11" s="264"/>
      <c r="Q11" s="264" t="s">
        <v>428</v>
      </c>
      <c r="S11" s="264"/>
      <c r="U11" s="264" t="s">
        <v>292</v>
      </c>
      <c r="V11" s="264"/>
      <c r="W11" s="330" t="s">
        <v>464</v>
      </c>
      <c r="X11" s="264"/>
      <c r="Y11" s="264" t="s">
        <v>424</v>
      </c>
      <c r="Z11" s="264"/>
      <c r="AB11" s="264"/>
      <c r="AC11" s="264" t="s">
        <v>426</v>
      </c>
      <c r="AD11" s="264"/>
      <c r="AF11" s="264"/>
      <c r="AG11" s="264" t="s">
        <v>428</v>
      </c>
      <c r="AI11" s="264"/>
      <c r="AJ11" s="331"/>
      <c r="AK11" s="264" t="s">
        <v>292</v>
      </c>
      <c r="AL11" s="312" t="s">
        <v>464</v>
      </c>
    </row>
    <row r="12" spans="1:38" x14ac:dyDescent="0.2">
      <c r="F12" s="578"/>
      <c r="G12" s="319" t="s">
        <v>465</v>
      </c>
      <c r="H12" s="304">
        <v>0.41959999999999997</v>
      </c>
      <c r="I12" s="304">
        <v>0.41049999999999998</v>
      </c>
      <c r="J12" s="304">
        <v>0.42320000000000002</v>
      </c>
      <c r="K12" s="304">
        <v>0.42120000000000002</v>
      </c>
      <c r="L12" s="304">
        <v>0.40789999999999998</v>
      </c>
      <c r="M12" s="304">
        <v>0.41089999999999999</v>
      </c>
      <c r="N12" s="304">
        <v>0.40260000000000001</v>
      </c>
      <c r="O12" s="304">
        <v>0.40310000000000001</v>
      </c>
      <c r="P12" s="304">
        <v>0.42480000000000001</v>
      </c>
      <c r="Q12" s="304">
        <v>0.43469999999999998</v>
      </c>
      <c r="R12" s="304">
        <v>0.4405</v>
      </c>
      <c r="S12" s="332">
        <v>0.61850000000000005</v>
      </c>
      <c r="T12" s="332">
        <v>0.51780000000000004</v>
      </c>
      <c r="U12" s="332">
        <v>0.50519999999999998</v>
      </c>
      <c r="V12" s="304"/>
      <c r="W12" s="322"/>
      <c r="X12" s="333">
        <v>0.40739999999999998</v>
      </c>
      <c r="Y12" s="333">
        <v>0.4158</v>
      </c>
      <c r="Z12" s="333">
        <v>0.4718</v>
      </c>
      <c r="AA12" s="333">
        <v>0.38829999999999998</v>
      </c>
      <c r="AB12" s="333">
        <v>0.34200000000000003</v>
      </c>
      <c r="AC12" s="333">
        <v>0.43009999999999998</v>
      </c>
      <c r="AD12" s="333">
        <v>0.44679999999999997</v>
      </c>
      <c r="AE12" s="333">
        <v>0.38929999999999998</v>
      </c>
      <c r="AF12" s="333">
        <v>0.43280000000000002</v>
      </c>
      <c r="AG12" s="333">
        <v>0.46510000000000001</v>
      </c>
      <c r="AH12" s="29">
        <v>0.46589999999999998</v>
      </c>
      <c r="AI12" s="332">
        <v>0.61850000000000005</v>
      </c>
      <c r="AJ12" s="332">
        <v>0.41799999999999998</v>
      </c>
      <c r="AK12" s="332">
        <v>0.4829</v>
      </c>
    </row>
    <row r="13" spans="1:38" x14ac:dyDescent="0.2">
      <c r="F13" s="578"/>
      <c r="G13" s="319" t="s">
        <v>466</v>
      </c>
      <c r="H13" s="304">
        <v>1.0023</v>
      </c>
      <c r="I13" s="304">
        <v>0.99490000000000001</v>
      </c>
      <c r="J13" s="304">
        <v>0.99429999999999996</v>
      </c>
      <c r="K13" s="304">
        <v>0.98570000000000002</v>
      </c>
      <c r="L13" s="304">
        <v>0.98019999999999996</v>
      </c>
      <c r="M13" s="304">
        <v>0.98180000000000001</v>
      </c>
      <c r="N13" s="304">
        <v>0.99160000000000004</v>
      </c>
      <c r="O13" s="304">
        <v>0.996</v>
      </c>
      <c r="P13" s="304">
        <v>1.0202</v>
      </c>
      <c r="Q13" s="322">
        <v>1.0245</v>
      </c>
      <c r="R13" s="322">
        <v>1.0329999999999999</v>
      </c>
      <c r="S13" s="334">
        <v>1.1266</v>
      </c>
      <c r="T13" s="334">
        <v>1.0410999999999999</v>
      </c>
      <c r="U13" s="334">
        <v>1.0298</v>
      </c>
      <c r="V13" s="322"/>
      <c r="W13" s="322"/>
      <c r="X13" s="333">
        <v>0.94040000000000001</v>
      </c>
      <c r="Y13" s="333">
        <v>0.9869</v>
      </c>
      <c r="Z13" s="333">
        <v>1.0605</v>
      </c>
      <c r="AA13" s="333">
        <v>0.95199999999999996</v>
      </c>
      <c r="AB13" s="333">
        <v>0.90610000000000002</v>
      </c>
      <c r="AC13" s="333">
        <v>0.99490000000000001</v>
      </c>
      <c r="AD13" s="333">
        <v>1.1116999999999999</v>
      </c>
      <c r="AE13" s="333">
        <v>0.96579999999999999</v>
      </c>
      <c r="AF13" s="333">
        <v>1.0105</v>
      </c>
      <c r="AG13" s="333">
        <v>1.014</v>
      </c>
      <c r="AH13" s="29">
        <v>1.1268</v>
      </c>
      <c r="AI13" s="332">
        <v>1.1266</v>
      </c>
      <c r="AJ13" s="332">
        <v>0.93410000000000004</v>
      </c>
      <c r="AK13" s="332">
        <v>1.0101</v>
      </c>
    </row>
    <row r="14" spans="1:38" x14ac:dyDescent="0.2">
      <c r="F14" s="578"/>
      <c r="G14" s="312" t="s">
        <v>467</v>
      </c>
      <c r="H14" s="304">
        <v>0.9597</v>
      </c>
      <c r="I14" s="304">
        <v>0.95540000000000003</v>
      </c>
      <c r="J14" s="304">
        <v>0.94940000000000002</v>
      </c>
      <c r="K14" s="304">
        <v>0.93520000000000003</v>
      </c>
      <c r="L14" s="304">
        <v>0.92620000000000002</v>
      </c>
      <c r="M14" s="304">
        <v>0.91769999999999996</v>
      </c>
      <c r="N14" s="304">
        <v>0.92520000000000002</v>
      </c>
      <c r="O14" s="304">
        <v>0.9194</v>
      </c>
      <c r="P14" s="304">
        <v>0.93779999999999997</v>
      </c>
      <c r="Q14" s="304">
        <v>0.93940000000000001</v>
      </c>
      <c r="R14" s="304">
        <v>0.94610000000000005</v>
      </c>
      <c r="S14" s="332">
        <v>1.0335000000000001</v>
      </c>
      <c r="T14" s="332">
        <v>0.95660000000000001</v>
      </c>
      <c r="U14" s="332">
        <v>0.94630000000000003</v>
      </c>
      <c r="V14" s="304"/>
      <c r="W14" s="322"/>
      <c r="X14" s="333">
        <v>0.89900000000000002</v>
      </c>
      <c r="Y14" s="333">
        <v>0.9506</v>
      </c>
      <c r="Z14" s="333">
        <v>0.9869</v>
      </c>
      <c r="AA14" s="333">
        <v>0.90080000000000005</v>
      </c>
      <c r="AB14" s="333">
        <v>0.85029999999999994</v>
      </c>
      <c r="AC14" s="333">
        <v>0.91979999999999995</v>
      </c>
      <c r="AD14" s="333">
        <v>1.0271999999999999</v>
      </c>
      <c r="AE14" s="333">
        <v>0.87619999999999998</v>
      </c>
      <c r="AF14" s="333">
        <v>0.92989999999999995</v>
      </c>
      <c r="AG14" s="333">
        <v>0.92820000000000003</v>
      </c>
      <c r="AH14" s="29">
        <v>1.0355000000000001</v>
      </c>
      <c r="AI14" s="332">
        <v>1.0335000000000001</v>
      </c>
      <c r="AJ14" s="332">
        <v>0.85540000000000005</v>
      </c>
      <c r="AK14" s="332">
        <v>0.92820000000000003</v>
      </c>
    </row>
    <row r="15" spans="1:38" x14ac:dyDescent="0.2">
      <c r="F15" s="578"/>
      <c r="G15" s="319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35"/>
      <c r="V15" s="335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7"/>
    </row>
    <row r="16" spans="1:38" x14ac:dyDescent="0.2">
      <c r="F16" s="578"/>
      <c r="G16" s="319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38"/>
      <c r="U16" s="338"/>
      <c r="V16" s="322"/>
      <c r="W16" s="20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8"/>
      <c r="AK16" s="338"/>
    </row>
    <row r="17" spans="3:37" x14ac:dyDescent="0.2">
      <c r="F17" s="578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</row>
    <row r="18" spans="3:37" x14ac:dyDescent="0.2">
      <c r="S18" s="322"/>
      <c r="T18" s="322"/>
      <c r="U18" s="322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I18" s="336"/>
      <c r="AJ18" s="336"/>
      <c r="AK18" s="336"/>
    </row>
    <row r="19" spans="3:37" x14ac:dyDescent="0.2"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</row>
    <row r="20" spans="3:37" x14ac:dyDescent="0.2">
      <c r="H20" s="322"/>
      <c r="I20" s="322"/>
      <c r="J20" s="322"/>
      <c r="K20" s="322"/>
      <c r="L20" s="322"/>
      <c r="M20" s="322"/>
      <c r="N20" s="322"/>
      <c r="O20" s="322"/>
      <c r="P20" s="322"/>
    </row>
    <row r="21" spans="3:37" ht="14.4" x14ac:dyDescent="0.3">
      <c r="C21" s="328"/>
      <c r="H21" s="322"/>
      <c r="I21" s="322"/>
      <c r="J21" s="322"/>
      <c r="K21" s="322"/>
      <c r="L21" s="322"/>
      <c r="M21" s="322"/>
      <c r="N21" s="322"/>
      <c r="O21" s="322"/>
      <c r="P21" s="322"/>
    </row>
    <row r="22" spans="3:37" x14ac:dyDescent="0.2">
      <c r="H22" s="322"/>
      <c r="I22" s="322"/>
      <c r="J22" s="322"/>
      <c r="K22" s="322"/>
      <c r="L22" s="322"/>
      <c r="M22" s="322"/>
      <c r="N22" s="322"/>
      <c r="O22" s="322"/>
      <c r="P22" s="322"/>
    </row>
  </sheetData>
  <mergeCells count="6">
    <mergeCell ref="F15:F17"/>
    <mergeCell ref="H8:U8"/>
    <mergeCell ref="W8:AK8"/>
    <mergeCell ref="H10:U10"/>
    <mergeCell ref="W10:AK10"/>
    <mergeCell ref="F12:F14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20" zoomScaleNormal="120" workbookViewId="0">
      <selection activeCell="H1" sqref="H1:J1"/>
    </sheetView>
  </sheetViews>
  <sheetFormatPr defaultRowHeight="14.4" x14ac:dyDescent="0.3"/>
  <cols>
    <col min="8" max="8" width="13.44140625" customWidth="1"/>
    <col min="9" max="9" width="13.33203125" customWidth="1"/>
    <col min="10" max="12" width="10.44140625" customWidth="1"/>
  </cols>
  <sheetData>
    <row r="1" spans="1:16" s="8" customFormat="1" ht="10.199999999999999" x14ac:dyDescent="0.2">
      <c r="A1" s="2" t="s">
        <v>49</v>
      </c>
      <c r="B1" s="2" t="s">
        <v>50</v>
      </c>
      <c r="H1" s="572" t="s">
        <v>51</v>
      </c>
      <c r="I1" s="573"/>
      <c r="J1" s="573"/>
    </row>
    <row r="2" spans="1:16" s="8" customFormat="1" ht="10.199999999999999" x14ac:dyDescent="0.2">
      <c r="A2" s="2" t="s">
        <v>52</v>
      </c>
      <c r="B2" s="2" t="s">
        <v>273</v>
      </c>
    </row>
    <row r="3" spans="1:16" s="8" customFormat="1" ht="10.199999999999999" x14ac:dyDescent="0.2">
      <c r="A3" s="3" t="s">
        <v>53</v>
      </c>
      <c r="B3" s="3" t="s">
        <v>54</v>
      </c>
    </row>
    <row r="4" spans="1:16" s="8" customFormat="1" ht="10.199999999999999" x14ac:dyDescent="0.2">
      <c r="A4" s="3" t="s">
        <v>55</v>
      </c>
      <c r="B4" s="3" t="s">
        <v>56</v>
      </c>
    </row>
    <row r="5" spans="1:16" s="8" customFormat="1" ht="10.199999999999999" x14ac:dyDescent="0.2">
      <c r="A5" s="4" t="s">
        <v>57</v>
      </c>
      <c r="B5" s="69" t="s">
        <v>207</v>
      </c>
    </row>
    <row r="6" spans="1:16" s="8" customFormat="1" ht="10.199999999999999" x14ac:dyDescent="0.2">
      <c r="A6" s="4" t="s">
        <v>58</v>
      </c>
      <c r="B6" s="118" t="s">
        <v>275</v>
      </c>
    </row>
    <row r="9" spans="1:16" x14ac:dyDescent="0.3">
      <c r="H9" s="8"/>
      <c r="I9" s="5"/>
      <c r="J9" s="6">
        <v>44196</v>
      </c>
      <c r="K9" s="6">
        <v>44561</v>
      </c>
      <c r="L9" s="6">
        <v>44926</v>
      </c>
      <c r="M9" s="6">
        <v>45291</v>
      </c>
      <c r="N9" s="6">
        <v>45382</v>
      </c>
      <c r="O9" s="6">
        <v>45473</v>
      </c>
      <c r="P9" s="6">
        <v>45565</v>
      </c>
    </row>
    <row r="10" spans="1:16" x14ac:dyDescent="0.3">
      <c r="H10" s="5" t="s">
        <v>25</v>
      </c>
      <c r="I10" s="5" t="s">
        <v>0</v>
      </c>
      <c r="J10" s="7">
        <v>1822.8409999999999</v>
      </c>
      <c r="K10" s="7">
        <v>2053.232</v>
      </c>
      <c r="L10" s="7">
        <v>2351.6779999999999</v>
      </c>
      <c r="M10" s="7">
        <v>2944.6840000000002</v>
      </c>
      <c r="N10" s="128">
        <v>2985.6019999999999</v>
      </c>
      <c r="O10" s="128">
        <v>3125.6170000000002</v>
      </c>
      <c r="P10" s="128">
        <v>3180.6625800000002</v>
      </c>
    </row>
    <row r="11" spans="1:16" x14ac:dyDescent="0.3">
      <c r="H11" s="5" t="s">
        <v>184</v>
      </c>
      <c r="I11" s="5" t="s">
        <v>183</v>
      </c>
      <c r="J11" s="7">
        <v>64.920158061099997</v>
      </c>
      <c r="K11" s="7">
        <v>64.736712585649997</v>
      </c>
      <c r="L11" s="7">
        <v>70.298271729909999</v>
      </c>
      <c r="M11" s="7">
        <v>74.412233922169975</v>
      </c>
      <c r="N11" s="7">
        <v>67.28358590277</v>
      </c>
      <c r="O11" s="7">
        <v>67.514799735539967</v>
      </c>
      <c r="P11" s="7">
        <v>70.006778426639983</v>
      </c>
    </row>
    <row r="12" spans="1:16" x14ac:dyDescent="0.3">
      <c r="H12" s="5" t="s">
        <v>77</v>
      </c>
      <c r="I12" s="5" t="s">
        <v>75</v>
      </c>
      <c r="J12" s="7">
        <v>2.3170437857200015</v>
      </c>
      <c r="K12" s="7">
        <v>2.3297405580000001</v>
      </c>
      <c r="L12" s="7">
        <v>1.44912573277</v>
      </c>
      <c r="M12" s="7">
        <v>1.4219879481499997</v>
      </c>
      <c r="N12" s="128">
        <v>1.3988942</v>
      </c>
      <c r="O12" s="128">
        <v>1.399</v>
      </c>
      <c r="P12" s="128">
        <v>1.3859999999999999</v>
      </c>
    </row>
    <row r="13" spans="1:16" x14ac:dyDescent="0.3">
      <c r="H13" s="5" t="s">
        <v>47</v>
      </c>
      <c r="I13" s="5" t="s">
        <v>1</v>
      </c>
      <c r="J13" s="7">
        <v>186.50113178808999</v>
      </c>
      <c r="K13" s="7">
        <v>216.40581826604998</v>
      </c>
      <c r="L13" s="7">
        <v>243.99664316753001</v>
      </c>
      <c r="M13" s="7">
        <v>250.45419692627001</v>
      </c>
      <c r="N13" s="128">
        <v>300.21240868422001</v>
      </c>
      <c r="O13" s="128">
        <v>265.46647621617956</v>
      </c>
      <c r="P13" s="128">
        <v>282.3646017506797</v>
      </c>
    </row>
    <row r="14" spans="1:16" x14ac:dyDescent="0.3">
      <c r="H14" s="5" t="s">
        <v>78</v>
      </c>
      <c r="I14" s="5" t="s">
        <v>76</v>
      </c>
      <c r="J14" s="7">
        <v>3.85387733546</v>
      </c>
      <c r="K14" s="7">
        <v>4.2889560958599997</v>
      </c>
      <c r="L14" s="7">
        <v>4.1009799959800004</v>
      </c>
      <c r="M14" s="7">
        <v>3.8386607120500007</v>
      </c>
      <c r="N14" s="128">
        <v>3.6495962658799996</v>
      </c>
      <c r="O14" s="128">
        <v>3.8653847681100002</v>
      </c>
      <c r="P14" s="128">
        <v>3.9773054729800004</v>
      </c>
    </row>
    <row r="15" spans="1:16" x14ac:dyDescent="0.3">
      <c r="H15" s="8"/>
      <c r="I15" s="8"/>
      <c r="J15" s="8"/>
      <c r="K15" s="8"/>
      <c r="L15" s="8"/>
    </row>
    <row r="16" spans="1:16" x14ac:dyDescent="0.3">
      <c r="H16" s="8"/>
      <c r="I16" s="8"/>
      <c r="J16" s="8"/>
      <c r="K16" s="8"/>
      <c r="L16" s="8"/>
      <c r="N16" s="113"/>
      <c r="O16" s="113"/>
    </row>
    <row r="17" spans="8:15" x14ac:dyDescent="0.3">
      <c r="H17" s="9"/>
      <c r="I17" s="9"/>
      <c r="J17" s="9"/>
      <c r="K17" s="9"/>
      <c r="L17" s="9"/>
      <c r="N17" s="21"/>
      <c r="O17" s="21"/>
    </row>
    <row r="18" spans="8:15" x14ac:dyDescent="0.3">
      <c r="H18" s="9"/>
      <c r="I18" s="9"/>
      <c r="J18" s="9"/>
      <c r="K18" s="9"/>
      <c r="L18" s="9"/>
    </row>
    <row r="19" spans="8:15" x14ac:dyDescent="0.3">
      <c r="H19" s="9"/>
      <c r="I19" s="9"/>
      <c r="J19" s="9"/>
      <c r="K19" s="9"/>
      <c r="L19" s="9"/>
    </row>
    <row r="20" spans="8:15" x14ac:dyDescent="0.3">
      <c r="H20" s="9"/>
      <c r="I20" s="9"/>
      <c r="J20" s="9"/>
      <c r="K20" s="9"/>
      <c r="L20" s="9"/>
    </row>
    <row r="21" spans="8:15" x14ac:dyDescent="0.3">
      <c r="H21" s="8"/>
      <c r="I21" s="8"/>
      <c r="J21" s="8"/>
      <c r="K21" s="8"/>
      <c r="L21" s="8"/>
    </row>
    <row r="22" spans="8:15" x14ac:dyDescent="0.3">
      <c r="H22" s="8"/>
      <c r="I22" s="6"/>
      <c r="J22" s="6"/>
      <c r="K22" s="6"/>
      <c r="L22" s="6"/>
    </row>
    <row r="23" spans="8:15" x14ac:dyDescent="0.3">
      <c r="I23" s="7"/>
      <c r="J23" s="7"/>
      <c r="K23" s="7"/>
      <c r="L23" s="7"/>
    </row>
    <row r="24" spans="8:15" x14ac:dyDescent="0.3">
      <c r="I24" s="7"/>
      <c r="J24" s="7"/>
      <c r="K24" s="7"/>
      <c r="L24" s="7"/>
    </row>
    <row r="25" spans="8:15" x14ac:dyDescent="0.3">
      <c r="I25" s="7"/>
      <c r="J25" s="7"/>
      <c r="K25" s="7"/>
      <c r="L25" s="7"/>
    </row>
    <row r="26" spans="8:15" x14ac:dyDescent="0.3">
      <c r="I26" s="7"/>
      <c r="J26" s="7"/>
      <c r="K26" s="7"/>
      <c r="L26" s="7"/>
    </row>
    <row r="27" spans="8:15" x14ac:dyDescent="0.3">
      <c r="I27" s="7"/>
      <c r="J27" s="7"/>
      <c r="K27" s="7"/>
      <c r="L27" s="7"/>
    </row>
    <row r="28" spans="8:15" x14ac:dyDescent="0.3">
      <c r="H28" s="8"/>
      <c r="I28" s="8"/>
      <c r="J28" s="8"/>
      <c r="K28" s="8"/>
      <c r="L28" s="8"/>
    </row>
    <row r="29" spans="8:15" x14ac:dyDescent="0.3">
      <c r="H29" s="8"/>
      <c r="I29" s="8"/>
      <c r="J29" s="8"/>
      <c r="K29" s="8"/>
      <c r="L29" s="8"/>
    </row>
    <row r="30" spans="8:15" x14ac:dyDescent="0.3">
      <c r="H30" s="8"/>
      <c r="I30" s="8"/>
      <c r="J30" s="8"/>
      <c r="K30" s="8"/>
      <c r="L30" s="8"/>
    </row>
    <row r="31" spans="8:15" x14ac:dyDescent="0.3">
      <c r="H31" s="8"/>
      <c r="I31" s="8"/>
      <c r="J31" s="8"/>
      <c r="K31" s="8"/>
      <c r="L31" s="8"/>
    </row>
    <row r="32" spans="8:15" x14ac:dyDescent="0.3">
      <c r="H32" s="8"/>
      <c r="I32" s="6"/>
      <c r="J32" s="6"/>
      <c r="K32" s="6"/>
      <c r="L32" s="6"/>
    </row>
    <row r="33" spans="8:12" x14ac:dyDescent="0.3">
      <c r="H33" s="5"/>
      <c r="I33" s="7"/>
      <c r="J33" s="7"/>
      <c r="K33" s="7"/>
      <c r="L33" s="7"/>
    </row>
    <row r="34" spans="8:12" x14ac:dyDescent="0.3">
      <c r="H34" s="5"/>
      <c r="I34" s="7"/>
      <c r="J34" s="7"/>
      <c r="K34" s="7"/>
      <c r="L34" s="7"/>
    </row>
    <row r="35" spans="8:12" x14ac:dyDescent="0.3">
      <c r="H35" s="5"/>
      <c r="I35" s="7"/>
      <c r="J35" s="7"/>
      <c r="K35" s="7"/>
      <c r="L35" s="7"/>
    </row>
    <row r="36" spans="8:12" x14ac:dyDescent="0.3">
      <c r="H36" s="5"/>
      <c r="I36" s="7"/>
      <c r="J36" s="7"/>
      <c r="K36" s="7"/>
      <c r="L36" s="7"/>
    </row>
    <row r="37" spans="8:12" x14ac:dyDescent="0.3">
      <c r="H37" s="9"/>
      <c r="I37" s="9"/>
      <c r="J37" s="9"/>
      <c r="K37" s="9"/>
      <c r="L37" s="9"/>
    </row>
    <row r="38" spans="8:12" x14ac:dyDescent="0.3">
      <c r="H38" s="9"/>
      <c r="I38" s="9"/>
      <c r="J38" s="9"/>
      <c r="K38" s="9"/>
      <c r="L38" s="9"/>
    </row>
    <row r="39" spans="8:12" x14ac:dyDescent="0.3">
      <c r="H39" s="9"/>
      <c r="I39" s="9"/>
      <c r="J39" s="9"/>
      <c r="K39" s="9"/>
      <c r="L39" s="9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120" zoomScaleNormal="120" workbookViewId="0">
      <selection activeCell="G1" sqref="G1"/>
    </sheetView>
  </sheetViews>
  <sheetFormatPr defaultColWidth="9.109375" defaultRowHeight="14.4" x14ac:dyDescent="0.3"/>
  <cols>
    <col min="1" max="2" width="9.109375" style="311"/>
    <col min="3" max="5" width="12.6640625" style="311" customWidth="1"/>
    <col min="6" max="6" width="14" style="311" customWidth="1"/>
    <col min="7" max="7" width="17.6640625" style="311" customWidth="1"/>
    <col min="8" max="8" width="17.33203125" style="311" customWidth="1"/>
    <col min="9" max="15" width="5.6640625" style="311" customWidth="1"/>
    <col min="16" max="16" width="5.6640625" style="311" bestFit="1" customWidth="1"/>
    <col min="17" max="17" width="6.77734375" style="311" bestFit="1" customWidth="1"/>
    <col min="18" max="19" width="5.6640625" style="311" bestFit="1" customWidth="1"/>
    <col min="20" max="16384" width="9.109375" style="311"/>
  </cols>
  <sheetData>
    <row r="1" spans="1:22" x14ac:dyDescent="0.3">
      <c r="A1" s="2" t="s">
        <v>49</v>
      </c>
      <c r="B1" s="2" t="s">
        <v>468</v>
      </c>
      <c r="G1" s="258" t="s">
        <v>51</v>
      </c>
    </row>
    <row r="2" spans="1:22" x14ac:dyDescent="0.3">
      <c r="A2" s="2" t="s">
        <v>52</v>
      </c>
      <c r="B2" s="2" t="s">
        <v>469</v>
      </c>
    </row>
    <row r="3" spans="1:22" x14ac:dyDescent="0.3">
      <c r="A3" s="3" t="s">
        <v>53</v>
      </c>
      <c r="B3" s="3" t="s">
        <v>54</v>
      </c>
    </row>
    <row r="4" spans="1:22" x14ac:dyDescent="0.3">
      <c r="A4" s="3" t="s">
        <v>55</v>
      </c>
      <c r="B4" s="3" t="s">
        <v>56</v>
      </c>
    </row>
    <row r="5" spans="1:22" x14ac:dyDescent="0.3">
      <c r="A5" s="4" t="s">
        <v>57</v>
      </c>
      <c r="B5" s="339" t="s">
        <v>470</v>
      </c>
    </row>
    <row r="6" spans="1:22" x14ac:dyDescent="0.3">
      <c r="A6" s="4" t="s">
        <v>58</v>
      </c>
      <c r="B6" s="340" t="s">
        <v>471</v>
      </c>
    </row>
    <row r="7" spans="1:22" x14ac:dyDescent="0.3">
      <c r="C7" s="341"/>
      <c r="D7" s="341"/>
      <c r="E7" s="341"/>
      <c r="F7" s="341"/>
      <c r="G7" s="341"/>
      <c r="H7" s="341"/>
      <c r="I7" s="330"/>
      <c r="J7" s="330"/>
      <c r="K7" s="330"/>
      <c r="L7" s="330"/>
      <c r="M7" s="330"/>
      <c r="N7" s="330"/>
      <c r="O7" s="330"/>
      <c r="P7" s="330"/>
      <c r="Q7" s="330"/>
      <c r="R7" s="330"/>
    </row>
    <row r="8" spans="1:22" x14ac:dyDescent="0.3">
      <c r="C8" s="341"/>
      <c r="D8" s="341"/>
      <c r="E8" s="341"/>
      <c r="F8" s="341"/>
      <c r="G8" s="341"/>
      <c r="H8" s="341"/>
      <c r="I8" s="330"/>
      <c r="J8" s="330"/>
      <c r="K8" s="330"/>
      <c r="L8" s="330"/>
      <c r="M8" s="330"/>
      <c r="N8" s="330"/>
      <c r="O8" s="330"/>
      <c r="P8" s="330"/>
      <c r="Q8" s="330"/>
      <c r="R8" s="330"/>
    </row>
    <row r="9" spans="1:22" x14ac:dyDescent="0.3">
      <c r="C9" s="341"/>
      <c r="D9" s="341"/>
      <c r="E9" s="341"/>
      <c r="F9" s="341"/>
      <c r="G9" s="341"/>
      <c r="H9" s="341"/>
    </row>
    <row r="10" spans="1:22" x14ac:dyDescent="0.3">
      <c r="C10" s="341"/>
      <c r="D10" s="341"/>
      <c r="E10" s="341"/>
      <c r="F10" s="341"/>
      <c r="G10" s="341"/>
      <c r="H10" s="312"/>
      <c r="I10" s="264" t="s">
        <v>79</v>
      </c>
      <c r="J10" s="264"/>
      <c r="K10" s="264" t="s">
        <v>135</v>
      </c>
      <c r="L10" s="264"/>
      <c r="M10" s="264" t="s">
        <v>138</v>
      </c>
      <c r="N10" s="264"/>
      <c r="O10" s="264" t="s">
        <v>144</v>
      </c>
      <c r="P10" s="264"/>
      <c r="Q10" s="264" t="s">
        <v>160</v>
      </c>
      <c r="R10" s="264"/>
      <c r="S10" s="264" t="s">
        <v>281</v>
      </c>
    </row>
    <row r="11" spans="1:22" x14ac:dyDescent="0.3">
      <c r="H11" s="312"/>
      <c r="I11" s="290" t="s">
        <v>425</v>
      </c>
      <c r="J11" s="290"/>
      <c r="K11" s="290" t="s">
        <v>426</v>
      </c>
      <c r="L11" s="290"/>
      <c r="M11" s="290" t="s">
        <v>427</v>
      </c>
      <c r="N11" s="290"/>
      <c r="O11" s="290" t="s">
        <v>428</v>
      </c>
      <c r="P11" s="290"/>
      <c r="Q11" s="290" t="s">
        <v>161</v>
      </c>
      <c r="R11" s="290"/>
      <c r="S11" s="290" t="s">
        <v>292</v>
      </c>
    </row>
    <row r="12" spans="1:22" x14ac:dyDescent="0.3">
      <c r="B12" s="305"/>
      <c r="C12" s="342"/>
      <c r="D12" s="342"/>
      <c r="E12" s="342"/>
      <c r="F12" s="342"/>
      <c r="G12" s="153" t="s">
        <v>472</v>
      </c>
      <c r="H12" s="153" t="s">
        <v>473</v>
      </c>
      <c r="I12" s="153">
        <v>9.07</v>
      </c>
      <c r="J12" s="153">
        <v>10.210000000000001</v>
      </c>
      <c r="K12" s="153">
        <v>11.3</v>
      </c>
      <c r="L12" s="153">
        <v>11.32</v>
      </c>
      <c r="M12" s="153">
        <v>11.03</v>
      </c>
      <c r="N12" s="153">
        <v>10.92</v>
      </c>
      <c r="O12" s="153">
        <v>11.52</v>
      </c>
      <c r="P12" s="153">
        <v>11.77</v>
      </c>
      <c r="Q12" s="153">
        <v>11.44</v>
      </c>
      <c r="R12" s="153">
        <v>11.71</v>
      </c>
      <c r="S12" s="153">
        <v>13.04</v>
      </c>
      <c r="V12" s="343"/>
    </row>
    <row r="13" spans="1:22" x14ac:dyDescent="0.3">
      <c r="C13" s="342"/>
      <c r="D13" s="342"/>
      <c r="E13" s="342"/>
      <c r="F13" s="342"/>
      <c r="G13" s="153" t="s">
        <v>474</v>
      </c>
      <c r="H13" s="153" t="s">
        <v>475</v>
      </c>
      <c r="I13" s="322">
        <v>0.85319999999999996</v>
      </c>
      <c r="J13" s="322">
        <v>0.98350000000000004</v>
      </c>
      <c r="K13" s="322">
        <v>1.1205000000000001</v>
      </c>
      <c r="L13" s="322">
        <v>1.2428999999999999</v>
      </c>
      <c r="M13" s="322">
        <v>1.2726999999999999</v>
      </c>
      <c r="N13" s="322">
        <v>1.1921999999999999</v>
      </c>
      <c r="O13" s="322">
        <v>1.1412</v>
      </c>
      <c r="P13" s="322">
        <v>1.1074999999999999</v>
      </c>
      <c r="Q13" s="322">
        <v>1.0784</v>
      </c>
      <c r="R13" s="322">
        <v>1.0604</v>
      </c>
      <c r="S13" s="322">
        <v>1.0603</v>
      </c>
    </row>
    <row r="14" spans="1:22" x14ac:dyDescent="0.3">
      <c r="C14" s="342"/>
      <c r="D14" s="342"/>
      <c r="E14" s="342"/>
      <c r="F14" s="342"/>
      <c r="G14" s="153" t="s">
        <v>476</v>
      </c>
      <c r="H14" s="153" t="s">
        <v>477</v>
      </c>
      <c r="I14" s="322">
        <v>2.1124999999999998</v>
      </c>
      <c r="J14" s="322">
        <v>2.4371999999999998</v>
      </c>
      <c r="K14" s="322">
        <v>2.9106000000000001</v>
      </c>
      <c r="L14" s="322">
        <v>3.5123000000000002</v>
      </c>
      <c r="M14" s="322">
        <v>3.5186999999999999</v>
      </c>
      <c r="N14" s="322">
        <v>3.2932000000000001</v>
      </c>
      <c r="O14" s="322">
        <v>3.1533000000000002</v>
      </c>
      <c r="P14" s="322">
        <v>2.9245000000000001</v>
      </c>
      <c r="Q14" s="322">
        <v>2.7515999999999998</v>
      </c>
      <c r="R14" s="322">
        <v>2.6345999999999998</v>
      </c>
      <c r="S14" s="322">
        <v>2.5918999999999999</v>
      </c>
    </row>
    <row r="15" spans="1:22" x14ac:dyDescent="0.3">
      <c r="C15" s="344"/>
      <c r="D15" s="344"/>
      <c r="E15" s="344"/>
      <c r="F15" s="344"/>
      <c r="G15" s="344"/>
      <c r="H15" s="342"/>
      <c r="I15" s="345"/>
      <c r="J15" s="345"/>
      <c r="K15" s="345"/>
      <c r="L15" s="345"/>
      <c r="M15" s="345"/>
      <c r="N15" s="345"/>
      <c r="O15" s="345"/>
      <c r="P15" s="345"/>
      <c r="Q15" s="345"/>
      <c r="R15" s="345"/>
    </row>
    <row r="16" spans="1:22" x14ac:dyDescent="0.3">
      <c r="C16" s="346"/>
      <c r="D16" s="346"/>
      <c r="E16" s="346"/>
      <c r="F16" s="346"/>
      <c r="G16" s="346"/>
      <c r="H16" s="342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8:19" x14ac:dyDescent="0.3">
      <c r="H17" s="342"/>
      <c r="I17" s="347"/>
      <c r="J17" s="347"/>
      <c r="K17" s="347"/>
      <c r="L17" s="343"/>
      <c r="M17" s="343"/>
      <c r="N17" s="343"/>
      <c r="O17" s="343"/>
      <c r="P17" s="343"/>
      <c r="Q17" s="345"/>
      <c r="R17" s="345"/>
      <c r="S17" s="345"/>
    </row>
    <row r="18" spans="8:19" x14ac:dyDescent="0.3">
      <c r="I18" s="347"/>
      <c r="J18" s="347"/>
      <c r="K18" s="347"/>
      <c r="L18" s="343"/>
      <c r="M18" s="343"/>
      <c r="N18" s="343"/>
      <c r="Q18" s="345"/>
      <c r="R18" s="345"/>
      <c r="S18" s="345"/>
    </row>
    <row r="19" spans="8:19" x14ac:dyDescent="0.3">
      <c r="I19" s="348"/>
      <c r="J19" s="347"/>
      <c r="K19" s="347"/>
      <c r="L19" s="343"/>
      <c r="M19" s="343"/>
      <c r="N19" s="343"/>
      <c r="P19"/>
    </row>
    <row r="20" spans="8:19" x14ac:dyDescent="0.3">
      <c r="L20" s="343"/>
      <c r="M20" s="343"/>
      <c r="N20" s="343"/>
    </row>
    <row r="21" spans="8:19" x14ac:dyDescent="0.3">
      <c r="L21" s="347"/>
      <c r="M21" s="347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120" zoomScaleNormal="120" workbookViewId="0">
      <selection activeCell="H1" sqref="H1"/>
    </sheetView>
  </sheetViews>
  <sheetFormatPr defaultColWidth="8.6640625" defaultRowHeight="14.4" x14ac:dyDescent="0.3"/>
  <cols>
    <col min="1" max="5" width="8.6640625" style="189"/>
    <col min="6" max="6" width="15.109375" style="189" customWidth="1"/>
    <col min="7" max="7" width="11.44140625" style="189" bestFit="1" customWidth="1"/>
    <col min="8" max="16384" width="8.6640625" style="189"/>
  </cols>
  <sheetData>
    <row r="1" spans="1:15" x14ac:dyDescent="0.3">
      <c r="A1" s="349" t="s">
        <v>49</v>
      </c>
      <c r="B1" s="350" t="s">
        <v>478</v>
      </c>
      <c r="H1" s="329" t="s">
        <v>51</v>
      </c>
    </row>
    <row r="2" spans="1:15" x14ac:dyDescent="0.3">
      <c r="A2" s="349" t="s">
        <v>52</v>
      </c>
      <c r="B2" s="350" t="s">
        <v>479</v>
      </c>
    </row>
    <row r="3" spans="1:15" x14ac:dyDescent="0.3">
      <c r="A3" s="351" t="s">
        <v>53</v>
      </c>
      <c r="B3" s="3" t="s">
        <v>54</v>
      </c>
    </row>
    <row r="4" spans="1:15" x14ac:dyDescent="0.3">
      <c r="A4" s="351" t="s">
        <v>55</v>
      </c>
      <c r="B4" s="3" t="s">
        <v>56</v>
      </c>
    </row>
    <row r="5" spans="1:15" x14ac:dyDescent="0.3">
      <c r="A5" s="351" t="s">
        <v>57</v>
      </c>
      <c r="B5" s="312"/>
    </row>
    <row r="6" spans="1:15" x14ac:dyDescent="0.3">
      <c r="A6" s="351" t="s">
        <v>58</v>
      </c>
      <c r="B6" s="312"/>
      <c r="H6" s="579" t="s">
        <v>345</v>
      </c>
      <c r="I6" s="579"/>
      <c r="J6" s="579"/>
      <c r="K6" s="579"/>
      <c r="L6" s="579" t="s">
        <v>344</v>
      </c>
      <c r="M6" s="579"/>
      <c r="N6" s="579"/>
      <c r="O6" s="579"/>
    </row>
    <row r="7" spans="1:15" x14ac:dyDescent="0.3">
      <c r="H7" s="15" t="s">
        <v>480</v>
      </c>
      <c r="I7" s="15" t="s">
        <v>481</v>
      </c>
      <c r="J7" s="15" t="s">
        <v>482</v>
      </c>
      <c r="K7" s="15" t="s">
        <v>483</v>
      </c>
      <c r="L7" s="15" t="s">
        <v>480</v>
      </c>
      <c r="M7" s="15" t="s">
        <v>481</v>
      </c>
      <c r="N7" s="15" t="s">
        <v>482</v>
      </c>
      <c r="O7" s="15" t="s">
        <v>483</v>
      </c>
    </row>
    <row r="8" spans="1:15" x14ac:dyDescent="0.3">
      <c r="G8" s="15"/>
      <c r="H8" s="580" t="s">
        <v>204</v>
      </c>
      <c r="I8" s="580"/>
      <c r="J8" s="580"/>
      <c r="K8" s="580"/>
      <c r="L8" s="580" t="s">
        <v>203</v>
      </c>
      <c r="M8" s="580"/>
      <c r="N8" s="580"/>
      <c r="O8" s="580"/>
    </row>
    <row r="9" spans="1:15" x14ac:dyDescent="0.3">
      <c r="G9" s="15"/>
      <c r="H9" s="15" t="s">
        <v>484</v>
      </c>
      <c r="I9" s="15" t="s">
        <v>485</v>
      </c>
      <c r="J9" s="15" t="s">
        <v>486</v>
      </c>
      <c r="K9" s="15" t="s">
        <v>487</v>
      </c>
      <c r="L9" s="15" t="s">
        <v>484</v>
      </c>
      <c r="M9" s="15" t="s">
        <v>485</v>
      </c>
      <c r="N9" s="15" t="s">
        <v>486</v>
      </c>
      <c r="O9" s="15" t="s">
        <v>487</v>
      </c>
    </row>
    <row r="10" spans="1:15" x14ac:dyDescent="0.3">
      <c r="G10" s="15" t="s">
        <v>488</v>
      </c>
      <c r="H10" s="29">
        <v>0.28143712574850299</v>
      </c>
      <c r="I10" s="29">
        <v>0.16153846153846155</v>
      </c>
      <c r="J10" s="29">
        <v>0.20175438596491227</v>
      </c>
      <c r="K10" s="29">
        <v>0.16666666666666666</v>
      </c>
      <c r="L10" s="29">
        <v>0.16666666666666666</v>
      </c>
      <c r="M10" s="29">
        <v>0.16666666666666666</v>
      </c>
      <c r="N10" s="29">
        <v>0.16666666666666666</v>
      </c>
      <c r="O10" s="29">
        <v>0.36363636363636365</v>
      </c>
    </row>
    <row r="11" spans="1:15" x14ac:dyDescent="0.3">
      <c r="G11" s="15" t="s">
        <v>489</v>
      </c>
      <c r="H11" s="29">
        <v>0.3712574850299401</v>
      </c>
      <c r="I11" s="29">
        <v>0.35384615384615387</v>
      </c>
      <c r="J11" s="29">
        <v>0.48245614035087719</v>
      </c>
      <c r="K11" s="29">
        <v>0.26666666666666666</v>
      </c>
      <c r="L11" s="29">
        <v>0.66666666666666663</v>
      </c>
      <c r="M11" s="29">
        <v>0.5</v>
      </c>
      <c r="N11" s="29">
        <v>0.5</v>
      </c>
      <c r="O11" s="29">
        <v>0.27272727272727271</v>
      </c>
    </row>
    <row r="12" spans="1:15" x14ac:dyDescent="0.3">
      <c r="G12" s="15" t="s">
        <v>490</v>
      </c>
      <c r="H12" s="29">
        <v>0.1437125748502994</v>
      </c>
      <c r="I12" s="29">
        <v>0.17692307692307693</v>
      </c>
      <c r="J12" s="29">
        <v>8.771929824561403E-2</v>
      </c>
      <c r="K12" s="29">
        <v>0.13333333333333333</v>
      </c>
      <c r="L12" s="29">
        <v>8.3333333333333329E-2</v>
      </c>
      <c r="M12" s="29">
        <v>0.25</v>
      </c>
      <c r="N12" s="29">
        <v>8.3333333333333329E-2</v>
      </c>
      <c r="O12" s="29">
        <v>0.18181818181818182</v>
      </c>
    </row>
    <row r="13" spans="1:15" x14ac:dyDescent="0.3">
      <c r="G13" s="15" t="s">
        <v>491</v>
      </c>
      <c r="H13" s="29">
        <v>8.9820359281437126E-2</v>
      </c>
      <c r="I13" s="29">
        <v>0.1</v>
      </c>
      <c r="J13" s="29">
        <v>0.13157894736842105</v>
      </c>
      <c r="K13" s="29">
        <v>0.11666666666666667</v>
      </c>
      <c r="L13" s="29">
        <v>8.3333333333333329E-2</v>
      </c>
      <c r="M13" s="29">
        <v>0</v>
      </c>
      <c r="N13" s="29">
        <v>0.16666666666666666</v>
      </c>
      <c r="O13" s="29">
        <v>0</v>
      </c>
    </row>
    <row r="14" spans="1:15" x14ac:dyDescent="0.3">
      <c r="G14" s="15" t="s">
        <v>492</v>
      </c>
      <c r="H14" s="29">
        <v>0.11377245508982035</v>
      </c>
      <c r="I14" s="29">
        <v>0.2076923076923077</v>
      </c>
      <c r="J14" s="29">
        <v>9.6491228070175433E-2</v>
      </c>
      <c r="K14" s="29">
        <v>0.31666666666666665</v>
      </c>
      <c r="L14" s="29">
        <v>0</v>
      </c>
      <c r="M14" s="29">
        <v>8.3333333333333329E-2</v>
      </c>
      <c r="N14" s="29">
        <v>8.3333333333333329E-2</v>
      </c>
      <c r="O14" s="29">
        <v>0.18181818181818182</v>
      </c>
    </row>
  </sheetData>
  <mergeCells count="4">
    <mergeCell ref="H6:K6"/>
    <mergeCell ref="L6:O6"/>
    <mergeCell ref="H8:K8"/>
    <mergeCell ref="L8:O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zoomScale="120" zoomScaleNormal="120" workbookViewId="0">
      <selection activeCell="M1" sqref="M1"/>
    </sheetView>
  </sheetViews>
  <sheetFormatPr defaultColWidth="8.6640625" defaultRowHeight="10.199999999999999" x14ac:dyDescent="0.2"/>
  <cols>
    <col min="1" max="7" width="8.6640625" style="312"/>
    <col min="8" max="9" width="8" style="312" customWidth="1"/>
    <col min="10" max="19" width="4.6640625" style="312" customWidth="1"/>
    <col min="20" max="20" width="5.109375" style="312" customWidth="1"/>
    <col min="21" max="21" width="4.88671875" style="312" customWidth="1"/>
    <col min="22" max="22" width="4.6640625" style="312" customWidth="1"/>
    <col min="23" max="24" width="4.88671875" style="312" customWidth="1"/>
    <col min="25" max="16384" width="8.6640625" style="312"/>
  </cols>
  <sheetData>
    <row r="1" spans="1:24" x14ac:dyDescent="0.2">
      <c r="A1" s="352" t="s">
        <v>49</v>
      </c>
      <c r="B1" s="353" t="s">
        <v>493</v>
      </c>
      <c r="M1" s="297" t="s">
        <v>51</v>
      </c>
      <c r="N1" s="190"/>
      <c r="O1" s="190"/>
      <c r="P1" s="190"/>
    </row>
    <row r="2" spans="1:24" x14ac:dyDescent="0.2">
      <c r="A2" s="352" t="s">
        <v>52</v>
      </c>
      <c r="B2" s="353" t="s">
        <v>494</v>
      </c>
    </row>
    <row r="3" spans="1:24" x14ac:dyDescent="0.2">
      <c r="A3" s="312" t="s">
        <v>53</v>
      </c>
      <c r="B3" s="3" t="s">
        <v>54</v>
      </c>
    </row>
    <row r="4" spans="1:24" x14ac:dyDescent="0.2">
      <c r="A4" s="312" t="s">
        <v>55</v>
      </c>
      <c r="B4" s="3" t="s">
        <v>56</v>
      </c>
    </row>
    <row r="5" spans="1:24" x14ac:dyDescent="0.2">
      <c r="A5" s="312" t="s">
        <v>57</v>
      </c>
    </row>
    <row r="6" spans="1:24" x14ac:dyDescent="0.2">
      <c r="A6" s="312" t="s">
        <v>58</v>
      </c>
    </row>
    <row r="8" spans="1:24" x14ac:dyDescent="0.2"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</row>
    <row r="9" spans="1:24" x14ac:dyDescent="0.2"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</row>
    <row r="11" spans="1:24" x14ac:dyDescent="0.2">
      <c r="J11" s="264" t="s">
        <v>73</v>
      </c>
      <c r="K11" s="264"/>
      <c r="L11" s="264" t="s">
        <v>162</v>
      </c>
      <c r="M11" s="264"/>
      <c r="N11" s="264" t="s">
        <v>79</v>
      </c>
      <c r="O11" s="264"/>
      <c r="P11" s="264" t="s">
        <v>135</v>
      </c>
      <c r="Q11" s="264"/>
      <c r="R11" s="264" t="s">
        <v>138</v>
      </c>
      <c r="S11" s="264"/>
      <c r="T11" s="264" t="s">
        <v>144</v>
      </c>
      <c r="U11" s="264"/>
      <c r="V11" s="264" t="s">
        <v>160</v>
      </c>
      <c r="W11" s="264"/>
      <c r="X11" s="264" t="s">
        <v>281</v>
      </c>
    </row>
    <row r="12" spans="1:24" x14ac:dyDescent="0.2">
      <c r="J12" s="290" t="s">
        <v>423</v>
      </c>
      <c r="K12" s="290"/>
      <c r="L12" s="290" t="s">
        <v>424</v>
      </c>
      <c r="M12" s="290"/>
      <c r="N12" s="290" t="s">
        <v>425</v>
      </c>
      <c r="O12" s="290"/>
      <c r="P12" s="290" t="s">
        <v>426</v>
      </c>
      <c r="Q12" s="290"/>
      <c r="R12" s="290" t="s">
        <v>427</v>
      </c>
      <c r="S12" s="290"/>
      <c r="T12" s="290" t="s">
        <v>428</v>
      </c>
      <c r="U12" s="290"/>
      <c r="V12" s="290" t="s">
        <v>161</v>
      </c>
      <c r="W12" s="290"/>
      <c r="X12" s="290" t="s">
        <v>292</v>
      </c>
    </row>
    <row r="13" spans="1:24" x14ac:dyDescent="0.2">
      <c r="H13" s="312" t="s">
        <v>448</v>
      </c>
      <c r="I13" s="312" t="s">
        <v>449</v>
      </c>
      <c r="J13" s="153">
        <v>7.0000000000000007E-2</v>
      </c>
      <c r="K13" s="153">
        <v>0.19</v>
      </c>
      <c r="L13" s="153">
        <v>0.28000000000000003</v>
      </c>
      <c r="M13" s="153">
        <v>0.33</v>
      </c>
      <c r="N13" s="153">
        <v>0.1</v>
      </c>
      <c r="O13" s="153">
        <v>0.31</v>
      </c>
      <c r="P13" s="153">
        <v>0.33</v>
      </c>
      <c r="Q13" s="153">
        <v>0.34</v>
      </c>
      <c r="R13" s="153">
        <v>0.25</v>
      </c>
      <c r="S13" s="153">
        <v>0.45</v>
      </c>
      <c r="T13" s="153">
        <v>0.7</v>
      </c>
      <c r="U13" s="153">
        <v>0.55000000000000004</v>
      </c>
      <c r="V13" s="153">
        <v>0.26</v>
      </c>
      <c r="W13" s="153">
        <v>0.87</v>
      </c>
      <c r="X13" s="153">
        <v>1.08</v>
      </c>
    </row>
    <row r="14" spans="1:24" x14ac:dyDescent="0.2">
      <c r="H14" s="312" t="s">
        <v>44</v>
      </c>
      <c r="I14" s="312" t="s">
        <v>23</v>
      </c>
      <c r="J14" s="322">
        <v>4.4999999999999997E-3</v>
      </c>
      <c r="K14" s="322">
        <v>1.1599999999999999E-2</v>
      </c>
      <c r="L14" s="322">
        <v>1.6899999999999998E-2</v>
      </c>
      <c r="M14" s="322">
        <v>1.9800000000000002E-2</v>
      </c>
      <c r="N14" s="322">
        <v>5.4999999999999997E-3</v>
      </c>
      <c r="O14" s="322">
        <v>1.7000000000000001E-2</v>
      </c>
      <c r="P14" s="322">
        <v>1.8100000000000002E-2</v>
      </c>
      <c r="Q14" s="322">
        <v>1.8200000000000001E-2</v>
      </c>
      <c r="R14" s="322">
        <v>1.18E-2</v>
      </c>
      <c r="S14" s="322">
        <v>2.1100000000000001E-2</v>
      </c>
      <c r="T14" s="322">
        <v>3.2199999999999999E-2</v>
      </c>
      <c r="U14" s="322">
        <v>2.47E-2</v>
      </c>
      <c r="V14" s="322">
        <v>1.06E-2</v>
      </c>
      <c r="W14" s="322">
        <v>3.5099999999999999E-2</v>
      </c>
      <c r="X14" s="322">
        <v>4.3200000000000002E-2</v>
      </c>
    </row>
    <row r="15" spans="1:24" x14ac:dyDescent="0.2">
      <c r="H15" s="312" t="s">
        <v>43</v>
      </c>
      <c r="I15" s="312" t="s">
        <v>24</v>
      </c>
      <c r="J15" s="322">
        <v>2.69E-2</v>
      </c>
      <c r="K15" s="322">
        <v>7.1199999999999999E-2</v>
      </c>
      <c r="L15" s="322">
        <v>0.1061</v>
      </c>
      <c r="M15" s="322">
        <v>0.1268</v>
      </c>
      <c r="N15" s="322">
        <v>4.0800000000000003E-2</v>
      </c>
      <c r="O15" s="322">
        <v>0.12809999999999999</v>
      </c>
      <c r="P15" s="322">
        <v>0.13830000000000001</v>
      </c>
      <c r="Q15" s="322">
        <v>0.1424</v>
      </c>
      <c r="R15" s="322">
        <v>9.5000000000000001E-2</v>
      </c>
      <c r="S15" s="322">
        <v>0.16619999999999999</v>
      </c>
      <c r="T15" s="322">
        <v>0.248</v>
      </c>
      <c r="U15" s="322">
        <v>0.1885</v>
      </c>
      <c r="V15" s="322">
        <v>5.0999999999999997E-2</v>
      </c>
      <c r="W15" s="322">
        <v>0.1401</v>
      </c>
      <c r="X15" s="322">
        <v>0.16089999999999999</v>
      </c>
    </row>
    <row r="16" spans="1:24" x14ac:dyDescent="0.2"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</row>
    <row r="17" spans="10:24" x14ac:dyDescent="0.2"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</row>
    <row r="18" spans="10:24" x14ac:dyDescent="0.2">
      <c r="T18" s="354"/>
      <c r="U18" s="354"/>
      <c r="V18" s="326"/>
      <c r="W18" s="326"/>
      <c r="X18" s="326"/>
    </row>
    <row r="19" spans="10:24" x14ac:dyDescent="0.2">
      <c r="V19" s="326"/>
      <c r="W19" s="326"/>
      <c r="X19" s="326"/>
    </row>
    <row r="39" spans="7:7" ht="14.4" x14ac:dyDescent="0.3">
      <c r="G39" s="328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="120" zoomScaleNormal="120" workbookViewId="0">
      <selection activeCell="G1" sqref="G1"/>
    </sheetView>
  </sheetViews>
  <sheetFormatPr defaultColWidth="9.109375" defaultRowHeight="10.199999999999999" x14ac:dyDescent="0.2"/>
  <cols>
    <col min="1" max="1" width="12.109375" style="312" customWidth="1"/>
    <col min="2" max="2" width="36.44140625" style="312" customWidth="1"/>
    <col min="3" max="3" width="15" style="312" customWidth="1"/>
    <col min="4" max="4" width="9.44140625" style="312" customWidth="1"/>
    <col min="5" max="6" width="8.109375" style="312" customWidth="1"/>
    <col min="7" max="14" width="6" style="312" customWidth="1"/>
    <col min="15" max="15" width="4.6640625" style="312" customWidth="1"/>
    <col min="16" max="16" width="4.109375" style="312" customWidth="1"/>
    <col min="17" max="18" width="4.88671875" style="312" customWidth="1"/>
    <col min="19" max="19" width="4.6640625" style="312" customWidth="1"/>
    <col min="20" max="20" width="5.6640625" style="312" bestFit="1" customWidth="1"/>
    <col min="21" max="21" width="5.77734375" style="312" bestFit="1" customWidth="1"/>
    <col min="22" max="16384" width="9.109375" style="312"/>
  </cols>
  <sheetData>
    <row r="1" spans="1:21" ht="14.4" x14ac:dyDescent="0.3">
      <c r="A1" s="355" t="s">
        <v>49</v>
      </c>
      <c r="B1" s="356" t="s">
        <v>495</v>
      </c>
      <c r="C1" s="311"/>
      <c r="D1" s="311"/>
      <c r="E1" s="311"/>
      <c r="G1" s="329" t="s">
        <v>51</v>
      </c>
    </row>
    <row r="2" spans="1:21" ht="14.4" x14ac:dyDescent="0.3">
      <c r="A2" s="355" t="s">
        <v>52</v>
      </c>
      <c r="B2" s="356" t="s">
        <v>496</v>
      </c>
      <c r="C2" s="311"/>
      <c r="D2" s="311"/>
      <c r="E2" s="311"/>
      <c r="F2" s="311"/>
    </row>
    <row r="3" spans="1:21" ht="14.4" x14ac:dyDescent="0.3">
      <c r="A3" s="357" t="s">
        <v>53</v>
      </c>
      <c r="B3" s="3" t="s">
        <v>54</v>
      </c>
      <c r="C3" s="311"/>
      <c r="D3" s="311"/>
      <c r="E3" s="311"/>
      <c r="F3" s="311"/>
    </row>
    <row r="4" spans="1:21" ht="14.4" x14ac:dyDescent="0.3">
      <c r="A4" s="357" t="s">
        <v>55</v>
      </c>
      <c r="B4" s="3" t="s">
        <v>56</v>
      </c>
      <c r="C4" s="311"/>
      <c r="D4" s="311"/>
      <c r="E4" s="311"/>
      <c r="F4" s="311"/>
    </row>
    <row r="5" spans="1:21" ht="14.4" x14ac:dyDescent="0.3">
      <c r="A5" s="357" t="s">
        <v>57</v>
      </c>
      <c r="C5" s="311"/>
      <c r="D5" s="311"/>
      <c r="E5" s="311"/>
      <c r="F5" s="311"/>
    </row>
    <row r="6" spans="1:21" ht="14.4" x14ac:dyDescent="0.3">
      <c r="A6" s="357" t="s">
        <v>58</v>
      </c>
      <c r="C6" s="311"/>
      <c r="D6" s="311"/>
      <c r="E6" s="311"/>
      <c r="F6" s="311"/>
    </row>
    <row r="7" spans="1:21" x14ac:dyDescent="0.2">
      <c r="G7" s="264" t="s">
        <v>73</v>
      </c>
      <c r="H7" s="264"/>
      <c r="I7" s="264" t="s">
        <v>162</v>
      </c>
      <c r="J7" s="264"/>
      <c r="K7" s="264" t="s">
        <v>79</v>
      </c>
      <c r="L7" s="264"/>
      <c r="M7" s="264" t="s">
        <v>135</v>
      </c>
      <c r="N7" s="264"/>
      <c r="O7" s="264" t="s">
        <v>138</v>
      </c>
      <c r="P7" s="264"/>
      <c r="Q7" s="264" t="s">
        <v>144</v>
      </c>
      <c r="R7" s="264"/>
      <c r="S7" s="264" t="s">
        <v>160</v>
      </c>
      <c r="T7" s="264"/>
      <c r="U7" s="264" t="s">
        <v>281</v>
      </c>
    </row>
    <row r="8" spans="1:21" x14ac:dyDescent="0.2">
      <c r="E8" s="316"/>
      <c r="F8" s="317"/>
      <c r="G8" s="290" t="s">
        <v>423</v>
      </c>
      <c r="H8" s="290"/>
      <c r="I8" s="290" t="s">
        <v>424</v>
      </c>
      <c r="J8" s="290"/>
      <c r="K8" s="290" t="s">
        <v>425</v>
      </c>
      <c r="L8" s="290"/>
      <c r="M8" s="290" t="s">
        <v>426</v>
      </c>
      <c r="N8" s="290"/>
      <c r="O8" s="290" t="s">
        <v>427</v>
      </c>
      <c r="P8" s="290"/>
      <c r="Q8" s="290" t="s">
        <v>428</v>
      </c>
      <c r="R8" s="290"/>
      <c r="S8" s="290" t="s">
        <v>161</v>
      </c>
      <c r="T8" s="290"/>
      <c r="U8" s="290" t="s">
        <v>292</v>
      </c>
    </row>
    <row r="9" spans="1:21" x14ac:dyDescent="0.2">
      <c r="B9" s="319"/>
      <c r="E9" s="319" t="s">
        <v>448</v>
      </c>
      <c r="F9" s="312" t="s">
        <v>449</v>
      </c>
      <c r="G9" s="320">
        <v>0.08</v>
      </c>
      <c r="H9" s="320">
        <v>0.62</v>
      </c>
      <c r="I9" s="320">
        <v>1.29</v>
      </c>
      <c r="J9" s="320">
        <v>1.06</v>
      </c>
      <c r="K9" s="320">
        <v>0.86</v>
      </c>
      <c r="L9" s="320">
        <v>1.78</v>
      </c>
      <c r="M9" s="320">
        <v>3.14</v>
      </c>
      <c r="N9" s="320">
        <v>3.01</v>
      </c>
      <c r="O9" s="320">
        <v>0.51</v>
      </c>
      <c r="P9" s="320">
        <v>1.17</v>
      </c>
      <c r="Q9" s="320">
        <v>1.81</v>
      </c>
      <c r="R9" s="320">
        <v>1.9</v>
      </c>
      <c r="S9" s="320">
        <v>0.82</v>
      </c>
      <c r="T9" s="320">
        <v>1.39</v>
      </c>
      <c r="U9" s="320">
        <v>1.83</v>
      </c>
    </row>
    <row r="10" spans="1:21" x14ac:dyDescent="0.2">
      <c r="A10" s="358"/>
      <c r="E10" s="351" t="s">
        <v>44</v>
      </c>
      <c r="F10" s="351" t="s">
        <v>23</v>
      </c>
      <c r="G10" s="322">
        <v>1E-3</v>
      </c>
      <c r="H10" s="322">
        <v>1.77E-2</v>
      </c>
      <c r="I10" s="322">
        <v>3.3599999999999998E-2</v>
      </c>
      <c r="J10" s="322">
        <v>2.1899999999999999E-2</v>
      </c>
      <c r="K10" s="322">
        <v>1.83E-2</v>
      </c>
      <c r="L10" s="322">
        <v>3.7900000000000003E-2</v>
      </c>
      <c r="M10" s="322">
        <v>6.5699999999999995E-2</v>
      </c>
      <c r="N10" s="322">
        <v>6.2300000000000001E-2</v>
      </c>
      <c r="O10" s="322">
        <v>1.0200000000000001E-2</v>
      </c>
      <c r="P10" s="322">
        <v>2.3800000000000002E-2</v>
      </c>
      <c r="Q10" s="322">
        <v>3.6700000000000003E-2</v>
      </c>
      <c r="R10" s="322">
        <v>3.8300000000000001E-2</v>
      </c>
      <c r="S10" s="333">
        <v>1.77E-2</v>
      </c>
      <c r="T10" s="333">
        <v>3.1300000000000001E-2</v>
      </c>
      <c r="U10" s="333">
        <v>4.1399999999999999E-2</v>
      </c>
    </row>
    <row r="11" spans="1:21" s="319" customFormat="1" x14ac:dyDescent="0.2">
      <c r="E11" s="351" t="s">
        <v>43</v>
      </c>
      <c r="F11" s="351" t="s">
        <v>24</v>
      </c>
      <c r="G11" s="322">
        <v>2.2000000000000001E-3</v>
      </c>
      <c r="H11" s="322">
        <v>3.9300000000000002E-2</v>
      </c>
      <c r="I11" s="322">
        <v>7.4899999999999994E-2</v>
      </c>
      <c r="J11" s="322">
        <v>4.9000000000000002E-2</v>
      </c>
      <c r="K11" s="322">
        <v>4.2099999999999999E-2</v>
      </c>
      <c r="L11" s="322">
        <v>8.5999999999999993E-2</v>
      </c>
      <c r="M11" s="322">
        <v>0.1487</v>
      </c>
      <c r="N11" s="322">
        <v>0.14230000000000001</v>
      </c>
      <c r="O11" s="322">
        <v>2.52E-2</v>
      </c>
      <c r="P11" s="322">
        <v>5.96E-2</v>
      </c>
      <c r="Q11" s="322">
        <v>9.35E-2</v>
      </c>
      <c r="R11" s="322">
        <v>9.9599999999999994E-2</v>
      </c>
      <c r="S11" s="52">
        <v>4.6399999999999997E-2</v>
      </c>
      <c r="T11" s="52">
        <v>7.85E-2</v>
      </c>
      <c r="U11" s="52">
        <v>0.1033</v>
      </c>
    </row>
    <row r="12" spans="1:21" s="319" customFormat="1" x14ac:dyDescent="0.2"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</row>
    <row r="13" spans="1:21" s="319" customFormat="1" x14ac:dyDescent="0.2"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97"/>
      <c r="T13" s="97"/>
      <c r="U13" s="97"/>
    </row>
    <row r="14" spans="1:21" s="319" customFormat="1" x14ac:dyDescent="0.2"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67"/>
      <c r="T14" s="67"/>
      <c r="U14" s="67"/>
    </row>
    <row r="15" spans="1:21" s="319" customFormat="1" x14ac:dyDescent="0.2"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67"/>
      <c r="T15" s="67"/>
      <c r="U15" s="67"/>
    </row>
    <row r="16" spans="1:21" ht="12.75" customHeight="1" x14ac:dyDescent="0.2"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52"/>
      <c r="T16" s="52"/>
      <c r="U16" s="52"/>
    </row>
    <row r="24" spans="2:19" x14ac:dyDescent="0.2">
      <c r="G24" s="322"/>
      <c r="H24" s="322"/>
      <c r="I24" s="322"/>
      <c r="J24" s="322"/>
      <c r="K24" s="322"/>
      <c r="L24" s="322"/>
      <c r="M24" s="322"/>
      <c r="N24" s="322"/>
      <c r="O24" s="322"/>
      <c r="P24" s="322"/>
    </row>
    <row r="25" spans="2:19" x14ac:dyDescent="0.2">
      <c r="G25" s="153"/>
      <c r="H25" s="153"/>
      <c r="I25" s="153"/>
      <c r="J25" s="153"/>
      <c r="K25" s="322"/>
      <c r="L25" s="322"/>
      <c r="M25" s="322"/>
      <c r="N25" s="322"/>
      <c r="O25" s="322"/>
      <c r="P25" s="322"/>
      <c r="S25" s="359"/>
    </row>
    <row r="26" spans="2:19" x14ac:dyDescent="0.2">
      <c r="G26" s="153"/>
      <c r="H26" s="153"/>
      <c r="I26" s="153"/>
      <c r="J26" s="153"/>
      <c r="K26" s="322"/>
      <c r="L26" s="322"/>
      <c r="M26" s="322"/>
      <c r="N26" s="322"/>
      <c r="O26" s="322"/>
      <c r="P26" s="322"/>
    </row>
    <row r="27" spans="2:19" x14ac:dyDescent="0.2">
      <c r="G27" s="326"/>
      <c r="H27" s="326"/>
      <c r="I27" s="326"/>
      <c r="J27" s="326"/>
      <c r="K27" s="326"/>
      <c r="L27" s="326"/>
      <c r="M27" s="326"/>
      <c r="N27" s="326"/>
      <c r="O27" s="326"/>
    </row>
    <row r="28" spans="2:19" x14ac:dyDescent="0.2">
      <c r="G28" s="326"/>
      <c r="H28" s="326"/>
      <c r="I28" s="326"/>
      <c r="J28" s="326"/>
      <c r="K28" s="326"/>
      <c r="L28" s="326"/>
      <c r="M28" s="326"/>
      <c r="N28" s="326"/>
      <c r="O28" s="326"/>
    </row>
    <row r="29" spans="2:19" x14ac:dyDescent="0.2">
      <c r="K29" s="153"/>
      <c r="L29" s="153"/>
      <c r="M29" s="153"/>
      <c r="N29" s="153"/>
    </row>
    <row r="30" spans="2:19" x14ac:dyDescent="0.2">
      <c r="B30" s="319"/>
    </row>
    <row r="45" spans="4:4" ht="14.4" x14ac:dyDescent="0.3">
      <c r="D45" s="328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120" zoomScaleNormal="120" workbookViewId="0">
      <selection activeCell="S1" sqref="S1:V1"/>
    </sheetView>
  </sheetViews>
  <sheetFormatPr defaultColWidth="8.6640625" defaultRowHeight="14.4" x14ac:dyDescent="0.3"/>
  <cols>
    <col min="1" max="1" width="8.6640625" style="189"/>
    <col min="2" max="3" width="11.109375" style="189" customWidth="1"/>
    <col min="4" max="6" width="9.6640625" style="189" customWidth="1"/>
    <col min="7" max="7" width="7.44140625" style="189" customWidth="1"/>
    <col min="8" max="8" width="7.33203125" style="189" bestFit="1" customWidth="1"/>
    <col min="9" max="9" width="4.6640625" style="189" customWidth="1"/>
    <col min="10" max="10" width="5.6640625" style="189" customWidth="1"/>
    <col min="11" max="12" width="4.6640625" style="189" customWidth="1"/>
    <col min="13" max="13" width="13.33203125" style="189" customWidth="1"/>
    <col min="14" max="21" width="4.6640625" style="189" customWidth="1"/>
    <col min="22" max="16384" width="8.6640625" style="189"/>
  </cols>
  <sheetData>
    <row r="1" spans="1:22" x14ac:dyDescent="0.3">
      <c r="A1" s="25" t="s">
        <v>49</v>
      </c>
      <c r="B1" s="203" t="s">
        <v>497</v>
      </c>
      <c r="C1" s="360"/>
      <c r="S1" s="581" t="s">
        <v>51</v>
      </c>
      <c r="T1" s="582"/>
      <c r="U1" s="582"/>
      <c r="V1" s="582"/>
    </row>
    <row r="2" spans="1:22" x14ac:dyDescent="0.3">
      <c r="A2" s="25" t="s">
        <v>52</v>
      </c>
      <c r="B2" s="201" t="s">
        <v>498</v>
      </c>
      <c r="C2" s="360"/>
    </row>
    <row r="3" spans="1:22" x14ac:dyDescent="0.3">
      <c r="A3" s="15" t="s">
        <v>53</v>
      </c>
      <c r="B3" s="3" t="s">
        <v>54</v>
      </c>
      <c r="C3" s="360"/>
    </row>
    <row r="4" spans="1:22" x14ac:dyDescent="0.3">
      <c r="A4" s="15" t="s">
        <v>55</v>
      </c>
      <c r="B4" s="3" t="s">
        <v>56</v>
      </c>
      <c r="C4" s="360"/>
    </row>
    <row r="5" spans="1:22" x14ac:dyDescent="0.3">
      <c r="A5" s="15" t="s">
        <v>57</v>
      </c>
      <c r="B5" s="259" t="s">
        <v>499</v>
      </c>
      <c r="C5" s="361"/>
    </row>
    <row r="6" spans="1:22" x14ac:dyDescent="0.3">
      <c r="A6" s="15" t="s">
        <v>58</v>
      </c>
      <c r="B6" s="259" t="s">
        <v>500</v>
      </c>
      <c r="C6" s="361"/>
    </row>
    <row r="7" spans="1:22" x14ac:dyDescent="0.3"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22" x14ac:dyDescent="0.3"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10" spans="1:22" x14ac:dyDescent="0.3">
      <c r="I10" s="15" t="s">
        <v>501</v>
      </c>
      <c r="J10" s="15" t="s">
        <v>502</v>
      </c>
    </row>
    <row r="11" spans="1:22" x14ac:dyDescent="0.3">
      <c r="I11" s="15" t="s">
        <v>311</v>
      </c>
      <c r="J11" s="15" t="s">
        <v>503</v>
      </c>
    </row>
    <row r="12" spans="1:22" x14ac:dyDescent="0.3">
      <c r="G12" s="362"/>
      <c r="H12" s="363" t="s">
        <v>504</v>
      </c>
      <c r="I12" s="15">
        <v>6</v>
      </c>
      <c r="J12" s="364">
        <v>1.74</v>
      </c>
      <c r="K12" s="365"/>
      <c r="L12" s="366"/>
      <c r="M12" s="29"/>
      <c r="N12" s="15"/>
      <c r="O12" s="15"/>
      <c r="P12" s="15"/>
      <c r="Q12" s="15"/>
      <c r="R12" s="15"/>
      <c r="S12" s="15"/>
      <c r="T12" s="15"/>
      <c r="U12" s="15"/>
    </row>
    <row r="13" spans="1:22" x14ac:dyDescent="0.3">
      <c r="G13" s="362"/>
      <c r="H13" s="363" t="s">
        <v>505</v>
      </c>
      <c r="I13" s="15">
        <v>8</v>
      </c>
      <c r="J13" s="364">
        <v>0.89</v>
      </c>
      <c r="K13" s="365"/>
      <c r="L13" s="366"/>
      <c r="M13" s="29"/>
      <c r="N13" s="146"/>
      <c r="O13" s="206"/>
      <c r="P13" s="206"/>
      <c r="Q13" s="206"/>
      <c r="R13" s="206"/>
      <c r="S13" s="206"/>
      <c r="T13" s="206"/>
      <c r="U13" s="206"/>
    </row>
    <row r="14" spans="1:22" x14ac:dyDescent="0.3">
      <c r="G14" s="362"/>
      <c r="H14" s="363" t="s">
        <v>506</v>
      </c>
      <c r="I14" s="15">
        <v>30</v>
      </c>
      <c r="J14" s="364">
        <v>20.95</v>
      </c>
      <c r="K14" s="365"/>
      <c r="L14" s="366"/>
      <c r="M14" s="29"/>
      <c r="N14" s="304"/>
      <c r="O14" s="304"/>
      <c r="P14" s="304"/>
      <c r="Q14" s="304"/>
      <c r="R14" s="304"/>
      <c r="S14" s="304"/>
      <c r="T14" s="304"/>
      <c r="U14" s="304"/>
    </row>
    <row r="15" spans="1:22" x14ac:dyDescent="0.3">
      <c r="A15" s="367"/>
      <c r="G15" s="362"/>
      <c r="H15" s="363" t="s">
        <v>507</v>
      </c>
      <c r="I15" s="15">
        <v>12</v>
      </c>
      <c r="J15" s="364">
        <v>8.39</v>
      </c>
      <c r="K15" s="365"/>
      <c r="L15" s="366"/>
      <c r="M15" s="29"/>
      <c r="N15" s="304"/>
      <c r="O15" s="304"/>
      <c r="P15" s="304"/>
      <c r="Q15" s="304"/>
      <c r="R15" s="304"/>
      <c r="S15" s="304"/>
      <c r="T15" s="304"/>
      <c r="U15" s="304"/>
    </row>
    <row r="16" spans="1:22" x14ac:dyDescent="0.3">
      <c r="A16" s="368"/>
      <c r="B16" s="369"/>
      <c r="G16" s="370"/>
      <c r="H16" s="363" t="s">
        <v>508</v>
      </c>
      <c r="I16" s="15">
        <v>15</v>
      </c>
      <c r="J16" s="364">
        <v>38.03</v>
      </c>
      <c r="K16" s="365"/>
      <c r="L16" s="366"/>
      <c r="M16" s="304"/>
      <c r="N16" s="304"/>
      <c r="O16" s="304"/>
      <c r="P16" s="304"/>
      <c r="Q16" s="304"/>
      <c r="R16" s="304"/>
      <c r="S16" s="304"/>
      <c r="T16" s="304"/>
      <c r="U16" s="304"/>
    </row>
    <row r="17" spans="1:21" x14ac:dyDescent="0.3">
      <c r="A17" s="368"/>
      <c r="B17" s="369"/>
      <c r="G17" s="370"/>
      <c r="H17" s="371"/>
      <c r="I17" s="371"/>
      <c r="J17" s="371"/>
      <c r="K17" s="371"/>
      <c r="L17" s="371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21" x14ac:dyDescent="0.3">
      <c r="A18" s="368"/>
      <c r="B18" s="369"/>
      <c r="G18" s="362"/>
      <c r="H18" s="362"/>
      <c r="I18" s="362"/>
      <c r="J18" s="362"/>
      <c r="K18" s="362"/>
      <c r="L18" s="362"/>
    </row>
    <row r="19" spans="1:21" x14ac:dyDescent="0.3">
      <c r="A19" s="368"/>
      <c r="B19" s="369"/>
    </row>
    <row r="22" spans="1:21" x14ac:dyDescent="0.3">
      <c r="E22" s="372"/>
      <c r="F22" s="373"/>
      <c r="G22" s="374"/>
      <c r="H22" s="375"/>
      <c r="I22" s="376"/>
    </row>
    <row r="23" spans="1:21" x14ac:dyDescent="0.3">
      <c r="E23" s="372"/>
      <c r="F23" s="373"/>
      <c r="G23" s="374"/>
      <c r="H23" s="375"/>
      <c r="I23" s="376"/>
    </row>
    <row r="24" spans="1:21" x14ac:dyDescent="0.3">
      <c r="E24" s="372"/>
      <c r="F24" s="373"/>
      <c r="G24" s="374"/>
      <c r="H24" s="375"/>
      <c r="I24" s="376"/>
    </row>
    <row r="25" spans="1:21" x14ac:dyDescent="0.3">
      <c r="E25" s="372"/>
      <c r="F25" s="373"/>
      <c r="G25" s="374"/>
      <c r="H25" s="375"/>
      <c r="I25" s="376"/>
    </row>
  </sheetData>
  <mergeCells count="1">
    <mergeCell ref="S1:V1"/>
  </mergeCells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120" zoomScaleNormal="120" workbookViewId="0">
      <selection activeCell="S1" sqref="S1"/>
    </sheetView>
  </sheetViews>
  <sheetFormatPr defaultColWidth="8.6640625" defaultRowHeight="14.4" x14ac:dyDescent="0.3"/>
  <cols>
    <col min="1" max="1" width="8.6640625" style="189"/>
    <col min="2" max="3" width="11.109375" style="189" customWidth="1"/>
    <col min="4" max="6" width="9.6640625" style="189" customWidth="1"/>
    <col min="7" max="7" width="7.44140625" style="189" customWidth="1"/>
    <col min="8" max="8" width="7.33203125" style="189" bestFit="1" customWidth="1"/>
    <col min="9" max="9" width="4.6640625" style="189" customWidth="1"/>
    <col min="10" max="10" width="5.6640625" style="189" customWidth="1"/>
    <col min="11" max="12" width="4.6640625" style="189" customWidth="1"/>
    <col min="13" max="13" width="13.33203125" style="189" customWidth="1"/>
    <col min="14" max="21" width="4.6640625" style="189" customWidth="1"/>
    <col min="22" max="16384" width="8.6640625" style="189"/>
  </cols>
  <sheetData>
    <row r="1" spans="1:22" x14ac:dyDescent="0.3">
      <c r="A1" s="25" t="s">
        <v>49</v>
      </c>
      <c r="B1" s="203" t="s">
        <v>509</v>
      </c>
      <c r="C1" s="360"/>
      <c r="S1" s="297" t="s">
        <v>51</v>
      </c>
      <c r="T1" s="190"/>
      <c r="U1" s="190"/>
      <c r="V1" s="190"/>
    </row>
    <row r="2" spans="1:22" x14ac:dyDescent="0.3">
      <c r="A2" s="25" t="s">
        <v>52</v>
      </c>
      <c r="B2" s="201" t="s">
        <v>510</v>
      </c>
      <c r="C2" s="360"/>
    </row>
    <row r="3" spans="1:22" x14ac:dyDescent="0.3">
      <c r="A3" s="15" t="s">
        <v>53</v>
      </c>
      <c r="B3" s="3" t="s">
        <v>54</v>
      </c>
      <c r="C3" s="360"/>
    </row>
    <row r="4" spans="1:22" x14ac:dyDescent="0.3">
      <c r="A4" s="15" t="s">
        <v>55</v>
      </c>
      <c r="B4" s="3" t="s">
        <v>56</v>
      </c>
      <c r="C4" s="360"/>
    </row>
    <row r="5" spans="1:22" x14ac:dyDescent="0.3">
      <c r="A5" s="15" t="s">
        <v>57</v>
      </c>
      <c r="B5" s="259" t="s">
        <v>499</v>
      </c>
      <c r="C5" s="361"/>
    </row>
    <row r="6" spans="1:22" x14ac:dyDescent="0.3">
      <c r="A6" s="15" t="s">
        <v>58</v>
      </c>
      <c r="B6" s="259" t="s">
        <v>500</v>
      </c>
      <c r="C6" s="361"/>
    </row>
    <row r="7" spans="1:22" x14ac:dyDescent="0.3"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22" x14ac:dyDescent="0.3"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10" spans="1:22" x14ac:dyDescent="0.3">
      <c r="I10" s="15" t="s">
        <v>501</v>
      </c>
      <c r="J10" s="15" t="s">
        <v>502</v>
      </c>
      <c r="N10" s="273"/>
    </row>
    <row r="11" spans="1:22" x14ac:dyDescent="0.3">
      <c r="I11" s="15" t="s">
        <v>311</v>
      </c>
      <c r="J11" s="15" t="s">
        <v>503</v>
      </c>
    </row>
    <row r="12" spans="1:22" x14ac:dyDescent="0.3">
      <c r="G12" s="362"/>
      <c r="H12" s="363" t="s">
        <v>504</v>
      </c>
      <c r="I12" s="15">
        <v>4</v>
      </c>
      <c r="J12" s="364">
        <v>0.39</v>
      </c>
      <c r="K12" s="365"/>
      <c r="L12" s="366"/>
      <c r="M12" s="29"/>
      <c r="N12" s="15"/>
      <c r="O12" s="15"/>
      <c r="P12" s="15"/>
      <c r="Q12" s="15"/>
      <c r="R12" s="15"/>
      <c r="S12" s="15"/>
      <c r="T12" s="15"/>
      <c r="U12" s="15"/>
    </row>
    <row r="13" spans="1:22" x14ac:dyDescent="0.3">
      <c r="G13" s="362"/>
      <c r="H13" s="363" t="s">
        <v>505</v>
      </c>
      <c r="I13" s="15">
        <v>15</v>
      </c>
      <c r="J13" s="364">
        <v>2.21</v>
      </c>
      <c r="K13" s="365"/>
      <c r="L13" s="377"/>
      <c r="M13" s="29"/>
      <c r="N13" s="146"/>
      <c r="O13" s="206"/>
      <c r="P13" s="206"/>
      <c r="Q13" s="206"/>
      <c r="R13" s="206"/>
      <c r="S13" s="206"/>
      <c r="T13" s="206"/>
      <c r="U13" s="206"/>
    </row>
    <row r="14" spans="1:22" x14ac:dyDescent="0.3">
      <c r="G14" s="362"/>
      <c r="H14" s="363" t="s">
        <v>506</v>
      </c>
      <c r="I14" s="15">
        <v>17</v>
      </c>
      <c r="J14" s="364">
        <v>3.71</v>
      </c>
      <c r="K14" s="365"/>
      <c r="L14" s="371"/>
      <c r="M14" s="29"/>
      <c r="N14" s="304"/>
      <c r="O14" s="304"/>
      <c r="P14" s="304"/>
      <c r="Q14" s="304"/>
      <c r="R14" s="304"/>
      <c r="S14" s="304"/>
      <c r="T14" s="304"/>
      <c r="U14" s="304"/>
    </row>
    <row r="15" spans="1:22" x14ac:dyDescent="0.3">
      <c r="A15" s="367"/>
      <c r="G15" s="362"/>
      <c r="H15" s="363" t="s">
        <v>507</v>
      </c>
      <c r="I15" s="15">
        <v>7</v>
      </c>
      <c r="J15" s="364">
        <v>2.41</v>
      </c>
      <c r="K15" s="365"/>
      <c r="L15" s="371"/>
      <c r="M15" s="29"/>
      <c r="N15" s="304"/>
      <c r="O15" s="304"/>
      <c r="P15" s="304"/>
      <c r="Q15" s="304"/>
      <c r="R15" s="304"/>
      <c r="S15" s="304"/>
      <c r="T15" s="304"/>
      <c r="U15" s="304"/>
    </row>
    <row r="16" spans="1:22" x14ac:dyDescent="0.3">
      <c r="A16" s="368"/>
      <c r="B16" s="369"/>
      <c r="G16" s="370"/>
      <c r="H16" s="363" t="s">
        <v>508</v>
      </c>
      <c r="I16" s="15">
        <v>28</v>
      </c>
      <c r="J16" s="364">
        <v>61.29</v>
      </c>
      <c r="K16" s="365"/>
      <c r="L16" s="371"/>
      <c r="M16" s="29"/>
      <c r="N16" s="304"/>
      <c r="O16" s="304"/>
      <c r="P16" s="304"/>
      <c r="Q16" s="304"/>
      <c r="R16" s="304"/>
      <c r="S16" s="304"/>
      <c r="T16" s="304"/>
      <c r="U16" s="304"/>
    </row>
    <row r="17" spans="1:21" x14ac:dyDescent="0.3">
      <c r="A17" s="368"/>
      <c r="B17" s="369"/>
      <c r="G17" s="370"/>
      <c r="H17" s="371"/>
      <c r="I17" s="371"/>
      <c r="J17" s="371"/>
      <c r="K17" s="371"/>
      <c r="L17" s="371"/>
      <c r="M17" s="304"/>
      <c r="N17" s="304"/>
      <c r="O17" s="304"/>
      <c r="P17" s="304"/>
      <c r="Q17" s="304"/>
      <c r="R17" s="304"/>
      <c r="S17" s="304"/>
      <c r="T17" s="304"/>
      <c r="U17" s="304"/>
    </row>
    <row r="18" spans="1:21" x14ac:dyDescent="0.3">
      <c r="A18" s="368"/>
      <c r="B18" s="369"/>
      <c r="G18" s="362"/>
      <c r="H18" s="362"/>
      <c r="I18" s="362"/>
      <c r="J18" s="362"/>
      <c r="K18" s="362"/>
      <c r="L18" s="362"/>
    </row>
    <row r="19" spans="1:21" x14ac:dyDescent="0.3">
      <c r="A19" s="368"/>
      <c r="B19" s="369"/>
    </row>
    <row r="22" spans="1:21" x14ac:dyDescent="0.3">
      <c r="E22" s="372"/>
      <c r="F22" s="373"/>
      <c r="G22" s="374"/>
      <c r="H22" s="375"/>
      <c r="I22" s="376"/>
    </row>
    <row r="23" spans="1:21" x14ac:dyDescent="0.3">
      <c r="E23" s="372"/>
      <c r="F23" s="373"/>
      <c r="G23" s="374"/>
      <c r="H23" s="375"/>
      <c r="I23" s="376"/>
    </row>
    <row r="24" spans="1:21" x14ac:dyDescent="0.3">
      <c r="E24" s="372"/>
      <c r="F24" s="373"/>
      <c r="G24" s="374"/>
      <c r="H24" s="375"/>
      <c r="I24" s="376"/>
    </row>
    <row r="25" spans="1:21" x14ac:dyDescent="0.3">
      <c r="E25" s="372"/>
      <c r="F25" s="373"/>
      <c r="G25" s="374"/>
      <c r="H25" s="375"/>
      <c r="I25" s="376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="120" zoomScaleNormal="120" workbookViewId="0">
      <selection activeCell="G1" sqref="G1"/>
    </sheetView>
  </sheetViews>
  <sheetFormatPr defaultColWidth="9.109375" defaultRowHeight="15.6" x14ac:dyDescent="0.3"/>
  <cols>
    <col min="1" max="1" width="10.88671875" style="388" customWidth="1"/>
    <col min="2" max="4" width="9.109375" style="388"/>
    <col min="5" max="5" width="10.88671875" style="388" customWidth="1"/>
    <col min="6" max="6" width="5.5546875" style="393" customWidth="1"/>
    <col min="7" max="7" width="20.44140625" style="422" customWidth="1"/>
    <col min="8" max="8" width="15.44140625" style="422" customWidth="1"/>
    <col min="9" max="9" width="9.88671875" style="421" customWidth="1"/>
    <col min="10" max="10" width="7.33203125" style="421" customWidth="1"/>
    <col min="11" max="11" width="8.5546875" style="393" customWidth="1"/>
    <col min="12" max="12" width="9.5546875" style="393" customWidth="1"/>
    <col min="13" max="13" width="10" style="388" customWidth="1"/>
    <col min="14" max="15" width="11.88671875" style="388" customWidth="1"/>
    <col min="16" max="16" width="42.109375" style="388" customWidth="1"/>
    <col min="17" max="17" width="15.88671875" style="388" customWidth="1"/>
    <col min="18" max="16384" width="9.109375" style="388"/>
  </cols>
  <sheetData>
    <row r="1" spans="1:17" s="379" customFormat="1" ht="10.5" customHeight="1" x14ac:dyDescent="0.2">
      <c r="A1" s="2" t="s">
        <v>49</v>
      </c>
      <c r="B1" s="378" t="s">
        <v>511</v>
      </c>
      <c r="F1" s="380"/>
      <c r="G1" s="297" t="s">
        <v>51</v>
      </c>
      <c r="I1" s="147"/>
    </row>
    <row r="2" spans="1:17" s="382" customFormat="1" ht="10.5" customHeight="1" x14ac:dyDescent="0.2">
      <c r="A2" s="2" t="s">
        <v>52</v>
      </c>
      <c r="B2" s="381" t="s">
        <v>512</v>
      </c>
      <c r="F2" s="383"/>
      <c r="G2" s="383"/>
      <c r="H2" s="383"/>
    </row>
    <row r="3" spans="1:17" s="382" customFormat="1" ht="10.5" customHeight="1" x14ac:dyDescent="0.2">
      <c r="A3" s="3" t="s">
        <v>53</v>
      </c>
      <c r="B3" s="382" t="s">
        <v>54</v>
      </c>
      <c r="F3" s="383"/>
      <c r="G3" s="383"/>
      <c r="H3" s="383"/>
    </row>
    <row r="4" spans="1:17" s="382" customFormat="1" ht="10.5" customHeight="1" x14ac:dyDescent="0.2">
      <c r="A4" s="3" t="s">
        <v>55</v>
      </c>
      <c r="B4" s="382" t="s">
        <v>56</v>
      </c>
      <c r="F4" s="383"/>
      <c r="G4" s="383"/>
      <c r="H4" s="383"/>
    </row>
    <row r="5" spans="1:17" s="382" customFormat="1" ht="10.5" customHeight="1" x14ac:dyDescent="0.2">
      <c r="A5" s="4" t="s">
        <v>57</v>
      </c>
      <c r="B5" s="384"/>
      <c r="F5" s="383"/>
      <c r="G5" s="383"/>
      <c r="H5" s="383"/>
    </row>
    <row r="6" spans="1:17" s="382" customFormat="1" ht="10.5" customHeight="1" x14ac:dyDescent="0.25">
      <c r="A6" s="4" t="s">
        <v>58</v>
      </c>
      <c r="B6" s="385"/>
      <c r="F6" s="383"/>
      <c r="G6" s="386"/>
      <c r="H6" s="383"/>
      <c r="I6" s="387"/>
      <c r="J6" s="387"/>
    </row>
    <row r="7" spans="1:17" ht="15" customHeight="1" x14ac:dyDescent="0.3">
      <c r="F7" s="389"/>
      <c r="G7" s="390"/>
      <c r="H7" s="391"/>
      <c r="I7" s="392"/>
      <c r="J7" s="392"/>
      <c r="K7" s="392"/>
      <c r="L7" s="392"/>
    </row>
    <row r="8" spans="1:17" s="393" customFormat="1" x14ac:dyDescent="0.3">
      <c r="E8" s="388"/>
      <c r="G8" s="394"/>
      <c r="H8" s="395"/>
      <c r="I8" s="396" t="s">
        <v>513</v>
      </c>
      <c r="J8" s="396" t="s">
        <v>514</v>
      </c>
      <c r="K8" s="396" t="s">
        <v>303</v>
      </c>
      <c r="L8" s="396" t="s">
        <v>304</v>
      </c>
      <c r="M8" s="396" t="s">
        <v>305</v>
      </c>
      <c r="N8" s="396" t="s">
        <v>306</v>
      </c>
      <c r="O8" s="396" t="s">
        <v>307</v>
      </c>
      <c r="P8" s="388"/>
      <c r="Q8" s="388"/>
    </row>
    <row r="9" spans="1:17" s="393" customFormat="1" x14ac:dyDescent="0.3">
      <c r="E9" s="388"/>
      <c r="G9" s="397" t="s">
        <v>515</v>
      </c>
      <c r="H9" s="398" t="s">
        <v>516</v>
      </c>
      <c r="I9" s="399">
        <v>2</v>
      </c>
      <c r="J9" s="399">
        <v>1.9081991332399997</v>
      </c>
      <c r="K9" s="399">
        <v>1.1538476551400003</v>
      </c>
      <c r="L9" s="399">
        <v>1.1585022349899998</v>
      </c>
      <c r="M9" s="399">
        <v>1.1000000000000001</v>
      </c>
      <c r="N9" s="399">
        <v>1.1000000000000001</v>
      </c>
      <c r="O9" s="400">
        <v>1.1600545944100005</v>
      </c>
      <c r="P9" s="388"/>
      <c r="Q9" s="388"/>
    </row>
    <row r="10" spans="1:17" s="393" customFormat="1" x14ac:dyDescent="0.3">
      <c r="E10" s="388"/>
      <c r="G10" s="397" t="s">
        <v>517</v>
      </c>
      <c r="H10" s="398" t="s">
        <v>518</v>
      </c>
      <c r="I10" s="399">
        <v>0.3</v>
      </c>
      <c r="J10" s="399">
        <v>0.42154142524000093</v>
      </c>
      <c r="K10" s="399">
        <v>0.29527807763000063</v>
      </c>
      <c r="L10" s="399">
        <v>0.26349067369000029</v>
      </c>
      <c r="M10" s="399">
        <v>0.3</v>
      </c>
      <c r="N10" s="399">
        <v>0.3</v>
      </c>
      <c r="O10" s="400">
        <v>0.22276754951999944</v>
      </c>
      <c r="P10" s="388"/>
      <c r="Q10" s="388"/>
    </row>
    <row r="11" spans="1:17" s="393" customFormat="1" ht="56.4" customHeight="1" x14ac:dyDescent="0.3">
      <c r="E11" s="388"/>
      <c r="G11" s="398"/>
      <c r="H11" s="398"/>
      <c r="I11" s="401"/>
      <c r="J11" s="401"/>
      <c r="K11" s="401"/>
      <c r="L11" s="401"/>
      <c r="M11" s="583"/>
      <c r="N11" s="583"/>
      <c r="O11" s="388"/>
      <c r="P11" s="388"/>
      <c r="Q11" s="388"/>
    </row>
    <row r="12" spans="1:17" s="393" customFormat="1" x14ac:dyDescent="0.3">
      <c r="A12" s="402"/>
      <c r="E12" s="388"/>
      <c r="G12" s="403"/>
      <c r="H12" s="403"/>
      <c r="I12" s="404"/>
      <c r="J12" s="404"/>
      <c r="K12" s="404"/>
      <c r="L12" s="404"/>
      <c r="M12" s="405"/>
      <c r="N12" s="405"/>
      <c r="O12" s="405"/>
      <c r="P12" s="405"/>
      <c r="Q12" s="388"/>
    </row>
    <row r="13" spans="1:17" s="393" customFormat="1" x14ac:dyDescent="0.3">
      <c r="A13" s="402"/>
      <c r="E13" s="388"/>
      <c r="G13" s="406"/>
      <c r="H13" s="406"/>
      <c r="I13" s="407"/>
      <c r="J13" s="407"/>
      <c r="K13" s="407"/>
      <c r="L13" s="407"/>
      <c r="M13" s="408"/>
      <c r="N13" s="408"/>
      <c r="O13" s="408"/>
      <c r="P13" s="405"/>
      <c r="Q13" s="388"/>
    </row>
    <row r="14" spans="1:17" s="393" customFormat="1" x14ac:dyDescent="0.3">
      <c r="E14" s="388"/>
      <c r="G14" s="409"/>
      <c r="H14" s="410"/>
      <c r="I14" s="411"/>
      <c r="J14" s="411"/>
      <c r="K14" s="411"/>
      <c r="L14" s="411"/>
      <c r="M14" s="412"/>
      <c r="N14" s="412"/>
      <c r="O14" s="412"/>
      <c r="P14" s="405"/>
      <c r="Q14" s="388"/>
    </row>
    <row r="15" spans="1:17" s="413" customFormat="1" x14ac:dyDescent="0.3">
      <c r="F15" s="414"/>
      <c r="G15" s="584"/>
      <c r="H15" s="415"/>
      <c r="I15" s="585"/>
      <c r="J15" s="585"/>
      <c r="K15" s="585"/>
      <c r="L15" s="585"/>
      <c r="M15" s="416"/>
      <c r="N15" s="416"/>
      <c r="O15" s="416"/>
      <c r="P15" s="417"/>
    </row>
    <row r="16" spans="1:17" x14ac:dyDescent="0.3">
      <c r="G16" s="584"/>
      <c r="H16" s="406"/>
      <c r="I16" s="411"/>
      <c r="J16" s="411"/>
      <c r="K16" s="411"/>
      <c r="L16" s="411"/>
      <c r="M16" s="412"/>
      <c r="N16" s="412"/>
      <c r="O16" s="412"/>
      <c r="P16" s="405"/>
    </row>
    <row r="17" spans="7:16" x14ac:dyDescent="0.3">
      <c r="G17" s="584"/>
      <c r="H17" s="403"/>
      <c r="I17" s="411"/>
      <c r="J17" s="411"/>
      <c r="K17" s="411"/>
      <c r="L17" s="411"/>
      <c r="M17" s="412"/>
      <c r="N17" s="412"/>
      <c r="O17" s="412"/>
      <c r="P17" s="405"/>
    </row>
    <row r="18" spans="7:16" x14ac:dyDescent="0.3">
      <c r="G18" s="403"/>
      <c r="H18" s="403"/>
      <c r="I18" s="418"/>
      <c r="J18" s="418"/>
      <c r="K18" s="419"/>
      <c r="L18" s="419"/>
      <c r="M18" s="405"/>
      <c r="N18" s="405"/>
      <c r="O18" s="405"/>
      <c r="P18" s="405"/>
    </row>
    <row r="19" spans="7:16" x14ac:dyDescent="0.3">
      <c r="G19" s="403"/>
      <c r="H19" s="403"/>
      <c r="I19" s="418"/>
      <c r="J19" s="418"/>
      <c r="K19" s="419"/>
      <c r="L19" s="419"/>
      <c r="M19" s="405"/>
      <c r="N19" s="405"/>
      <c r="O19" s="405"/>
      <c r="P19" s="405"/>
    </row>
    <row r="20" spans="7:16" x14ac:dyDescent="0.3">
      <c r="G20" s="403"/>
      <c r="H20" s="403"/>
      <c r="I20" s="418"/>
      <c r="J20" s="418"/>
      <c r="K20" s="419"/>
      <c r="L20" s="419"/>
      <c r="M20" s="405"/>
      <c r="N20" s="405"/>
      <c r="O20" s="405"/>
      <c r="P20" s="405"/>
    </row>
    <row r="21" spans="7:16" x14ac:dyDescent="0.3">
      <c r="G21" s="403"/>
      <c r="H21" s="403"/>
      <c r="I21" s="418"/>
      <c r="J21" s="418"/>
      <c r="K21" s="419"/>
      <c r="L21" s="419"/>
      <c r="M21" s="405"/>
      <c r="N21" s="405"/>
      <c r="O21" s="405"/>
      <c r="P21" s="405"/>
    </row>
    <row r="25" spans="7:16" x14ac:dyDescent="0.3">
      <c r="G25" s="420"/>
      <c r="H25" s="420"/>
    </row>
    <row r="30" spans="7:16" x14ac:dyDescent="0.3">
      <c r="G30" s="402"/>
    </row>
  </sheetData>
  <mergeCells count="3">
    <mergeCell ref="M11:N11"/>
    <mergeCell ref="G15:G17"/>
    <mergeCell ref="I15:L15"/>
  </mergeCells>
  <hyperlinks>
    <hyperlink ref="I1" location="Перелік_Index!A1" display="Повернутися до переліку / Return to the Index"/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8"/>
  <sheetViews>
    <sheetView showGridLines="0" zoomScale="120" zoomScaleNormal="120" workbookViewId="0">
      <selection activeCell="I1" sqref="I1"/>
    </sheetView>
  </sheetViews>
  <sheetFormatPr defaultColWidth="8.5546875" defaultRowHeight="14.4" x14ac:dyDescent="0.3"/>
  <cols>
    <col min="1" max="7" width="8.5546875" style="446"/>
    <col min="8" max="8" width="13.88671875" style="446" customWidth="1"/>
    <col min="9" max="9" width="21.109375" style="427" customWidth="1"/>
    <col min="10" max="10" width="8.5546875" style="427" customWidth="1"/>
    <col min="11" max="11" width="9.88671875" style="427" customWidth="1"/>
    <col min="12" max="12" width="10.44140625" style="449" customWidth="1"/>
    <col min="13" max="17" width="10.44140625" style="446" customWidth="1"/>
    <col min="18" max="18" width="8.5546875" style="449"/>
    <col min="19" max="19" width="23.44140625" style="449" customWidth="1"/>
    <col min="20" max="20" width="14.109375" style="449" bestFit="1" customWidth="1"/>
    <col min="21" max="22" width="12.5546875" style="449" bestFit="1" customWidth="1"/>
    <col min="23" max="23" width="14.109375" style="449" bestFit="1" customWidth="1"/>
    <col min="24" max="29" width="8.5546875" style="450"/>
    <col min="30" max="30" width="12.5546875" style="450" customWidth="1"/>
    <col min="31" max="33" width="8.5546875" style="450"/>
    <col min="34" max="34" width="13" style="450" customWidth="1"/>
    <col min="35" max="50" width="8.5546875" style="450"/>
    <col min="51" max="51" width="12.109375" style="450" customWidth="1"/>
    <col min="52" max="69" width="8.5546875" style="450"/>
    <col min="70" max="16384" width="8.5546875" style="446"/>
  </cols>
  <sheetData>
    <row r="1" spans="1:69" s="382" customFormat="1" ht="10.5" customHeight="1" x14ac:dyDescent="0.2">
      <c r="A1" s="2" t="s">
        <v>49</v>
      </c>
      <c r="B1" s="381" t="s">
        <v>519</v>
      </c>
      <c r="F1" s="64"/>
      <c r="G1" s="64"/>
      <c r="H1" s="64"/>
      <c r="I1" s="188" t="s">
        <v>51</v>
      </c>
      <c r="J1" s="50"/>
      <c r="L1" s="379"/>
    </row>
    <row r="2" spans="1:69" s="382" customFormat="1" ht="10.5" customHeight="1" x14ac:dyDescent="0.2">
      <c r="A2" s="2" t="s">
        <v>52</v>
      </c>
      <c r="B2" s="381" t="s">
        <v>520</v>
      </c>
      <c r="F2" s="383"/>
      <c r="G2" s="383"/>
      <c r="H2" s="383"/>
      <c r="I2" s="423"/>
      <c r="J2" s="423"/>
      <c r="L2" s="379"/>
    </row>
    <row r="3" spans="1:69" s="382" customFormat="1" ht="10.5" customHeight="1" x14ac:dyDescent="0.2">
      <c r="A3" s="3" t="s">
        <v>53</v>
      </c>
      <c r="B3" s="382" t="s">
        <v>54</v>
      </c>
      <c r="F3" s="383"/>
      <c r="G3" s="383"/>
      <c r="H3" s="383"/>
      <c r="I3" s="424"/>
      <c r="J3" s="424"/>
      <c r="L3" s="379"/>
    </row>
    <row r="4" spans="1:69" s="382" customFormat="1" ht="10.5" customHeight="1" x14ac:dyDescent="0.2">
      <c r="A4" s="3" t="s">
        <v>55</v>
      </c>
      <c r="B4" s="382" t="s">
        <v>56</v>
      </c>
      <c r="F4" s="383"/>
      <c r="G4" s="383"/>
      <c r="H4" s="383"/>
      <c r="I4" s="423"/>
      <c r="J4" s="423"/>
      <c r="L4" s="379"/>
    </row>
    <row r="5" spans="1:69" s="382" customFormat="1" ht="10.5" customHeight="1" x14ac:dyDescent="0.2">
      <c r="A5" s="4" t="s">
        <v>57</v>
      </c>
      <c r="B5" s="384"/>
      <c r="F5" s="383"/>
      <c r="G5" s="383"/>
      <c r="H5" s="383"/>
      <c r="I5" s="423"/>
      <c r="J5" s="423"/>
      <c r="L5" s="379"/>
    </row>
    <row r="6" spans="1:69" s="382" customFormat="1" ht="10.5" customHeight="1" x14ac:dyDescent="0.2">
      <c r="A6" s="4" t="s">
        <v>58</v>
      </c>
      <c r="F6" s="383"/>
      <c r="G6" s="383"/>
      <c r="H6" s="383"/>
      <c r="I6" s="423"/>
      <c r="J6" s="423"/>
      <c r="L6" s="425"/>
    </row>
    <row r="7" spans="1:69" s="426" customFormat="1" ht="15.6" x14ac:dyDescent="0.3">
      <c r="I7" s="427"/>
      <c r="J7" s="427"/>
      <c r="K7" s="427"/>
      <c r="L7" s="428"/>
      <c r="R7" s="429"/>
      <c r="S7" s="429"/>
      <c r="T7" s="429"/>
      <c r="U7" s="429"/>
      <c r="V7" s="429"/>
      <c r="W7" s="429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</row>
    <row r="8" spans="1:69" s="431" customFormat="1" ht="15.6" x14ac:dyDescent="0.3">
      <c r="I8" s="432"/>
      <c r="J8" s="391"/>
      <c r="K8" s="433"/>
      <c r="L8" s="433"/>
      <c r="M8" s="433"/>
      <c r="N8" s="433"/>
      <c r="O8" s="433"/>
      <c r="P8" s="433"/>
      <c r="Q8" s="433"/>
      <c r="R8" s="434"/>
      <c r="S8" s="434"/>
      <c r="T8" s="434"/>
      <c r="U8" s="434"/>
      <c r="V8" s="434"/>
      <c r="W8" s="434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  <c r="AN8" s="435"/>
      <c r="AO8" s="435"/>
      <c r="AP8" s="435"/>
      <c r="AQ8" s="435"/>
      <c r="AR8" s="435"/>
      <c r="AS8" s="435"/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/>
      <c r="BN8" s="435"/>
      <c r="BO8" s="435"/>
      <c r="BP8" s="435"/>
      <c r="BQ8" s="435"/>
    </row>
    <row r="9" spans="1:69" s="436" customFormat="1" x14ac:dyDescent="0.3">
      <c r="G9" s="437"/>
      <c r="I9" s="438"/>
      <c r="J9" s="438"/>
      <c r="K9" s="396" t="s">
        <v>513</v>
      </c>
      <c r="L9" s="439" t="s">
        <v>514</v>
      </c>
      <c r="M9" s="439" t="s">
        <v>303</v>
      </c>
      <c r="N9" s="439" t="s">
        <v>304</v>
      </c>
      <c r="O9" s="439" t="s">
        <v>305</v>
      </c>
      <c r="P9" s="439" t="s">
        <v>306</v>
      </c>
      <c r="Q9" s="439" t="s">
        <v>307</v>
      </c>
      <c r="R9" s="440"/>
      <c r="S9" s="440"/>
      <c r="T9" s="440"/>
      <c r="U9" s="440"/>
      <c r="V9" s="440"/>
      <c r="W9" s="440"/>
      <c r="X9" s="441"/>
      <c r="Y9" s="441"/>
      <c r="Z9" s="441"/>
      <c r="AA9" s="441"/>
      <c r="AB9" s="441"/>
      <c r="AC9" s="441"/>
      <c r="AD9" s="441"/>
      <c r="AE9" s="442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  <c r="BO9" s="443"/>
      <c r="BP9" s="443"/>
      <c r="BQ9" s="443"/>
    </row>
    <row r="10" spans="1:69" s="436" customFormat="1" x14ac:dyDescent="0.3">
      <c r="I10" s="444" t="s">
        <v>521</v>
      </c>
      <c r="J10" s="444" t="s">
        <v>522</v>
      </c>
      <c r="K10" s="445">
        <v>2.3719000000000001</v>
      </c>
      <c r="L10" s="445">
        <v>2.0049999999999999</v>
      </c>
      <c r="M10" s="445">
        <v>1.2484178161700001</v>
      </c>
      <c r="N10" s="445">
        <v>1.1920080979800001</v>
      </c>
      <c r="O10" s="445">
        <v>1.1479999999999999</v>
      </c>
      <c r="P10" s="445">
        <v>1.1599999999999999</v>
      </c>
      <c r="Q10" s="445">
        <v>1.1399999999999999</v>
      </c>
      <c r="R10" s="440"/>
      <c r="S10" s="440"/>
      <c r="T10" s="440"/>
      <c r="U10" s="440"/>
      <c r="V10" s="440"/>
      <c r="W10" s="440"/>
      <c r="X10" s="441"/>
      <c r="Y10" s="441"/>
      <c r="Z10" s="441"/>
      <c r="AA10" s="441"/>
      <c r="AB10" s="441"/>
      <c r="AC10" s="441"/>
      <c r="AD10" s="441"/>
      <c r="AE10" s="442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3"/>
      <c r="BP10" s="443"/>
      <c r="BQ10" s="443"/>
    </row>
    <row r="11" spans="1:69" s="436" customFormat="1" x14ac:dyDescent="0.3">
      <c r="I11" s="444" t="s">
        <v>15</v>
      </c>
      <c r="J11" s="444" t="s">
        <v>443</v>
      </c>
      <c r="K11" s="445"/>
      <c r="L11" s="445"/>
      <c r="M11" s="445"/>
      <c r="N11" s="445"/>
      <c r="O11" s="445">
        <v>0.01</v>
      </c>
      <c r="P11" s="445">
        <f>'[1]Строки_типи позич'!$B$14/1000000</f>
        <v>5.6161080799999995E-3</v>
      </c>
      <c r="Q11" s="445">
        <f>('[1]Строки_типи позич'!$L$14)/1000000</f>
        <v>5.8820145199999993E-3</v>
      </c>
      <c r="R11" s="440"/>
      <c r="S11" s="440"/>
      <c r="T11" s="440"/>
      <c r="U11" s="440"/>
      <c r="V11" s="440"/>
      <c r="W11" s="440"/>
      <c r="X11" s="441"/>
      <c r="Y11" s="441"/>
      <c r="Z11" s="441"/>
      <c r="AA11" s="441"/>
      <c r="AB11" s="441"/>
      <c r="AC11" s="441"/>
      <c r="AD11" s="441"/>
      <c r="AE11" s="442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  <c r="BO11" s="443"/>
      <c r="BP11" s="443"/>
      <c r="BQ11" s="443"/>
    </row>
    <row r="12" spans="1:69" x14ac:dyDescent="0.3">
      <c r="I12" s="427" t="s">
        <v>523</v>
      </c>
      <c r="J12" s="427" t="s">
        <v>524</v>
      </c>
      <c r="K12" s="447">
        <v>0.27491153012172248</v>
      </c>
      <c r="L12" s="448">
        <v>0.15954066706033559</v>
      </c>
      <c r="M12" s="447">
        <v>0.32486073401614635</v>
      </c>
      <c r="N12" s="447">
        <v>0.26</v>
      </c>
      <c r="O12" s="447">
        <v>0.32047951401848318</v>
      </c>
      <c r="P12" s="447">
        <v>0.31882964575680212</v>
      </c>
      <c r="Q12" s="447">
        <v>0.29446144500535176</v>
      </c>
    </row>
    <row r="13" spans="1:69" x14ac:dyDescent="0.3">
      <c r="L13" s="451"/>
      <c r="O13" s="452"/>
    </row>
    <row r="14" spans="1:69" x14ac:dyDescent="0.3">
      <c r="K14" s="453"/>
      <c r="O14" s="452"/>
      <c r="P14" s="452"/>
      <c r="Q14" s="452"/>
    </row>
    <row r="15" spans="1:69" ht="15.6" x14ac:dyDescent="0.3">
      <c r="I15" s="394"/>
      <c r="K15" s="454"/>
      <c r="L15" s="455"/>
      <c r="M15" s="456"/>
      <c r="N15" s="456"/>
      <c r="O15" s="456"/>
      <c r="P15" s="456"/>
      <c r="Q15" s="456"/>
    </row>
    <row r="16" spans="1:69" x14ac:dyDescent="0.3">
      <c r="I16" s="457"/>
      <c r="J16" s="438"/>
      <c r="K16" s="396"/>
      <c r="L16" s="439"/>
      <c r="M16" s="439"/>
      <c r="N16" s="439"/>
      <c r="O16" s="439"/>
      <c r="P16" s="439"/>
      <c r="Q16" s="439"/>
    </row>
    <row r="17" spans="1:17" x14ac:dyDescent="0.3">
      <c r="I17" s="444"/>
      <c r="J17" s="444"/>
      <c r="K17" s="433"/>
      <c r="L17" s="458"/>
      <c r="M17" s="433"/>
      <c r="N17" s="433"/>
      <c r="O17" s="433"/>
      <c r="P17" s="433"/>
      <c r="Q17" s="433"/>
    </row>
    <row r="18" spans="1:17" x14ac:dyDescent="0.3">
      <c r="I18" s="444"/>
    </row>
    <row r="19" spans="1:17" x14ac:dyDescent="0.3">
      <c r="I19" s="444"/>
      <c r="J19" s="444"/>
      <c r="K19" s="459"/>
      <c r="L19" s="451"/>
      <c r="M19" s="459"/>
      <c r="N19" s="459"/>
      <c r="O19" s="459"/>
      <c r="P19" s="459"/>
      <c r="Q19" s="459"/>
    </row>
    <row r="20" spans="1:17" x14ac:dyDescent="0.3">
      <c r="A20" s="402"/>
      <c r="I20" s="444"/>
    </row>
    <row r="21" spans="1:17" x14ac:dyDescent="0.3">
      <c r="I21" s="444"/>
      <c r="J21" s="444"/>
      <c r="K21" s="459"/>
      <c r="L21" s="451"/>
      <c r="M21" s="459"/>
      <c r="N21" s="459"/>
      <c r="O21" s="459"/>
      <c r="P21" s="459"/>
      <c r="Q21" s="459"/>
    </row>
    <row r="22" spans="1:17" x14ac:dyDescent="0.3">
      <c r="G22" s="437"/>
      <c r="I22" s="444"/>
    </row>
    <row r="25" spans="1:17" x14ac:dyDescent="0.3">
      <c r="L25" s="460"/>
      <c r="M25" s="452"/>
      <c r="N25" s="452"/>
      <c r="O25" s="452"/>
      <c r="P25" s="452"/>
      <c r="Q25" s="452"/>
    </row>
    <row r="38" spans="1:69" s="427" customFormat="1" x14ac:dyDescent="0.3">
      <c r="A38" s="446"/>
      <c r="B38" s="446"/>
      <c r="C38" s="446"/>
      <c r="D38" s="446"/>
      <c r="E38" s="446"/>
      <c r="F38" s="446"/>
      <c r="G38" s="446"/>
      <c r="H38" s="446"/>
      <c r="I38" s="402"/>
      <c r="L38" s="449"/>
      <c r="M38" s="446"/>
      <c r="N38" s="446"/>
      <c r="O38" s="446"/>
      <c r="P38" s="446"/>
      <c r="Q38" s="446"/>
      <c r="R38" s="449"/>
      <c r="S38" s="449"/>
      <c r="T38" s="449"/>
      <c r="U38" s="449"/>
      <c r="V38" s="449"/>
      <c r="W38" s="449"/>
      <c r="X38" s="450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0"/>
      <c r="AM38" s="450"/>
      <c r="AN38" s="450"/>
      <c r="AO38" s="450"/>
      <c r="AP38" s="450"/>
      <c r="AQ38" s="450"/>
      <c r="AR38" s="450"/>
      <c r="AS38" s="450"/>
      <c r="AT38" s="450"/>
      <c r="AU38" s="450"/>
      <c r="AV38" s="450"/>
      <c r="AW38" s="450"/>
      <c r="AX38" s="450"/>
      <c r="AY38" s="450"/>
      <c r="AZ38" s="450"/>
      <c r="BA38" s="450"/>
      <c r="BB38" s="450"/>
      <c r="BC38" s="450"/>
      <c r="BD38" s="450"/>
      <c r="BE38" s="450"/>
      <c r="BF38" s="450"/>
      <c r="BG38" s="450"/>
      <c r="BH38" s="450"/>
      <c r="BI38" s="450"/>
      <c r="BJ38" s="450"/>
      <c r="BK38" s="450"/>
      <c r="BL38" s="450"/>
      <c r="BM38" s="450"/>
      <c r="BN38" s="450"/>
      <c r="BO38" s="450"/>
      <c r="BP38" s="450"/>
      <c r="BQ38" s="45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120" zoomScaleNormal="120" workbookViewId="0">
      <selection activeCell="I1" sqref="I1"/>
    </sheetView>
  </sheetViews>
  <sheetFormatPr defaultColWidth="8.88671875" defaultRowHeight="11.4" x14ac:dyDescent="0.2"/>
  <cols>
    <col min="1" max="5" width="8.88671875" style="466"/>
    <col min="6" max="6" width="4.88671875" style="466" customWidth="1"/>
    <col min="7" max="8" width="9.5546875" style="466" customWidth="1"/>
    <col min="9" max="9" width="14.88671875" style="467" customWidth="1"/>
    <col min="10" max="10" width="4.6640625" style="467" customWidth="1"/>
    <col min="11" max="12" width="9.88671875" style="474" customWidth="1"/>
    <col min="13" max="14" width="8.88671875" style="466" bestFit="1" customWidth="1"/>
    <col min="15" max="15" width="8.88671875" style="466" customWidth="1"/>
    <col min="16" max="22" width="8.88671875" style="466" bestFit="1" customWidth="1"/>
    <col min="23" max="24" width="10" style="466" bestFit="1" customWidth="1"/>
    <col min="25" max="28" width="11.5546875" style="466" bestFit="1" customWidth="1"/>
    <col min="29" max="30" width="8.88671875" style="466" bestFit="1" customWidth="1"/>
    <col min="31" max="32" width="11.5546875" style="466" bestFit="1" customWidth="1"/>
    <col min="33" max="39" width="8.88671875" style="466" bestFit="1" customWidth="1"/>
    <col min="40" max="40" width="10" style="466" bestFit="1" customWidth="1"/>
    <col min="41" max="44" width="8.88671875" style="466" bestFit="1" customWidth="1"/>
    <col min="45" max="46" width="10" style="466" bestFit="1" customWidth="1"/>
    <col min="47" max="48" width="11.5546875" style="466" bestFit="1" customWidth="1"/>
    <col min="49" max="52" width="10" style="466" bestFit="1" customWidth="1"/>
    <col min="53" max="54" width="8.88671875" style="466" bestFit="1" customWidth="1"/>
    <col min="55" max="56" width="10" style="466" bestFit="1" customWidth="1"/>
    <col min="57" max="58" width="11.5546875" style="466" bestFit="1" customWidth="1"/>
    <col min="59" max="60" width="8.88671875" style="466" bestFit="1" customWidth="1"/>
    <col min="61" max="64" width="11.5546875" style="466" bestFit="1" customWidth="1"/>
    <col min="65" max="66" width="8.88671875" style="466" bestFit="1" customWidth="1"/>
    <col min="67" max="16384" width="8.88671875" style="466"/>
  </cols>
  <sheetData>
    <row r="1" spans="1:18" s="379" customFormat="1" ht="10.5" customHeight="1" x14ac:dyDescent="0.2">
      <c r="A1" s="2" t="s">
        <v>49</v>
      </c>
      <c r="B1" s="378" t="s">
        <v>525</v>
      </c>
      <c r="F1" s="380"/>
      <c r="G1" s="380"/>
      <c r="H1" s="380"/>
      <c r="I1" s="49" t="s">
        <v>51</v>
      </c>
      <c r="J1" s="50"/>
      <c r="K1" s="147"/>
      <c r="L1" s="147"/>
    </row>
    <row r="2" spans="1:18" s="379" customFormat="1" ht="10.5" customHeight="1" x14ac:dyDescent="0.2">
      <c r="A2" s="2" t="s">
        <v>52</v>
      </c>
      <c r="B2" s="586" t="s">
        <v>526</v>
      </c>
      <c r="C2" s="587"/>
      <c r="D2" s="587"/>
      <c r="E2" s="587"/>
      <c r="F2" s="587"/>
      <c r="G2" s="461"/>
      <c r="H2" s="461"/>
      <c r="I2" s="462"/>
      <c r="J2" s="462"/>
    </row>
    <row r="3" spans="1:18" s="379" customFormat="1" ht="10.5" customHeight="1" x14ac:dyDescent="0.2">
      <c r="A3" s="93" t="s">
        <v>53</v>
      </c>
      <c r="B3" s="379" t="s">
        <v>54</v>
      </c>
      <c r="F3" s="461"/>
      <c r="G3" s="461"/>
      <c r="H3" s="461"/>
      <c r="I3" s="463"/>
      <c r="J3" s="463"/>
    </row>
    <row r="4" spans="1:18" s="379" customFormat="1" ht="10.5" customHeight="1" x14ac:dyDescent="0.2">
      <c r="A4" s="93" t="s">
        <v>55</v>
      </c>
      <c r="B4" s="379" t="s">
        <v>56</v>
      </c>
      <c r="F4" s="461"/>
      <c r="G4" s="461"/>
      <c r="H4" s="461"/>
      <c r="I4" s="462"/>
      <c r="J4" s="462"/>
    </row>
    <row r="5" spans="1:18" s="379" customFormat="1" ht="10.5" customHeight="1" x14ac:dyDescent="0.2">
      <c r="A5" s="464" t="s">
        <v>57</v>
      </c>
      <c r="F5" s="461"/>
      <c r="G5" s="461"/>
      <c r="H5" s="461"/>
      <c r="I5" s="462"/>
      <c r="J5" s="462"/>
      <c r="K5" s="588" t="s">
        <v>308</v>
      </c>
      <c r="L5" s="588"/>
      <c r="M5" s="588"/>
      <c r="N5" s="588" t="s">
        <v>527</v>
      </c>
      <c r="O5" s="588"/>
      <c r="P5" s="588"/>
    </row>
    <row r="6" spans="1:18" s="379" customFormat="1" ht="10.5" customHeight="1" x14ac:dyDescent="0.2">
      <c r="A6" s="464" t="s">
        <v>58</v>
      </c>
      <c r="F6" s="461"/>
      <c r="G6" s="461"/>
      <c r="H6" s="461"/>
      <c r="I6" s="462"/>
      <c r="J6" s="465"/>
      <c r="K6" s="396" t="s">
        <v>305</v>
      </c>
      <c r="L6" s="439" t="s">
        <v>306</v>
      </c>
      <c r="M6" s="439" t="s">
        <v>307</v>
      </c>
      <c r="N6" s="396" t="s">
        <v>305</v>
      </c>
      <c r="O6" s="439" t="s">
        <v>306</v>
      </c>
      <c r="P6" s="439" t="s">
        <v>307</v>
      </c>
    </row>
    <row r="7" spans="1:18" x14ac:dyDescent="0.2">
      <c r="K7" s="588" t="s">
        <v>309</v>
      </c>
      <c r="L7" s="588"/>
      <c r="M7" s="588"/>
      <c r="N7" s="588" t="s">
        <v>321</v>
      </c>
      <c r="O7" s="588"/>
      <c r="P7" s="588"/>
    </row>
    <row r="8" spans="1:18" s="468" customFormat="1" x14ac:dyDescent="0.2">
      <c r="I8" s="469"/>
      <c r="J8" s="469"/>
      <c r="K8" s="396" t="s">
        <v>305</v>
      </c>
      <c r="L8" s="439" t="s">
        <v>306</v>
      </c>
      <c r="M8" s="439" t="s">
        <v>307</v>
      </c>
      <c r="N8" s="396" t="s">
        <v>305</v>
      </c>
      <c r="O8" s="439" t="s">
        <v>306</v>
      </c>
      <c r="P8" s="439" t="s">
        <v>307</v>
      </c>
      <c r="Q8" s="396"/>
      <c r="R8" s="396"/>
    </row>
    <row r="9" spans="1:18" x14ac:dyDescent="0.2">
      <c r="H9" s="470" t="s">
        <v>35</v>
      </c>
      <c r="I9" s="470" t="s">
        <v>528</v>
      </c>
      <c r="K9" s="471">
        <v>0.67413401577177978</v>
      </c>
      <c r="L9" s="471">
        <v>0.68878912375018841</v>
      </c>
      <c r="M9" s="471">
        <v>0.67562996187912938</v>
      </c>
      <c r="Q9" s="465"/>
      <c r="R9" s="465"/>
    </row>
    <row r="10" spans="1:18" x14ac:dyDescent="0.2">
      <c r="H10" s="470" t="s">
        <v>529</v>
      </c>
      <c r="I10" s="470" t="s">
        <v>530</v>
      </c>
      <c r="K10" s="471">
        <v>0.16078744407826862</v>
      </c>
      <c r="L10" s="471">
        <v>0.13360228172488298</v>
      </c>
      <c r="M10" s="471">
        <v>0.13423185335536067</v>
      </c>
      <c r="Q10" s="465"/>
      <c r="R10" s="465"/>
    </row>
    <row r="11" spans="1:18" x14ac:dyDescent="0.2">
      <c r="H11" s="470" t="s">
        <v>531</v>
      </c>
      <c r="I11" s="470" t="s">
        <v>532</v>
      </c>
      <c r="K11" s="471">
        <v>8.4265927108350042E-2</v>
      </c>
      <c r="L11" s="471">
        <v>9.8907746104051425E-2</v>
      </c>
      <c r="M11" s="471">
        <v>0.10852048261804691</v>
      </c>
      <c r="Q11" s="465"/>
      <c r="R11" s="465"/>
    </row>
    <row r="12" spans="1:18" ht="12" customHeight="1" x14ac:dyDescent="0.2">
      <c r="H12" s="470" t="s">
        <v>29</v>
      </c>
      <c r="I12" s="470" t="s">
        <v>6</v>
      </c>
      <c r="K12" s="471">
        <v>3.4195611835789383E-2</v>
      </c>
      <c r="L12" s="471">
        <v>3.3394052835487277E-2</v>
      </c>
      <c r="M12" s="471">
        <v>3.3830249543361571E-2</v>
      </c>
      <c r="Q12" s="465"/>
      <c r="R12" s="465"/>
    </row>
    <row r="13" spans="1:18" x14ac:dyDescent="0.2">
      <c r="H13" s="470" t="s">
        <v>32</v>
      </c>
      <c r="I13" s="470" t="s">
        <v>9</v>
      </c>
      <c r="K13" s="471">
        <v>4.6617001205812206E-2</v>
      </c>
      <c r="L13" s="471">
        <v>4.5306795585389872E-2</v>
      </c>
      <c r="M13" s="471">
        <v>4.7787452604101617E-2</v>
      </c>
      <c r="Q13" s="465"/>
      <c r="R13" s="465"/>
    </row>
    <row r="14" spans="1:18" ht="14.4" customHeight="1" x14ac:dyDescent="0.2">
      <c r="H14" s="470"/>
      <c r="K14" s="465"/>
      <c r="L14" s="465"/>
      <c r="M14" s="465"/>
      <c r="N14" s="465"/>
      <c r="O14" s="465"/>
      <c r="P14" s="465"/>
      <c r="Q14" s="465"/>
      <c r="R14" s="465"/>
    </row>
    <row r="15" spans="1:18" x14ac:dyDescent="0.2">
      <c r="H15" s="470" t="s">
        <v>533</v>
      </c>
      <c r="I15" s="470" t="s">
        <v>534</v>
      </c>
      <c r="J15" s="472"/>
      <c r="K15" s="465"/>
      <c r="L15" s="465"/>
      <c r="M15" s="465"/>
      <c r="N15" s="473">
        <v>4.5730264319748326E-3</v>
      </c>
      <c r="O15" s="473">
        <v>4.5002948771059367E-3</v>
      </c>
      <c r="P15" s="473">
        <v>4.3335679270309242E-3</v>
      </c>
      <c r="Q15" s="465"/>
      <c r="R15" s="465"/>
    </row>
    <row r="16" spans="1:18" x14ac:dyDescent="0.2">
      <c r="H16" s="470" t="s">
        <v>535</v>
      </c>
      <c r="I16" s="470" t="s">
        <v>536</v>
      </c>
      <c r="J16" s="472"/>
      <c r="M16" s="475"/>
      <c r="N16" s="473">
        <v>0.28963448927147184</v>
      </c>
      <c r="O16" s="473">
        <v>0.28095303569059077</v>
      </c>
      <c r="P16" s="473">
        <v>0.27979574869533308</v>
      </c>
      <c r="Q16" s="476"/>
    </row>
    <row r="17" spans="1:16" x14ac:dyDescent="0.2">
      <c r="H17" s="470" t="s">
        <v>537</v>
      </c>
      <c r="I17" s="470" t="s">
        <v>538</v>
      </c>
      <c r="J17" s="477"/>
      <c r="N17" s="473">
        <v>8.1690991168385491E-2</v>
      </c>
      <c r="O17" s="473">
        <v>9.8337314239773085E-2</v>
      </c>
      <c r="P17" s="473">
        <v>0.11762996745605836</v>
      </c>
    </row>
    <row r="18" spans="1:16" x14ac:dyDescent="0.2">
      <c r="H18" s="470" t="s">
        <v>332</v>
      </c>
      <c r="I18" s="470" t="s">
        <v>539</v>
      </c>
      <c r="J18" s="472"/>
      <c r="N18" s="473">
        <v>0.43198076995344276</v>
      </c>
      <c r="O18" s="473">
        <v>0.42846592157914448</v>
      </c>
      <c r="P18" s="473">
        <v>0.42829467192012083</v>
      </c>
    </row>
    <row r="19" spans="1:16" x14ac:dyDescent="0.2">
      <c r="H19" s="470" t="s">
        <v>540</v>
      </c>
      <c r="I19" s="470" t="s">
        <v>541</v>
      </c>
      <c r="J19" s="477"/>
      <c r="N19" s="473">
        <v>7.2065244519958535E-2</v>
      </c>
      <c r="O19" s="473">
        <v>6.6297415577872956E-2</v>
      </c>
      <c r="P19" s="473">
        <v>5.90481622787625E-2</v>
      </c>
    </row>
    <row r="20" spans="1:16" x14ac:dyDescent="0.2">
      <c r="H20" s="470" t="s">
        <v>34</v>
      </c>
      <c r="I20" s="470" t="s">
        <v>11</v>
      </c>
      <c r="J20" s="472"/>
      <c r="N20" s="473">
        <v>0.1200554786547666</v>
      </c>
      <c r="O20" s="473">
        <v>0.12144601803551287</v>
      </c>
      <c r="P20" s="473">
        <v>0.11089788172269441</v>
      </c>
    </row>
    <row r="21" spans="1:16" x14ac:dyDescent="0.2">
      <c r="J21" s="477"/>
      <c r="O21" s="478"/>
    </row>
    <row r="23" spans="1:16" x14ac:dyDescent="0.2">
      <c r="A23" s="402"/>
    </row>
  </sheetData>
  <mergeCells count="5">
    <mergeCell ref="B2:F2"/>
    <mergeCell ref="K5:M5"/>
    <mergeCell ref="N5:P5"/>
    <mergeCell ref="K7:M7"/>
    <mergeCell ref="N7:P7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showGridLines="0" zoomScale="120" zoomScaleNormal="120" workbookViewId="0">
      <selection activeCell="I1" sqref="I1"/>
    </sheetView>
  </sheetViews>
  <sheetFormatPr defaultColWidth="8.5546875" defaultRowHeight="14.4" x14ac:dyDescent="0.3"/>
  <cols>
    <col min="1" max="7" width="8.5546875" style="446"/>
    <col min="8" max="8" width="8.6640625" style="446" customWidth="1"/>
    <col min="9" max="10" width="11.5546875" style="427" customWidth="1"/>
    <col min="11" max="11" width="8.88671875" style="493" customWidth="1"/>
    <col min="12" max="13" width="11.44140625" style="427" customWidth="1"/>
    <col min="14" max="14" width="10.5546875" style="446" bestFit="1" customWidth="1"/>
    <col min="15" max="17" width="10.5546875" style="495" bestFit="1" customWidth="1"/>
    <col min="18" max="19" width="12.5546875" style="449" bestFit="1" customWidth="1"/>
    <col min="20" max="20" width="14.109375" style="449" bestFit="1" customWidth="1"/>
    <col min="21" max="26" width="8.5546875" style="450"/>
    <col min="27" max="27" width="12.5546875" style="450" customWidth="1"/>
    <col min="28" max="30" width="8.5546875" style="450"/>
    <col min="31" max="31" width="13" style="450" customWidth="1"/>
    <col min="32" max="47" width="8.5546875" style="450"/>
    <col min="48" max="48" width="12.109375" style="450" customWidth="1"/>
    <col min="49" max="66" width="8.5546875" style="450"/>
    <col min="67" max="16384" width="8.5546875" style="446"/>
  </cols>
  <sheetData>
    <row r="1" spans="1:66" s="382" customFormat="1" ht="10.5" customHeight="1" x14ac:dyDescent="0.2">
      <c r="A1" s="2" t="s">
        <v>49</v>
      </c>
      <c r="B1" s="381" t="s">
        <v>542</v>
      </c>
      <c r="F1" s="64"/>
      <c r="G1" s="64"/>
      <c r="H1" s="64"/>
      <c r="I1" s="188" t="s">
        <v>51</v>
      </c>
      <c r="J1" s="50"/>
      <c r="O1" s="385"/>
      <c r="P1" s="385"/>
      <c r="Q1" s="385"/>
    </row>
    <row r="2" spans="1:66" s="382" customFormat="1" ht="10.5" customHeight="1" x14ac:dyDescent="0.2">
      <c r="A2" s="2" t="s">
        <v>52</v>
      </c>
      <c r="B2" s="381" t="s">
        <v>543</v>
      </c>
      <c r="F2" s="383"/>
      <c r="G2" s="383"/>
      <c r="H2" s="383"/>
      <c r="I2" s="423"/>
      <c r="J2" s="423"/>
      <c r="O2" s="385"/>
      <c r="P2" s="385"/>
      <c r="Q2" s="385"/>
    </row>
    <row r="3" spans="1:66" s="382" customFormat="1" ht="10.5" customHeight="1" x14ac:dyDescent="0.2">
      <c r="A3" s="3" t="s">
        <v>53</v>
      </c>
      <c r="B3" s="382" t="s">
        <v>54</v>
      </c>
      <c r="F3" s="383"/>
      <c r="G3" s="383"/>
      <c r="H3" s="383"/>
      <c r="I3" s="424"/>
      <c r="J3" s="424"/>
      <c r="O3" s="385"/>
      <c r="P3" s="385"/>
      <c r="Q3" s="385"/>
    </row>
    <row r="4" spans="1:66" s="382" customFormat="1" ht="10.5" customHeight="1" x14ac:dyDescent="0.2">
      <c r="A4" s="3" t="s">
        <v>55</v>
      </c>
      <c r="B4" s="382" t="s">
        <v>56</v>
      </c>
      <c r="F4" s="383"/>
      <c r="G4" s="383"/>
      <c r="H4" s="383"/>
      <c r="I4" s="423"/>
      <c r="J4" s="423"/>
      <c r="O4" s="385"/>
      <c r="P4" s="385"/>
      <c r="Q4" s="385"/>
    </row>
    <row r="5" spans="1:66" s="382" customFormat="1" ht="10.5" customHeight="1" x14ac:dyDescent="0.2">
      <c r="A5" s="4" t="s">
        <v>57</v>
      </c>
      <c r="F5" s="383"/>
      <c r="G5" s="383"/>
      <c r="H5" s="383"/>
      <c r="I5" s="423"/>
      <c r="J5" s="423"/>
      <c r="O5" s="385"/>
      <c r="P5" s="385"/>
      <c r="Q5" s="385"/>
    </row>
    <row r="6" spans="1:66" s="382" customFormat="1" ht="10.5" customHeight="1" x14ac:dyDescent="0.2">
      <c r="A6" s="4" t="s">
        <v>58</v>
      </c>
      <c r="F6" s="383"/>
      <c r="G6" s="383"/>
      <c r="H6" s="383"/>
      <c r="I6" s="423"/>
      <c r="J6" s="423"/>
      <c r="O6" s="385"/>
      <c r="P6" s="385"/>
      <c r="Q6" s="385"/>
    </row>
    <row r="7" spans="1:66" s="436" customFormat="1" x14ac:dyDescent="0.3">
      <c r="I7" s="444"/>
      <c r="J7" s="444"/>
      <c r="K7" s="479"/>
      <c r="L7" s="480"/>
      <c r="M7" s="480"/>
      <c r="N7" s="481"/>
      <c r="O7" s="482"/>
      <c r="P7" s="482"/>
      <c r="Q7" s="482"/>
      <c r="R7" s="440"/>
      <c r="S7" s="440"/>
      <c r="T7" s="440"/>
      <c r="U7" s="441"/>
      <c r="V7" s="441"/>
      <c r="W7" s="441"/>
      <c r="X7" s="441"/>
      <c r="Y7" s="441"/>
      <c r="Z7" s="441"/>
      <c r="AA7" s="441"/>
      <c r="AB7" s="442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</row>
    <row r="8" spans="1:66" s="436" customFormat="1" ht="29.1" customHeight="1" x14ac:dyDescent="0.3">
      <c r="I8" s="444"/>
      <c r="J8" s="391"/>
      <c r="K8" s="483"/>
      <c r="L8" s="484"/>
      <c r="M8" s="484"/>
      <c r="N8" s="481"/>
      <c r="O8" s="482"/>
      <c r="P8" s="482"/>
      <c r="Q8" s="482"/>
      <c r="R8" s="440"/>
      <c r="S8" s="440"/>
      <c r="T8" s="440"/>
      <c r="U8" s="441"/>
      <c r="V8" s="441"/>
      <c r="W8" s="441"/>
      <c r="X8" s="441"/>
      <c r="Y8" s="441"/>
      <c r="Z8" s="441"/>
      <c r="AA8" s="441"/>
      <c r="AB8" s="442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</row>
    <row r="9" spans="1:66" s="436" customFormat="1" x14ac:dyDescent="0.3">
      <c r="I9" s="444"/>
      <c r="J9" s="444"/>
      <c r="K9" s="396" t="s">
        <v>513</v>
      </c>
      <c r="L9" s="396" t="s">
        <v>514</v>
      </c>
      <c r="M9" s="396" t="s">
        <v>303</v>
      </c>
      <c r="N9" s="439" t="s">
        <v>304</v>
      </c>
      <c r="O9" s="485" t="s">
        <v>305</v>
      </c>
      <c r="P9" s="485" t="s">
        <v>306</v>
      </c>
      <c r="Q9" s="485" t="s">
        <v>307</v>
      </c>
      <c r="R9" s="440"/>
      <c r="S9" s="440"/>
      <c r="T9" s="440"/>
      <c r="U9" s="441"/>
      <c r="V9" s="441"/>
      <c r="W9" s="441"/>
      <c r="X9" s="441"/>
      <c r="Y9" s="441"/>
      <c r="Z9" s="441"/>
      <c r="AA9" s="441"/>
      <c r="AB9" s="442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</row>
    <row r="10" spans="1:66" s="436" customFormat="1" x14ac:dyDescent="0.3">
      <c r="I10" s="444" t="s">
        <v>544</v>
      </c>
      <c r="J10" s="444" t="s">
        <v>545</v>
      </c>
      <c r="K10" s="486">
        <v>0.27588672895548205</v>
      </c>
      <c r="L10" s="487">
        <v>0.37414899251367417</v>
      </c>
      <c r="M10" s="487">
        <v>0.35863724210717396</v>
      </c>
      <c r="N10" s="487">
        <v>0.30819133971007889</v>
      </c>
      <c r="O10" s="473">
        <v>0.316674751924513</v>
      </c>
      <c r="P10" s="473">
        <v>0.32180522600889022</v>
      </c>
      <c r="Q10" s="473">
        <v>0.32998140904519324</v>
      </c>
      <c r="R10" s="440"/>
      <c r="S10" s="440"/>
      <c r="T10" s="440"/>
      <c r="U10" s="441"/>
      <c r="V10" s="441"/>
      <c r="W10" s="441"/>
      <c r="X10" s="441"/>
      <c r="Y10" s="441"/>
      <c r="Z10" s="441"/>
      <c r="AA10" s="441"/>
      <c r="AB10" s="442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</row>
    <row r="11" spans="1:66" s="436" customFormat="1" x14ac:dyDescent="0.3">
      <c r="I11" s="444" t="s">
        <v>546</v>
      </c>
      <c r="J11" s="444" t="s">
        <v>547</v>
      </c>
      <c r="K11" s="486">
        <v>0.42272581194605202</v>
      </c>
      <c r="L11" s="487">
        <v>0.38124795946883899</v>
      </c>
      <c r="M11" s="487">
        <v>0.42304375802862898</v>
      </c>
      <c r="N11" s="487">
        <v>0.39143591004426198</v>
      </c>
      <c r="O11" s="473">
        <v>0.30486407933593185</v>
      </c>
      <c r="P11" s="473">
        <v>0.34961645460965757</v>
      </c>
      <c r="Q11" s="473">
        <v>0.35003893109661249</v>
      </c>
      <c r="R11" s="440"/>
      <c r="S11" s="440"/>
      <c r="T11" s="440"/>
      <c r="U11" s="441"/>
      <c r="V11" s="441"/>
      <c r="W11" s="441"/>
      <c r="X11" s="441"/>
      <c r="Y11" s="441"/>
      <c r="Z11" s="441"/>
      <c r="AA11" s="441"/>
      <c r="AB11" s="442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43"/>
      <c r="BL11" s="443"/>
      <c r="BM11" s="443"/>
      <c r="BN11" s="443"/>
    </row>
    <row r="12" spans="1:66" s="436" customFormat="1" x14ac:dyDescent="0.3">
      <c r="I12" s="444" t="s">
        <v>548</v>
      </c>
      <c r="J12" s="444" t="s">
        <v>549</v>
      </c>
      <c r="K12" s="486">
        <v>0.479367069229237</v>
      </c>
      <c r="L12" s="487">
        <v>0.48922788608011203</v>
      </c>
      <c r="M12" s="487">
        <v>0.44157822984333994</v>
      </c>
      <c r="N12" s="487">
        <v>0.40937268556481798</v>
      </c>
      <c r="O12" s="473">
        <v>0.3672075006672626</v>
      </c>
      <c r="P12" s="473">
        <v>0.42427298748043901</v>
      </c>
      <c r="Q12" s="473">
        <v>0.42380421172404803</v>
      </c>
      <c r="R12" s="440"/>
      <c r="S12" s="440"/>
      <c r="T12" s="440"/>
      <c r="U12" s="441"/>
      <c r="V12" s="441"/>
      <c r="W12" s="441"/>
      <c r="X12" s="441"/>
      <c r="Y12" s="441"/>
      <c r="Z12" s="441"/>
      <c r="AA12" s="441"/>
      <c r="AB12" s="442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3"/>
      <c r="BF12" s="488"/>
      <c r="BG12" s="488"/>
      <c r="BH12" s="443"/>
      <c r="BI12" s="443"/>
      <c r="BJ12" s="443"/>
      <c r="BK12" s="443"/>
      <c r="BL12" s="443"/>
      <c r="BM12" s="443"/>
      <c r="BN12" s="443"/>
    </row>
    <row r="13" spans="1:66" s="436" customFormat="1" x14ac:dyDescent="0.3">
      <c r="H13" s="489"/>
      <c r="I13" s="444" t="s">
        <v>333</v>
      </c>
      <c r="J13" s="444" t="s">
        <v>332</v>
      </c>
      <c r="K13" s="486">
        <v>0.22229854024417078</v>
      </c>
      <c r="L13" s="487">
        <v>0.18076314230541493</v>
      </c>
      <c r="M13" s="487">
        <v>0.15491484724098101</v>
      </c>
      <c r="N13" s="487">
        <v>0.16318541255818603</v>
      </c>
      <c r="O13" s="473">
        <v>0.17162335898306602</v>
      </c>
      <c r="P13" s="473">
        <v>0.16856987448149799</v>
      </c>
      <c r="Q13" s="473">
        <v>0.16677640444953798</v>
      </c>
      <c r="R13" s="440"/>
      <c r="S13" s="440"/>
      <c r="T13" s="440"/>
      <c r="U13" s="441"/>
      <c r="V13" s="441"/>
      <c r="W13" s="441"/>
      <c r="X13" s="441"/>
      <c r="Y13" s="441"/>
      <c r="Z13" s="441"/>
      <c r="AA13" s="441"/>
      <c r="AB13" s="442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3"/>
      <c r="BF13" s="488"/>
      <c r="BG13" s="488"/>
      <c r="BH13" s="443"/>
      <c r="BI13" s="443"/>
      <c r="BJ13" s="443"/>
      <c r="BK13" s="443"/>
      <c r="BL13" s="443"/>
      <c r="BM13" s="443"/>
      <c r="BN13" s="443"/>
    </row>
    <row r="14" spans="1:66" s="436" customFormat="1" x14ac:dyDescent="0.3">
      <c r="I14" s="444" t="s">
        <v>550</v>
      </c>
      <c r="J14" s="444" t="s">
        <v>551</v>
      </c>
      <c r="K14" s="490">
        <v>18.399999999999999</v>
      </c>
      <c r="L14" s="491">
        <v>25.846647228559018</v>
      </c>
      <c r="M14" s="491">
        <v>25.59963083786473</v>
      </c>
      <c r="N14" s="491">
        <v>19.991274682310284</v>
      </c>
      <c r="O14" s="492">
        <v>17.421515857727744</v>
      </c>
      <c r="P14" s="492">
        <v>18.693127258222315</v>
      </c>
      <c r="Q14" s="492">
        <v>19.360177567434107</v>
      </c>
      <c r="R14" s="440"/>
      <c r="S14" s="440"/>
      <c r="T14" s="440"/>
      <c r="U14" s="441"/>
      <c r="V14" s="441"/>
      <c r="W14" s="441"/>
      <c r="X14" s="441"/>
      <c r="Y14" s="441"/>
      <c r="Z14" s="441"/>
      <c r="AA14" s="441"/>
      <c r="AB14" s="442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3"/>
      <c r="BF14" s="488"/>
      <c r="BG14" s="488"/>
      <c r="BH14" s="443"/>
      <c r="BI14" s="443"/>
      <c r="BJ14" s="443"/>
      <c r="BK14" s="443"/>
      <c r="BL14" s="443"/>
      <c r="BM14" s="443"/>
      <c r="BN14" s="443"/>
    </row>
    <row r="15" spans="1:66" s="436" customFormat="1" x14ac:dyDescent="0.3">
      <c r="I15" s="444"/>
      <c r="J15" s="444"/>
      <c r="K15" s="493"/>
      <c r="L15" s="494"/>
      <c r="M15" s="494"/>
      <c r="N15" s="481"/>
      <c r="O15" s="482"/>
      <c r="P15" s="482"/>
      <c r="Q15" s="482"/>
      <c r="R15" s="440"/>
      <c r="S15" s="440"/>
      <c r="T15" s="440"/>
      <c r="U15" s="441"/>
      <c r="V15" s="441"/>
      <c r="W15" s="441"/>
      <c r="X15" s="441"/>
      <c r="Y15" s="441"/>
      <c r="Z15" s="441"/>
      <c r="AA15" s="441"/>
      <c r="AB15" s="442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3"/>
      <c r="BF15" s="488"/>
      <c r="BG15" s="488"/>
      <c r="BH15" s="443"/>
      <c r="BI15" s="443"/>
      <c r="BJ15" s="443"/>
      <c r="BK15" s="443"/>
      <c r="BL15" s="443"/>
      <c r="BM15" s="443"/>
      <c r="BN15" s="443"/>
    </row>
    <row r="16" spans="1:66" s="436" customFormat="1" x14ac:dyDescent="0.3">
      <c r="I16" s="444"/>
      <c r="J16" s="444"/>
      <c r="K16" s="493"/>
      <c r="L16" s="494"/>
      <c r="M16" s="494"/>
      <c r="N16" s="481"/>
      <c r="O16" s="482"/>
      <c r="P16" s="482"/>
      <c r="Q16" s="482"/>
      <c r="R16" s="440"/>
      <c r="S16" s="440"/>
      <c r="T16" s="440"/>
      <c r="U16" s="441"/>
      <c r="V16" s="441"/>
      <c r="W16" s="441"/>
      <c r="X16" s="441"/>
      <c r="Y16" s="441"/>
      <c r="Z16" s="441"/>
      <c r="AA16" s="441"/>
      <c r="AB16" s="442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3"/>
      <c r="BF16" s="488"/>
      <c r="BG16" s="488"/>
      <c r="BH16" s="443"/>
      <c r="BI16" s="443"/>
      <c r="BJ16" s="443"/>
      <c r="BK16" s="443"/>
      <c r="BL16" s="443"/>
      <c r="BM16" s="443"/>
      <c r="BN16" s="443"/>
    </row>
    <row r="17" spans="2:66" s="436" customFormat="1" x14ac:dyDescent="0.3">
      <c r="I17" s="444"/>
      <c r="J17" s="444"/>
      <c r="K17" s="493"/>
      <c r="L17" s="494"/>
      <c r="M17" s="494"/>
      <c r="N17" s="481"/>
      <c r="O17" s="482"/>
      <c r="P17" s="482"/>
      <c r="Q17" s="482"/>
      <c r="R17" s="440"/>
      <c r="S17" s="440"/>
      <c r="T17" s="440"/>
      <c r="U17" s="441"/>
      <c r="V17" s="441"/>
      <c r="W17" s="441"/>
      <c r="X17" s="441"/>
      <c r="Y17" s="441"/>
      <c r="Z17" s="441"/>
      <c r="AA17" s="441"/>
      <c r="AB17" s="442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3"/>
      <c r="BF17" s="488"/>
      <c r="BG17" s="488"/>
      <c r="BH17" s="443"/>
      <c r="BI17" s="443"/>
      <c r="BJ17" s="443"/>
      <c r="BK17" s="443"/>
      <c r="BL17" s="443"/>
      <c r="BM17" s="443"/>
      <c r="BN17" s="443"/>
    </row>
    <row r="21" spans="2:66" x14ac:dyDescent="0.3">
      <c r="B21" s="402"/>
    </row>
    <row r="23" spans="2:66" x14ac:dyDescent="0.3">
      <c r="H23" s="446" t="s">
        <v>464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P18"/>
  <sheetViews>
    <sheetView showGridLines="0" zoomScale="120" zoomScaleNormal="120" workbookViewId="0">
      <selection activeCell="H1" sqref="H1:J1"/>
    </sheetView>
  </sheetViews>
  <sheetFormatPr defaultRowHeight="14.4" x14ac:dyDescent="0.3"/>
  <cols>
    <col min="9" max="9" width="13.44140625" customWidth="1"/>
    <col min="10" max="12" width="11.109375" customWidth="1"/>
  </cols>
  <sheetData>
    <row r="1" spans="1:16" s="8" customFormat="1" ht="10.199999999999999" x14ac:dyDescent="0.2">
      <c r="A1" s="2" t="s">
        <v>49</v>
      </c>
      <c r="B1" s="10" t="s">
        <v>59</v>
      </c>
      <c r="H1" s="572" t="s">
        <v>51</v>
      </c>
      <c r="I1" s="573"/>
      <c r="J1" s="573"/>
    </row>
    <row r="2" spans="1:16" s="8" customFormat="1" ht="10.199999999999999" x14ac:dyDescent="0.2">
      <c r="A2" s="2" t="s">
        <v>52</v>
      </c>
      <c r="B2" s="10" t="s">
        <v>60</v>
      </c>
    </row>
    <row r="3" spans="1:16" s="8" customFormat="1" ht="10.199999999999999" x14ac:dyDescent="0.2">
      <c r="A3" s="3" t="s">
        <v>53</v>
      </c>
      <c r="B3" s="3" t="s">
        <v>54</v>
      </c>
    </row>
    <row r="4" spans="1:16" s="8" customFormat="1" ht="10.199999999999999" x14ac:dyDescent="0.2">
      <c r="A4" s="3" t="s">
        <v>55</v>
      </c>
      <c r="B4" s="3" t="s">
        <v>56</v>
      </c>
    </row>
    <row r="5" spans="1:16" s="8" customFormat="1" ht="10.199999999999999" x14ac:dyDescent="0.2">
      <c r="A5" s="4" t="s">
        <v>57</v>
      </c>
      <c r="B5" s="3" t="s">
        <v>188</v>
      </c>
    </row>
    <row r="6" spans="1:16" s="8" customFormat="1" ht="10.199999999999999" x14ac:dyDescent="0.2">
      <c r="A6" s="4" t="s">
        <v>58</v>
      </c>
      <c r="B6" s="93" t="s">
        <v>276</v>
      </c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  <c r="P10" s="6">
        <v>45565</v>
      </c>
    </row>
    <row r="11" spans="1:16" x14ac:dyDescent="0.3">
      <c r="H11" s="5" t="s">
        <v>25</v>
      </c>
      <c r="I11" s="8" t="s">
        <v>0</v>
      </c>
      <c r="J11" s="11">
        <v>73</v>
      </c>
      <c r="K11" s="12">
        <v>71</v>
      </c>
      <c r="L11" s="12">
        <v>67</v>
      </c>
      <c r="M11" s="8">
        <v>63</v>
      </c>
      <c r="N11" s="69">
        <v>63</v>
      </c>
      <c r="O11" s="69">
        <v>62</v>
      </c>
      <c r="P11" s="126">
        <v>62</v>
      </c>
    </row>
    <row r="12" spans="1:16" x14ac:dyDescent="0.3">
      <c r="H12" s="5" t="s">
        <v>61</v>
      </c>
      <c r="I12" s="8" t="s">
        <v>62</v>
      </c>
      <c r="J12" s="13">
        <v>210</v>
      </c>
      <c r="K12" s="14">
        <v>155</v>
      </c>
      <c r="L12" s="12">
        <v>128</v>
      </c>
      <c r="M12" s="8">
        <v>101</v>
      </c>
      <c r="N12" s="69">
        <v>98</v>
      </c>
      <c r="O12" s="69">
        <v>90</v>
      </c>
      <c r="P12" s="127">
        <v>75</v>
      </c>
    </row>
    <row r="13" spans="1:16" x14ac:dyDescent="0.3">
      <c r="H13" s="5" t="s">
        <v>47</v>
      </c>
      <c r="I13" s="8" t="s">
        <v>1</v>
      </c>
      <c r="J13" s="13">
        <v>960</v>
      </c>
      <c r="K13" s="14">
        <v>922</v>
      </c>
      <c r="L13" s="14">
        <v>760</v>
      </c>
      <c r="M13" s="8">
        <v>559</v>
      </c>
      <c r="N13" s="69">
        <v>589</v>
      </c>
      <c r="O13" s="69">
        <v>548</v>
      </c>
      <c r="P13" s="127">
        <v>509</v>
      </c>
    </row>
    <row r="14" spans="1:16" x14ac:dyDescent="0.3">
      <c r="H14" s="5" t="s">
        <v>28</v>
      </c>
      <c r="I14" s="8" t="s">
        <v>2</v>
      </c>
      <c r="J14" s="13">
        <v>146</v>
      </c>
      <c r="K14" s="14">
        <v>137</v>
      </c>
      <c r="L14" s="12">
        <v>98</v>
      </c>
      <c r="M14" s="8">
        <v>76</v>
      </c>
      <c r="N14" s="69">
        <v>5</v>
      </c>
      <c r="O14" s="69">
        <v>1</v>
      </c>
      <c r="P14" s="69">
        <v>1</v>
      </c>
    </row>
    <row r="15" spans="1:16" x14ac:dyDescent="0.3">
      <c r="H15" s="5" t="s">
        <v>26</v>
      </c>
      <c r="I15" s="8" t="s">
        <v>3</v>
      </c>
      <c r="J15" s="13">
        <v>322</v>
      </c>
      <c r="K15" s="14">
        <v>278</v>
      </c>
      <c r="L15" s="12">
        <v>162</v>
      </c>
      <c r="M15" s="8">
        <v>133</v>
      </c>
      <c r="N15" s="69">
        <v>127</v>
      </c>
      <c r="O15" s="69">
        <v>120</v>
      </c>
      <c r="P15" s="127">
        <v>110</v>
      </c>
    </row>
    <row r="16" spans="1:16" x14ac:dyDescent="0.3">
      <c r="H16" s="5" t="s">
        <v>27</v>
      </c>
      <c r="I16" s="8" t="s">
        <v>4</v>
      </c>
      <c r="J16" s="13">
        <v>302</v>
      </c>
      <c r="K16" s="14">
        <v>261</v>
      </c>
      <c r="L16" s="12">
        <v>183</v>
      </c>
      <c r="M16" s="8">
        <v>146</v>
      </c>
      <c r="N16" s="69">
        <v>123</v>
      </c>
      <c r="O16" s="69">
        <v>116</v>
      </c>
      <c r="P16" s="127">
        <v>113</v>
      </c>
    </row>
    <row r="17" spans="9:13" x14ac:dyDescent="0.3">
      <c r="I17" s="8"/>
      <c r="J17" s="16"/>
      <c r="K17" s="16"/>
      <c r="L17" s="8"/>
      <c r="M17" s="8"/>
    </row>
    <row r="18" spans="9:13" x14ac:dyDescent="0.3">
      <c r="K18" s="1"/>
      <c r="L18" s="1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1"/>
  <sheetViews>
    <sheetView showGridLines="0" zoomScale="120" zoomScaleNormal="120" workbookViewId="0">
      <selection activeCell="F1" sqref="F1:I1"/>
    </sheetView>
  </sheetViews>
  <sheetFormatPr defaultColWidth="9.109375" defaultRowHeight="14.4" x14ac:dyDescent="0.3"/>
  <cols>
    <col min="1" max="1" width="6.88671875" style="519" customWidth="1"/>
    <col min="2" max="2" width="26.88671875" style="538" customWidth="1"/>
    <col min="3" max="3" width="12.88671875" style="538" customWidth="1"/>
    <col min="4" max="4" width="4.88671875" style="538" customWidth="1"/>
    <col min="5" max="5" width="7.44140625" style="539" customWidth="1"/>
    <col min="6" max="6" width="21" style="539" customWidth="1"/>
    <col min="7" max="7" width="20.88671875" style="539" customWidth="1"/>
    <col min="8" max="11" width="6.44140625" style="524" hidden="1" customWidth="1"/>
    <col min="12" max="12" width="4.5546875" style="543" bestFit="1" customWidth="1"/>
    <col min="13" max="13" width="3.88671875" style="543" bestFit="1" customWidth="1"/>
    <col min="14" max="14" width="4.5546875" style="543" bestFit="1" customWidth="1"/>
    <col min="15" max="15" width="3.88671875" style="543" bestFit="1" customWidth="1"/>
    <col min="16" max="16" width="4.5546875" style="543" bestFit="1" customWidth="1"/>
    <col min="17" max="17" width="3.88671875" style="543" bestFit="1" customWidth="1"/>
    <col min="18" max="18" width="4.5546875" style="543" bestFit="1" customWidth="1"/>
    <col min="19" max="19" width="4.109375" style="543" bestFit="1" customWidth="1"/>
    <col min="20" max="20" width="4.5546875" style="543" bestFit="1" customWidth="1"/>
    <col min="21" max="21" width="4.109375" style="544" bestFit="1" customWidth="1"/>
    <col min="22" max="22" width="4.5546875" style="544" bestFit="1" customWidth="1"/>
    <col min="23" max="23" width="4.109375" style="544" bestFit="1" customWidth="1"/>
    <col min="24" max="24" width="4.5546875" style="544" bestFit="1" customWidth="1"/>
    <col min="25" max="25" width="3.88671875" style="544" bestFit="1" customWidth="1"/>
    <col min="26" max="26" width="5" style="544" bestFit="1" customWidth="1"/>
    <col min="27" max="27" width="4.109375" style="544" bestFit="1" customWidth="1"/>
    <col min="28" max="28" width="6.44140625" style="544" customWidth="1"/>
    <col min="29" max="29" width="6.109375" style="544" customWidth="1"/>
    <col min="30" max="30" width="6.44140625" style="544" customWidth="1"/>
    <col min="31" max="31" width="6.109375" style="544" customWidth="1"/>
    <col min="32" max="32" width="7.5546875" style="544" customWidth="1"/>
    <col min="33" max="33" width="7" style="544" customWidth="1"/>
    <col min="34" max="34" width="7.44140625" style="544" customWidth="1"/>
    <col min="35" max="35" width="7.88671875" style="544" customWidth="1"/>
    <col min="36" max="37" width="7.6640625" style="518" customWidth="1"/>
    <col min="38" max="38" width="8" style="518" customWidth="1"/>
    <col min="39" max="41" width="7.6640625" style="518" customWidth="1"/>
    <col min="42" max="16384" width="9.109375" style="544"/>
  </cols>
  <sheetData>
    <row r="1" spans="1:41" s="497" customFormat="1" ht="10.5" customHeight="1" x14ac:dyDescent="0.2">
      <c r="A1" s="2" t="s">
        <v>49</v>
      </c>
      <c r="B1" s="496" t="s">
        <v>552</v>
      </c>
      <c r="D1" s="498"/>
      <c r="E1" s="498"/>
      <c r="F1" s="591" t="s">
        <v>51</v>
      </c>
      <c r="G1" s="592"/>
      <c r="H1" s="592"/>
      <c r="I1" s="592"/>
      <c r="J1" s="499"/>
      <c r="K1" s="499"/>
      <c r="L1" s="500"/>
      <c r="M1" s="500"/>
      <c r="N1" s="500"/>
      <c r="O1" s="500"/>
      <c r="P1" s="500"/>
      <c r="Q1" s="500"/>
      <c r="R1" s="500"/>
      <c r="S1" s="500"/>
      <c r="T1" s="500"/>
    </row>
    <row r="2" spans="1:41" s="497" customFormat="1" ht="10.5" customHeight="1" x14ac:dyDescent="0.2">
      <c r="A2" s="2" t="s">
        <v>52</v>
      </c>
      <c r="B2" s="501" t="s">
        <v>553</v>
      </c>
      <c r="C2" s="501"/>
      <c r="D2" s="502"/>
      <c r="E2" s="503"/>
      <c r="F2" s="503"/>
      <c r="G2" s="503"/>
      <c r="H2" s="499"/>
      <c r="I2" s="499"/>
      <c r="J2" s="499"/>
      <c r="K2" s="499"/>
      <c r="L2" s="500"/>
      <c r="M2" s="500"/>
      <c r="N2" s="500"/>
      <c r="O2" s="500"/>
      <c r="P2" s="500"/>
      <c r="Q2" s="500"/>
      <c r="R2" s="500"/>
      <c r="S2" s="500"/>
      <c r="T2" s="500"/>
    </row>
    <row r="3" spans="1:41" s="505" customFormat="1" ht="10.5" customHeight="1" x14ac:dyDescent="0.2">
      <c r="A3" s="504" t="s">
        <v>53</v>
      </c>
      <c r="B3" s="505" t="s">
        <v>54</v>
      </c>
      <c r="D3" s="506"/>
      <c r="E3" s="507"/>
      <c r="F3" s="507"/>
      <c r="G3" s="507"/>
      <c r="H3" s="508"/>
      <c r="I3" s="508"/>
      <c r="J3" s="508"/>
      <c r="K3" s="508"/>
      <c r="L3" s="509"/>
      <c r="M3" s="509"/>
      <c r="N3" s="509"/>
      <c r="O3" s="509"/>
      <c r="P3" s="509"/>
      <c r="Q3" s="509"/>
      <c r="R3" s="509"/>
      <c r="S3" s="509"/>
      <c r="T3" s="509"/>
      <c r="AJ3" s="497"/>
      <c r="AK3" s="497"/>
      <c r="AL3" s="497"/>
      <c r="AM3" s="497"/>
      <c r="AN3" s="497"/>
      <c r="AO3" s="497"/>
    </row>
    <row r="4" spans="1:41" s="505" customFormat="1" ht="10.5" customHeight="1" x14ac:dyDescent="0.2">
      <c r="A4" s="504" t="s">
        <v>55</v>
      </c>
      <c r="B4" s="505" t="s">
        <v>56</v>
      </c>
      <c r="D4" s="506"/>
      <c r="E4" s="510"/>
      <c r="F4" s="510"/>
      <c r="G4" s="510"/>
      <c r="H4" s="508"/>
      <c r="I4" s="508"/>
      <c r="J4" s="508"/>
      <c r="K4" s="508"/>
      <c r="L4" s="509"/>
      <c r="M4" s="509"/>
      <c r="N4" s="509"/>
      <c r="O4" s="509"/>
      <c r="P4" s="509"/>
      <c r="Q4" s="509"/>
      <c r="R4" s="509"/>
      <c r="S4" s="509"/>
      <c r="T4" s="509"/>
      <c r="AJ4" s="497"/>
      <c r="AK4" s="497"/>
      <c r="AL4" s="497"/>
      <c r="AM4" s="497"/>
      <c r="AN4" s="497"/>
      <c r="AO4" s="497"/>
    </row>
    <row r="5" spans="1:41" s="505" customFormat="1" ht="10.5" customHeight="1" x14ac:dyDescent="0.2">
      <c r="A5" s="511" t="s">
        <v>57</v>
      </c>
      <c r="D5" s="506"/>
      <c r="E5" s="510"/>
      <c r="F5" s="512"/>
      <c r="G5" s="510"/>
      <c r="H5" s="508"/>
      <c r="I5" s="508"/>
      <c r="J5" s="508"/>
      <c r="K5" s="508"/>
      <c r="L5" s="513"/>
      <c r="M5" s="513"/>
      <c r="N5" s="513"/>
      <c r="O5" s="513"/>
      <c r="P5" s="513"/>
      <c r="Q5" s="513"/>
      <c r="R5" s="513"/>
      <c r="S5" s="513"/>
      <c r="T5" s="509"/>
      <c r="AJ5" s="497"/>
      <c r="AK5" s="497"/>
      <c r="AL5" s="497"/>
      <c r="AM5" s="497"/>
      <c r="AN5" s="497"/>
      <c r="AO5" s="497"/>
    </row>
    <row r="6" spans="1:41" s="505" customFormat="1" ht="10.5" customHeight="1" x14ac:dyDescent="0.2">
      <c r="A6" s="511" t="s">
        <v>58</v>
      </c>
      <c r="D6" s="506"/>
      <c r="E6" s="510"/>
      <c r="F6" s="512"/>
      <c r="G6" s="510"/>
      <c r="H6" s="508"/>
      <c r="I6" s="508"/>
      <c r="J6" s="508"/>
      <c r="K6" s="508"/>
      <c r="L6" s="509"/>
      <c r="M6" s="513"/>
      <c r="N6" s="513"/>
      <c r="O6" s="513"/>
      <c r="P6" s="513"/>
      <c r="Q6" s="513"/>
      <c r="R6" s="513"/>
      <c r="S6" s="513"/>
      <c r="T6" s="513"/>
      <c r="U6" s="513"/>
      <c r="W6" s="59"/>
      <c r="AJ6" s="497"/>
      <c r="AK6" s="497"/>
      <c r="AL6" s="497"/>
      <c r="AM6" s="497"/>
      <c r="AN6" s="497"/>
      <c r="AO6" s="497"/>
    </row>
    <row r="7" spans="1:41" s="518" customFormat="1" x14ac:dyDescent="0.3">
      <c r="A7" s="514"/>
      <c r="B7" s="515"/>
      <c r="C7" s="516"/>
      <c r="D7" s="517"/>
      <c r="H7" s="519"/>
      <c r="I7" s="519"/>
      <c r="J7" s="519"/>
      <c r="K7" s="519"/>
      <c r="L7" s="519"/>
      <c r="M7" s="520"/>
      <c r="N7" s="521"/>
      <c r="O7" s="520"/>
      <c r="P7" s="520"/>
      <c r="Q7" s="520"/>
      <c r="R7" s="520"/>
      <c r="S7" s="520"/>
      <c r="T7" s="520"/>
      <c r="U7" s="520"/>
      <c r="V7" s="521"/>
      <c r="W7" s="522"/>
    </row>
    <row r="8" spans="1:41" s="518" customFormat="1" ht="17.25" customHeight="1" x14ac:dyDescent="0.3">
      <c r="A8" s="514"/>
      <c r="B8" s="515"/>
      <c r="C8" s="516"/>
      <c r="D8" s="517"/>
      <c r="F8" s="523"/>
      <c r="G8" s="523"/>
      <c r="H8" s="524" t="s">
        <v>554</v>
      </c>
      <c r="I8" s="524" t="s">
        <v>555</v>
      </c>
      <c r="J8" s="524" t="s">
        <v>556</v>
      </c>
      <c r="K8" s="524" t="s">
        <v>557</v>
      </c>
      <c r="L8" s="589" t="s">
        <v>73</v>
      </c>
      <c r="M8" s="589"/>
      <c r="N8" s="589"/>
      <c r="O8" s="589"/>
      <c r="P8" s="589" t="s">
        <v>162</v>
      </c>
      <c r="Q8" s="589"/>
      <c r="R8" s="589"/>
      <c r="S8" s="589"/>
      <c r="T8" s="589" t="s">
        <v>79</v>
      </c>
      <c r="U8" s="589"/>
      <c r="V8" s="589"/>
      <c r="W8" s="589"/>
      <c r="X8" s="589" t="s">
        <v>135</v>
      </c>
      <c r="Y8" s="589"/>
      <c r="Z8" s="589"/>
      <c r="AA8" s="589"/>
      <c r="AB8" s="589" t="s">
        <v>138</v>
      </c>
      <c r="AC8" s="589"/>
      <c r="AD8" s="589"/>
      <c r="AE8" s="589"/>
      <c r="AF8" s="589" t="s">
        <v>144</v>
      </c>
      <c r="AG8" s="589"/>
      <c r="AH8" s="589"/>
      <c r="AI8" s="589"/>
      <c r="AJ8" s="589" t="s">
        <v>160</v>
      </c>
      <c r="AK8" s="589"/>
      <c r="AL8" s="590"/>
      <c r="AM8" s="590"/>
      <c r="AN8" s="589" t="s">
        <v>281</v>
      </c>
      <c r="AO8" s="589"/>
    </row>
    <row r="9" spans="1:41" s="518" customFormat="1" x14ac:dyDescent="0.3">
      <c r="A9" s="514"/>
      <c r="B9" s="515"/>
      <c r="C9" s="516"/>
      <c r="D9" s="517"/>
      <c r="E9" s="525"/>
      <c r="F9" s="525"/>
      <c r="G9" s="525"/>
      <c r="H9" s="524" t="s">
        <v>558</v>
      </c>
      <c r="I9" s="524" t="s">
        <v>559</v>
      </c>
      <c r="J9" s="524" t="s">
        <v>560</v>
      </c>
      <c r="K9" s="524" t="s">
        <v>561</v>
      </c>
      <c r="L9" s="589" t="s">
        <v>74</v>
      </c>
      <c r="M9" s="589"/>
      <c r="N9" s="589"/>
      <c r="O9" s="589"/>
      <c r="P9" s="589" t="s">
        <v>562</v>
      </c>
      <c r="Q9" s="589"/>
      <c r="R9" s="589"/>
      <c r="S9" s="589"/>
      <c r="T9" s="589" t="s">
        <v>80</v>
      </c>
      <c r="U9" s="589"/>
      <c r="V9" s="589"/>
      <c r="W9" s="589"/>
      <c r="X9" s="589" t="s">
        <v>563</v>
      </c>
      <c r="Y9" s="589"/>
      <c r="Z9" s="589"/>
      <c r="AA9" s="589"/>
      <c r="AB9" s="589" t="s">
        <v>139</v>
      </c>
      <c r="AC9" s="589"/>
      <c r="AD9" s="589"/>
      <c r="AE9" s="589"/>
      <c r="AF9" s="589" t="s">
        <v>145</v>
      </c>
      <c r="AG9" s="589"/>
      <c r="AH9" s="589"/>
      <c r="AI9" s="589"/>
      <c r="AJ9" s="589" t="s">
        <v>170</v>
      </c>
      <c r="AK9" s="589"/>
      <c r="AL9" s="590"/>
      <c r="AM9" s="590"/>
      <c r="AN9" s="589" t="s">
        <v>293</v>
      </c>
      <c r="AO9" s="589"/>
    </row>
    <row r="10" spans="1:41" s="518" customFormat="1" x14ac:dyDescent="0.3">
      <c r="A10" s="514"/>
      <c r="B10" s="515"/>
      <c r="C10" s="516"/>
      <c r="D10" s="517"/>
      <c r="F10" s="526" t="s">
        <v>564</v>
      </c>
      <c r="G10" s="526" t="s">
        <v>565</v>
      </c>
      <c r="H10" s="527">
        <v>126.11166410000006</v>
      </c>
      <c r="I10" s="527">
        <v>261.23609822999987</v>
      </c>
      <c r="J10" s="527">
        <v>408.42799795000013</v>
      </c>
      <c r="K10" s="527">
        <v>572.41670143999966</v>
      </c>
      <c r="L10" s="527">
        <v>135.76601518000001</v>
      </c>
      <c r="M10" s="527"/>
      <c r="N10" s="527">
        <v>285.66760081000001</v>
      </c>
      <c r="O10" s="527"/>
      <c r="P10" s="527">
        <v>444.89989416999998</v>
      </c>
      <c r="Q10" s="527"/>
      <c r="R10" s="527">
        <v>586.75705686000003</v>
      </c>
      <c r="S10" s="527"/>
      <c r="T10" s="527">
        <v>127.00334221000001</v>
      </c>
      <c r="U10" s="528"/>
      <c r="V10" s="527">
        <v>237.19637672999997</v>
      </c>
      <c r="W10" s="528"/>
      <c r="X10" s="527">
        <v>328.17555827999996</v>
      </c>
      <c r="Y10" s="528"/>
      <c r="Z10" s="527">
        <v>388.53001585999993</v>
      </c>
      <c r="AA10" s="528"/>
      <c r="AB10" s="527">
        <v>74.400399520000008</v>
      </c>
      <c r="AD10" s="527">
        <v>151.87934077</v>
      </c>
      <c r="AF10" s="527">
        <v>237.49846737999997</v>
      </c>
      <c r="AH10" s="527">
        <v>312.77964768999999</v>
      </c>
      <c r="AJ10" s="527">
        <v>69.476338659999996</v>
      </c>
      <c r="AL10" s="527">
        <v>140.98143468000001</v>
      </c>
      <c r="AN10" s="527">
        <v>217.64910997000001</v>
      </c>
    </row>
    <row r="11" spans="1:41" s="518" customFormat="1" x14ac:dyDescent="0.3">
      <c r="A11" s="514"/>
      <c r="B11" s="529"/>
      <c r="C11" s="530"/>
      <c r="D11" s="517"/>
      <c r="F11" s="525" t="s">
        <v>566</v>
      </c>
      <c r="G11" s="531" t="s">
        <v>567</v>
      </c>
      <c r="H11" s="527">
        <v>-8.5292679700000029</v>
      </c>
      <c r="I11" s="527">
        <v>-19.760701979999986</v>
      </c>
      <c r="J11" s="527">
        <v>-26.072432190000008</v>
      </c>
      <c r="K11" s="527">
        <v>-29.274690190000051</v>
      </c>
      <c r="L11" s="527">
        <v>-18.022671649999999</v>
      </c>
      <c r="M11" s="527"/>
      <c r="N11" s="527">
        <v>-27.64717512</v>
      </c>
      <c r="O11" s="527"/>
      <c r="P11" s="527">
        <v>-48.732698269999993</v>
      </c>
      <c r="Q11" s="527"/>
      <c r="R11" s="527">
        <v>-52.259792610000012</v>
      </c>
      <c r="S11" s="527"/>
      <c r="T11" s="527">
        <v>-38.052616200000003</v>
      </c>
      <c r="U11" s="528"/>
      <c r="V11" s="527">
        <v>-39.106151920000002</v>
      </c>
      <c r="W11" s="528"/>
      <c r="X11" s="527">
        <v>-70.505014189999997</v>
      </c>
      <c r="Y11" s="528"/>
      <c r="Z11" s="527">
        <v>-159.14239758000002</v>
      </c>
      <c r="AA11" s="528"/>
      <c r="AB11" s="527">
        <v>-24.13673356</v>
      </c>
      <c r="AD11" s="527">
        <v>-24.589574839999997</v>
      </c>
      <c r="AF11" s="527">
        <v>-33.113401909999993</v>
      </c>
      <c r="AH11" s="527">
        <v>-14.163556280000021</v>
      </c>
      <c r="AJ11" s="527">
        <v>7.297318699999999</v>
      </c>
      <c r="AL11" s="527">
        <v>6.0782169499999803</v>
      </c>
      <c r="AN11" s="527">
        <v>16.67617822999998</v>
      </c>
    </row>
    <row r="12" spans="1:41" s="518" customFormat="1" x14ac:dyDescent="0.3">
      <c r="A12" s="532"/>
      <c r="B12" s="529"/>
      <c r="C12" s="533"/>
      <c r="D12" s="517"/>
      <c r="F12" s="525" t="s">
        <v>568</v>
      </c>
      <c r="G12" s="525" t="s">
        <v>569</v>
      </c>
      <c r="H12" s="527">
        <v>17.365273190000053</v>
      </c>
      <c r="I12" s="527">
        <v>43.839129749999906</v>
      </c>
      <c r="J12" s="527">
        <v>80.488242319999841</v>
      </c>
      <c r="K12" s="527">
        <v>78.381758310000038</v>
      </c>
      <c r="M12" s="527">
        <v>10</v>
      </c>
      <c r="O12" s="527">
        <v>31.696325610000002</v>
      </c>
      <c r="Q12" s="527">
        <v>50.84881919</v>
      </c>
      <c r="S12" s="527">
        <v>45.461936009999995</v>
      </c>
      <c r="U12" s="527">
        <v>-3.5781525699999452</v>
      </c>
      <c r="V12" s="534"/>
      <c r="W12" s="527">
        <v>32.834583329999958</v>
      </c>
      <c r="X12" s="534"/>
      <c r="Y12" s="527">
        <v>21.040451579999896</v>
      </c>
      <c r="Z12" s="534"/>
      <c r="AA12" s="527">
        <v>-69.419685040000005</v>
      </c>
      <c r="AC12" s="527">
        <v>-8.118920840000003</v>
      </c>
      <c r="AE12" s="527">
        <v>4.4781836000000235</v>
      </c>
      <c r="AG12" s="527">
        <v>19.2</v>
      </c>
      <c r="AI12" s="527">
        <v>35.411648829999983</v>
      </c>
      <c r="AK12" s="527">
        <v>9.4</v>
      </c>
      <c r="AM12" s="527">
        <v>24.289098429999978</v>
      </c>
      <c r="AO12" s="527">
        <v>45.031680999999985</v>
      </c>
    </row>
    <row r="13" spans="1:41" s="518" customFormat="1" x14ac:dyDescent="0.3">
      <c r="A13" s="514"/>
      <c r="B13" s="515"/>
      <c r="C13" s="516"/>
      <c r="D13" s="517"/>
      <c r="F13" s="525" t="s">
        <v>570</v>
      </c>
      <c r="G13" s="525" t="s">
        <v>571</v>
      </c>
      <c r="H13" s="471">
        <v>0.801812751265917</v>
      </c>
      <c r="I13" s="471">
        <v>0.78703410392671724</v>
      </c>
      <c r="J13" s="471">
        <v>0.77056300750335305</v>
      </c>
      <c r="K13" s="471">
        <v>0.83266460385011776</v>
      </c>
      <c r="L13" s="471">
        <v>0.82177843721558474</v>
      </c>
      <c r="M13" s="471"/>
      <c r="N13" s="471">
        <v>0.82165238930053197</v>
      </c>
      <c r="O13" s="471"/>
      <c r="P13" s="471">
        <v>0.806129670005447</v>
      </c>
      <c r="Q13" s="471"/>
      <c r="R13" s="471">
        <v>0.87057627397813264</v>
      </c>
      <c r="S13" s="471"/>
      <c r="T13" s="471">
        <v>0.72778838977929916</v>
      </c>
      <c r="U13" s="535"/>
      <c r="V13" s="471">
        <v>0.70911278618435425</v>
      </c>
      <c r="W13" s="535"/>
      <c r="X13" s="471">
        <v>0.73666529949944748</v>
      </c>
      <c r="Y13" s="535"/>
      <c r="Z13" s="471">
        <v>0.80403113938057924</v>
      </c>
      <c r="AA13" s="535"/>
      <c r="AB13" s="471">
        <v>0.90547560143867778</v>
      </c>
      <c r="AD13" s="471">
        <v>0.87570931272936425</v>
      </c>
      <c r="AF13" s="471">
        <v>0.83466618661051739</v>
      </c>
      <c r="AH13" s="471">
        <v>0.88893123855841261</v>
      </c>
      <c r="AJ13" s="471">
        <v>0.97499999999999998</v>
      </c>
      <c r="AL13" s="471">
        <v>1.0096565174421248</v>
      </c>
      <c r="AN13" s="471">
        <v>1.0110567791855873</v>
      </c>
    </row>
    <row r="14" spans="1:41" s="518" customFormat="1" x14ac:dyDescent="0.3">
      <c r="A14" s="514"/>
      <c r="B14" s="515"/>
      <c r="C14" s="516"/>
      <c r="D14" s="517"/>
      <c r="E14" s="525"/>
      <c r="F14" s="525"/>
      <c r="G14" s="525"/>
      <c r="H14" s="536"/>
      <c r="I14" s="536"/>
      <c r="J14" s="536"/>
      <c r="K14" s="536"/>
      <c r="L14" s="519"/>
      <c r="M14" s="520"/>
      <c r="N14" s="520"/>
      <c r="O14" s="520"/>
      <c r="P14" s="520"/>
      <c r="Q14" s="520"/>
      <c r="R14" s="520"/>
      <c r="S14" s="520"/>
      <c r="T14" s="519"/>
    </row>
    <row r="15" spans="1:41" s="518" customFormat="1" x14ac:dyDescent="0.3">
      <c r="A15" s="514"/>
      <c r="B15" s="515"/>
      <c r="C15" s="516"/>
      <c r="D15" s="517"/>
      <c r="E15" s="525"/>
      <c r="F15" s="525"/>
      <c r="G15" s="525"/>
      <c r="H15" s="536"/>
      <c r="I15" s="536"/>
      <c r="J15" s="536"/>
      <c r="K15" s="536"/>
      <c r="L15" s="519"/>
      <c r="M15" s="519"/>
      <c r="N15" s="519"/>
      <c r="O15" s="519"/>
      <c r="P15" s="519"/>
      <c r="Q15" s="519"/>
      <c r="R15" s="519"/>
      <c r="S15" s="519"/>
      <c r="T15" s="519"/>
    </row>
    <row r="16" spans="1:41" s="518" customFormat="1" x14ac:dyDescent="0.3">
      <c r="A16" s="514"/>
      <c r="B16" s="515"/>
      <c r="C16" s="516"/>
      <c r="D16" s="517"/>
      <c r="E16" s="525"/>
      <c r="F16" s="525"/>
      <c r="G16" s="525"/>
      <c r="H16" s="536"/>
      <c r="I16" s="536"/>
      <c r="J16" s="536"/>
      <c r="K16" s="536"/>
      <c r="L16" s="519"/>
      <c r="M16" s="519"/>
      <c r="N16" s="519"/>
      <c r="O16" s="519"/>
      <c r="P16" s="519"/>
      <c r="Q16" s="519"/>
      <c r="R16" s="537"/>
      <c r="S16" s="537"/>
      <c r="T16" s="537"/>
      <c r="U16" s="522"/>
      <c r="V16" s="522"/>
      <c r="W16" s="522"/>
    </row>
    <row r="17" spans="1:41" x14ac:dyDescent="0.3">
      <c r="C17" s="519"/>
      <c r="D17" s="519"/>
      <c r="L17" s="540"/>
      <c r="M17" s="540"/>
      <c r="N17" s="541"/>
      <c r="O17" s="541"/>
      <c r="P17" s="541"/>
      <c r="Q17" s="541"/>
      <c r="R17" s="542"/>
      <c r="S17" s="542"/>
    </row>
    <row r="18" spans="1:41" x14ac:dyDescent="0.3">
      <c r="C18" s="519"/>
      <c r="D18" s="519"/>
      <c r="E18" s="545"/>
      <c r="F18" s="545"/>
      <c r="G18" s="545"/>
    </row>
    <row r="19" spans="1:41" x14ac:dyDescent="0.3">
      <c r="E19" s="545"/>
      <c r="F19" s="545"/>
      <c r="G19" s="545"/>
      <c r="P19" s="542"/>
      <c r="Q19" s="542"/>
      <c r="R19" s="542"/>
      <c r="S19" s="542"/>
      <c r="T19" s="542"/>
    </row>
    <row r="20" spans="1:41" x14ac:dyDescent="0.3">
      <c r="D20" s="519"/>
      <c r="E20" s="545"/>
      <c r="F20" s="545"/>
      <c r="G20" s="545"/>
    </row>
    <row r="21" spans="1:41" x14ac:dyDescent="0.3">
      <c r="D21" s="519"/>
      <c r="E21" s="545"/>
      <c r="F21" s="545"/>
      <c r="G21" s="545"/>
    </row>
    <row r="22" spans="1:41" x14ac:dyDescent="0.3">
      <c r="E22" s="545"/>
      <c r="F22" s="545"/>
      <c r="G22" s="545"/>
    </row>
    <row r="23" spans="1:41" x14ac:dyDescent="0.3">
      <c r="E23" s="545"/>
      <c r="F23" s="545"/>
      <c r="G23" s="545"/>
    </row>
    <row r="24" spans="1:41" x14ac:dyDescent="0.3">
      <c r="E24" s="545"/>
      <c r="F24" s="545"/>
      <c r="G24" s="545"/>
    </row>
    <row r="25" spans="1:41" x14ac:dyDescent="0.3">
      <c r="E25" s="545"/>
      <c r="F25" s="545"/>
      <c r="G25" s="545"/>
    </row>
    <row r="26" spans="1:41" x14ac:dyDescent="0.3">
      <c r="E26" s="545"/>
      <c r="F26" s="545"/>
      <c r="G26" s="545"/>
    </row>
    <row r="27" spans="1:41" x14ac:dyDescent="0.3">
      <c r="E27" s="545"/>
    </row>
    <row r="28" spans="1:41" x14ac:dyDescent="0.3">
      <c r="E28" s="545"/>
      <c r="F28" s="402"/>
      <c r="G28" s="402"/>
    </row>
    <row r="29" spans="1:41" x14ac:dyDescent="0.3">
      <c r="E29" s="545"/>
      <c r="F29" s="545"/>
      <c r="G29" s="545"/>
    </row>
    <row r="30" spans="1:41" x14ac:dyDescent="0.3">
      <c r="E30" s="545"/>
      <c r="F30" s="545"/>
      <c r="G30" s="545"/>
    </row>
    <row r="31" spans="1:41" s="524" customFormat="1" x14ac:dyDescent="0.3">
      <c r="A31" s="519"/>
      <c r="B31" s="538"/>
      <c r="C31" s="538"/>
      <c r="D31" s="538"/>
      <c r="E31" s="545"/>
      <c r="F31" s="545"/>
      <c r="G31" s="545"/>
      <c r="L31" s="543"/>
      <c r="M31" s="543"/>
      <c r="N31" s="543"/>
      <c r="O31" s="543"/>
      <c r="P31" s="543"/>
      <c r="Q31" s="543"/>
      <c r="R31" s="543"/>
      <c r="S31" s="543"/>
      <c r="T31" s="543"/>
      <c r="U31" s="544"/>
      <c r="V31" s="544"/>
      <c r="W31" s="544"/>
      <c r="X31" s="544"/>
      <c r="Y31" s="544"/>
      <c r="AJ31" s="536"/>
      <c r="AK31" s="536"/>
      <c r="AL31" s="536"/>
      <c r="AM31" s="536"/>
      <c r="AN31" s="536"/>
      <c r="AO31" s="536"/>
    </row>
    <row r="32" spans="1:41" s="524" customFormat="1" x14ac:dyDescent="0.3">
      <c r="A32" s="519"/>
      <c r="B32" s="538"/>
      <c r="C32" s="538"/>
      <c r="D32" s="538"/>
      <c r="E32" s="545"/>
      <c r="F32" s="545"/>
      <c r="G32" s="545"/>
      <c r="L32" s="543"/>
      <c r="M32" s="543"/>
      <c r="N32" s="543"/>
      <c r="O32" s="543"/>
      <c r="P32" s="543"/>
      <c r="Q32" s="543"/>
      <c r="R32" s="543"/>
      <c r="S32" s="543"/>
      <c r="T32" s="543"/>
      <c r="U32" s="544"/>
      <c r="V32" s="544"/>
      <c r="W32" s="544"/>
      <c r="X32" s="544"/>
      <c r="Y32" s="544"/>
      <c r="AJ32" s="536"/>
      <c r="AK32" s="536"/>
      <c r="AL32" s="536"/>
      <c r="AM32" s="536"/>
      <c r="AN32" s="536"/>
      <c r="AO32" s="536"/>
    </row>
    <row r="33" spans="1:41" s="524" customFormat="1" x14ac:dyDescent="0.3">
      <c r="A33" s="519"/>
      <c r="B33" s="538"/>
      <c r="C33" s="538"/>
      <c r="D33" s="538"/>
      <c r="E33" s="545"/>
      <c r="F33" s="545"/>
      <c r="G33" s="545"/>
      <c r="L33" s="543"/>
      <c r="M33" s="543"/>
      <c r="N33" s="543"/>
      <c r="O33" s="543"/>
      <c r="P33" s="543"/>
      <c r="Q33" s="543"/>
      <c r="R33" s="543"/>
      <c r="S33" s="543"/>
      <c r="T33" s="543"/>
      <c r="U33" s="544"/>
      <c r="V33" s="544"/>
      <c r="W33" s="544"/>
      <c r="X33" s="544"/>
      <c r="Y33" s="544"/>
      <c r="AJ33" s="536"/>
      <c r="AK33" s="536"/>
      <c r="AL33" s="536"/>
      <c r="AM33" s="536"/>
      <c r="AN33" s="536"/>
      <c r="AO33" s="536"/>
    </row>
    <row r="34" spans="1:41" s="524" customFormat="1" x14ac:dyDescent="0.3">
      <c r="A34" s="519"/>
      <c r="B34" s="538"/>
      <c r="C34" s="538"/>
      <c r="D34" s="538"/>
      <c r="E34" s="545"/>
      <c r="F34" s="545"/>
      <c r="G34" s="545"/>
      <c r="L34" s="543"/>
      <c r="M34" s="543"/>
      <c r="N34" s="543"/>
      <c r="O34" s="543"/>
      <c r="P34" s="543"/>
      <c r="Q34" s="543"/>
      <c r="R34" s="543"/>
      <c r="S34" s="543"/>
      <c r="T34" s="543"/>
      <c r="U34" s="544"/>
      <c r="V34" s="544"/>
      <c r="W34" s="544"/>
      <c r="X34" s="544"/>
      <c r="Y34" s="544"/>
      <c r="AJ34" s="536"/>
      <c r="AK34" s="536"/>
      <c r="AL34" s="536"/>
      <c r="AM34" s="536"/>
      <c r="AN34" s="536"/>
      <c r="AO34" s="536"/>
    </row>
    <row r="35" spans="1:41" s="524" customFormat="1" x14ac:dyDescent="0.3">
      <c r="A35" s="519"/>
      <c r="B35" s="538"/>
      <c r="C35" s="538"/>
      <c r="D35" s="538"/>
      <c r="E35" s="545"/>
      <c r="F35" s="545"/>
      <c r="G35" s="545"/>
      <c r="L35" s="543"/>
      <c r="M35" s="543"/>
      <c r="N35" s="543"/>
      <c r="O35" s="543"/>
      <c r="P35" s="543"/>
      <c r="Q35" s="543"/>
      <c r="R35" s="543"/>
      <c r="S35" s="543"/>
      <c r="T35" s="543"/>
      <c r="U35" s="544"/>
      <c r="V35" s="544"/>
      <c r="W35" s="544"/>
      <c r="X35" s="544"/>
      <c r="Y35" s="544"/>
      <c r="AJ35" s="536"/>
      <c r="AK35" s="536"/>
      <c r="AL35" s="536"/>
      <c r="AM35" s="536"/>
      <c r="AN35" s="536"/>
      <c r="AO35" s="536"/>
    </row>
    <row r="36" spans="1:41" s="524" customFormat="1" x14ac:dyDescent="0.3">
      <c r="A36" s="519"/>
      <c r="B36" s="538"/>
      <c r="C36" s="538"/>
      <c r="D36" s="538"/>
      <c r="E36" s="545"/>
      <c r="F36" s="545"/>
      <c r="G36" s="545"/>
      <c r="L36" s="543"/>
      <c r="M36" s="543"/>
      <c r="N36" s="543"/>
      <c r="O36" s="543"/>
      <c r="P36" s="543"/>
      <c r="Q36" s="543"/>
      <c r="R36" s="543"/>
      <c r="S36" s="543"/>
      <c r="T36" s="543"/>
      <c r="U36" s="544"/>
      <c r="V36" s="544"/>
      <c r="W36" s="544"/>
      <c r="X36" s="544"/>
      <c r="Y36" s="544"/>
      <c r="AJ36" s="536"/>
      <c r="AK36" s="536"/>
      <c r="AL36" s="536"/>
      <c r="AM36" s="536"/>
      <c r="AN36" s="536"/>
      <c r="AO36" s="536"/>
    </row>
    <row r="37" spans="1:41" s="524" customFormat="1" x14ac:dyDescent="0.3">
      <c r="A37" s="519"/>
      <c r="B37" s="538"/>
      <c r="C37" s="538"/>
      <c r="D37" s="538"/>
      <c r="E37" s="545"/>
      <c r="F37" s="545"/>
      <c r="G37" s="545"/>
      <c r="L37" s="543"/>
      <c r="M37" s="543"/>
      <c r="N37" s="543"/>
      <c r="O37" s="543"/>
      <c r="P37" s="543"/>
      <c r="Q37" s="543"/>
      <c r="R37" s="543"/>
      <c r="S37" s="543"/>
      <c r="T37" s="543"/>
      <c r="U37" s="544"/>
      <c r="V37" s="544"/>
      <c r="W37" s="544"/>
      <c r="X37" s="544"/>
      <c r="Y37" s="544"/>
      <c r="AJ37" s="536"/>
      <c r="AK37" s="536"/>
      <c r="AL37" s="536"/>
      <c r="AM37" s="536"/>
      <c r="AN37" s="536"/>
      <c r="AO37" s="536"/>
    </row>
    <row r="38" spans="1:41" s="524" customFormat="1" x14ac:dyDescent="0.3">
      <c r="A38" s="519"/>
      <c r="B38" s="538"/>
      <c r="C38" s="538"/>
      <c r="D38" s="538"/>
      <c r="E38" s="545"/>
      <c r="F38" s="545"/>
      <c r="G38" s="545"/>
      <c r="L38" s="543"/>
      <c r="M38" s="543"/>
      <c r="N38" s="543"/>
      <c r="O38" s="543"/>
      <c r="P38" s="543"/>
      <c r="Q38" s="543"/>
      <c r="R38" s="543"/>
      <c r="S38" s="543"/>
      <c r="T38" s="543"/>
      <c r="U38" s="544"/>
      <c r="V38" s="544"/>
      <c r="W38" s="544"/>
      <c r="X38" s="544"/>
      <c r="Y38" s="544"/>
      <c r="AJ38" s="536"/>
      <c r="AK38" s="536"/>
      <c r="AL38" s="536"/>
      <c r="AM38" s="536"/>
      <c r="AN38" s="536"/>
      <c r="AO38" s="536"/>
    </row>
    <row r="39" spans="1:41" s="524" customFormat="1" x14ac:dyDescent="0.3">
      <c r="A39" s="519"/>
      <c r="B39" s="538"/>
      <c r="C39" s="538"/>
      <c r="D39" s="538"/>
      <c r="E39" s="545"/>
      <c r="F39" s="545"/>
      <c r="G39" s="545"/>
      <c r="L39" s="543"/>
      <c r="M39" s="543"/>
      <c r="N39" s="543"/>
      <c r="O39" s="543"/>
      <c r="P39" s="543"/>
      <c r="Q39" s="543"/>
      <c r="R39" s="543"/>
      <c r="S39" s="543"/>
      <c r="T39" s="543"/>
      <c r="U39" s="544"/>
      <c r="V39" s="544"/>
      <c r="W39" s="544"/>
      <c r="X39" s="544"/>
      <c r="Y39" s="544"/>
      <c r="AJ39" s="536"/>
      <c r="AK39" s="536"/>
      <c r="AL39" s="536"/>
      <c r="AM39" s="536"/>
      <c r="AN39" s="536"/>
      <c r="AO39" s="536"/>
    </row>
    <row r="40" spans="1:41" s="524" customFormat="1" x14ac:dyDescent="0.3">
      <c r="A40" s="519"/>
      <c r="B40" s="538"/>
      <c r="C40" s="538"/>
      <c r="D40" s="538"/>
      <c r="E40" s="545"/>
      <c r="F40" s="545"/>
      <c r="G40" s="545"/>
      <c r="L40" s="543"/>
      <c r="M40" s="543"/>
      <c r="N40" s="543"/>
      <c r="O40" s="543"/>
      <c r="P40" s="543"/>
      <c r="Q40" s="543"/>
      <c r="R40" s="543"/>
      <c r="S40" s="543"/>
      <c r="T40" s="543"/>
      <c r="U40" s="544"/>
      <c r="V40" s="544"/>
      <c r="W40" s="544"/>
      <c r="X40" s="544"/>
      <c r="Y40" s="544"/>
      <c r="AJ40" s="536"/>
      <c r="AK40" s="536"/>
      <c r="AL40" s="536"/>
      <c r="AM40" s="536"/>
      <c r="AN40" s="536"/>
      <c r="AO40" s="536"/>
    </row>
    <row r="41" spans="1:41" s="524" customFormat="1" x14ac:dyDescent="0.3">
      <c r="A41" s="519"/>
      <c r="B41" s="538"/>
      <c r="C41" s="538"/>
      <c r="D41" s="538"/>
      <c r="E41" s="545"/>
      <c r="F41" s="545"/>
      <c r="G41" s="545"/>
      <c r="L41" s="543"/>
      <c r="M41" s="543"/>
      <c r="N41" s="543"/>
      <c r="O41" s="543"/>
      <c r="P41" s="543"/>
      <c r="Q41" s="543"/>
      <c r="R41" s="543"/>
      <c r="S41" s="543"/>
      <c r="T41" s="543"/>
      <c r="U41" s="544"/>
      <c r="V41" s="544"/>
      <c r="W41" s="544"/>
      <c r="X41" s="544"/>
      <c r="Y41" s="544"/>
      <c r="AJ41" s="536"/>
      <c r="AK41" s="536"/>
      <c r="AL41" s="536"/>
      <c r="AM41" s="536"/>
      <c r="AN41" s="536"/>
      <c r="AO41" s="536"/>
    </row>
    <row r="42" spans="1:41" s="524" customFormat="1" x14ac:dyDescent="0.3">
      <c r="A42" s="519"/>
      <c r="B42" s="538"/>
      <c r="C42" s="538"/>
      <c r="D42" s="538"/>
      <c r="E42" s="545"/>
      <c r="F42" s="545"/>
      <c r="G42" s="545"/>
      <c r="L42" s="543"/>
      <c r="M42" s="543"/>
      <c r="N42" s="543"/>
      <c r="O42" s="543"/>
      <c r="P42" s="543"/>
      <c r="Q42" s="543"/>
      <c r="R42" s="543"/>
      <c r="S42" s="543"/>
      <c r="T42" s="543"/>
      <c r="U42" s="544"/>
      <c r="V42" s="544"/>
      <c r="W42" s="544"/>
      <c r="X42" s="544"/>
      <c r="Y42" s="544"/>
      <c r="AJ42" s="536"/>
      <c r="AK42" s="536"/>
      <c r="AL42" s="536"/>
      <c r="AM42" s="536"/>
      <c r="AN42" s="536"/>
      <c r="AO42" s="536"/>
    </row>
    <row r="43" spans="1:41" s="524" customFormat="1" x14ac:dyDescent="0.3">
      <c r="A43" s="519"/>
      <c r="B43" s="538"/>
      <c r="C43" s="538"/>
      <c r="D43" s="538"/>
      <c r="E43" s="545"/>
      <c r="F43" s="545"/>
      <c r="G43" s="545"/>
      <c r="L43" s="543"/>
      <c r="M43" s="543"/>
      <c r="N43" s="543"/>
      <c r="O43" s="543"/>
      <c r="P43" s="543"/>
      <c r="Q43" s="543"/>
      <c r="R43" s="543"/>
      <c r="S43" s="543"/>
      <c r="T43" s="543"/>
      <c r="U43" s="544"/>
      <c r="V43" s="544"/>
      <c r="W43" s="544"/>
      <c r="X43" s="544"/>
      <c r="Y43" s="544"/>
      <c r="AJ43" s="536"/>
      <c r="AK43" s="536"/>
      <c r="AL43" s="536"/>
      <c r="AM43" s="536"/>
      <c r="AN43" s="536"/>
      <c r="AO43" s="536"/>
    </row>
    <row r="44" spans="1:41" s="524" customFormat="1" x14ac:dyDescent="0.3">
      <c r="A44" s="519"/>
      <c r="B44" s="538"/>
      <c r="C44" s="538"/>
      <c r="D44" s="538"/>
      <c r="E44" s="545"/>
      <c r="F44" s="545"/>
      <c r="G44" s="545"/>
      <c r="L44" s="543"/>
      <c r="M44" s="543"/>
      <c r="N44" s="543"/>
      <c r="O44" s="543"/>
      <c r="P44" s="543"/>
      <c r="Q44" s="543"/>
      <c r="R44" s="543"/>
      <c r="S44" s="543"/>
      <c r="T44" s="543"/>
      <c r="U44" s="544"/>
      <c r="V44" s="544"/>
      <c r="W44" s="544"/>
      <c r="X44" s="544"/>
      <c r="Y44" s="544"/>
      <c r="AJ44" s="536"/>
      <c r="AK44" s="536"/>
      <c r="AL44" s="536"/>
      <c r="AM44" s="536"/>
      <c r="AN44" s="536"/>
      <c r="AO44" s="536"/>
    </row>
    <row r="45" spans="1:41" s="524" customFormat="1" x14ac:dyDescent="0.3">
      <c r="A45" s="519"/>
      <c r="B45" s="538"/>
      <c r="C45" s="538"/>
      <c r="D45" s="538"/>
      <c r="E45" s="545"/>
      <c r="F45" s="545"/>
      <c r="G45" s="545"/>
      <c r="L45" s="543"/>
      <c r="M45" s="543"/>
      <c r="N45" s="543"/>
      <c r="O45" s="543"/>
      <c r="P45" s="543"/>
      <c r="Q45" s="543"/>
      <c r="R45" s="543"/>
      <c r="S45" s="543"/>
      <c r="T45" s="543"/>
      <c r="U45" s="544"/>
      <c r="V45" s="544"/>
      <c r="W45" s="544"/>
      <c r="X45" s="544"/>
      <c r="Y45" s="544"/>
      <c r="AJ45" s="536"/>
      <c r="AK45" s="536"/>
      <c r="AL45" s="536"/>
      <c r="AM45" s="536"/>
      <c r="AN45" s="536"/>
      <c r="AO45" s="536"/>
    </row>
    <row r="46" spans="1:41" s="524" customFormat="1" x14ac:dyDescent="0.3">
      <c r="A46" s="519"/>
      <c r="B46" s="538"/>
      <c r="C46" s="538"/>
      <c r="D46" s="538"/>
      <c r="E46" s="545"/>
      <c r="F46" s="545"/>
      <c r="G46" s="545"/>
      <c r="L46" s="543"/>
      <c r="M46" s="543"/>
      <c r="N46" s="543"/>
      <c r="O46" s="543"/>
      <c r="P46" s="543"/>
      <c r="Q46" s="543"/>
      <c r="R46" s="543"/>
      <c r="S46" s="543"/>
      <c r="T46" s="543"/>
      <c r="U46" s="544"/>
      <c r="V46" s="544"/>
      <c r="W46" s="544"/>
      <c r="X46" s="544"/>
      <c r="Y46" s="544"/>
      <c r="AJ46" s="536"/>
      <c r="AK46" s="536"/>
      <c r="AL46" s="536"/>
      <c r="AM46" s="536"/>
      <c r="AN46" s="536"/>
      <c r="AO46" s="536"/>
    </row>
    <row r="47" spans="1:41" x14ac:dyDescent="0.3">
      <c r="E47" s="545"/>
      <c r="F47" s="545"/>
      <c r="G47" s="545"/>
    </row>
    <row r="48" spans="1:41" x14ac:dyDescent="0.3">
      <c r="E48" s="545"/>
      <c r="F48" s="545"/>
      <c r="G48" s="545"/>
    </row>
    <row r="49" spans="1:20" x14ac:dyDescent="0.3">
      <c r="E49" s="545"/>
      <c r="F49" s="545"/>
      <c r="G49" s="545"/>
    </row>
    <row r="54" spans="1:20" s="547" customFormat="1" x14ac:dyDescent="0.3">
      <c r="A54" s="519"/>
      <c r="B54" s="538"/>
      <c r="C54" s="538"/>
      <c r="D54" s="538"/>
      <c r="E54" s="539"/>
      <c r="F54" s="539"/>
      <c r="G54" s="539"/>
      <c r="H54" s="524"/>
      <c r="I54" s="524"/>
      <c r="J54" s="524"/>
      <c r="K54" s="524"/>
      <c r="L54" s="546"/>
      <c r="M54" s="546"/>
      <c r="N54" s="546"/>
      <c r="O54" s="546"/>
      <c r="P54" s="546"/>
      <c r="Q54" s="546"/>
      <c r="R54" s="546"/>
      <c r="S54" s="546"/>
      <c r="T54" s="546"/>
    </row>
    <row r="55" spans="1:20" s="547" customFormat="1" x14ac:dyDescent="0.3">
      <c r="A55" s="519"/>
      <c r="B55" s="538"/>
      <c r="C55" s="538"/>
      <c r="D55" s="538"/>
      <c r="E55" s="539"/>
      <c r="F55" s="539"/>
      <c r="G55" s="539"/>
      <c r="H55" s="524"/>
      <c r="I55" s="524"/>
      <c r="J55" s="524"/>
      <c r="K55" s="524"/>
      <c r="L55" s="546"/>
      <c r="M55" s="546"/>
      <c r="N55" s="546"/>
      <c r="O55" s="546"/>
      <c r="P55" s="546"/>
      <c r="Q55" s="546"/>
      <c r="R55" s="546"/>
      <c r="S55" s="546"/>
      <c r="T55" s="546"/>
    </row>
    <row r="56" spans="1:20" s="547" customFormat="1" x14ac:dyDescent="0.3">
      <c r="A56" s="519"/>
      <c r="B56" s="538"/>
      <c r="C56" s="538"/>
      <c r="D56" s="538"/>
      <c r="E56" s="539"/>
      <c r="F56" s="539"/>
      <c r="G56" s="539"/>
      <c r="H56" s="524"/>
      <c r="I56" s="524"/>
      <c r="J56" s="524"/>
      <c r="K56" s="524"/>
      <c r="L56" s="546"/>
      <c r="M56" s="546"/>
      <c r="N56" s="546"/>
      <c r="O56" s="546"/>
      <c r="P56" s="546"/>
      <c r="Q56" s="546"/>
      <c r="R56" s="546"/>
      <c r="S56" s="546"/>
      <c r="T56" s="546"/>
    </row>
    <row r="57" spans="1:20" s="547" customFormat="1" x14ac:dyDescent="0.3">
      <c r="A57" s="519"/>
      <c r="B57" s="538"/>
      <c r="C57" s="538"/>
      <c r="D57" s="538"/>
      <c r="E57" s="539"/>
      <c r="F57" s="539"/>
      <c r="G57" s="539"/>
      <c r="H57" s="524"/>
      <c r="I57" s="524"/>
      <c r="J57" s="524"/>
      <c r="K57" s="524"/>
      <c r="L57" s="546"/>
      <c r="M57" s="546"/>
      <c r="N57" s="546"/>
      <c r="O57" s="546"/>
      <c r="P57" s="546"/>
      <c r="Q57" s="546"/>
      <c r="R57" s="546"/>
      <c r="S57" s="546"/>
      <c r="T57" s="546"/>
    </row>
    <row r="58" spans="1:20" s="547" customFormat="1" x14ac:dyDescent="0.3">
      <c r="A58" s="519"/>
      <c r="B58" s="538"/>
      <c r="C58" s="538"/>
      <c r="D58" s="538"/>
      <c r="E58" s="539"/>
      <c r="F58" s="539"/>
      <c r="G58" s="539"/>
      <c r="H58" s="524"/>
      <c r="I58" s="524"/>
      <c r="J58" s="524"/>
      <c r="K58" s="524"/>
      <c r="L58" s="546"/>
      <c r="M58" s="546"/>
      <c r="N58" s="546"/>
      <c r="O58" s="546"/>
      <c r="P58" s="546"/>
      <c r="Q58" s="546"/>
      <c r="R58" s="546"/>
      <c r="S58" s="546"/>
      <c r="T58" s="546"/>
    </row>
    <row r="59" spans="1:20" s="547" customFormat="1" x14ac:dyDescent="0.3">
      <c r="A59" s="519"/>
      <c r="B59" s="538"/>
      <c r="C59" s="538"/>
      <c r="D59" s="538"/>
      <c r="E59" s="539"/>
      <c r="F59" s="539"/>
      <c r="G59" s="539"/>
      <c r="H59" s="524"/>
      <c r="I59" s="524"/>
      <c r="J59" s="524"/>
      <c r="K59" s="524"/>
      <c r="L59" s="546"/>
      <c r="M59" s="546"/>
      <c r="N59" s="546"/>
      <c r="O59" s="546"/>
      <c r="P59" s="546"/>
      <c r="Q59" s="546"/>
      <c r="R59" s="546"/>
      <c r="S59" s="546"/>
      <c r="T59" s="546"/>
    </row>
    <row r="60" spans="1:20" s="547" customFormat="1" x14ac:dyDescent="0.3">
      <c r="A60" s="519"/>
      <c r="B60" s="538"/>
      <c r="C60" s="538"/>
      <c r="D60" s="538"/>
      <c r="E60" s="539"/>
      <c r="F60" s="539"/>
      <c r="G60" s="539"/>
      <c r="H60" s="524"/>
      <c r="I60" s="524"/>
      <c r="J60" s="524"/>
      <c r="K60" s="524"/>
      <c r="L60" s="546"/>
      <c r="M60" s="546"/>
      <c r="N60" s="546"/>
      <c r="O60" s="546"/>
      <c r="P60" s="546"/>
      <c r="Q60" s="546"/>
      <c r="R60" s="546"/>
      <c r="S60" s="546"/>
      <c r="T60" s="546"/>
    </row>
    <row r="61" spans="1:20" s="547" customFormat="1" x14ac:dyDescent="0.3">
      <c r="A61" s="519"/>
      <c r="B61" s="538"/>
      <c r="C61" s="538"/>
      <c r="D61" s="538"/>
      <c r="E61" s="539"/>
      <c r="F61" s="539"/>
      <c r="G61" s="539"/>
      <c r="H61" s="524"/>
      <c r="I61" s="524"/>
      <c r="J61" s="524"/>
      <c r="K61" s="524"/>
      <c r="L61" s="546"/>
      <c r="M61" s="546"/>
      <c r="N61" s="546"/>
      <c r="O61" s="546"/>
      <c r="P61" s="546"/>
      <c r="Q61" s="546"/>
      <c r="R61" s="546"/>
      <c r="S61" s="546"/>
      <c r="T61" s="546"/>
    </row>
    <row r="62" spans="1:20" s="547" customFormat="1" x14ac:dyDescent="0.3">
      <c r="A62" s="519"/>
      <c r="B62" s="538"/>
      <c r="C62" s="538"/>
      <c r="D62" s="538"/>
      <c r="E62" s="539"/>
      <c r="F62" s="539"/>
      <c r="G62" s="539"/>
      <c r="H62" s="524"/>
      <c r="I62" s="524"/>
      <c r="J62" s="524"/>
      <c r="K62" s="524"/>
      <c r="L62" s="546"/>
      <c r="M62" s="546"/>
      <c r="N62" s="546"/>
      <c r="O62" s="546"/>
      <c r="P62" s="546"/>
      <c r="Q62" s="546"/>
      <c r="R62" s="546"/>
      <c r="S62" s="546"/>
      <c r="T62" s="546"/>
    </row>
    <row r="63" spans="1:20" s="547" customFormat="1" x14ac:dyDescent="0.3">
      <c r="A63" s="519"/>
      <c r="B63" s="538"/>
      <c r="C63" s="538"/>
      <c r="D63" s="538"/>
      <c r="E63" s="539"/>
      <c r="F63" s="539"/>
      <c r="G63" s="539"/>
      <c r="H63" s="524"/>
      <c r="I63" s="524"/>
      <c r="J63" s="524"/>
      <c r="K63" s="524"/>
      <c r="L63" s="546"/>
      <c r="M63" s="546"/>
      <c r="N63" s="546"/>
      <c r="O63" s="546"/>
      <c r="P63" s="546"/>
      <c r="Q63" s="546"/>
      <c r="R63" s="546"/>
      <c r="S63" s="546"/>
      <c r="T63" s="546"/>
    </row>
    <row r="64" spans="1:20" s="547" customFormat="1" x14ac:dyDescent="0.3">
      <c r="A64" s="519"/>
      <c r="B64" s="538"/>
      <c r="C64" s="538"/>
      <c r="D64" s="538"/>
      <c r="E64" s="539"/>
      <c r="F64" s="539"/>
      <c r="G64" s="539"/>
      <c r="H64" s="524"/>
      <c r="I64" s="524"/>
      <c r="J64" s="524"/>
      <c r="K64" s="524"/>
      <c r="L64" s="546"/>
      <c r="M64" s="546"/>
      <c r="N64" s="546"/>
      <c r="O64" s="546"/>
      <c r="P64" s="546"/>
      <c r="Q64" s="546"/>
      <c r="R64" s="546"/>
      <c r="S64" s="546"/>
      <c r="T64" s="546"/>
    </row>
    <row r="65" spans="1:20" s="547" customFormat="1" x14ac:dyDescent="0.3">
      <c r="A65" s="519"/>
      <c r="B65" s="538"/>
      <c r="C65" s="538"/>
      <c r="D65" s="538"/>
      <c r="E65" s="539"/>
      <c r="F65" s="539"/>
      <c r="G65" s="539"/>
      <c r="H65" s="524"/>
      <c r="I65" s="524"/>
      <c r="J65" s="524"/>
      <c r="K65" s="524"/>
      <c r="L65" s="546"/>
      <c r="M65" s="546"/>
      <c r="N65" s="546"/>
      <c r="O65" s="546"/>
      <c r="P65" s="546"/>
      <c r="Q65" s="546"/>
      <c r="R65" s="546"/>
      <c r="S65" s="546"/>
      <c r="T65" s="546"/>
    </row>
    <row r="66" spans="1:20" s="547" customFormat="1" x14ac:dyDescent="0.3">
      <c r="A66" s="519"/>
      <c r="B66" s="538"/>
      <c r="C66" s="538"/>
      <c r="D66" s="538"/>
      <c r="E66" s="539"/>
      <c r="F66" s="539"/>
      <c r="G66" s="539"/>
      <c r="H66" s="524"/>
      <c r="I66" s="524"/>
      <c r="J66" s="524"/>
      <c r="K66" s="524"/>
      <c r="L66" s="546"/>
      <c r="M66" s="546"/>
      <c r="N66" s="546"/>
      <c r="O66" s="546"/>
      <c r="P66" s="546"/>
      <c r="Q66" s="546"/>
      <c r="R66" s="546"/>
      <c r="S66" s="546"/>
      <c r="T66" s="546"/>
    </row>
    <row r="67" spans="1:20" s="547" customFormat="1" x14ac:dyDescent="0.3">
      <c r="A67" s="519"/>
      <c r="B67" s="538"/>
      <c r="C67" s="538"/>
      <c r="D67" s="538"/>
      <c r="E67" s="539"/>
      <c r="F67" s="539"/>
      <c r="G67" s="539"/>
      <c r="H67" s="524"/>
      <c r="I67" s="524"/>
      <c r="J67" s="524"/>
      <c r="K67" s="524"/>
      <c r="L67" s="546"/>
      <c r="M67" s="546"/>
      <c r="N67" s="546"/>
      <c r="O67" s="546"/>
      <c r="P67" s="546"/>
      <c r="Q67" s="546"/>
      <c r="R67" s="546"/>
      <c r="S67" s="546"/>
      <c r="T67" s="546"/>
    </row>
    <row r="68" spans="1:20" s="547" customFormat="1" x14ac:dyDescent="0.3">
      <c r="A68" s="519"/>
      <c r="B68" s="538"/>
      <c r="C68" s="538"/>
      <c r="D68" s="538"/>
      <c r="E68" s="539"/>
      <c r="F68" s="539"/>
      <c r="G68" s="539"/>
      <c r="H68" s="524"/>
      <c r="I68" s="524"/>
      <c r="J68" s="524"/>
      <c r="K68" s="524"/>
      <c r="L68" s="546"/>
      <c r="M68" s="546"/>
      <c r="N68" s="546"/>
      <c r="O68" s="546"/>
      <c r="P68" s="546"/>
      <c r="Q68" s="546"/>
      <c r="R68" s="546"/>
      <c r="S68" s="546"/>
      <c r="T68" s="546"/>
    </row>
    <row r="69" spans="1:20" s="547" customFormat="1" x14ac:dyDescent="0.3">
      <c r="A69" s="519"/>
      <c r="B69" s="538"/>
      <c r="C69" s="538"/>
      <c r="D69" s="538"/>
      <c r="E69" s="539"/>
      <c r="F69" s="539"/>
      <c r="G69" s="539"/>
      <c r="H69" s="524"/>
      <c r="I69" s="524"/>
      <c r="J69" s="524"/>
      <c r="K69" s="524"/>
      <c r="L69" s="546"/>
      <c r="M69" s="546"/>
      <c r="N69" s="546"/>
      <c r="O69" s="546"/>
      <c r="P69" s="546"/>
      <c r="Q69" s="546"/>
      <c r="R69" s="546"/>
      <c r="S69" s="546"/>
      <c r="T69" s="546"/>
    </row>
    <row r="70" spans="1:20" s="547" customFormat="1" x14ac:dyDescent="0.3">
      <c r="A70" s="519"/>
      <c r="B70" s="538"/>
      <c r="C70" s="538"/>
      <c r="D70" s="538"/>
      <c r="E70" s="539"/>
      <c r="F70" s="539"/>
      <c r="G70" s="539"/>
      <c r="H70" s="524"/>
      <c r="I70" s="524"/>
      <c r="J70" s="524"/>
      <c r="K70" s="524"/>
      <c r="L70" s="546"/>
      <c r="M70" s="546"/>
      <c r="N70" s="546"/>
      <c r="O70" s="546"/>
      <c r="P70" s="546"/>
      <c r="Q70" s="546"/>
      <c r="R70" s="546"/>
      <c r="S70" s="546"/>
      <c r="T70" s="546"/>
    </row>
    <row r="71" spans="1:20" s="547" customFormat="1" x14ac:dyDescent="0.3">
      <c r="A71" s="519"/>
      <c r="B71" s="538"/>
      <c r="C71" s="538"/>
      <c r="D71" s="538"/>
      <c r="E71" s="539"/>
      <c r="F71" s="539"/>
      <c r="G71" s="539"/>
      <c r="H71" s="524"/>
      <c r="I71" s="524"/>
      <c r="J71" s="524"/>
      <c r="K71" s="524"/>
      <c r="L71" s="546"/>
      <c r="M71" s="546"/>
      <c r="N71" s="546"/>
      <c r="O71" s="546"/>
      <c r="P71" s="546"/>
      <c r="Q71" s="546"/>
      <c r="R71" s="546"/>
      <c r="S71" s="546"/>
      <c r="T71" s="546"/>
    </row>
    <row r="72" spans="1:20" s="547" customFormat="1" x14ac:dyDescent="0.3">
      <c r="A72" s="519"/>
      <c r="B72" s="538"/>
      <c r="C72" s="538"/>
      <c r="D72" s="538"/>
      <c r="E72" s="539"/>
      <c r="F72" s="539"/>
      <c r="G72" s="539"/>
      <c r="H72" s="524"/>
      <c r="I72" s="524"/>
      <c r="J72" s="524"/>
      <c r="K72" s="524"/>
      <c r="L72" s="546"/>
      <c r="M72" s="546"/>
      <c r="N72" s="546"/>
      <c r="O72" s="546"/>
      <c r="P72" s="546"/>
      <c r="Q72" s="546"/>
      <c r="R72" s="546"/>
      <c r="S72" s="546"/>
      <c r="T72" s="546"/>
    </row>
    <row r="73" spans="1:20" s="547" customFormat="1" x14ac:dyDescent="0.3">
      <c r="A73" s="519"/>
      <c r="B73" s="538"/>
      <c r="C73" s="538"/>
      <c r="D73" s="538"/>
      <c r="E73" s="539"/>
      <c r="F73" s="539"/>
      <c r="G73" s="539"/>
      <c r="H73" s="524"/>
      <c r="I73" s="524"/>
      <c r="J73" s="524"/>
      <c r="K73" s="524"/>
      <c r="L73" s="546"/>
      <c r="M73" s="546"/>
      <c r="N73" s="546"/>
      <c r="O73" s="546"/>
      <c r="P73" s="546"/>
      <c r="Q73" s="546"/>
      <c r="R73" s="546"/>
      <c r="S73" s="546"/>
      <c r="T73" s="546"/>
    </row>
    <row r="74" spans="1:20" s="547" customFormat="1" x14ac:dyDescent="0.3">
      <c r="A74" s="519"/>
      <c r="B74" s="538"/>
      <c r="C74" s="538"/>
      <c r="D74" s="538"/>
      <c r="E74" s="539"/>
      <c r="F74" s="539"/>
      <c r="G74" s="539"/>
      <c r="H74" s="524"/>
      <c r="I74" s="524"/>
      <c r="J74" s="524"/>
      <c r="K74" s="524"/>
      <c r="L74" s="546"/>
      <c r="M74" s="546"/>
      <c r="N74" s="546"/>
      <c r="O74" s="546"/>
      <c r="P74" s="546"/>
      <c r="Q74" s="546"/>
      <c r="R74" s="546"/>
      <c r="S74" s="546"/>
      <c r="T74" s="546"/>
    </row>
    <row r="75" spans="1:20" s="547" customFormat="1" x14ac:dyDescent="0.3">
      <c r="A75" s="519"/>
      <c r="B75" s="538"/>
      <c r="C75" s="538"/>
      <c r="D75" s="538"/>
      <c r="E75" s="539"/>
      <c r="F75" s="539"/>
      <c r="G75" s="539"/>
      <c r="H75" s="524"/>
      <c r="I75" s="524"/>
      <c r="J75" s="524"/>
      <c r="K75" s="524"/>
      <c r="L75" s="546"/>
      <c r="M75" s="546"/>
      <c r="N75" s="546"/>
      <c r="O75" s="546"/>
      <c r="P75" s="546"/>
      <c r="Q75" s="546"/>
      <c r="R75" s="546"/>
      <c r="S75" s="546"/>
      <c r="T75" s="546"/>
    </row>
    <row r="76" spans="1:20" s="547" customFormat="1" x14ac:dyDescent="0.3">
      <c r="A76" s="519"/>
      <c r="B76" s="538"/>
      <c r="C76" s="538"/>
      <c r="D76" s="538"/>
      <c r="E76" s="539"/>
      <c r="F76" s="539"/>
      <c r="G76" s="539"/>
      <c r="H76" s="524"/>
      <c r="I76" s="524"/>
      <c r="J76" s="524"/>
      <c r="K76" s="524"/>
      <c r="L76" s="546"/>
      <c r="M76" s="546"/>
      <c r="N76" s="546"/>
      <c r="O76" s="546"/>
      <c r="P76" s="546"/>
      <c r="Q76" s="546"/>
      <c r="R76" s="546"/>
      <c r="S76" s="546"/>
      <c r="T76" s="546"/>
    </row>
    <row r="77" spans="1:20" s="547" customFormat="1" x14ac:dyDescent="0.3">
      <c r="A77" s="519"/>
      <c r="B77" s="538"/>
      <c r="C77" s="538"/>
      <c r="D77" s="538"/>
      <c r="E77" s="539"/>
      <c r="F77" s="539"/>
      <c r="G77" s="539"/>
      <c r="H77" s="524"/>
      <c r="I77" s="524"/>
      <c r="J77" s="524"/>
      <c r="K77" s="524"/>
      <c r="L77" s="546"/>
      <c r="M77" s="546"/>
      <c r="N77" s="546"/>
      <c r="O77" s="546"/>
      <c r="P77" s="546"/>
      <c r="Q77" s="546"/>
      <c r="R77" s="546"/>
      <c r="S77" s="546"/>
      <c r="T77" s="546"/>
    </row>
    <row r="78" spans="1:20" s="547" customFormat="1" x14ac:dyDescent="0.3">
      <c r="A78" s="519"/>
      <c r="B78" s="538"/>
      <c r="C78" s="538"/>
      <c r="D78" s="538"/>
      <c r="E78" s="539"/>
      <c r="F78" s="539"/>
      <c r="G78" s="539"/>
      <c r="H78" s="524"/>
      <c r="I78" s="524"/>
      <c r="J78" s="524"/>
      <c r="K78" s="524"/>
      <c r="L78" s="546"/>
      <c r="M78" s="546"/>
      <c r="N78" s="546"/>
      <c r="O78" s="546"/>
      <c r="P78" s="546"/>
      <c r="Q78" s="546"/>
      <c r="R78" s="546"/>
      <c r="S78" s="546"/>
      <c r="T78" s="546"/>
    </row>
    <row r="79" spans="1:20" s="547" customFormat="1" x14ac:dyDescent="0.3">
      <c r="A79" s="519"/>
      <c r="B79" s="538"/>
      <c r="C79" s="538"/>
      <c r="D79" s="538"/>
      <c r="E79" s="539"/>
      <c r="F79" s="539"/>
      <c r="G79" s="539"/>
      <c r="H79" s="524"/>
      <c r="I79" s="524"/>
      <c r="J79" s="524"/>
      <c r="K79" s="524"/>
      <c r="L79" s="546"/>
      <c r="M79" s="546"/>
      <c r="N79" s="546"/>
      <c r="O79" s="546"/>
      <c r="P79" s="546"/>
      <c r="Q79" s="546"/>
      <c r="R79" s="546"/>
      <c r="S79" s="546"/>
      <c r="T79" s="546"/>
    </row>
    <row r="80" spans="1:20" s="547" customFormat="1" x14ac:dyDescent="0.3">
      <c r="A80" s="519"/>
      <c r="B80" s="538"/>
      <c r="C80" s="538"/>
      <c r="D80" s="538"/>
      <c r="E80" s="539"/>
      <c r="F80" s="539"/>
      <c r="G80" s="539"/>
      <c r="H80" s="524"/>
      <c r="I80" s="524"/>
      <c r="J80" s="524"/>
      <c r="K80" s="524"/>
      <c r="L80" s="546"/>
      <c r="M80" s="546"/>
      <c r="N80" s="546"/>
      <c r="O80" s="546"/>
      <c r="P80" s="546"/>
      <c r="Q80" s="546"/>
      <c r="R80" s="546"/>
      <c r="S80" s="546"/>
      <c r="T80" s="546"/>
    </row>
    <row r="81" spans="1:20" s="547" customFormat="1" x14ac:dyDescent="0.3">
      <c r="A81" s="519"/>
      <c r="B81" s="538"/>
      <c r="C81" s="538"/>
      <c r="D81" s="538"/>
      <c r="E81" s="539"/>
      <c r="F81" s="539"/>
      <c r="G81" s="539"/>
      <c r="H81" s="524"/>
      <c r="I81" s="524"/>
      <c r="J81" s="524"/>
      <c r="K81" s="524"/>
      <c r="L81" s="546"/>
      <c r="M81" s="546"/>
      <c r="N81" s="546"/>
      <c r="O81" s="546"/>
      <c r="P81" s="546"/>
      <c r="Q81" s="546"/>
      <c r="R81" s="546"/>
      <c r="S81" s="546"/>
      <c r="T81" s="546"/>
    </row>
    <row r="82" spans="1:20" s="547" customFormat="1" x14ac:dyDescent="0.3">
      <c r="A82" s="519"/>
      <c r="B82" s="538"/>
      <c r="C82" s="538"/>
      <c r="D82" s="538"/>
      <c r="E82" s="539"/>
      <c r="F82" s="539"/>
      <c r="G82" s="539"/>
      <c r="H82" s="524"/>
      <c r="I82" s="524"/>
      <c r="J82" s="524"/>
      <c r="K82" s="524"/>
      <c r="L82" s="546"/>
      <c r="M82" s="546"/>
      <c r="N82" s="546"/>
      <c r="O82" s="546"/>
      <c r="P82" s="546"/>
      <c r="Q82" s="546"/>
      <c r="R82" s="546"/>
      <c r="S82" s="546"/>
      <c r="T82" s="546"/>
    </row>
    <row r="83" spans="1:20" s="547" customFormat="1" x14ac:dyDescent="0.3">
      <c r="A83" s="519"/>
      <c r="B83" s="538"/>
      <c r="C83" s="538"/>
      <c r="D83" s="538"/>
      <c r="E83" s="539"/>
      <c r="F83" s="539"/>
      <c r="G83" s="539"/>
      <c r="H83" s="524"/>
      <c r="I83" s="524"/>
      <c r="J83" s="524"/>
      <c r="K83" s="524"/>
      <c r="L83" s="546"/>
      <c r="M83" s="546"/>
      <c r="N83" s="546"/>
      <c r="O83" s="546"/>
      <c r="P83" s="546"/>
      <c r="Q83" s="546"/>
      <c r="R83" s="546"/>
      <c r="S83" s="546"/>
      <c r="T83" s="546"/>
    </row>
    <row r="84" spans="1:20" s="547" customFormat="1" x14ac:dyDescent="0.3">
      <c r="A84" s="519"/>
      <c r="B84" s="538"/>
      <c r="C84" s="538"/>
      <c r="D84" s="538"/>
      <c r="E84" s="539"/>
      <c r="F84" s="539"/>
      <c r="G84" s="539"/>
      <c r="H84" s="524"/>
      <c r="I84" s="524"/>
      <c r="J84" s="524"/>
      <c r="K84" s="524"/>
      <c r="L84" s="546"/>
      <c r="M84" s="546"/>
      <c r="N84" s="546"/>
      <c r="O84" s="546"/>
      <c r="P84" s="546"/>
      <c r="Q84" s="546"/>
      <c r="R84" s="546"/>
      <c r="S84" s="546"/>
      <c r="T84" s="546"/>
    </row>
    <row r="85" spans="1:20" s="547" customFormat="1" x14ac:dyDescent="0.3">
      <c r="A85" s="519"/>
      <c r="B85" s="538"/>
      <c r="C85" s="538"/>
      <c r="D85" s="538"/>
      <c r="E85" s="539"/>
      <c r="F85" s="539"/>
      <c r="G85" s="539"/>
      <c r="H85" s="524"/>
      <c r="I85" s="524"/>
      <c r="J85" s="524"/>
      <c r="K85" s="524"/>
      <c r="L85" s="546"/>
      <c r="M85" s="546"/>
      <c r="N85" s="546"/>
      <c r="O85" s="546"/>
      <c r="P85" s="546"/>
      <c r="Q85" s="546"/>
      <c r="R85" s="546"/>
      <c r="S85" s="546"/>
      <c r="T85" s="546"/>
    </row>
    <row r="86" spans="1:20" s="547" customFormat="1" x14ac:dyDescent="0.3">
      <c r="A86" s="519"/>
      <c r="B86" s="538"/>
      <c r="C86" s="538"/>
      <c r="D86" s="538"/>
      <c r="E86" s="539"/>
      <c r="F86" s="539"/>
      <c r="G86" s="539"/>
      <c r="H86" s="524"/>
      <c r="I86" s="524"/>
      <c r="J86" s="524"/>
      <c r="K86" s="524"/>
      <c r="L86" s="546"/>
      <c r="M86" s="546"/>
      <c r="N86" s="546"/>
      <c r="O86" s="546"/>
      <c r="P86" s="546"/>
      <c r="Q86" s="546"/>
      <c r="R86" s="546"/>
      <c r="S86" s="546"/>
      <c r="T86" s="546"/>
    </row>
    <row r="87" spans="1:20" s="547" customFormat="1" x14ac:dyDescent="0.3">
      <c r="A87" s="519"/>
      <c r="B87" s="538"/>
      <c r="C87" s="538"/>
      <c r="D87" s="538"/>
      <c r="E87" s="539"/>
      <c r="F87" s="539"/>
      <c r="G87" s="539"/>
      <c r="H87" s="524"/>
      <c r="I87" s="524"/>
      <c r="J87" s="524"/>
      <c r="K87" s="524"/>
      <c r="L87" s="546"/>
      <c r="M87" s="546"/>
      <c r="N87" s="546"/>
      <c r="O87" s="546"/>
      <c r="P87" s="546"/>
      <c r="Q87" s="546"/>
      <c r="R87" s="546"/>
      <c r="S87" s="546"/>
      <c r="T87" s="546"/>
    </row>
    <row r="88" spans="1:20" s="547" customFormat="1" x14ac:dyDescent="0.3">
      <c r="A88" s="519"/>
      <c r="B88" s="538"/>
      <c r="C88" s="538"/>
      <c r="D88" s="538"/>
      <c r="E88" s="539"/>
      <c r="F88" s="539"/>
      <c r="G88" s="539"/>
      <c r="H88" s="524"/>
      <c r="I88" s="524"/>
      <c r="J88" s="524"/>
      <c r="K88" s="524"/>
      <c r="L88" s="546"/>
      <c r="M88" s="546"/>
      <c r="N88" s="546"/>
      <c r="O88" s="546"/>
      <c r="P88" s="546"/>
      <c r="Q88" s="546"/>
      <c r="R88" s="546"/>
      <c r="S88" s="546"/>
      <c r="T88" s="546"/>
    </row>
    <row r="89" spans="1:20" s="547" customFormat="1" x14ac:dyDescent="0.3">
      <c r="A89" s="519"/>
      <c r="B89" s="538"/>
      <c r="C89" s="538"/>
      <c r="D89" s="538"/>
      <c r="E89" s="539"/>
      <c r="F89" s="539"/>
      <c r="G89" s="539"/>
      <c r="H89" s="524"/>
      <c r="I89" s="524"/>
      <c r="J89" s="524"/>
      <c r="K89" s="524"/>
      <c r="L89" s="546"/>
      <c r="M89" s="546"/>
      <c r="N89" s="546"/>
      <c r="O89" s="546"/>
      <c r="P89" s="546"/>
      <c r="Q89" s="546"/>
      <c r="R89" s="546"/>
      <c r="S89" s="546"/>
      <c r="T89" s="546"/>
    </row>
    <row r="90" spans="1:20" s="547" customFormat="1" x14ac:dyDescent="0.3">
      <c r="A90" s="519"/>
      <c r="B90" s="538"/>
      <c r="C90" s="538"/>
      <c r="D90" s="538"/>
      <c r="E90" s="539"/>
      <c r="F90" s="539"/>
      <c r="G90" s="539"/>
      <c r="H90" s="524"/>
      <c r="I90" s="524"/>
      <c r="J90" s="524"/>
      <c r="K90" s="524"/>
      <c r="L90" s="546"/>
      <c r="M90" s="546"/>
      <c r="N90" s="546"/>
      <c r="O90" s="546"/>
      <c r="P90" s="546"/>
      <c r="Q90" s="546"/>
      <c r="R90" s="546"/>
      <c r="S90" s="546"/>
      <c r="T90" s="546"/>
    </row>
    <row r="91" spans="1:20" s="547" customFormat="1" x14ac:dyDescent="0.3">
      <c r="A91" s="519"/>
      <c r="B91" s="538"/>
      <c r="C91" s="538"/>
      <c r="D91" s="538"/>
      <c r="E91" s="539"/>
      <c r="F91" s="539"/>
      <c r="G91" s="539"/>
      <c r="H91" s="524"/>
      <c r="I91" s="524"/>
      <c r="J91" s="524"/>
      <c r="K91" s="524"/>
      <c r="L91" s="546"/>
      <c r="M91" s="546"/>
      <c r="N91" s="546"/>
      <c r="O91" s="546"/>
      <c r="P91" s="546"/>
      <c r="Q91" s="546"/>
      <c r="R91" s="546"/>
      <c r="S91" s="546"/>
      <c r="T91" s="546"/>
    </row>
    <row r="92" spans="1:20" s="547" customFormat="1" x14ac:dyDescent="0.3">
      <c r="A92" s="519"/>
      <c r="B92" s="538"/>
      <c r="C92" s="538"/>
      <c r="D92" s="538"/>
      <c r="E92" s="539"/>
      <c r="F92" s="539"/>
      <c r="G92" s="539"/>
      <c r="H92" s="524"/>
      <c r="I92" s="524"/>
      <c r="J92" s="524"/>
      <c r="K92" s="524"/>
      <c r="L92" s="546"/>
      <c r="M92" s="546"/>
      <c r="N92" s="546"/>
      <c r="O92" s="546"/>
      <c r="P92" s="546"/>
      <c r="Q92" s="546"/>
      <c r="R92" s="546"/>
      <c r="S92" s="546"/>
      <c r="T92" s="546"/>
    </row>
    <row r="93" spans="1:20" s="547" customFormat="1" x14ac:dyDescent="0.3">
      <c r="A93" s="519"/>
      <c r="B93" s="538"/>
      <c r="C93" s="538"/>
      <c r="D93" s="538"/>
      <c r="E93" s="539"/>
      <c r="F93" s="539"/>
      <c r="G93" s="539"/>
      <c r="H93" s="524"/>
      <c r="I93" s="524"/>
      <c r="J93" s="524"/>
      <c r="K93" s="524"/>
      <c r="L93" s="546"/>
      <c r="M93" s="546"/>
      <c r="N93" s="546"/>
      <c r="O93" s="546"/>
      <c r="P93" s="546"/>
      <c r="Q93" s="546"/>
      <c r="R93" s="546"/>
      <c r="S93" s="546"/>
      <c r="T93" s="546"/>
    </row>
    <row r="94" spans="1:20" s="547" customFormat="1" x14ac:dyDescent="0.3">
      <c r="A94" s="519"/>
      <c r="B94" s="538"/>
      <c r="C94" s="538"/>
      <c r="D94" s="538"/>
      <c r="E94" s="539"/>
      <c r="F94" s="539"/>
      <c r="G94" s="539"/>
      <c r="H94" s="524"/>
      <c r="I94" s="524"/>
      <c r="J94" s="524"/>
      <c r="K94" s="524"/>
      <c r="L94" s="546"/>
      <c r="M94" s="546"/>
      <c r="N94" s="546"/>
      <c r="O94" s="546"/>
      <c r="P94" s="546"/>
      <c r="Q94" s="546"/>
      <c r="R94" s="546"/>
      <c r="S94" s="546"/>
      <c r="T94" s="546"/>
    </row>
    <row r="95" spans="1:20" s="547" customFormat="1" x14ac:dyDescent="0.3">
      <c r="A95" s="519"/>
      <c r="B95" s="538"/>
      <c r="C95" s="538"/>
      <c r="D95" s="538"/>
      <c r="E95" s="539"/>
      <c r="F95" s="539"/>
      <c r="G95" s="539"/>
      <c r="H95" s="524"/>
      <c r="I95" s="524"/>
      <c r="J95" s="524"/>
      <c r="K95" s="524"/>
      <c r="L95" s="546"/>
      <c r="M95" s="546"/>
      <c r="N95" s="546"/>
      <c r="O95" s="546"/>
      <c r="P95" s="546"/>
      <c r="Q95" s="546"/>
      <c r="R95" s="546"/>
      <c r="S95" s="546"/>
      <c r="T95" s="546"/>
    </row>
    <row r="96" spans="1:20" s="547" customFormat="1" x14ac:dyDescent="0.3">
      <c r="A96" s="519"/>
      <c r="B96" s="538"/>
      <c r="C96" s="538"/>
      <c r="D96" s="538"/>
      <c r="E96" s="539"/>
      <c r="F96" s="539"/>
      <c r="G96" s="539"/>
      <c r="H96" s="524"/>
      <c r="I96" s="524"/>
      <c r="J96" s="524"/>
      <c r="K96" s="524"/>
      <c r="L96" s="546"/>
      <c r="M96" s="546"/>
      <c r="N96" s="546"/>
      <c r="O96" s="546"/>
      <c r="P96" s="546"/>
      <c r="Q96" s="546"/>
      <c r="R96" s="546"/>
      <c r="S96" s="546"/>
      <c r="T96" s="546"/>
    </row>
    <row r="97" spans="1:20" s="547" customFormat="1" x14ac:dyDescent="0.3">
      <c r="A97" s="519"/>
      <c r="B97" s="538"/>
      <c r="C97" s="538"/>
      <c r="D97" s="538"/>
      <c r="E97" s="539"/>
      <c r="F97" s="539"/>
      <c r="G97" s="539"/>
      <c r="H97" s="524"/>
      <c r="I97" s="524"/>
      <c r="J97" s="524"/>
      <c r="K97" s="524"/>
      <c r="L97" s="546"/>
      <c r="M97" s="546"/>
      <c r="N97" s="546"/>
      <c r="O97" s="546"/>
      <c r="P97" s="546"/>
      <c r="Q97" s="546"/>
      <c r="R97" s="546"/>
      <c r="S97" s="546"/>
      <c r="T97" s="546"/>
    </row>
    <row r="98" spans="1:20" s="547" customFormat="1" x14ac:dyDescent="0.3">
      <c r="A98" s="519"/>
      <c r="B98" s="538"/>
      <c r="C98" s="538"/>
      <c r="D98" s="538"/>
      <c r="E98" s="539"/>
      <c r="F98" s="539"/>
      <c r="G98" s="539"/>
      <c r="H98" s="524"/>
      <c r="I98" s="524"/>
      <c r="J98" s="524"/>
      <c r="K98" s="524"/>
      <c r="L98" s="546"/>
      <c r="M98" s="546"/>
      <c r="N98" s="546"/>
      <c r="O98" s="546"/>
      <c r="P98" s="546"/>
      <c r="Q98" s="546"/>
      <c r="R98" s="546"/>
      <c r="S98" s="546"/>
      <c r="T98" s="546"/>
    </row>
    <row r="99" spans="1:20" s="547" customFormat="1" x14ac:dyDescent="0.3">
      <c r="A99" s="519"/>
      <c r="B99" s="538"/>
      <c r="C99" s="538"/>
      <c r="D99" s="538"/>
      <c r="E99" s="539"/>
      <c r="F99" s="539"/>
      <c r="G99" s="539"/>
      <c r="H99" s="524"/>
      <c r="I99" s="524"/>
      <c r="J99" s="524"/>
      <c r="K99" s="524"/>
      <c r="L99" s="546"/>
      <c r="M99" s="546"/>
      <c r="N99" s="546"/>
      <c r="O99" s="546"/>
      <c r="P99" s="546"/>
      <c r="Q99" s="546"/>
      <c r="R99" s="546"/>
      <c r="S99" s="546"/>
      <c r="T99" s="546"/>
    </row>
    <row r="100" spans="1:20" s="547" customFormat="1" x14ac:dyDescent="0.3">
      <c r="A100" s="519"/>
      <c r="B100" s="538"/>
      <c r="C100" s="538"/>
      <c r="D100" s="538"/>
      <c r="E100" s="539"/>
      <c r="F100" s="539"/>
      <c r="G100" s="539"/>
      <c r="H100" s="524"/>
      <c r="I100" s="524"/>
      <c r="J100" s="524"/>
      <c r="K100" s="524"/>
      <c r="L100" s="546"/>
      <c r="M100" s="546"/>
      <c r="N100" s="546"/>
      <c r="O100" s="546"/>
      <c r="P100" s="546"/>
      <c r="Q100" s="546"/>
      <c r="R100" s="546"/>
      <c r="S100" s="546"/>
      <c r="T100" s="546"/>
    </row>
    <row r="101" spans="1:20" s="547" customFormat="1" x14ac:dyDescent="0.3">
      <c r="A101" s="519"/>
      <c r="B101" s="538"/>
      <c r="C101" s="538"/>
      <c r="D101" s="538"/>
      <c r="E101" s="539"/>
      <c r="F101" s="539"/>
      <c r="G101" s="539"/>
      <c r="H101" s="524"/>
      <c r="I101" s="524"/>
      <c r="J101" s="524"/>
      <c r="K101" s="524"/>
      <c r="L101" s="546"/>
      <c r="M101" s="546"/>
      <c r="N101" s="546"/>
      <c r="O101" s="546"/>
      <c r="P101" s="546"/>
      <c r="Q101" s="546"/>
      <c r="R101" s="546"/>
      <c r="S101" s="546"/>
      <c r="T101" s="546"/>
    </row>
    <row r="102" spans="1:20" s="547" customFormat="1" x14ac:dyDescent="0.3">
      <c r="A102" s="519"/>
      <c r="B102" s="538"/>
      <c r="C102" s="538"/>
      <c r="D102" s="538"/>
      <c r="E102" s="539"/>
      <c r="F102" s="539"/>
      <c r="G102" s="539"/>
      <c r="H102" s="524"/>
      <c r="I102" s="524"/>
      <c r="J102" s="524"/>
      <c r="K102" s="524"/>
      <c r="L102" s="546"/>
      <c r="M102" s="546"/>
      <c r="N102" s="546"/>
      <c r="O102" s="546"/>
      <c r="P102" s="546"/>
      <c r="Q102" s="546"/>
      <c r="R102" s="546"/>
      <c r="S102" s="546"/>
      <c r="T102" s="546"/>
    </row>
    <row r="103" spans="1:20" s="547" customFormat="1" x14ac:dyDescent="0.3">
      <c r="A103" s="519"/>
      <c r="B103" s="538"/>
      <c r="C103" s="538"/>
      <c r="D103" s="538"/>
      <c r="E103" s="539"/>
      <c r="F103" s="539"/>
      <c r="G103" s="539"/>
      <c r="H103" s="524"/>
      <c r="I103" s="524"/>
      <c r="J103" s="524"/>
      <c r="K103" s="524"/>
      <c r="L103" s="546"/>
      <c r="M103" s="546"/>
      <c r="N103" s="546"/>
      <c r="O103" s="546"/>
      <c r="P103" s="546"/>
      <c r="Q103" s="546"/>
      <c r="R103" s="546"/>
      <c r="S103" s="546"/>
      <c r="T103" s="546"/>
    </row>
    <row r="104" spans="1:20" s="547" customFormat="1" x14ac:dyDescent="0.3">
      <c r="A104" s="519"/>
      <c r="B104" s="538"/>
      <c r="C104" s="538"/>
      <c r="D104" s="538"/>
      <c r="E104" s="539"/>
      <c r="F104" s="539"/>
      <c r="G104" s="539"/>
      <c r="H104" s="524"/>
      <c r="I104" s="524"/>
      <c r="J104" s="524"/>
      <c r="K104" s="524"/>
      <c r="L104" s="546"/>
      <c r="M104" s="546"/>
      <c r="N104" s="546"/>
      <c r="O104" s="546"/>
      <c r="P104" s="546"/>
      <c r="Q104" s="546"/>
      <c r="R104" s="546"/>
      <c r="S104" s="546"/>
      <c r="T104" s="546"/>
    </row>
    <row r="105" spans="1:20" s="547" customFormat="1" x14ac:dyDescent="0.3">
      <c r="A105" s="519"/>
      <c r="B105" s="538"/>
      <c r="C105" s="538"/>
      <c r="D105" s="538"/>
      <c r="E105" s="539"/>
      <c r="F105" s="539"/>
      <c r="G105" s="539"/>
      <c r="H105" s="524"/>
      <c r="I105" s="524"/>
      <c r="J105" s="524"/>
      <c r="K105" s="524"/>
      <c r="L105" s="546"/>
      <c r="M105" s="546"/>
      <c r="N105" s="546"/>
      <c r="O105" s="546"/>
      <c r="P105" s="546"/>
      <c r="Q105" s="546"/>
      <c r="R105" s="546"/>
      <c r="S105" s="546"/>
      <c r="T105" s="546"/>
    </row>
    <row r="106" spans="1:20" s="547" customFormat="1" x14ac:dyDescent="0.3">
      <c r="A106" s="519"/>
      <c r="B106" s="538"/>
      <c r="C106" s="538"/>
      <c r="D106" s="538"/>
      <c r="E106" s="539"/>
      <c r="F106" s="539"/>
      <c r="G106" s="539"/>
      <c r="H106" s="524"/>
      <c r="I106" s="524"/>
      <c r="J106" s="524"/>
      <c r="K106" s="524"/>
      <c r="L106" s="546"/>
      <c r="M106" s="546"/>
      <c r="N106" s="546"/>
      <c r="O106" s="546"/>
      <c r="P106" s="546"/>
      <c r="Q106" s="546"/>
      <c r="R106" s="546"/>
      <c r="S106" s="546"/>
      <c r="T106" s="546"/>
    </row>
    <row r="107" spans="1:20" s="547" customFormat="1" x14ac:dyDescent="0.3">
      <c r="A107" s="519"/>
      <c r="B107" s="538"/>
      <c r="C107" s="538"/>
      <c r="D107" s="538"/>
      <c r="E107" s="539"/>
      <c r="F107" s="539"/>
      <c r="G107" s="539"/>
      <c r="H107" s="524"/>
      <c r="I107" s="524"/>
      <c r="J107" s="524"/>
      <c r="K107" s="524"/>
      <c r="L107" s="546"/>
      <c r="M107" s="546"/>
      <c r="N107" s="546"/>
      <c r="O107" s="546"/>
      <c r="P107" s="546"/>
      <c r="Q107" s="546"/>
      <c r="R107" s="546"/>
      <c r="S107" s="546"/>
      <c r="T107" s="546"/>
    </row>
    <row r="108" spans="1:20" s="547" customFormat="1" x14ac:dyDescent="0.3">
      <c r="A108" s="519"/>
      <c r="B108" s="538"/>
      <c r="C108" s="538"/>
      <c r="D108" s="538"/>
      <c r="E108" s="539"/>
      <c r="F108" s="539"/>
      <c r="G108" s="539"/>
      <c r="H108" s="524"/>
      <c r="I108" s="524"/>
      <c r="J108" s="524"/>
      <c r="K108" s="524"/>
      <c r="L108" s="546"/>
      <c r="M108" s="546"/>
      <c r="N108" s="546"/>
      <c r="O108" s="546"/>
      <c r="P108" s="546"/>
      <c r="Q108" s="546"/>
      <c r="R108" s="546"/>
      <c r="S108" s="546"/>
      <c r="T108" s="546"/>
    </row>
    <row r="109" spans="1:20" s="547" customFormat="1" x14ac:dyDescent="0.3">
      <c r="A109" s="519"/>
      <c r="B109" s="538"/>
      <c r="C109" s="538"/>
      <c r="D109" s="538"/>
      <c r="E109" s="539"/>
      <c r="F109" s="539"/>
      <c r="G109" s="539"/>
      <c r="H109" s="524"/>
      <c r="I109" s="524"/>
      <c r="J109" s="524"/>
      <c r="K109" s="524"/>
      <c r="L109" s="546"/>
      <c r="M109" s="546"/>
      <c r="N109" s="546"/>
      <c r="O109" s="546"/>
      <c r="P109" s="546"/>
      <c r="Q109" s="546"/>
      <c r="R109" s="546"/>
      <c r="S109" s="546"/>
      <c r="T109" s="546"/>
    </row>
    <row r="110" spans="1:20" s="547" customFormat="1" x14ac:dyDescent="0.3">
      <c r="A110" s="519"/>
      <c r="B110" s="538"/>
      <c r="C110" s="538"/>
      <c r="D110" s="538"/>
      <c r="E110" s="539"/>
      <c r="F110" s="539"/>
      <c r="G110" s="539"/>
      <c r="H110" s="524"/>
      <c r="I110" s="524"/>
      <c r="J110" s="524"/>
      <c r="K110" s="524"/>
      <c r="L110" s="546"/>
      <c r="M110" s="546"/>
      <c r="N110" s="546"/>
      <c r="O110" s="546"/>
      <c r="P110" s="546"/>
      <c r="Q110" s="546"/>
      <c r="R110" s="546"/>
      <c r="S110" s="546"/>
      <c r="T110" s="546"/>
    </row>
    <row r="111" spans="1:20" s="547" customFormat="1" x14ac:dyDescent="0.3">
      <c r="A111" s="519"/>
      <c r="B111" s="538"/>
      <c r="C111" s="538"/>
      <c r="D111" s="538"/>
      <c r="E111" s="539"/>
      <c r="F111" s="539"/>
      <c r="G111" s="539"/>
      <c r="H111" s="524"/>
      <c r="I111" s="524"/>
      <c r="J111" s="524"/>
      <c r="K111" s="524"/>
      <c r="L111" s="546"/>
      <c r="M111" s="546"/>
      <c r="N111" s="546"/>
      <c r="O111" s="546"/>
      <c r="P111" s="546"/>
      <c r="Q111" s="546"/>
      <c r="R111" s="546"/>
      <c r="S111" s="546"/>
      <c r="T111" s="546"/>
    </row>
    <row r="112" spans="1:20" s="547" customFormat="1" x14ac:dyDescent="0.3">
      <c r="A112" s="519"/>
      <c r="B112" s="538"/>
      <c r="C112" s="538"/>
      <c r="D112" s="538"/>
      <c r="E112" s="539"/>
      <c r="F112" s="539"/>
      <c r="G112" s="539"/>
      <c r="H112" s="524"/>
      <c r="I112" s="524"/>
      <c r="J112" s="524"/>
      <c r="K112" s="524"/>
      <c r="L112" s="546"/>
      <c r="M112" s="546"/>
      <c r="N112" s="546"/>
      <c r="O112" s="546"/>
      <c r="P112" s="546"/>
      <c r="Q112" s="546"/>
      <c r="R112" s="546"/>
      <c r="S112" s="546"/>
      <c r="T112" s="546"/>
    </row>
    <row r="113" spans="1:20" s="547" customFormat="1" x14ac:dyDescent="0.3">
      <c r="A113" s="519"/>
      <c r="B113" s="538"/>
      <c r="C113" s="538"/>
      <c r="D113" s="538"/>
      <c r="E113" s="539"/>
      <c r="F113" s="539"/>
      <c r="G113" s="539"/>
      <c r="H113" s="524"/>
      <c r="I113" s="524"/>
      <c r="J113" s="524"/>
      <c r="K113" s="524"/>
      <c r="L113" s="546"/>
      <c r="M113" s="546"/>
      <c r="N113" s="546"/>
      <c r="O113" s="546"/>
      <c r="P113" s="546"/>
      <c r="Q113" s="546"/>
      <c r="R113" s="546"/>
      <c r="S113" s="546"/>
      <c r="T113" s="546"/>
    </row>
    <row r="114" spans="1:20" s="547" customFormat="1" x14ac:dyDescent="0.3">
      <c r="A114" s="519"/>
      <c r="B114" s="538"/>
      <c r="C114" s="538"/>
      <c r="D114" s="538"/>
      <c r="E114" s="539"/>
      <c r="F114" s="539"/>
      <c r="G114" s="539"/>
      <c r="H114" s="524"/>
      <c r="I114" s="524"/>
      <c r="J114" s="524"/>
      <c r="K114" s="524"/>
      <c r="L114" s="546"/>
      <c r="M114" s="546"/>
      <c r="N114" s="546"/>
      <c r="O114" s="546"/>
      <c r="P114" s="546"/>
      <c r="Q114" s="546"/>
      <c r="R114" s="546"/>
      <c r="S114" s="546"/>
      <c r="T114" s="546"/>
    </row>
    <row r="115" spans="1:20" s="547" customFormat="1" x14ac:dyDescent="0.3">
      <c r="A115" s="519"/>
      <c r="B115" s="538"/>
      <c r="C115" s="538"/>
      <c r="D115" s="538"/>
      <c r="E115" s="539"/>
      <c r="F115" s="539"/>
      <c r="G115" s="539"/>
      <c r="H115" s="524"/>
      <c r="I115" s="524"/>
      <c r="J115" s="524"/>
      <c r="K115" s="524"/>
      <c r="L115" s="546"/>
      <c r="M115" s="546"/>
      <c r="N115" s="546"/>
      <c r="O115" s="546"/>
      <c r="P115" s="546"/>
      <c r="Q115" s="546"/>
      <c r="R115" s="546"/>
      <c r="S115" s="546"/>
      <c r="T115" s="546"/>
    </row>
    <row r="116" spans="1:20" s="547" customFormat="1" x14ac:dyDescent="0.3">
      <c r="A116" s="519"/>
      <c r="B116" s="538"/>
      <c r="C116" s="538"/>
      <c r="D116" s="538"/>
      <c r="E116" s="539"/>
      <c r="F116" s="539"/>
      <c r="G116" s="539"/>
      <c r="H116" s="524"/>
      <c r="I116" s="524"/>
      <c r="J116" s="524"/>
      <c r="K116" s="524"/>
      <c r="L116" s="546"/>
      <c r="M116" s="546"/>
      <c r="N116" s="546"/>
      <c r="O116" s="546"/>
      <c r="P116" s="546"/>
      <c r="Q116" s="546"/>
      <c r="R116" s="546"/>
      <c r="S116" s="546"/>
      <c r="T116" s="546"/>
    </row>
    <row r="117" spans="1:20" s="547" customFormat="1" x14ac:dyDescent="0.3">
      <c r="A117" s="519"/>
      <c r="B117" s="538"/>
      <c r="C117" s="538"/>
      <c r="D117" s="538"/>
      <c r="E117" s="539"/>
      <c r="F117" s="539"/>
      <c r="G117" s="539"/>
      <c r="H117" s="524"/>
      <c r="I117" s="524"/>
      <c r="J117" s="524"/>
      <c r="K117" s="524"/>
      <c r="L117" s="546"/>
      <c r="M117" s="546"/>
      <c r="N117" s="546"/>
      <c r="O117" s="546"/>
      <c r="P117" s="546"/>
      <c r="Q117" s="546"/>
      <c r="R117" s="546"/>
      <c r="S117" s="546"/>
      <c r="T117" s="546"/>
    </row>
    <row r="118" spans="1:20" s="547" customFormat="1" x14ac:dyDescent="0.3">
      <c r="A118" s="519"/>
      <c r="B118" s="538"/>
      <c r="C118" s="538"/>
      <c r="D118" s="538"/>
      <c r="E118" s="539"/>
      <c r="F118" s="539"/>
      <c r="G118" s="539"/>
      <c r="H118" s="524"/>
      <c r="I118" s="524"/>
      <c r="J118" s="524"/>
      <c r="K118" s="524"/>
      <c r="L118" s="546"/>
      <c r="M118" s="546"/>
      <c r="N118" s="546"/>
      <c r="O118" s="546"/>
      <c r="P118" s="546"/>
      <c r="Q118" s="546"/>
      <c r="R118" s="546"/>
      <c r="S118" s="546"/>
      <c r="T118" s="546"/>
    </row>
    <row r="119" spans="1:20" s="547" customFormat="1" x14ac:dyDescent="0.3">
      <c r="A119" s="519"/>
      <c r="B119" s="538"/>
      <c r="C119" s="538"/>
      <c r="D119" s="538"/>
      <c r="E119" s="539"/>
      <c r="F119" s="539"/>
      <c r="G119" s="539"/>
      <c r="H119" s="524"/>
      <c r="I119" s="524"/>
      <c r="J119" s="524"/>
      <c r="K119" s="524"/>
      <c r="L119" s="546"/>
      <c r="M119" s="546"/>
      <c r="N119" s="546"/>
      <c r="O119" s="546"/>
      <c r="P119" s="546"/>
      <c r="Q119" s="546"/>
      <c r="R119" s="546"/>
      <c r="S119" s="546"/>
      <c r="T119" s="546"/>
    </row>
    <row r="120" spans="1:20" s="547" customFormat="1" x14ac:dyDescent="0.3">
      <c r="A120" s="519"/>
      <c r="B120" s="538"/>
      <c r="C120" s="538"/>
      <c r="D120" s="538"/>
      <c r="E120" s="539"/>
      <c r="F120" s="539"/>
      <c r="G120" s="539"/>
      <c r="H120" s="524"/>
      <c r="I120" s="524"/>
      <c r="J120" s="524"/>
      <c r="K120" s="524"/>
      <c r="L120" s="546"/>
      <c r="M120" s="546"/>
      <c r="N120" s="546"/>
      <c r="O120" s="546"/>
      <c r="P120" s="546"/>
      <c r="Q120" s="546"/>
      <c r="R120" s="546"/>
      <c r="S120" s="546"/>
      <c r="T120" s="546"/>
    </row>
    <row r="121" spans="1:20" s="547" customFormat="1" x14ac:dyDescent="0.3">
      <c r="A121" s="519"/>
      <c r="B121" s="538"/>
      <c r="C121" s="538"/>
      <c r="D121" s="538"/>
      <c r="E121" s="539"/>
      <c r="F121" s="539"/>
      <c r="G121" s="539"/>
      <c r="H121" s="524"/>
      <c r="I121" s="524"/>
      <c r="J121" s="524"/>
      <c r="K121" s="524"/>
      <c r="L121" s="546"/>
      <c r="M121" s="546"/>
      <c r="N121" s="546"/>
      <c r="O121" s="546"/>
      <c r="P121" s="546"/>
      <c r="Q121" s="546"/>
      <c r="R121" s="546"/>
      <c r="S121" s="546"/>
      <c r="T121" s="546"/>
    </row>
    <row r="122" spans="1:20" s="547" customFormat="1" x14ac:dyDescent="0.3">
      <c r="A122" s="519"/>
      <c r="B122" s="538"/>
      <c r="C122" s="538"/>
      <c r="D122" s="538"/>
      <c r="E122" s="539"/>
      <c r="F122" s="539"/>
      <c r="G122" s="539"/>
      <c r="H122" s="524"/>
      <c r="I122" s="524"/>
      <c r="J122" s="524"/>
      <c r="K122" s="524"/>
      <c r="L122" s="546"/>
      <c r="M122" s="546"/>
      <c r="N122" s="546"/>
      <c r="O122" s="546"/>
      <c r="P122" s="546"/>
      <c r="Q122" s="546"/>
      <c r="R122" s="546"/>
      <c r="S122" s="546"/>
      <c r="T122" s="546"/>
    </row>
    <row r="123" spans="1:20" s="547" customFormat="1" x14ac:dyDescent="0.3">
      <c r="A123" s="519"/>
      <c r="B123" s="538"/>
      <c r="C123" s="538"/>
      <c r="D123" s="538"/>
      <c r="E123" s="539"/>
      <c r="F123" s="539"/>
      <c r="G123" s="539"/>
      <c r="H123" s="524"/>
      <c r="I123" s="524"/>
      <c r="J123" s="524"/>
      <c r="K123" s="524"/>
      <c r="L123" s="546"/>
      <c r="M123" s="546"/>
      <c r="N123" s="546"/>
      <c r="O123" s="546"/>
      <c r="P123" s="546"/>
      <c r="Q123" s="546"/>
      <c r="R123" s="546"/>
      <c r="S123" s="546"/>
      <c r="T123" s="546"/>
    </row>
    <row r="124" spans="1:20" s="547" customFormat="1" x14ac:dyDescent="0.3">
      <c r="A124" s="519"/>
      <c r="B124" s="538"/>
      <c r="C124" s="538"/>
      <c r="D124" s="538"/>
      <c r="E124" s="539"/>
      <c r="F124" s="539"/>
      <c r="G124" s="539"/>
      <c r="H124" s="524"/>
      <c r="I124" s="524"/>
      <c r="J124" s="524"/>
      <c r="K124" s="524"/>
      <c r="L124" s="546"/>
      <c r="M124" s="546"/>
      <c r="N124" s="546"/>
      <c r="O124" s="546"/>
      <c r="P124" s="546"/>
      <c r="Q124" s="546"/>
      <c r="R124" s="546"/>
      <c r="S124" s="546"/>
      <c r="T124" s="546"/>
    </row>
    <row r="125" spans="1:20" s="547" customFormat="1" x14ac:dyDescent="0.3">
      <c r="A125" s="519"/>
      <c r="B125" s="538"/>
      <c r="C125" s="538"/>
      <c r="D125" s="538"/>
      <c r="E125" s="539"/>
      <c r="F125" s="539"/>
      <c r="G125" s="539"/>
      <c r="H125" s="524"/>
      <c r="I125" s="524"/>
      <c r="J125" s="524"/>
      <c r="K125" s="524"/>
      <c r="L125" s="546"/>
      <c r="M125" s="546"/>
      <c r="N125" s="546"/>
      <c r="O125" s="546"/>
      <c r="P125" s="546"/>
      <c r="Q125" s="546"/>
      <c r="R125" s="546"/>
      <c r="S125" s="546"/>
      <c r="T125" s="546"/>
    </row>
    <row r="126" spans="1:20" s="547" customFormat="1" x14ac:dyDescent="0.3">
      <c r="A126" s="519"/>
      <c r="B126" s="538"/>
      <c r="C126" s="538"/>
      <c r="D126" s="538"/>
      <c r="E126" s="539"/>
      <c r="F126" s="539"/>
      <c r="G126" s="539"/>
      <c r="H126" s="524"/>
      <c r="I126" s="524"/>
      <c r="J126" s="524"/>
      <c r="K126" s="524"/>
      <c r="L126" s="546"/>
      <c r="M126" s="546"/>
      <c r="N126" s="546"/>
      <c r="O126" s="546"/>
      <c r="P126" s="546"/>
      <c r="Q126" s="546"/>
      <c r="R126" s="546"/>
      <c r="S126" s="546"/>
      <c r="T126" s="546"/>
    </row>
    <row r="127" spans="1:20" s="547" customFormat="1" x14ac:dyDescent="0.3">
      <c r="A127" s="519"/>
      <c r="B127" s="538"/>
      <c r="C127" s="538"/>
      <c r="D127" s="538"/>
      <c r="E127" s="539"/>
      <c r="F127" s="539"/>
      <c r="G127" s="539"/>
      <c r="H127" s="524"/>
      <c r="I127" s="524"/>
      <c r="J127" s="524"/>
      <c r="K127" s="524"/>
      <c r="L127" s="546"/>
      <c r="M127" s="546"/>
      <c r="N127" s="546"/>
      <c r="O127" s="546"/>
      <c r="P127" s="546"/>
      <c r="Q127" s="546"/>
      <c r="R127" s="546"/>
      <c r="S127" s="546"/>
      <c r="T127" s="546"/>
    </row>
    <row r="128" spans="1:20" s="547" customFormat="1" x14ac:dyDescent="0.3">
      <c r="A128" s="519"/>
      <c r="B128" s="538"/>
      <c r="C128" s="538"/>
      <c r="D128" s="538"/>
      <c r="E128" s="539"/>
      <c r="F128" s="539"/>
      <c r="G128" s="539"/>
      <c r="H128" s="524"/>
      <c r="I128" s="524"/>
      <c r="J128" s="524"/>
      <c r="K128" s="524"/>
      <c r="L128" s="546"/>
      <c r="M128" s="546"/>
      <c r="N128" s="546"/>
      <c r="O128" s="546"/>
      <c r="P128" s="546"/>
      <c r="Q128" s="546"/>
      <c r="R128" s="546"/>
      <c r="S128" s="546"/>
      <c r="T128" s="546"/>
    </row>
    <row r="129" spans="1:20" s="547" customFormat="1" x14ac:dyDescent="0.3">
      <c r="A129" s="519"/>
      <c r="B129" s="538"/>
      <c r="C129" s="538"/>
      <c r="D129" s="538"/>
      <c r="E129" s="539"/>
      <c r="F129" s="539"/>
      <c r="G129" s="539"/>
      <c r="H129" s="524"/>
      <c r="I129" s="524"/>
      <c r="J129" s="524"/>
      <c r="K129" s="524"/>
      <c r="L129" s="546"/>
      <c r="M129" s="546"/>
      <c r="N129" s="546"/>
      <c r="O129" s="546"/>
      <c r="P129" s="546"/>
      <c r="Q129" s="546"/>
      <c r="R129" s="546"/>
      <c r="S129" s="546"/>
      <c r="T129" s="546"/>
    </row>
    <row r="130" spans="1:20" s="547" customFormat="1" x14ac:dyDescent="0.3">
      <c r="A130" s="519"/>
      <c r="B130" s="538"/>
      <c r="C130" s="538"/>
      <c r="D130" s="538"/>
      <c r="E130" s="539"/>
      <c r="F130" s="539"/>
      <c r="G130" s="539"/>
      <c r="H130" s="524"/>
      <c r="I130" s="524"/>
      <c r="J130" s="524"/>
      <c r="K130" s="524"/>
      <c r="L130" s="546"/>
      <c r="M130" s="546"/>
      <c r="N130" s="546"/>
      <c r="O130" s="546"/>
      <c r="P130" s="546"/>
      <c r="Q130" s="546"/>
      <c r="R130" s="546"/>
      <c r="S130" s="546"/>
      <c r="T130" s="546"/>
    </row>
    <row r="131" spans="1:20" s="547" customFormat="1" x14ac:dyDescent="0.3">
      <c r="A131" s="519"/>
      <c r="B131" s="538"/>
      <c r="C131" s="538"/>
      <c r="D131" s="538"/>
      <c r="E131" s="539"/>
      <c r="F131" s="539"/>
      <c r="G131" s="539"/>
      <c r="H131" s="524"/>
      <c r="I131" s="524"/>
      <c r="J131" s="524"/>
      <c r="K131" s="524"/>
      <c r="L131" s="546"/>
      <c r="M131" s="546"/>
      <c r="N131" s="546"/>
      <c r="O131" s="546"/>
      <c r="P131" s="546"/>
      <c r="Q131" s="546"/>
      <c r="R131" s="546"/>
      <c r="S131" s="546"/>
      <c r="T131" s="546"/>
    </row>
    <row r="132" spans="1:20" s="547" customFormat="1" x14ac:dyDescent="0.3">
      <c r="A132" s="519"/>
      <c r="B132" s="538"/>
      <c r="C132" s="538"/>
      <c r="D132" s="538"/>
      <c r="E132" s="539"/>
      <c r="F132" s="539"/>
      <c r="G132" s="539"/>
      <c r="H132" s="524"/>
      <c r="I132" s="524"/>
      <c r="J132" s="524"/>
      <c r="K132" s="524"/>
      <c r="L132" s="546"/>
      <c r="M132" s="546"/>
      <c r="N132" s="546"/>
      <c r="O132" s="546"/>
      <c r="P132" s="546"/>
      <c r="Q132" s="546"/>
      <c r="R132" s="546"/>
      <c r="S132" s="546"/>
      <c r="T132" s="546"/>
    </row>
    <row r="133" spans="1:20" s="547" customFormat="1" x14ac:dyDescent="0.3">
      <c r="A133" s="519"/>
      <c r="B133" s="538"/>
      <c r="C133" s="538"/>
      <c r="D133" s="538"/>
      <c r="E133" s="539"/>
      <c r="F133" s="539"/>
      <c r="G133" s="539"/>
      <c r="H133" s="524"/>
      <c r="I133" s="524"/>
      <c r="J133" s="524"/>
      <c r="K133" s="524"/>
      <c r="L133" s="546"/>
      <c r="M133" s="546"/>
      <c r="N133" s="546"/>
      <c r="O133" s="546"/>
      <c r="P133" s="546"/>
      <c r="Q133" s="546"/>
      <c r="R133" s="546"/>
      <c r="S133" s="546"/>
      <c r="T133" s="546"/>
    </row>
    <row r="134" spans="1:20" s="547" customFormat="1" x14ac:dyDescent="0.3">
      <c r="A134" s="519"/>
      <c r="B134" s="538"/>
      <c r="C134" s="538"/>
      <c r="D134" s="538"/>
      <c r="E134" s="539"/>
      <c r="F134" s="539"/>
      <c r="G134" s="539"/>
      <c r="H134" s="524"/>
      <c r="I134" s="524"/>
      <c r="J134" s="524"/>
      <c r="K134" s="524"/>
      <c r="L134" s="546"/>
      <c r="M134" s="546"/>
      <c r="N134" s="546"/>
      <c r="O134" s="546"/>
      <c r="P134" s="546"/>
      <c r="Q134" s="546"/>
      <c r="R134" s="546"/>
      <c r="S134" s="546"/>
      <c r="T134" s="546"/>
    </row>
    <row r="135" spans="1:20" s="547" customFormat="1" x14ac:dyDescent="0.3">
      <c r="A135" s="519"/>
      <c r="B135" s="538"/>
      <c r="C135" s="538"/>
      <c r="D135" s="538"/>
      <c r="E135" s="539"/>
      <c r="F135" s="539"/>
      <c r="G135" s="539"/>
      <c r="H135" s="524"/>
      <c r="I135" s="524"/>
      <c r="J135" s="524"/>
      <c r="K135" s="524"/>
      <c r="L135" s="546"/>
      <c r="M135" s="546"/>
      <c r="N135" s="546"/>
      <c r="O135" s="546"/>
      <c r="P135" s="546"/>
      <c r="Q135" s="546"/>
      <c r="R135" s="546"/>
      <c r="S135" s="546"/>
      <c r="T135" s="546"/>
    </row>
    <row r="136" spans="1:20" s="547" customFormat="1" x14ac:dyDescent="0.3">
      <c r="A136" s="519"/>
      <c r="B136" s="538"/>
      <c r="C136" s="538"/>
      <c r="D136" s="538"/>
      <c r="E136" s="539"/>
      <c r="F136" s="539"/>
      <c r="G136" s="539"/>
      <c r="H136" s="524"/>
      <c r="I136" s="524"/>
      <c r="J136" s="524"/>
      <c r="K136" s="524"/>
      <c r="L136" s="546"/>
      <c r="M136" s="546"/>
      <c r="N136" s="546"/>
      <c r="O136" s="546"/>
      <c r="P136" s="546"/>
      <c r="Q136" s="546"/>
      <c r="R136" s="546"/>
      <c r="S136" s="546"/>
      <c r="T136" s="546"/>
    </row>
    <row r="137" spans="1:20" s="547" customFormat="1" x14ac:dyDescent="0.3">
      <c r="A137" s="519"/>
      <c r="B137" s="538"/>
      <c r="C137" s="538"/>
      <c r="D137" s="538"/>
      <c r="E137" s="539"/>
      <c r="F137" s="539"/>
      <c r="G137" s="539"/>
      <c r="H137" s="524"/>
      <c r="I137" s="524"/>
      <c r="J137" s="524"/>
      <c r="K137" s="524"/>
      <c r="L137" s="546"/>
      <c r="M137" s="546"/>
      <c r="N137" s="546"/>
      <c r="O137" s="546"/>
      <c r="P137" s="546"/>
      <c r="Q137" s="546"/>
      <c r="R137" s="546"/>
      <c r="S137" s="546"/>
      <c r="T137" s="546"/>
    </row>
    <row r="138" spans="1:20" s="547" customFormat="1" x14ac:dyDescent="0.3">
      <c r="A138" s="519"/>
      <c r="B138" s="538"/>
      <c r="C138" s="538"/>
      <c r="D138" s="538"/>
      <c r="E138" s="539"/>
      <c r="F138" s="539"/>
      <c r="G138" s="539"/>
      <c r="H138" s="524"/>
      <c r="I138" s="524"/>
      <c r="J138" s="524"/>
      <c r="K138" s="524"/>
      <c r="L138" s="546"/>
      <c r="M138" s="546"/>
      <c r="N138" s="546"/>
      <c r="O138" s="546"/>
      <c r="P138" s="546"/>
      <c r="Q138" s="546"/>
      <c r="R138" s="546"/>
      <c r="S138" s="546"/>
      <c r="T138" s="546"/>
    </row>
    <row r="139" spans="1:20" s="547" customFormat="1" x14ac:dyDescent="0.3">
      <c r="A139" s="519"/>
      <c r="B139" s="538"/>
      <c r="C139" s="538"/>
      <c r="D139" s="538"/>
      <c r="E139" s="539"/>
      <c r="F139" s="539"/>
      <c r="G139" s="539"/>
      <c r="H139" s="524"/>
      <c r="I139" s="524"/>
      <c r="J139" s="524"/>
      <c r="K139" s="524"/>
      <c r="L139" s="546"/>
      <c r="M139" s="546"/>
      <c r="N139" s="546"/>
      <c r="O139" s="546"/>
      <c r="P139" s="546"/>
      <c r="Q139" s="546"/>
      <c r="R139" s="546"/>
      <c r="S139" s="546"/>
      <c r="T139" s="546"/>
    </row>
    <row r="140" spans="1:20" s="547" customFormat="1" x14ac:dyDescent="0.3">
      <c r="A140" s="519"/>
      <c r="B140" s="538"/>
      <c r="C140" s="538"/>
      <c r="D140" s="538"/>
      <c r="E140" s="539"/>
      <c r="F140" s="539"/>
      <c r="G140" s="539"/>
      <c r="H140" s="524"/>
      <c r="I140" s="524"/>
      <c r="J140" s="524"/>
      <c r="K140" s="524"/>
      <c r="L140" s="546"/>
      <c r="M140" s="546"/>
      <c r="N140" s="546"/>
      <c r="O140" s="546"/>
      <c r="P140" s="546"/>
      <c r="Q140" s="546"/>
      <c r="R140" s="546"/>
      <c r="S140" s="546"/>
      <c r="T140" s="546"/>
    </row>
    <row r="141" spans="1:20" s="547" customFormat="1" x14ac:dyDescent="0.3">
      <c r="A141" s="519"/>
      <c r="B141" s="538"/>
      <c r="C141" s="538"/>
      <c r="D141" s="538"/>
      <c r="E141" s="539"/>
      <c r="F141" s="539"/>
      <c r="G141" s="539"/>
      <c r="H141" s="524"/>
      <c r="I141" s="524"/>
      <c r="J141" s="524"/>
      <c r="K141" s="524"/>
      <c r="L141" s="546"/>
      <c r="M141" s="546"/>
      <c r="N141" s="546"/>
      <c r="O141" s="546"/>
      <c r="P141" s="546"/>
      <c r="Q141" s="546"/>
      <c r="R141" s="546"/>
      <c r="S141" s="546"/>
      <c r="T141" s="546"/>
    </row>
    <row r="142" spans="1:20" s="547" customFormat="1" x14ac:dyDescent="0.3">
      <c r="A142" s="519"/>
      <c r="B142" s="538"/>
      <c r="C142" s="538"/>
      <c r="D142" s="538"/>
      <c r="E142" s="539"/>
      <c r="F142" s="539"/>
      <c r="G142" s="539"/>
      <c r="H142" s="524"/>
      <c r="I142" s="524"/>
      <c r="J142" s="524"/>
      <c r="K142" s="524"/>
      <c r="L142" s="546"/>
      <c r="M142" s="546"/>
      <c r="N142" s="546"/>
      <c r="O142" s="546"/>
      <c r="P142" s="546"/>
      <c r="Q142" s="546"/>
      <c r="R142" s="546"/>
      <c r="S142" s="546"/>
      <c r="T142" s="546"/>
    </row>
    <row r="143" spans="1:20" s="547" customFormat="1" x14ac:dyDescent="0.3">
      <c r="A143" s="519"/>
      <c r="B143" s="538"/>
      <c r="C143" s="538"/>
      <c r="D143" s="538"/>
      <c r="E143" s="539"/>
      <c r="F143" s="539"/>
      <c r="G143" s="539"/>
      <c r="H143" s="524"/>
      <c r="I143" s="524"/>
      <c r="J143" s="524"/>
      <c r="K143" s="524"/>
      <c r="L143" s="546"/>
      <c r="M143" s="546"/>
      <c r="N143" s="546"/>
      <c r="O143" s="546"/>
      <c r="P143" s="546"/>
      <c r="Q143" s="546"/>
      <c r="R143" s="546"/>
      <c r="S143" s="546"/>
      <c r="T143" s="546"/>
    </row>
    <row r="144" spans="1:20" s="547" customFormat="1" x14ac:dyDescent="0.3">
      <c r="A144" s="519"/>
      <c r="B144" s="538"/>
      <c r="C144" s="538"/>
      <c r="D144" s="538"/>
      <c r="E144" s="539"/>
      <c r="F144" s="539"/>
      <c r="G144" s="539"/>
      <c r="H144" s="524"/>
      <c r="I144" s="524"/>
      <c r="J144" s="524"/>
      <c r="K144" s="524"/>
      <c r="L144" s="546"/>
      <c r="M144" s="546"/>
      <c r="N144" s="546"/>
      <c r="O144" s="546"/>
      <c r="P144" s="546"/>
      <c r="Q144" s="546"/>
      <c r="R144" s="546"/>
      <c r="S144" s="546"/>
      <c r="T144" s="546"/>
    </row>
    <row r="145" spans="1:20" s="547" customFormat="1" x14ac:dyDescent="0.3">
      <c r="A145" s="519"/>
      <c r="B145" s="538"/>
      <c r="C145" s="538"/>
      <c r="D145" s="538"/>
      <c r="E145" s="539"/>
      <c r="F145" s="539"/>
      <c r="G145" s="539"/>
      <c r="H145" s="524"/>
      <c r="I145" s="524"/>
      <c r="J145" s="524"/>
      <c r="K145" s="524"/>
      <c r="L145" s="546"/>
      <c r="M145" s="546"/>
      <c r="N145" s="546"/>
      <c r="O145" s="546"/>
      <c r="P145" s="546"/>
      <c r="Q145" s="546"/>
      <c r="R145" s="546"/>
      <c r="S145" s="546"/>
      <c r="T145" s="546"/>
    </row>
    <row r="146" spans="1:20" s="547" customFormat="1" x14ac:dyDescent="0.3">
      <c r="A146" s="519"/>
      <c r="B146" s="538"/>
      <c r="C146" s="538"/>
      <c r="D146" s="538"/>
      <c r="E146" s="539"/>
      <c r="F146" s="539"/>
      <c r="G146" s="539"/>
      <c r="H146" s="524"/>
      <c r="I146" s="524"/>
      <c r="J146" s="524"/>
      <c r="K146" s="524"/>
      <c r="L146" s="546"/>
      <c r="M146" s="546"/>
      <c r="N146" s="546"/>
      <c r="O146" s="546"/>
      <c r="P146" s="546"/>
      <c r="Q146" s="546"/>
      <c r="R146" s="546"/>
      <c r="S146" s="546"/>
      <c r="T146" s="546"/>
    </row>
    <row r="147" spans="1:20" s="547" customFormat="1" x14ac:dyDescent="0.3">
      <c r="A147" s="519"/>
      <c r="B147" s="538"/>
      <c r="C147" s="538"/>
      <c r="D147" s="538"/>
      <c r="E147" s="539"/>
      <c r="F147" s="539"/>
      <c r="G147" s="539"/>
      <c r="H147" s="524"/>
      <c r="I147" s="524"/>
      <c r="J147" s="524"/>
      <c r="K147" s="524"/>
      <c r="L147" s="546"/>
      <c r="M147" s="546"/>
      <c r="N147" s="546"/>
      <c r="O147" s="546"/>
      <c r="P147" s="546"/>
      <c r="Q147" s="546"/>
      <c r="R147" s="546"/>
      <c r="S147" s="546"/>
      <c r="T147" s="546"/>
    </row>
    <row r="148" spans="1:20" s="547" customFormat="1" x14ac:dyDescent="0.3">
      <c r="A148" s="519"/>
      <c r="B148" s="538"/>
      <c r="C148" s="538"/>
      <c r="D148" s="538"/>
      <c r="E148" s="539"/>
      <c r="F148" s="539"/>
      <c r="G148" s="539"/>
      <c r="H148" s="524"/>
      <c r="I148" s="524"/>
      <c r="J148" s="524"/>
      <c r="K148" s="524"/>
      <c r="L148" s="546"/>
      <c r="M148" s="546"/>
      <c r="N148" s="546"/>
      <c r="O148" s="546"/>
      <c r="P148" s="546"/>
      <c r="Q148" s="546"/>
      <c r="R148" s="546"/>
      <c r="S148" s="546"/>
      <c r="T148" s="546"/>
    </row>
    <row r="149" spans="1:20" s="547" customFormat="1" x14ac:dyDescent="0.3">
      <c r="A149" s="519"/>
      <c r="B149" s="538"/>
      <c r="C149" s="538"/>
      <c r="D149" s="538"/>
      <c r="E149" s="539"/>
      <c r="F149" s="539"/>
      <c r="G149" s="539"/>
      <c r="H149" s="524"/>
      <c r="I149" s="524"/>
      <c r="J149" s="524"/>
      <c r="K149" s="524"/>
      <c r="L149" s="546"/>
      <c r="M149" s="546"/>
      <c r="N149" s="546"/>
      <c r="O149" s="546"/>
      <c r="P149" s="546"/>
      <c r="Q149" s="546"/>
      <c r="R149" s="546"/>
      <c r="S149" s="546"/>
      <c r="T149" s="546"/>
    </row>
    <row r="150" spans="1:20" s="547" customFormat="1" x14ac:dyDescent="0.3">
      <c r="A150" s="519"/>
      <c r="B150" s="538"/>
      <c r="C150" s="538"/>
      <c r="D150" s="538"/>
      <c r="E150" s="539"/>
      <c r="F150" s="539"/>
      <c r="G150" s="539"/>
      <c r="H150" s="524"/>
      <c r="I150" s="524"/>
      <c r="J150" s="524"/>
      <c r="K150" s="524"/>
      <c r="L150" s="546"/>
      <c r="M150" s="546"/>
      <c r="N150" s="546"/>
      <c r="O150" s="546"/>
      <c r="P150" s="546"/>
      <c r="Q150" s="546"/>
      <c r="R150" s="546"/>
      <c r="S150" s="546"/>
      <c r="T150" s="546"/>
    </row>
    <row r="151" spans="1:20" s="547" customFormat="1" x14ac:dyDescent="0.3">
      <c r="A151" s="519"/>
      <c r="B151" s="538"/>
      <c r="C151" s="538"/>
      <c r="D151" s="538"/>
      <c r="E151" s="539"/>
      <c r="F151" s="539"/>
      <c r="G151" s="539"/>
      <c r="H151" s="524"/>
      <c r="I151" s="524"/>
      <c r="J151" s="524"/>
      <c r="K151" s="524"/>
      <c r="L151" s="546"/>
      <c r="M151" s="546"/>
      <c r="N151" s="546"/>
      <c r="O151" s="546"/>
      <c r="P151" s="546"/>
      <c r="Q151" s="546"/>
      <c r="R151" s="546"/>
      <c r="S151" s="546"/>
      <c r="T151" s="546"/>
    </row>
    <row r="152" spans="1:20" s="547" customFormat="1" x14ac:dyDescent="0.3">
      <c r="A152" s="519"/>
      <c r="B152" s="538"/>
      <c r="C152" s="538"/>
      <c r="D152" s="538"/>
      <c r="E152" s="539"/>
      <c r="F152" s="539"/>
      <c r="G152" s="539"/>
      <c r="H152" s="524"/>
      <c r="I152" s="524"/>
      <c r="J152" s="524"/>
      <c r="K152" s="524"/>
      <c r="L152" s="546"/>
      <c r="M152" s="546"/>
      <c r="N152" s="546"/>
      <c r="O152" s="546"/>
      <c r="P152" s="546"/>
      <c r="Q152" s="546"/>
      <c r="R152" s="546"/>
      <c r="S152" s="546"/>
      <c r="T152" s="546"/>
    </row>
    <row r="153" spans="1:20" s="547" customFormat="1" x14ac:dyDescent="0.3">
      <c r="A153" s="519"/>
      <c r="B153" s="538"/>
      <c r="C153" s="538"/>
      <c r="D153" s="538"/>
      <c r="E153" s="539"/>
      <c r="F153" s="539"/>
      <c r="G153" s="539"/>
      <c r="H153" s="524"/>
      <c r="I153" s="524"/>
      <c r="J153" s="524"/>
      <c r="K153" s="524"/>
      <c r="L153" s="546"/>
      <c r="M153" s="546"/>
      <c r="N153" s="546"/>
      <c r="O153" s="546"/>
      <c r="P153" s="546"/>
      <c r="Q153" s="546"/>
      <c r="R153" s="546"/>
      <c r="S153" s="546"/>
      <c r="T153" s="546"/>
    </row>
    <row r="154" spans="1:20" s="547" customFormat="1" x14ac:dyDescent="0.3">
      <c r="A154" s="519"/>
      <c r="B154" s="538"/>
      <c r="C154" s="538"/>
      <c r="D154" s="538"/>
      <c r="E154" s="539"/>
      <c r="F154" s="539"/>
      <c r="G154" s="539"/>
      <c r="H154" s="524"/>
      <c r="I154" s="524"/>
      <c r="J154" s="524"/>
      <c r="K154" s="524"/>
      <c r="L154" s="546"/>
      <c r="M154" s="546"/>
      <c r="N154" s="546"/>
      <c r="O154" s="546"/>
      <c r="P154" s="546"/>
      <c r="Q154" s="546"/>
      <c r="R154" s="546"/>
      <c r="S154" s="546"/>
      <c r="T154" s="546"/>
    </row>
    <row r="155" spans="1:20" s="547" customFormat="1" x14ac:dyDescent="0.3">
      <c r="A155" s="519"/>
      <c r="B155" s="538"/>
      <c r="C155" s="538"/>
      <c r="D155" s="538"/>
      <c r="E155" s="539"/>
      <c r="F155" s="539"/>
      <c r="G155" s="539"/>
      <c r="H155" s="524"/>
      <c r="I155" s="524"/>
      <c r="J155" s="524"/>
      <c r="K155" s="524"/>
      <c r="L155" s="546"/>
      <c r="M155" s="546"/>
      <c r="N155" s="546"/>
      <c r="O155" s="546"/>
      <c r="P155" s="546"/>
      <c r="Q155" s="546"/>
      <c r="R155" s="546"/>
      <c r="S155" s="546"/>
      <c r="T155" s="546"/>
    </row>
    <row r="156" spans="1:20" s="547" customFormat="1" x14ac:dyDescent="0.3">
      <c r="A156" s="519"/>
      <c r="B156" s="538"/>
      <c r="C156" s="538"/>
      <c r="D156" s="538"/>
      <c r="E156" s="539"/>
      <c r="F156" s="539"/>
      <c r="G156" s="539"/>
      <c r="H156" s="524"/>
      <c r="I156" s="524"/>
      <c r="J156" s="524"/>
      <c r="K156" s="524"/>
      <c r="L156" s="546"/>
      <c r="M156" s="546"/>
      <c r="N156" s="546"/>
      <c r="O156" s="546"/>
      <c r="P156" s="546"/>
      <c r="Q156" s="546"/>
      <c r="R156" s="546"/>
      <c r="S156" s="546"/>
      <c r="T156" s="546"/>
    </row>
    <row r="157" spans="1:20" s="547" customFormat="1" x14ac:dyDescent="0.3">
      <c r="A157" s="519"/>
      <c r="B157" s="538"/>
      <c r="C157" s="538"/>
      <c r="D157" s="538"/>
      <c r="E157" s="539"/>
      <c r="F157" s="539"/>
      <c r="G157" s="539"/>
      <c r="H157" s="524"/>
      <c r="I157" s="524"/>
      <c r="J157" s="524"/>
      <c r="K157" s="524"/>
      <c r="L157" s="546"/>
      <c r="M157" s="546"/>
      <c r="N157" s="546"/>
      <c r="O157" s="546"/>
      <c r="P157" s="546"/>
      <c r="Q157" s="546"/>
      <c r="R157" s="546"/>
      <c r="S157" s="546"/>
      <c r="T157" s="546"/>
    </row>
    <row r="158" spans="1:20" s="547" customFormat="1" x14ac:dyDescent="0.3">
      <c r="A158" s="519"/>
      <c r="B158" s="538"/>
      <c r="C158" s="538"/>
      <c r="D158" s="538"/>
      <c r="E158" s="539"/>
      <c r="F158" s="539"/>
      <c r="G158" s="539"/>
      <c r="H158" s="524"/>
      <c r="I158" s="524"/>
      <c r="J158" s="524"/>
      <c r="K158" s="524"/>
      <c r="L158" s="546"/>
      <c r="M158" s="546"/>
      <c r="N158" s="546"/>
      <c r="O158" s="546"/>
      <c r="P158" s="546"/>
      <c r="Q158" s="546"/>
      <c r="R158" s="546"/>
      <c r="S158" s="546"/>
      <c r="T158" s="546"/>
    </row>
    <row r="159" spans="1:20" s="547" customFormat="1" x14ac:dyDescent="0.3">
      <c r="A159" s="519"/>
      <c r="B159" s="538"/>
      <c r="C159" s="538"/>
      <c r="D159" s="538"/>
      <c r="E159" s="539"/>
      <c r="F159" s="539"/>
      <c r="G159" s="539"/>
      <c r="H159" s="524"/>
      <c r="I159" s="524"/>
      <c r="J159" s="524"/>
      <c r="K159" s="524"/>
      <c r="L159" s="546"/>
      <c r="M159" s="546"/>
      <c r="N159" s="546"/>
      <c r="O159" s="546"/>
      <c r="P159" s="546"/>
      <c r="Q159" s="546"/>
      <c r="R159" s="546"/>
      <c r="S159" s="546"/>
      <c r="T159" s="546"/>
    </row>
    <row r="160" spans="1:20" s="547" customFormat="1" x14ac:dyDescent="0.3">
      <c r="A160" s="519"/>
      <c r="B160" s="538"/>
      <c r="C160" s="538"/>
      <c r="D160" s="538"/>
      <c r="E160" s="539"/>
      <c r="F160" s="539"/>
      <c r="G160" s="539"/>
      <c r="H160" s="524"/>
      <c r="I160" s="524"/>
      <c r="J160" s="524"/>
      <c r="K160" s="524"/>
      <c r="L160" s="546"/>
      <c r="M160" s="546"/>
      <c r="N160" s="546"/>
      <c r="O160" s="546"/>
      <c r="P160" s="546"/>
      <c r="Q160" s="546"/>
      <c r="R160" s="546"/>
      <c r="S160" s="546"/>
      <c r="T160" s="546"/>
    </row>
    <row r="161" spans="1:20" s="547" customFormat="1" x14ac:dyDescent="0.3">
      <c r="A161" s="519"/>
      <c r="B161" s="538"/>
      <c r="C161" s="538"/>
      <c r="D161" s="538"/>
      <c r="E161" s="539"/>
      <c r="F161" s="539"/>
      <c r="G161" s="539"/>
      <c r="H161" s="524"/>
      <c r="I161" s="524"/>
      <c r="J161" s="524"/>
      <c r="K161" s="524"/>
      <c r="L161" s="546"/>
      <c r="M161" s="546"/>
      <c r="N161" s="546"/>
      <c r="O161" s="546"/>
      <c r="P161" s="546"/>
      <c r="Q161" s="546"/>
      <c r="R161" s="546"/>
      <c r="S161" s="546"/>
      <c r="T161" s="546"/>
    </row>
    <row r="162" spans="1:20" s="547" customFormat="1" x14ac:dyDescent="0.3">
      <c r="A162" s="519"/>
      <c r="B162" s="538"/>
      <c r="C162" s="538"/>
      <c r="D162" s="538"/>
      <c r="E162" s="539"/>
      <c r="F162" s="539"/>
      <c r="G162" s="539"/>
      <c r="H162" s="524"/>
      <c r="I162" s="524"/>
      <c r="J162" s="524"/>
      <c r="K162" s="524"/>
      <c r="L162" s="546"/>
      <c r="M162" s="546"/>
      <c r="N162" s="546"/>
      <c r="O162" s="546"/>
      <c r="P162" s="546"/>
      <c r="Q162" s="546"/>
      <c r="R162" s="546"/>
      <c r="S162" s="546"/>
      <c r="T162" s="546"/>
    </row>
    <row r="163" spans="1:20" s="547" customFormat="1" x14ac:dyDescent="0.3">
      <c r="A163" s="519"/>
      <c r="B163" s="538"/>
      <c r="C163" s="538"/>
      <c r="D163" s="538"/>
      <c r="E163" s="539"/>
      <c r="F163" s="539"/>
      <c r="G163" s="539"/>
      <c r="H163" s="524"/>
      <c r="I163" s="524"/>
      <c r="J163" s="524"/>
      <c r="K163" s="524"/>
      <c r="L163" s="546"/>
      <c r="M163" s="546"/>
      <c r="N163" s="546"/>
      <c r="O163" s="546"/>
      <c r="P163" s="546"/>
      <c r="Q163" s="546"/>
      <c r="R163" s="546"/>
      <c r="S163" s="546"/>
      <c r="T163" s="546"/>
    </row>
    <row r="164" spans="1:20" s="547" customFormat="1" x14ac:dyDescent="0.3">
      <c r="A164" s="519"/>
      <c r="B164" s="538"/>
      <c r="C164" s="538"/>
      <c r="D164" s="538"/>
      <c r="E164" s="539"/>
      <c r="F164" s="539"/>
      <c r="G164" s="539"/>
      <c r="H164" s="524"/>
      <c r="I164" s="524"/>
      <c r="J164" s="524"/>
      <c r="K164" s="524"/>
      <c r="L164" s="546"/>
      <c r="M164" s="546"/>
      <c r="N164" s="546"/>
      <c r="O164" s="546"/>
      <c r="P164" s="546"/>
      <c r="Q164" s="546"/>
      <c r="R164" s="546"/>
      <c r="S164" s="546"/>
      <c r="T164" s="546"/>
    </row>
    <row r="165" spans="1:20" s="547" customFormat="1" x14ac:dyDescent="0.3">
      <c r="A165" s="519"/>
      <c r="B165" s="538"/>
      <c r="C165" s="538"/>
      <c r="D165" s="538"/>
      <c r="E165" s="539"/>
      <c r="F165" s="539"/>
      <c r="G165" s="539"/>
      <c r="H165" s="524"/>
      <c r="I165" s="524"/>
      <c r="J165" s="524"/>
      <c r="K165" s="524"/>
      <c r="L165" s="546"/>
      <c r="M165" s="546"/>
      <c r="N165" s="546"/>
      <c r="O165" s="546"/>
      <c r="P165" s="546"/>
      <c r="Q165" s="546"/>
      <c r="R165" s="546"/>
      <c r="S165" s="546"/>
      <c r="T165" s="546"/>
    </row>
    <row r="166" spans="1:20" s="547" customFormat="1" x14ac:dyDescent="0.3">
      <c r="A166" s="519"/>
      <c r="B166" s="538"/>
      <c r="C166" s="538"/>
      <c r="D166" s="538"/>
      <c r="E166" s="539"/>
      <c r="F166" s="539"/>
      <c r="G166" s="539"/>
      <c r="H166" s="524"/>
      <c r="I166" s="524"/>
      <c r="J166" s="524"/>
      <c r="K166" s="524"/>
      <c r="L166" s="546"/>
      <c r="M166" s="546"/>
      <c r="N166" s="546"/>
      <c r="O166" s="546"/>
      <c r="P166" s="546"/>
      <c r="Q166" s="546"/>
      <c r="R166" s="546"/>
      <c r="S166" s="546"/>
      <c r="T166" s="546"/>
    </row>
    <row r="167" spans="1:20" s="547" customFormat="1" x14ac:dyDescent="0.3">
      <c r="A167" s="519"/>
      <c r="B167" s="538"/>
      <c r="C167" s="538"/>
      <c r="D167" s="538"/>
      <c r="E167" s="539"/>
      <c r="F167" s="539"/>
      <c r="G167" s="539"/>
      <c r="H167" s="524"/>
      <c r="I167" s="524"/>
      <c r="J167" s="524"/>
      <c r="K167" s="524"/>
      <c r="L167" s="546"/>
      <c r="M167" s="546"/>
      <c r="N167" s="546"/>
      <c r="O167" s="546"/>
      <c r="P167" s="546"/>
      <c r="Q167" s="546"/>
      <c r="R167" s="546"/>
      <c r="S167" s="546"/>
      <c r="T167" s="546"/>
    </row>
    <row r="168" spans="1:20" s="547" customFormat="1" x14ac:dyDescent="0.3">
      <c r="A168" s="519"/>
      <c r="B168" s="538"/>
      <c r="C168" s="538"/>
      <c r="D168" s="538"/>
      <c r="E168" s="539"/>
      <c r="F168" s="539"/>
      <c r="G168" s="539"/>
      <c r="H168" s="524"/>
      <c r="I168" s="524"/>
      <c r="J168" s="524"/>
      <c r="K168" s="524"/>
      <c r="L168" s="546"/>
      <c r="M168" s="546"/>
      <c r="N168" s="546"/>
      <c r="O168" s="546"/>
      <c r="P168" s="546"/>
      <c r="Q168" s="546"/>
      <c r="R168" s="546"/>
      <c r="S168" s="546"/>
      <c r="T168" s="546"/>
    </row>
    <row r="169" spans="1:20" s="547" customFormat="1" x14ac:dyDescent="0.3">
      <c r="A169" s="519"/>
      <c r="B169" s="538"/>
      <c r="C169" s="538"/>
      <c r="D169" s="538"/>
      <c r="E169" s="539"/>
      <c r="F169" s="539"/>
      <c r="G169" s="539"/>
      <c r="H169" s="524"/>
      <c r="I169" s="524"/>
      <c r="J169" s="524"/>
      <c r="K169" s="524"/>
      <c r="L169" s="546"/>
      <c r="M169" s="546"/>
      <c r="N169" s="546"/>
      <c r="O169" s="546"/>
      <c r="P169" s="546"/>
      <c r="Q169" s="546"/>
      <c r="R169" s="546"/>
      <c r="S169" s="546"/>
      <c r="T169" s="546"/>
    </row>
    <row r="170" spans="1:20" s="547" customFormat="1" x14ac:dyDescent="0.3">
      <c r="A170" s="519"/>
      <c r="B170" s="538"/>
      <c r="C170" s="538"/>
      <c r="D170" s="538"/>
      <c r="E170" s="539"/>
      <c r="F170" s="539"/>
      <c r="G170" s="539"/>
      <c r="H170" s="524"/>
      <c r="I170" s="524"/>
      <c r="J170" s="524"/>
      <c r="K170" s="524"/>
      <c r="L170" s="546"/>
      <c r="M170" s="546"/>
      <c r="N170" s="546"/>
      <c r="O170" s="546"/>
      <c r="P170" s="546"/>
      <c r="Q170" s="546"/>
      <c r="R170" s="546"/>
      <c r="S170" s="546"/>
      <c r="T170" s="546"/>
    </row>
    <row r="171" spans="1:20" s="547" customFormat="1" x14ac:dyDescent="0.3">
      <c r="A171" s="519"/>
      <c r="B171" s="538"/>
      <c r="C171" s="538"/>
      <c r="D171" s="538"/>
      <c r="E171" s="539"/>
      <c r="F171" s="539"/>
      <c r="G171" s="539"/>
      <c r="H171" s="524"/>
      <c r="I171" s="524"/>
      <c r="J171" s="524"/>
      <c r="K171" s="524"/>
      <c r="L171" s="546"/>
      <c r="M171" s="546"/>
      <c r="N171" s="546"/>
      <c r="O171" s="546"/>
      <c r="P171" s="546"/>
      <c r="Q171" s="546"/>
      <c r="R171" s="546"/>
      <c r="S171" s="546"/>
      <c r="T171" s="546"/>
    </row>
    <row r="172" spans="1:20" s="547" customFormat="1" x14ac:dyDescent="0.3">
      <c r="A172" s="519"/>
      <c r="B172" s="538"/>
      <c r="C172" s="538"/>
      <c r="D172" s="538"/>
      <c r="E172" s="539"/>
      <c r="F172" s="539"/>
      <c r="G172" s="539"/>
      <c r="H172" s="524"/>
      <c r="I172" s="524"/>
      <c r="J172" s="524"/>
      <c r="K172" s="524"/>
      <c r="L172" s="546"/>
      <c r="M172" s="546"/>
      <c r="N172" s="546"/>
      <c r="O172" s="546"/>
      <c r="P172" s="546"/>
      <c r="Q172" s="546"/>
      <c r="R172" s="546"/>
      <c r="S172" s="546"/>
      <c r="T172" s="546"/>
    </row>
    <row r="173" spans="1:20" s="547" customFormat="1" x14ac:dyDescent="0.3">
      <c r="A173" s="519"/>
      <c r="B173" s="538"/>
      <c r="C173" s="538"/>
      <c r="D173" s="538"/>
      <c r="E173" s="539"/>
      <c r="F173" s="539"/>
      <c r="G173" s="539"/>
      <c r="H173" s="524"/>
      <c r="I173" s="524"/>
      <c r="J173" s="524"/>
      <c r="K173" s="524"/>
      <c r="L173" s="546"/>
      <c r="M173" s="546"/>
      <c r="N173" s="546"/>
      <c r="O173" s="546"/>
      <c r="P173" s="546"/>
      <c r="Q173" s="546"/>
      <c r="R173" s="546"/>
      <c r="S173" s="546"/>
      <c r="T173" s="546"/>
    </row>
    <row r="174" spans="1:20" s="547" customFormat="1" x14ac:dyDescent="0.3">
      <c r="A174" s="519"/>
      <c r="B174" s="538"/>
      <c r="C174" s="538"/>
      <c r="D174" s="538"/>
      <c r="E174" s="539"/>
      <c r="F174" s="539"/>
      <c r="G174" s="539"/>
      <c r="H174" s="524"/>
      <c r="I174" s="524"/>
      <c r="J174" s="524"/>
      <c r="K174" s="524"/>
      <c r="L174" s="546"/>
      <c r="M174" s="546"/>
      <c r="N174" s="546"/>
      <c r="O174" s="546"/>
      <c r="P174" s="546"/>
      <c r="Q174" s="546"/>
      <c r="R174" s="546"/>
      <c r="S174" s="546"/>
      <c r="T174" s="546"/>
    </row>
    <row r="175" spans="1:20" s="547" customFormat="1" x14ac:dyDescent="0.3">
      <c r="A175" s="519"/>
      <c r="B175" s="538"/>
      <c r="C175" s="538"/>
      <c r="D175" s="538"/>
      <c r="E175" s="539"/>
      <c r="F175" s="539"/>
      <c r="G175" s="539"/>
      <c r="H175" s="524"/>
      <c r="I175" s="524"/>
      <c r="J175" s="524"/>
      <c r="K175" s="524"/>
      <c r="L175" s="546"/>
      <c r="M175" s="546"/>
      <c r="N175" s="546"/>
      <c r="O175" s="546"/>
      <c r="P175" s="546"/>
      <c r="Q175" s="546"/>
      <c r="R175" s="546"/>
      <c r="S175" s="546"/>
      <c r="T175" s="546"/>
    </row>
    <row r="176" spans="1:20" s="547" customFormat="1" x14ac:dyDescent="0.3">
      <c r="A176" s="519"/>
      <c r="B176" s="538"/>
      <c r="C176" s="538"/>
      <c r="D176" s="538"/>
      <c r="E176" s="539"/>
      <c r="F176" s="539"/>
      <c r="G176" s="539"/>
      <c r="H176" s="524"/>
      <c r="I176" s="524"/>
      <c r="J176" s="524"/>
      <c r="K176" s="524"/>
      <c r="L176" s="546"/>
      <c r="M176" s="546"/>
      <c r="N176" s="546"/>
      <c r="O176" s="546"/>
      <c r="P176" s="546"/>
      <c r="Q176" s="546"/>
      <c r="R176" s="546"/>
      <c r="S176" s="546"/>
      <c r="T176" s="546"/>
    </row>
    <row r="177" spans="1:20" s="547" customFormat="1" x14ac:dyDescent="0.3">
      <c r="A177" s="519"/>
      <c r="B177" s="538"/>
      <c r="C177" s="538"/>
      <c r="D177" s="538"/>
      <c r="E177" s="539"/>
      <c r="F177" s="539"/>
      <c r="G177" s="539"/>
      <c r="H177" s="524"/>
      <c r="I177" s="524"/>
      <c r="J177" s="524"/>
      <c r="K177" s="524"/>
      <c r="L177" s="546"/>
      <c r="M177" s="546"/>
      <c r="N177" s="546"/>
      <c r="O177" s="546"/>
      <c r="P177" s="546"/>
      <c r="Q177" s="546"/>
      <c r="R177" s="546"/>
      <c r="S177" s="546"/>
      <c r="T177" s="546"/>
    </row>
    <row r="178" spans="1:20" s="547" customFormat="1" x14ac:dyDescent="0.3">
      <c r="A178" s="519"/>
      <c r="B178" s="538"/>
      <c r="C178" s="538"/>
      <c r="D178" s="538"/>
      <c r="E178" s="539"/>
      <c r="F178" s="539"/>
      <c r="G178" s="539"/>
      <c r="H178" s="524"/>
      <c r="I178" s="524"/>
      <c r="J178" s="524"/>
      <c r="K178" s="524"/>
      <c r="L178" s="546"/>
      <c r="M178" s="546"/>
      <c r="N178" s="546"/>
      <c r="O178" s="546"/>
      <c r="P178" s="546"/>
      <c r="Q178" s="546"/>
      <c r="R178" s="546"/>
      <c r="S178" s="546"/>
      <c r="T178" s="546"/>
    </row>
    <row r="179" spans="1:20" s="547" customFormat="1" x14ac:dyDescent="0.3">
      <c r="A179" s="519"/>
      <c r="B179" s="538"/>
      <c r="C179" s="538"/>
      <c r="D179" s="538"/>
      <c r="E179" s="539"/>
      <c r="F179" s="539"/>
      <c r="G179" s="539"/>
      <c r="H179" s="524"/>
      <c r="I179" s="524"/>
      <c r="J179" s="524"/>
      <c r="K179" s="524"/>
      <c r="L179" s="546"/>
      <c r="M179" s="546"/>
      <c r="N179" s="546"/>
      <c r="O179" s="546"/>
      <c r="P179" s="546"/>
      <c r="Q179" s="546"/>
      <c r="R179" s="546"/>
      <c r="S179" s="546"/>
      <c r="T179" s="546"/>
    </row>
    <row r="180" spans="1:20" s="547" customFormat="1" x14ac:dyDescent="0.3">
      <c r="A180" s="519"/>
      <c r="B180" s="538"/>
      <c r="C180" s="538"/>
      <c r="D180" s="538"/>
      <c r="E180" s="539"/>
      <c r="F180" s="539"/>
      <c r="G180" s="539"/>
      <c r="H180" s="524"/>
      <c r="I180" s="524"/>
      <c r="J180" s="524"/>
      <c r="K180" s="524"/>
      <c r="L180" s="546"/>
      <c r="M180" s="546"/>
      <c r="N180" s="546"/>
      <c r="O180" s="546"/>
      <c r="P180" s="546"/>
      <c r="Q180" s="546"/>
      <c r="R180" s="546"/>
      <c r="S180" s="546"/>
      <c r="T180" s="546"/>
    </row>
    <row r="181" spans="1:20" s="547" customFormat="1" x14ac:dyDescent="0.3">
      <c r="A181" s="519"/>
      <c r="B181" s="538"/>
      <c r="C181" s="538"/>
      <c r="D181" s="538"/>
      <c r="E181" s="539"/>
      <c r="F181" s="539"/>
      <c r="G181" s="539"/>
      <c r="H181" s="524"/>
      <c r="I181" s="524"/>
      <c r="J181" s="524"/>
      <c r="K181" s="524"/>
      <c r="L181" s="546"/>
      <c r="M181" s="546"/>
      <c r="N181" s="546"/>
      <c r="O181" s="546"/>
      <c r="P181" s="546"/>
      <c r="Q181" s="546"/>
      <c r="R181" s="546"/>
      <c r="S181" s="546"/>
      <c r="T181" s="546"/>
    </row>
    <row r="182" spans="1:20" s="547" customFormat="1" x14ac:dyDescent="0.3">
      <c r="A182" s="519"/>
      <c r="B182" s="538"/>
      <c r="C182" s="538"/>
      <c r="D182" s="538"/>
      <c r="E182" s="539"/>
      <c r="F182" s="539"/>
      <c r="G182" s="539"/>
      <c r="H182" s="524"/>
      <c r="I182" s="524"/>
      <c r="J182" s="524"/>
      <c r="K182" s="524"/>
      <c r="L182" s="546"/>
      <c r="M182" s="546"/>
      <c r="N182" s="546"/>
      <c r="O182" s="546"/>
      <c r="P182" s="546"/>
      <c r="Q182" s="546"/>
      <c r="R182" s="546"/>
      <c r="S182" s="546"/>
      <c r="T182" s="546"/>
    </row>
    <row r="183" spans="1:20" s="547" customFormat="1" x14ac:dyDescent="0.3">
      <c r="A183" s="519"/>
      <c r="B183" s="538"/>
      <c r="C183" s="538"/>
      <c r="D183" s="538"/>
      <c r="E183" s="539"/>
      <c r="F183" s="539"/>
      <c r="G183" s="539"/>
      <c r="H183" s="524"/>
      <c r="I183" s="524"/>
      <c r="J183" s="524"/>
      <c r="K183" s="524"/>
      <c r="L183" s="546"/>
      <c r="M183" s="546"/>
      <c r="N183" s="546"/>
      <c r="O183" s="546"/>
      <c r="P183" s="546"/>
      <c r="Q183" s="546"/>
      <c r="R183" s="546"/>
      <c r="S183" s="546"/>
      <c r="T183" s="546"/>
    </row>
    <row r="184" spans="1:20" s="547" customFormat="1" x14ac:dyDescent="0.3">
      <c r="A184" s="519"/>
      <c r="B184" s="538"/>
      <c r="C184" s="538"/>
      <c r="D184" s="538"/>
      <c r="E184" s="539"/>
      <c r="F184" s="539"/>
      <c r="G184" s="539"/>
      <c r="H184" s="524"/>
      <c r="I184" s="524"/>
      <c r="J184" s="524"/>
      <c r="K184" s="524"/>
      <c r="L184" s="546"/>
      <c r="M184" s="546"/>
      <c r="N184" s="546"/>
      <c r="O184" s="546"/>
      <c r="P184" s="546"/>
      <c r="Q184" s="546"/>
      <c r="R184" s="546"/>
      <c r="S184" s="546"/>
      <c r="T184" s="546"/>
    </row>
    <row r="185" spans="1:20" s="547" customFormat="1" x14ac:dyDescent="0.3">
      <c r="A185" s="519"/>
      <c r="B185" s="538"/>
      <c r="C185" s="538"/>
      <c r="D185" s="538"/>
      <c r="E185" s="539"/>
      <c r="F185" s="539"/>
      <c r="G185" s="539"/>
      <c r="H185" s="524"/>
      <c r="I185" s="524"/>
      <c r="J185" s="524"/>
      <c r="K185" s="524"/>
      <c r="L185" s="546"/>
      <c r="M185" s="546"/>
      <c r="N185" s="546"/>
      <c r="O185" s="546"/>
      <c r="P185" s="546"/>
      <c r="Q185" s="546"/>
      <c r="R185" s="546"/>
      <c r="S185" s="546"/>
      <c r="T185" s="546"/>
    </row>
    <row r="186" spans="1:20" s="547" customFormat="1" x14ac:dyDescent="0.3">
      <c r="A186" s="519"/>
      <c r="B186" s="538"/>
      <c r="C186" s="538"/>
      <c r="D186" s="538"/>
      <c r="E186" s="539"/>
      <c r="F186" s="539"/>
      <c r="G186" s="539"/>
      <c r="H186" s="524"/>
      <c r="I186" s="524"/>
      <c r="J186" s="524"/>
      <c r="K186" s="524"/>
      <c r="L186" s="546"/>
      <c r="M186" s="546"/>
      <c r="N186" s="546"/>
      <c r="O186" s="546"/>
      <c r="P186" s="546"/>
      <c r="Q186" s="546"/>
      <c r="R186" s="546"/>
      <c r="S186" s="546"/>
      <c r="T186" s="546"/>
    </row>
    <row r="187" spans="1:20" s="547" customFormat="1" x14ac:dyDescent="0.3">
      <c r="A187" s="519"/>
      <c r="B187" s="538"/>
      <c r="C187" s="538"/>
      <c r="D187" s="538"/>
      <c r="E187" s="539"/>
      <c r="F187" s="539"/>
      <c r="G187" s="539"/>
      <c r="H187" s="524"/>
      <c r="I187" s="524"/>
      <c r="J187" s="524"/>
      <c r="K187" s="524"/>
      <c r="L187" s="546"/>
      <c r="M187" s="546"/>
      <c r="N187" s="546"/>
      <c r="O187" s="546"/>
      <c r="P187" s="546"/>
      <c r="Q187" s="546"/>
      <c r="R187" s="546"/>
      <c r="S187" s="546"/>
      <c r="T187" s="546"/>
    </row>
    <row r="188" spans="1:20" s="547" customFormat="1" x14ac:dyDescent="0.3">
      <c r="A188" s="519"/>
      <c r="B188" s="538"/>
      <c r="C188" s="538"/>
      <c r="D188" s="538"/>
      <c r="E188" s="539"/>
      <c r="F188" s="539"/>
      <c r="G188" s="539"/>
      <c r="H188" s="524"/>
      <c r="I188" s="524"/>
      <c r="J188" s="524"/>
      <c r="K188" s="524"/>
      <c r="L188" s="546"/>
      <c r="M188" s="546"/>
      <c r="N188" s="546"/>
      <c r="O188" s="546"/>
      <c r="P188" s="546"/>
      <c r="Q188" s="546"/>
      <c r="R188" s="546"/>
      <c r="S188" s="546"/>
      <c r="T188" s="546"/>
    </row>
    <row r="189" spans="1:20" s="547" customFormat="1" x14ac:dyDescent="0.3">
      <c r="A189" s="519"/>
      <c r="B189" s="538"/>
      <c r="C189" s="538"/>
      <c r="D189" s="538"/>
      <c r="E189" s="539"/>
      <c r="F189" s="539"/>
      <c r="G189" s="539"/>
      <c r="H189" s="524"/>
      <c r="I189" s="524"/>
      <c r="J189" s="524"/>
      <c r="K189" s="524"/>
      <c r="L189" s="546"/>
      <c r="M189" s="546"/>
      <c r="N189" s="546"/>
      <c r="O189" s="546"/>
      <c r="P189" s="546"/>
      <c r="Q189" s="546"/>
      <c r="R189" s="546"/>
      <c r="S189" s="546"/>
      <c r="T189" s="546"/>
    </row>
    <row r="190" spans="1:20" s="547" customFormat="1" x14ac:dyDescent="0.3">
      <c r="A190" s="519"/>
      <c r="B190" s="538"/>
      <c r="C190" s="538"/>
      <c r="D190" s="538"/>
      <c r="E190" s="539"/>
      <c r="F190" s="539"/>
      <c r="G190" s="539"/>
      <c r="H190" s="524"/>
      <c r="I190" s="524"/>
      <c r="J190" s="524"/>
      <c r="K190" s="524"/>
      <c r="L190" s="546"/>
      <c r="M190" s="546"/>
      <c r="N190" s="546"/>
      <c r="O190" s="546"/>
      <c r="P190" s="546"/>
      <c r="Q190" s="546"/>
      <c r="R190" s="546"/>
      <c r="S190" s="546"/>
      <c r="T190" s="546"/>
    </row>
    <row r="191" spans="1:20" s="547" customFormat="1" x14ac:dyDescent="0.3">
      <c r="A191" s="519"/>
      <c r="B191" s="538"/>
      <c r="C191" s="538"/>
      <c r="D191" s="538"/>
      <c r="E191" s="539"/>
      <c r="F191" s="539"/>
      <c r="G191" s="539"/>
      <c r="H191" s="524"/>
      <c r="I191" s="524"/>
      <c r="J191" s="524"/>
      <c r="K191" s="524"/>
      <c r="L191" s="546"/>
      <c r="M191" s="546"/>
      <c r="N191" s="546"/>
      <c r="O191" s="546"/>
      <c r="P191" s="546"/>
      <c r="Q191" s="546"/>
      <c r="R191" s="546"/>
      <c r="S191" s="546"/>
      <c r="T191" s="546"/>
    </row>
    <row r="192" spans="1:20" s="547" customFormat="1" x14ac:dyDescent="0.3">
      <c r="A192" s="519"/>
      <c r="B192" s="538"/>
      <c r="C192" s="538"/>
      <c r="D192" s="538"/>
      <c r="E192" s="539"/>
      <c r="F192" s="539"/>
      <c r="G192" s="539"/>
      <c r="H192" s="524"/>
      <c r="I192" s="524"/>
      <c r="J192" s="524"/>
      <c r="K192" s="524"/>
      <c r="L192" s="546"/>
      <c r="M192" s="546"/>
      <c r="N192" s="546"/>
      <c r="O192" s="546"/>
      <c r="P192" s="546"/>
      <c r="Q192" s="546"/>
      <c r="R192" s="546"/>
      <c r="S192" s="546"/>
      <c r="T192" s="546"/>
    </row>
    <row r="193" spans="1:20" s="547" customFormat="1" x14ac:dyDescent="0.3">
      <c r="A193" s="519"/>
      <c r="B193" s="538"/>
      <c r="C193" s="538"/>
      <c r="D193" s="538"/>
      <c r="E193" s="539"/>
      <c r="F193" s="539"/>
      <c r="G193" s="539"/>
      <c r="H193" s="524"/>
      <c r="I193" s="524"/>
      <c r="J193" s="524"/>
      <c r="K193" s="524"/>
      <c r="L193" s="546"/>
      <c r="M193" s="546"/>
      <c r="N193" s="546"/>
      <c r="O193" s="546"/>
      <c r="P193" s="546"/>
      <c r="Q193" s="546"/>
      <c r="R193" s="546"/>
      <c r="S193" s="546"/>
      <c r="T193" s="546"/>
    </row>
    <row r="194" spans="1:20" s="547" customFormat="1" x14ac:dyDescent="0.3">
      <c r="A194" s="519"/>
      <c r="B194" s="538"/>
      <c r="C194" s="538"/>
      <c r="D194" s="538"/>
      <c r="E194" s="539"/>
      <c r="F194" s="539"/>
      <c r="G194" s="539"/>
      <c r="H194" s="524"/>
      <c r="I194" s="524"/>
      <c r="J194" s="524"/>
      <c r="K194" s="524"/>
      <c r="L194" s="546"/>
      <c r="M194" s="546"/>
      <c r="N194" s="546"/>
      <c r="O194" s="546"/>
      <c r="P194" s="546"/>
      <c r="Q194" s="546"/>
      <c r="R194" s="546"/>
      <c r="S194" s="546"/>
      <c r="T194" s="546"/>
    </row>
    <row r="195" spans="1:20" s="547" customFormat="1" x14ac:dyDescent="0.3">
      <c r="A195" s="519"/>
      <c r="B195" s="538"/>
      <c r="C195" s="538"/>
      <c r="D195" s="538"/>
      <c r="E195" s="539"/>
      <c r="F195" s="539"/>
      <c r="G195" s="539"/>
      <c r="H195" s="524"/>
      <c r="I195" s="524"/>
      <c r="J195" s="524"/>
      <c r="K195" s="524"/>
      <c r="L195" s="546"/>
      <c r="M195" s="546"/>
      <c r="N195" s="546"/>
      <c r="O195" s="546"/>
      <c r="P195" s="546"/>
      <c r="Q195" s="546"/>
      <c r="R195" s="546"/>
      <c r="S195" s="546"/>
      <c r="T195" s="546"/>
    </row>
    <row r="196" spans="1:20" s="547" customFormat="1" x14ac:dyDescent="0.3">
      <c r="A196" s="519"/>
      <c r="B196" s="538"/>
      <c r="C196" s="538"/>
      <c r="D196" s="538"/>
      <c r="E196" s="539"/>
      <c r="F196" s="539"/>
      <c r="G196" s="539"/>
      <c r="H196" s="524"/>
      <c r="I196" s="524"/>
      <c r="J196" s="524"/>
      <c r="K196" s="524"/>
      <c r="L196" s="546"/>
      <c r="M196" s="546"/>
      <c r="N196" s="546"/>
      <c r="O196" s="546"/>
      <c r="P196" s="546"/>
      <c r="Q196" s="546"/>
      <c r="R196" s="546"/>
      <c r="S196" s="546"/>
      <c r="T196" s="546"/>
    </row>
    <row r="197" spans="1:20" s="547" customFormat="1" x14ac:dyDescent="0.3">
      <c r="A197" s="519"/>
      <c r="B197" s="538"/>
      <c r="C197" s="538"/>
      <c r="D197" s="538"/>
      <c r="E197" s="539"/>
      <c r="F197" s="539"/>
      <c r="G197" s="539"/>
      <c r="H197" s="524"/>
      <c r="I197" s="524"/>
      <c r="J197" s="524"/>
      <c r="K197" s="524"/>
      <c r="L197" s="546"/>
      <c r="M197" s="546"/>
      <c r="N197" s="546"/>
      <c r="O197" s="546"/>
      <c r="P197" s="546"/>
      <c r="Q197" s="546"/>
      <c r="R197" s="546"/>
      <c r="S197" s="546"/>
      <c r="T197" s="546"/>
    </row>
    <row r="198" spans="1:20" s="547" customFormat="1" x14ac:dyDescent="0.3">
      <c r="A198" s="519"/>
      <c r="B198" s="538"/>
      <c r="C198" s="538"/>
      <c r="D198" s="538"/>
      <c r="E198" s="539"/>
      <c r="F198" s="539"/>
      <c r="G198" s="539"/>
      <c r="H198" s="524"/>
      <c r="I198" s="524"/>
      <c r="J198" s="524"/>
      <c r="K198" s="524"/>
      <c r="L198" s="546"/>
      <c r="M198" s="546"/>
      <c r="N198" s="546"/>
      <c r="O198" s="546"/>
      <c r="P198" s="546"/>
      <c r="Q198" s="546"/>
      <c r="R198" s="546"/>
      <c r="S198" s="546"/>
      <c r="T198" s="546"/>
    </row>
    <row r="199" spans="1:20" s="547" customFormat="1" x14ac:dyDescent="0.3">
      <c r="A199" s="519"/>
      <c r="B199" s="538"/>
      <c r="C199" s="538"/>
      <c r="D199" s="538"/>
      <c r="E199" s="539"/>
      <c r="F199" s="539"/>
      <c r="G199" s="539"/>
      <c r="H199" s="524"/>
      <c r="I199" s="524"/>
      <c r="J199" s="524"/>
      <c r="K199" s="524"/>
      <c r="L199" s="546"/>
      <c r="M199" s="546"/>
      <c r="N199" s="546"/>
      <c r="O199" s="546"/>
      <c r="P199" s="546"/>
      <c r="Q199" s="546"/>
      <c r="R199" s="546"/>
      <c r="S199" s="546"/>
      <c r="T199" s="546"/>
    </row>
    <row r="200" spans="1:20" s="547" customFormat="1" x14ac:dyDescent="0.3">
      <c r="A200" s="519"/>
      <c r="B200" s="538"/>
      <c r="C200" s="538"/>
      <c r="D200" s="538"/>
      <c r="E200" s="539"/>
      <c r="F200" s="539"/>
      <c r="G200" s="539"/>
      <c r="H200" s="524"/>
      <c r="I200" s="524"/>
      <c r="J200" s="524"/>
      <c r="K200" s="524"/>
      <c r="L200" s="546"/>
      <c r="M200" s="546"/>
      <c r="N200" s="546"/>
      <c r="O200" s="546"/>
      <c r="P200" s="546"/>
      <c r="Q200" s="546"/>
      <c r="R200" s="546"/>
      <c r="S200" s="546"/>
      <c r="T200" s="546"/>
    </row>
    <row r="201" spans="1:20" s="547" customFormat="1" x14ac:dyDescent="0.3">
      <c r="A201" s="519"/>
      <c r="B201" s="538"/>
      <c r="C201" s="538"/>
      <c r="D201" s="538"/>
      <c r="E201" s="539"/>
      <c r="F201" s="539"/>
      <c r="G201" s="539"/>
      <c r="H201" s="524"/>
      <c r="I201" s="524"/>
      <c r="J201" s="524"/>
      <c r="K201" s="524"/>
      <c r="L201" s="546"/>
      <c r="M201" s="546"/>
      <c r="N201" s="546"/>
      <c r="O201" s="546"/>
      <c r="P201" s="546"/>
      <c r="Q201" s="546"/>
      <c r="R201" s="546"/>
      <c r="S201" s="546"/>
      <c r="T201" s="546"/>
    </row>
    <row r="202" spans="1:20" s="547" customFormat="1" x14ac:dyDescent="0.3">
      <c r="A202" s="519"/>
      <c r="B202" s="538"/>
      <c r="C202" s="538"/>
      <c r="D202" s="538"/>
      <c r="E202" s="539"/>
      <c r="F202" s="539"/>
      <c r="G202" s="539"/>
      <c r="H202" s="524"/>
      <c r="I202" s="524"/>
      <c r="J202" s="524"/>
      <c r="K202" s="524"/>
      <c r="L202" s="546"/>
      <c r="M202" s="546"/>
      <c r="N202" s="546"/>
      <c r="O202" s="546"/>
      <c r="P202" s="546"/>
      <c r="Q202" s="546"/>
      <c r="R202" s="546"/>
      <c r="S202" s="546"/>
      <c r="T202" s="546"/>
    </row>
    <row r="203" spans="1:20" s="547" customFormat="1" x14ac:dyDescent="0.3">
      <c r="A203" s="519"/>
      <c r="B203" s="538"/>
      <c r="C203" s="538"/>
      <c r="D203" s="538"/>
      <c r="E203" s="539"/>
      <c r="F203" s="539"/>
      <c r="G203" s="539"/>
      <c r="H203" s="524"/>
      <c r="I203" s="524"/>
      <c r="J203" s="524"/>
      <c r="K203" s="524"/>
      <c r="L203" s="546"/>
      <c r="M203" s="546"/>
      <c r="N203" s="546"/>
      <c r="O203" s="546"/>
      <c r="P203" s="546"/>
      <c r="Q203" s="546"/>
      <c r="R203" s="546"/>
      <c r="S203" s="546"/>
      <c r="T203" s="546"/>
    </row>
    <row r="204" spans="1:20" s="547" customFormat="1" x14ac:dyDescent="0.3">
      <c r="A204" s="519"/>
      <c r="B204" s="538"/>
      <c r="C204" s="538"/>
      <c r="D204" s="538"/>
      <c r="E204" s="539"/>
      <c r="F204" s="539"/>
      <c r="G204" s="539"/>
      <c r="H204" s="524"/>
      <c r="I204" s="524"/>
      <c r="J204" s="524"/>
      <c r="K204" s="524"/>
      <c r="L204" s="546"/>
      <c r="M204" s="546"/>
      <c r="N204" s="546"/>
      <c r="O204" s="546"/>
      <c r="P204" s="546"/>
      <c r="Q204" s="546"/>
      <c r="R204" s="546"/>
      <c r="S204" s="546"/>
      <c r="T204" s="546"/>
    </row>
    <row r="205" spans="1:20" s="547" customFormat="1" x14ac:dyDescent="0.3">
      <c r="A205" s="519"/>
      <c r="B205" s="538"/>
      <c r="C205" s="538"/>
      <c r="D205" s="538"/>
      <c r="E205" s="539"/>
      <c r="F205" s="539"/>
      <c r="G205" s="539"/>
      <c r="H205" s="524"/>
      <c r="I205" s="524"/>
      <c r="J205" s="524"/>
      <c r="K205" s="524"/>
      <c r="L205" s="546"/>
      <c r="M205" s="546"/>
      <c r="N205" s="546"/>
      <c r="O205" s="546"/>
      <c r="P205" s="546"/>
      <c r="Q205" s="546"/>
      <c r="R205" s="546"/>
      <c r="S205" s="546"/>
      <c r="T205" s="546"/>
    </row>
    <row r="206" spans="1:20" s="547" customFormat="1" x14ac:dyDescent="0.3">
      <c r="A206" s="519"/>
      <c r="B206" s="538"/>
      <c r="C206" s="538"/>
      <c r="D206" s="538"/>
      <c r="E206" s="539"/>
      <c r="F206" s="539"/>
      <c r="G206" s="539"/>
      <c r="H206" s="524"/>
      <c r="I206" s="524"/>
      <c r="J206" s="524"/>
      <c r="K206" s="524"/>
      <c r="L206" s="546"/>
      <c r="M206" s="546"/>
      <c r="N206" s="546"/>
      <c r="O206" s="546"/>
      <c r="P206" s="546"/>
      <c r="Q206" s="546"/>
      <c r="R206" s="546"/>
      <c r="S206" s="546"/>
      <c r="T206" s="546"/>
    </row>
    <row r="207" spans="1:20" s="547" customFormat="1" x14ac:dyDescent="0.3">
      <c r="A207" s="519"/>
      <c r="B207" s="538"/>
      <c r="C207" s="538"/>
      <c r="D207" s="538"/>
      <c r="E207" s="539"/>
      <c r="F207" s="539"/>
      <c r="G207" s="539"/>
      <c r="H207" s="524"/>
      <c r="I207" s="524"/>
      <c r="J207" s="524"/>
      <c r="K207" s="524"/>
      <c r="L207" s="546"/>
      <c r="M207" s="546"/>
      <c r="N207" s="546"/>
      <c r="O207" s="546"/>
      <c r="P207" s="546"/>
      <c r="Q207" s="546"/>
      <c r="R207" s="546"/>
      <c r="S207" s="546"/>
      <c r="T207" s="546"/>
    </row>
    <row r="208" spans="1:20" s="547" customFormat="1" x14ac:dyDescent="0.3">
      <c r="A208" s="519"/>
      <c r="B208" s="538"/>
      <c r="C208" s="538"/>
      <c r="D208" s="538"/>
      <c r="E208" s="539"/>
      <c r="F208" s="539"/>
      <c r="G208" s="539"/>
      <c r="H208" s="524"/>
      <c r="I208" s="524"/>
      <c r="J208" s="524"/>
      <c r="K208" s="524"/>
      <c r="L208" s="546"/>
      <c r="M208" s="546"/>
      <c r="N208" s="546"/>
      <c r="O208" s="546"/>
      <c r="P208" s="546"/>
      <c r="Q208" s="546"/>
      <c r="R208" s="546"/>
      <c r="S208" s="546"/>
      <c r="T208" s="546"/>
    </row>
    <row r="209" spans="1:20" s="547" customFormat="1" x14ac:dyDescent="0.3">
      <c r="A209" s="519"/>
      <c r="B209" s="538"/>
      <c r="C209" s="538"/>
      <c r="D209" s="538"/>
      <c r="E209" s="539"/>
      <c r="F209" s="539"/>
      <c r="G209" s="539"/>
      <c r="H209" s="524"/>
      <c r="I209" s="524"/>
      <c r="J209" s="524"/>
      <c r="K209" s="524"/>
      <c r="L209" s="546"/>
      <c r="M209" s="546"/>
      <c r="N209" s="546"/>
      <c r="O209" s="546"/>
      <c r="P209" s="546"/>
      <c r="Q209" s="546"/>
      <c r="R209" s="546"/>
      <c r="S209" s="546"/>
      <c r="T209" s="546"/>
    </row>
    <row r="210" spans="1:20" s="547" customFormat="1" x14ac:dyDescent="0.3">
      <c r="A210" s="519"/>
      <c r="B210" s="538"/>
      <c r="C210" s="538"/>
      <c r="D210" s="538"/>
      <c r="E210" s="539"/>
      <c r="F210" s="539"/>
      <c r="G210" s="539"/>
      <c r="H210" s="524"/>
      <c r="I210" s="524"/>
      <c r="J210" s="524"/>
      <c r="K210" s="524"/>
      <c r="L210" s="546"/>
      <c r="M210" s="546"/>
      <c r="N210" s="546"/>
      <c r="O210" s="546"/>
      <c r="P210" s="546"/>
      <c r="Q210" s="546"/>
      <c r="R210" s="546"/>
      <c r="S210" s="546"/>
      <c r="T210" s="546"/>
    </row>
    <row r="211" spans="1:20" s="547" customFormat="1" x14ac:dyDescent="0.3">
      <c r="A211" s="519"/>
      <c r="B211" s="538"/>
      <c r="C211" s="538"/>
      <c r="D211" s="538"/>
      <c r="E211" s="539"/>
      <c r="F211" s="539"/>
      <c r="G211" s="539"/>
      <c r="H211" s="524"/>
      <c r="I211" s="524"/>
      <c r="J211" s="524"/>
      <c r="K211" s="524"/>
      <c r="L211" s="546"/>
      <c r="M211" s="546"/>
      <c r="N211" s="546"/>
      <c r="O211" s="546"/>
      <c r="P211" s="546"/>
      <c r="Q211" s="546"/>
      <c r="R211" s="546"/>
      <c r="S211" s="546"/>
      <c r="T211" s="546"/>
    </row>
    <row r="212" spans="1:20" s="547" customFormat="1" x14ac:dyDescent="0.3">
      <c r="A212" s="519"/>
      <c r="B212" s="538"/>
      <c r="C212" s="538"/>
      <c r="D212" s="538"/>
      <c r="E212" s="539"/>
      <c r="F212" s="539"/>
      <c r="G212" s="539"/>
      <c r="H212" s="524"/>
      <c r="I212" s="524"/>
      <c r="J212" s="524"/>
      <c r="K212" s="524"/>
      <c r="L212" s="546"/>
      <c r="M212" s="546"/>
      <c r="N212" s="546"/>
      <c r="O212" s="546"/>
      <c r="P212" s="546"/>
      <c r="Q212" s="546"/>
      <c r="R212" s="546"/>
      <c r="S212" s="546"/>
      <c r="T212" s="546"/>
    </row>
    <row r="213" spans="1:20" s="547" customFormat="1" x14ac:dyDescent="0.3">
      <c r="A213" s="519"/>
      <c r="B213" s="538"/>
      <c r="C213" s="538"/>
      <c r="D213" s="538"/>
      <c r="E213" s="539"/>
      <c r="F213" s="539"/>
      <c r="G213" s="539"/>
      <c r="H213" s="524"/>
      <c r="I213" s="524"/>
      <c r="J213" s="524"/>
      <c r="K213" s="524"/>
      <c r="L213" s="546"/>
      <c r="M213" s="546"/>
      <c r="N213" s="546"/>
      <c r="O213" s="546"/>
      <c r="P213" s="546"/>
      <c r="Q213" s="546"/>
      <c r="R213" s="546"/>
      <c r="S213" s="546"/>
      <c r="T213" s="546"/>
    </row>
    <row r="214" spans="1:20" s="547" customFormat="1" x14ac:dyDescent="0.3">
      <c r="A214" s="519"/>
      <c r="B214" s="538"/>
      <c r="C214" s="538"/>
      <c r="D214" s="538"/>
      <c r="E214" s="539"/>
      <c r="F214" s="539"/>
      <c r="G214" s="539"/>
      <c r="H214" s="524"/>
      <c r="I214" s="524"/>
      <c r="J214" s="524"/>
      <c r="K214" s="524"/>
      <c r="L214" s="546"/>
      <c r="M214" s="546"/>
      <c r="N214" s="546"/>
      <c r="O214" s="546"/>
      <c r="P214" s="546"/>
      <c r="Q214" s="546"/>
      <c r="R214" s="546"/>
      <c r="S214" s="546"/>
      <c r="T214" s="546"/>
    </row>
    <row r="215" spans="1:20" s="547" customFormat="1" x14ac:dyDescent="0.3">
      <c r="A215" s="519"/>
      <c r="B215" s="538"/>
      <c r="C215" s="538"/>
      <c r="D215" s="538"/>
      <c r="E215" s="539"/>
      <c r="F215" s="539"/>
      <c r="G215" s="539"/>
      <c r="H215" s="524"/>
      <c r="I215" s="524"/>
      <c r="J215" s="524"/>
      <c r="K215" s="524"/>
      <c r="L215" s="546"/>
      <c r="M215" s="546"/>
      <c r="N215" s="546"/>
      <c r="O215" s="546"/>
      <c r="P215" s="546"/>
      <c r="Q215" s="546"/>
      <c r="R215" s="546"/>
      <c r="S215" s="546"/>
      <c r="T215" s="546"/>
    </row>
    <row r="216" spans="1:20" s="547" customFormat="1" x14ac:dyDescent="0.3">
      <c r="A216" s="519"/>
      <c r="B216" s="538"/>
      <c r="C216" s="538"/>
      <c r="D216" s="538"/>
      <c r="E216" s="539"/>
      <c r="F216" s="539"/>
      <c r="G216" s="539"/>
      <c r="H216" s="524"/>
      <c r="I216" s="524"/>
      <c r="J216" s="524"/>
      <c r="K216" s="524"/>
      <c r="L216" s="546"/>
      <c r="M216" s="546"/>
      <c r="N216" s="546"/>
      <c r="O216" s="546"/>
      <c r="P216" s="546"/>
      <c r="Q216" s="546"/>
      <c r="R216" s="546"/>
      <c r="S216" s="546"/>
      <c r="T216" s="546"/>
    </row>
    <row r="217" spans="1:20" s="547" customFormat="1" x14ac:dyDescent="0.3">
      <c r="A217" s="519"/>
      <c r="B217" s="538"/>
      <c r="C217" s="538"/>
      <c r="D217" s="538"/>
      <c r="E217" s="539"/>
      <c r="F217" s="539"/>
      <c r="G217" s="539"/>
      <c r="H217" s="524"/>
      <c r="I217" s="524"/>
      <c r="J217" s="524"/>
      <c r="K217" s="524"/>
      <c r="L217" s="546"/>
      <c r="M217" s="546"/>
      <c r="N217" s="546"/>
      <c r="O217" s="546"/>
      <c r="P217" s="546"/>
      <c r="Q217" s="546"/>
      <c r="R217" s="546"/>
      <c r="S217" s="546"/>
      <c r="T217" s="546"/>
    </row>
    <row r="218" spans="1:20" s="547" customFormat="1" x14ac:dyDescent="0.3">
      <c r="A218" s="519"/>
      <c r="B218" s="538"/>
      <c r="C218" s="538"/>
      <c r="D218" s="538"/>
      <c r="E218" s="539"/>
      <c r="F218" s="539"/>
      <c r="G218" s="539"/>
      <c r="H218" s="524"/>
      <c r="I218" s="524"/>
      <c r="J218" s="524"/>
      <c r="K218" s="524"/>
      <c r="L218" s="546"/>
      <c r="M218" s="546"/>
      <c r="N218" s="546"/>
      <c r="O218" s="546"/>
      <c r="P218" s="546"/>
      <c r="Q218" s="546"/>
      <c r="R218" s="546"/>
      <c r="S218" s="546"/>
      <c r="T218" s="546"/>
    </row>
    <row r="219" spans="1:20" s="547" customFormat="1" x14ac:dyDescent="0.3">
      <c r="A219" s="519"/>
      <c r="B219" s="538"/>
      <c r="C219" s="538"/>
      <c r="D219" s="538"/>
      <c r="E219" s="539"/>
      <c r="F219" s="539"/>
      <c r="G219" s="539"/>
      <c r="H219" s="524"/>
      <c r="I219" s="524"/>
      <c r="J219" s="524"/>
      <c r="K219" s="524"/>
      <c r="L219" s="546"/>
      <c r="M219" s="546"/>
      <c r="N219" s="546"/>
      <c r="O219" s="546"/>
      <c r="P219" s="546"/>
      <c r="Q219" s="546"/>
      <c r="R219" s="546"/>
      <c r="S219" s="546"/>
      <c r="T219" s="546"/>
    </row>
    <row r="220" spans="1:20" s="547" customFormat="1" x14ac:dyDescent="0.3">
      <c r="A220" s="519"/>
      <c r="B220" s="538"/>
      <c r="C220" s="538"/>
      <c r="D220" s="538"/>
      <c r="E220" s="539"/>
      <c r="F220" s="539"/>
      <c r="G220" s="539"/>
      <c r="H220" s="524"/>
      <c r="I220" s="524"/>
      <c r="J220" s="524"/>
      <c r="K220" s="524"/>
      <c r="L220" s="546"/>
      <c r="M220" s="546"/>
      <c r="N220" s="546"/>
      <c r="O220" s="546"/>
      <c r="P220" s="546"/>
      <c r="Q220" s="546"/>
      <c r="R220" s="546"/>
      <c r="S220" s="546"/>
      <c r="T220" s="546"/>
    </row>
    <row r="221" spans="1:20" s="547" customFormat="1" x14ac:dyDescent="0.3">
      <c r="A221" s="519"/>
      <c r="B221" s="538"/>
      <c r="C221" s="538"/>
      <c r="D221" s="538"/>
      <c r="E221" s="539"/>
      <c r="F221" s="539"/>
      <c r="G221" s="539"/>
      <c r="H221" s="524"/>
      <c r="I221" s="524"/>
      <c r="J221" s="524"/>
      <c r="K221" s="524"/>
      <c r="L221" s="546"/>
      <c r="M221" s="546"/>
      <c r="N221" s="546"/>
      <c r="O221" s="546"/>
      <c r="P221" s="546"/>
      <c r="Q221" s="546"/>
      <c r="R221" s="546"/>
      <c r="S221" s="546"/>
      <c r="T221" s="546"/>
    </row>
    <row r="222" spans="1:20" s="547" customFormat="1" x14ac:dyDescent="0.3">
      <c r="A222" s="519"/>
      <c r="B222" s="538"/>
      <c r="C222" s="538"/>
      <c r="D222" s="538"/>
      <c r="E222" s="539"/>
      <c r="F222" s="539"/>
      <c r="G222" s="539"/>
      <c r="H222" s="524"/>
      <c r="I222" s="524"/>
      <c r="J222" s="524"/>
      <c r="K222" s="524"/>
      <c r="L222" s="546"/>
      <c r="M222" s="546"/>
      <c r="N222" s="546"/>
      <c r="O222" s="546"/>
      <c r="P222" s="546"/>
      <c r="Q222" s="546"/>
      <c r="R222" s="546"/>
      <c r="S222" s="546"/>
      <c r="T222" s="546"/>
    </row>
    <row r="223" spans="1:20" s="547" customFormat="1" x14ac:dyDescent="0.3">
      <c r="A223" s="519"/>
      <c r="B223" s="538"/>
      <c r="C223" s="538"/>
      <c r="D223" s="538"/>
      <c r="E223" s="539"/>
      <c r="F223" s="539"/>
      <c r="G223" s="539"/>
      <c r="H223" s="524"/>
      <c r="I223" s="524"/>
      <c r="J223" s="524"/>
      <c r="K223" s="524"/>
      <c r="L223" s="546"/>
      <c r="M223" s="546"/>
      <c r="N223" s="546"/>
      <c r="O223" s="546"/>
      <c r="P223" s="546"/>
      <c r="Q223" s="546"/>
      <c r="R223" s="546"/>
      <c r="S223" s="546"/>
      <c r="T223" s="546"/>
    </row>
    <row r="224" spans="1:20" s="547" customFormat="1" x14ac:dyDescent="0.3">
      <c r="A224" s="519"/>
      <c r="B224" s="538"/>
      <c r="C224" s="538"/>
      <c r="D224" s="538"/>
      <c r="E224" s="539"/>
      <c r="F224" s="539"/>
      <c r="G224" s="539"/>
      <c r="H224" s="524"/>
      <c r="I224" s="524"/>
      <c r="J224" s="524"/>
      <c r="K224" s="524"/>
      <c r="L224" s="546"/>
      <c r="M224" s="546"/>
      <c r="N224" s="546"/>
      <c r="O224" s="546"/>
      <c r="P224" s="546"/>
      <c r="Q224" s="546"/>
      <c r="R224" s="546"/>
      <c r="S224" s="546"/>
      <c r="T224" s="546"/>
    </row>
    <row r="225" spans="1:20" s="547" customFormat="1" x14ac:dyDescent="0.3">
      <c r="A225" s="519"/>
      <c r="B225" s="538"/>
      <c r="C225" s="538"/>
      <c r="D225" s="538"/>
      <c r="E225" s="539"/>
      <c r="F225" s="539"/>
      <c r="G225" s="539"/>
      <c r="H225" s="524"/>
      <c r="I225" s="524"/>
      <c r="J225" s="524"/>
      <c r="K225" s="524"/>
      <c r="L225" s="546"/>
      <c r="M225" s="546"/>
      <c r="N225" s="546"/>
      <c r="O225" s="546"/>
      <c r="P225" s="546"/>
      <c r="Q225" s="546"/>
      <c r="R225" s="546"/>
      <c r="S225" s="546"/>
      <c r="T225" s="546"/>
    </row>
    <row r="226" spans="1:20" s="547" customFormat="1" x14ac:dyDescent="0.3">
      <c r="A226" s="519"/>
      <c r="B226" s="538"/>
      <c r="C226" s="538"/>
      <c r="D226" s="538"/>
      <c r="E226" s="539"/>
      <c r="F226" s="539"/>
      <c r="G226" s="539"/>
      <c r="H226" s="524"/>
      <c r="I226" s="524"/>
      <c r="J226" s="524"/>
      <c r="K226" s="524"/>
      <c r="L226" s="546"/>
      <c r="M226" s="546"/>
      <c r="N226" s="546"/>
      <c r="O226" s="546"/>
      <c r="P226" s="546"/>
      <c r="Q226" s="546"/>
      <c r="R226" s="546"/>
      <c r="S226" s="546"/>
      <c r="T226" s="546"/>
    </row>
    <row r="227" spans="1:20" s="547" customFormat="1" x14ac:dyDescent="0.3">
      <c r="A227" s="519"/>
      <c r="B227" s="538"/>
      <c r="C227" s="538"/>
      <c r="D227" s="538"/>
      <c r="E227" s="539"/>
      <c r="F227" s="539"/>
      <c r="G227" s="539"/>
      <c r="H227" s="524"/>
      <c r="I227" s="524"/>
      <c r="J227" s="524"/>
      <c r="K227" s="524"/>
      <c r="L227" s="546"/>
      <c r="M227" s="546"/>
      <c r="N227" s="546"/>
      <c r="O227" s="546"/>
      <c r="P227" s="546"/>
      <c r="Q227" s="546"/>
      <c r="R227" s="546"/>
      <c r="S227" s="546"/>
      <c r="T227" s="546"/>
    </row>
    <row r="228" spans="1:20" s="547" customFormat="1" x14ac:dyDescent="0.3">
      <c r="A228" s="519"/>
      <c r="B228" s="538"/>
      <c r="C228" s="538"/>
      <c r="D228" s="538"/>
      <c r="E228" s="539"/>
      <c r="F228" s="539"/>
      <c r="G228" s="539"/>
      <c r="H228" s="524"/>
      <c r="I228" s="524"/>
      <c r="J228" s="524"/>
      <c r="K228" s="524"/>
      <c r="L228" s="546"/>
      <c r="M228" s="546"/>
      <c r="N228" s="546"/>
      <c r="O228" s="546"/>
      <c r="P228" s="546"/>
      <c r="Q228" s="546"/>
      <c r="R228" s="546"/>
      <c r="S228" s="546"/>
      <c r="T228" s="546"/>
    </row>
    <row r="229" spans="1:20" s="547" customFormat="1" x14ac:dyDescent="0.3">
      <c r="A229" s="519"/>
      <c r="B229" s="538"/>
      <c r="C229" s="538"/>
      <c r="D229" s="538"/>
      <c r="E229" s="539"/>
      <c r="F229" s="539"/>
      <c r="G229" s="539"/>
      <c r="H229" s="524"/>
      <c r="I229" s="524"/>
      <c r="J229" s="524"/>
      <c r="K229" s="524"/>
      <c r="L229" s="546"/>
      <c r="M229" s="546"/>
      <c r="N229" s="546"/>
      <c r="O229" s="546"/>
      <c r="P229" s="546"/>
      <c r="Q229" s="546"/>
      <c r="R229" s="546"/>
      <c r="S229" s="546"/>
      <c r="T229" s="546"/>
    </row>
    <row r="230" spans="1:20" s="547" customFormat="1" x14ac:dyDescent="0.3">
      <c r="A230" s="519"/>
      <c r="B230" s="538"/>
      <c r="C230" s="538"/>
      <c r="D230" s="538"/>
      <c r="E230" s="539"/>
      <c r="F230" s="539"/>
      <c r="G230" s="539"/>
      <c r="H230" s="524"/>
      <c r="I230" s="524"/>
      <c r="J230" s="524"/>
      <c r="K230" s="524"/>
      <c r="L230" s="546"/>
      <c r="M230" s="546"/>
      <c r="N230" s="546"/>
      <c r="O230" s="546"/>
      <c r="P230" s="546"/>
      <c r="Q230" s="546"/>
      <c r="R230" s="546"/>
      <c r="S230" s="546"/>
      <c r="T230" s="546"/>
    </row>
    <row r="231" spans="1:20" s="547" customFormat="1" x14ac:dyDescent="0.3">
      <c r="A231" s="519"/>
      <c r="B231" s="538"/>
      <c r="C231" s="538"/>
      <c r="D231" s="538"/>
      <c r="E231" s="539"/>
      <c r="F231" s="539"/>
      <c r="G231" s="539"/>
      <c r="H231" s="524"/>
      <c r="I231" s="524"/>
      <c r="J231" s="524"/>
      <c r="K231" s="524"/>
      <c r="L231" s="546"/>
      <c r="M231" s="546"/>
      <c r="N231" s="546"/>
      <c r="O231" s="546"/>
      <c r="P231" s="546"/>
      <c r="Q231" s="546"/>
      <c r="R231" s="546"/>
      <c r="S231" s="546"/>
      <c r="T231" s="546"/>
    </row>
    <row r="232" spans="1:20" s="547" customFormat="1" x14ac:dyDescent="0.3">
      <c r="A232" s="519"/>
      <c r="B232" s="538"/>
      <c r="C232" s="538"/>
      <c r="D232" s="538"/>
      <c r="E232" s="539"/>
      <c r="F232" s="539"/>
      <c r="G232" s="539"/>
      <c r="H232" s="524"/>
      <c r="I232" s="524"/>
      <c r="J232" s="524"/>
      <c r="K232" s="524"/>
      <c r="L232" s="546"/>
      <c r="M232" s="546"/>
      <c r="N232" s="546"/>
      <c r="O232" s="546"/>
      <c r="P232" s="546"/>
      <c r="Q232" s="546"/>
      <c r="R232" s="546"/>
      <c r="S232" s="546"/>
      <c r="T232" s="546"/>
    </row>
    <row r="233" spans="1:20" s="547" customFormat="1" x14ac:dyDescent="0.3">
      <c r="A233" s="519"/>
      <c r="B233" s="538"/>
      <c r="C233" s="538"/>
      <c r="D233" s="538"/>
      <c r="E233" s="539"/>
      <c r="F233" s="539"/>
      <c r="G233" s="539"/>
      <c r="H233" s="524"/>
      <c r="I233" s="524"/>
      <c r="J233" s="524"/>
      <c r="K233" s="524"/>
      <c r="L233" s="546"/>
      <c r="M233" s="546"/>
      <c r="N233" s="546"/>
      <c r="O233" s="546"/>
      <c r="P233" s="546"/>
      <c r="Q233" s="546"/>
      <c r="R233" s="546"/>
      <c r="S233" s="546"/>
      <c r="T233" s="546"/>
    </row>
    <row r="234" spans="1:20" s="547" customFormat="1" x14ac:dyDescent="0.3">
      <c r="A234" s="519"/>
      <c r="B234" s="538"/>
      <c r="C234" s="538"/>
      <c r="D234" s="538"/>
      <c r="E234" s="539"/>
      <c r="F234" s="539"/>
      <c r="G234" s="539"/>
      <c r="H234" s="524"/>
      <c r="I234" s="524"/>
      <c r="J234" s="524"/>
      <c r="K234" s="524"/>
      <c r="L234" s="546"/>
      <c r="M234" s="546"/>
      <c r="N234" s="546"/>
      <c r="O234" s="546"/>
      <c r="P234" s="546"/>
      <c r="Q234" s="546"/>
      <c r="R234" s="546"/>
      <c r="S234" s="546"/>
      <c r="T234" s="546"/>
    </row>
    <row r="235" spans="1:20" s="547" customFormat="1" x14ac:dyDescent="0.3">
      <c r="A235" s="519"/>
      <c r="B235" s="538"/>
      <c r="C235" s="538"/>
      <c r="D235" s="538"/>
      <c r="E235" s="539"/>
      <c r="F235" s="539"/>
      <c r="G235" s="539"/>
      <c r="H235" s="524"/>
      <c r="I235" s="524"/>
      <c r="J235" s="524"/>
      <c r="K235" s="524"/>
      <c r="L235" s="546"/>
      <c r="M235" s="546"/>
      <c r="N235" s="546"/>
      <c r="O235" s="546"/>
      <c r="P235" s="546"/>
      <c r="Q235" s="546"/>
      <c r="R235" s="546"/>
      <c r="S235" s="546"/>
      <c r="T235" s="546"/>
    </row>
    <row r="236" spans="1:20" s="547" customFormat="1" x14ac:dyDescent="0.3">
      <c r="A236" s="519"/>
      <c r="B236" s="538"/>
      <c r="C236" s="538"/>
      <c r="D236" s="538"/>
      <c r="E236" s="539"/>
      <c r="F236" s="539"/>
      <c r="G236" s="539"/>
      <c r="H236" s="524"/>
      <c r="I236" s="524"/>
      <c r="J236" s="524"/>
      <c r="K236" s="524"/>
      <c r="L236" s="546"/>
      <c r="M236" s="546"/>
      <c r="N236" s="546"/>
      <c r="O236" s="546"/>
      <c r="P236" s="546"/>
      <c r="Q236" s="546"/>
      <c r="R236" s="546"/>
      <c r="S236" s="546"/>
      <c r="T236" s="546"/>
    </row>
    <row r="237" spans="1:20" s="547" customFormat="1" x14ac:dyDescent="0.3">
      <c r="A237" s="519"/>
      <c r="B237" s="538"/>
      <c r="C237" s="538"/>
      <c r="D237" s="538"/>
      <c r="E237" s="539"/>
      <c r="F237" s="539"/>
      <c r="G237" s="539"/>
      <c r="H237" s="524"/>
      <c r="I237" s="524"/>
      <c r="J237" s="524"/>
      <c r="K237" s="524"/>
      <c r="L237" s="546"/>
      <c r="M237" s="546"/>
      <c r="N237" s="546"/>
      <c r="O237" s="546"/>
      <c r="P237" s="546"/>
      <c r="Q237" s="546"/>
      <c r="R237" s="546"/>
      <c r="S237" s="546"/>
      <c r="T237" s="546"/>
    </row>
    <row r="238" spans="1:20" s="547" customFormat="1" x14ac:dyDescent="0.3">
      <c r="A238" s="519"/>
      <c r="B238" s="538"/>
      <c r="C238" s="538"/>
      <c r="D238" s="538"/>
      <c r="E238" s="539"/>
      <c r="F238" s="539"/>
      <c r="G238" s="539"/>
      <c r="H238" s="524"/>
      <c r="I238" s="524"/>
      <c r="J238" s="524"/>
      <c r="K238" s="524"/>
      <c r="L238" s="546"/>
      <c r="M238" s="546"/>
      <c r="N238" s="546"/>
      <c r="O238" s="546"/>
      <c r="P238" s="546"/>
      <c r="Q238" s="546"/>
      <c r="R238" s="546"/>
      <c r="S238" s="546"/>
      <c r="T238" s="546"/>
    </row>
    <row r="239" spans="1:20" s="547" customFormat="1" x14ac:dyDescent="0.3">
      <c r="A239" s="519"/>
      <c r="B239" s="538"/>
      <c r="C239" s="538"/>
      <c r="D239" s="538"/>
      <c r="E239" s="539"/>
      <c r="F239" s="539"/>
      <c r="G239" s="539"/>
      <c r="H239" s="524"/>
      <c r="I239" s="524"/>
      <c r="J239" s="524"/>
      <c r="K239" s="524"/>
      <c r="L239" s="546"/>
      <c r="M239" s="546"/>
      <c r="N239" s="546"/>
      <c r="O239" s="546"/>
      <c r="P239" s="546"/>
      <c r="Q239" s="546"/>
      <c r="R239" s="546"/>
      <c r="S239" s="546"/>
      <c r="T239" s="546"/>
    </row>
    <row r="240" spans="1:20" s="547" customFormat="1" x14ac:dyDescent="0.3">
      <c r="A240" s="519"/>
      <c r="B240" s="538"/>
      <c r="C240" s="538"/>
      <c r="D240" s="538"/>
      <c r="E240" s="539"/>
      <c r="F240" s="539"/>
      <c r="G240" s="539"/>
      <c r="H240" s="524"/>
      <c r="I240" s="524"/>
      <c r="J240" s="524"/>
      <c r="K240" s="524"/>
      <c r="L240" s="546"/>
      <c r="M240" s="546"/>
      <c r="N240" s="546"/>
      <c r="O240" s="546"/>
      <c r="P240" s="546"/>
      <c r="Q240" s="546"/>
      <c r="R240" s="546"/>
      <c r="S240" s="546"/>
      <c r="T240" s="546"/>
    </row>
    <row r="241" spans="1:20" s="547" customFormat="1" x14ac:dyDescent="0.3">
      <c r="A241" s="519"/>
      <c r="B241" s="538"/>
      <c r="C241" s="538"/>
      <c r="D241" s="538"/>
      <c r="E241" s="539"/>
      <c r="F241" s="539"/>
      <c r="G241" s="539"/>
      <c r="H241" s="524"/>
      <c r="I241" s="524"/>
      <c r="J241" s="524"/>
      <c r="K241" s="524"/>
      <c r="L241" s="546"/>
      <c r="M241" s="546"/>
      <c r="N241" s="546"/>
      <c r="O241" s="546"/>
      <c r="P241" s="546"/>
      <c r="Q241" s="546"/>
      <c r="R241" s="546"/>
      <c r="S241" s="546"/>
      <c r="T241" s="546"/>
    </row>
    <row r="242" spans="1:20" s="547" customFormat="1" x14ac:dyDescent="0.3">
      <c r="A242" s="519"/>
      <c r="B242" s="538"/>
      <c r="C242" s="538"/>
      <c r="D242" s="538"/>
      <c r="E242" s="539"/>
      <c r="F242" s="539"/>
      <c r="G242" s="539"/>
      <c r="H242" s="524"/>
      <c r="I242" s="524"/>
      <c r="J242" s="524"/>
      <c r="K242" s="524"/>
      <c r="L242" s="546"/>
      <c r="M242" s="546"/>
      <c r="N242" s="546"/>
      <c r="O242" s="546"/>
      <c r="P242" s="546"/>
      <c r="Q242" s="546"/>
      <c r="R242" s="546"/>
      <c r="S242" s="546"/>
      <c r="T242" s="546"/>
    </row>
    <row r="243" spans="1:20" s="547" customFormat="1" x14ac:dyDescent="0.3">
      <c r="A243" s="519"/>
      <c r="B243" s="538"/>
      <c r="C243" s="538"/>
      <c r="D243" s="538"/>
      <c r="E243" s="539"/>
      <c r="F243" s="539"/>
      <c r="G243" s="539"/>
      <c r="H243" s="524"/>
      <c r="I243" s="524"/>
      <c r="J243" s="524"/>
      <c r="K243" s="524"/>
      <c r="L243" s="546"/>
      <c r="M243" s="546"/>
      <c r="N243" s="546"/>
      <c r="O243" s="546"/>
      <c r="P243" s="546"/>
      <c r="Q243" s="546"/>
      <c r="R243" s="546"/>
      <c r="S243" s="546"/>
      <c r="T243" s="546"/>
    </row>
    <row r="244" spans="1:20" s="547" customFormat="1" x14ac:dyDescent="0.3">
      <c r="A244" s="519"/>
      <c r="B244" s="538"/>
      <c r="C244" s="538"/>
      <c r="D244" s="538"/>
      <c r="E244" s="539"/>
      <c r="F244" s="539"/>
      <c r="G244" s="539"/>
      <c r="H244" s="524"/>
      <c r="I244" s="524"/>
      <c r="J244" s="524"/>
      <c r="K244" s="524"/>
      <c r="L244" s="546"/>
      <c r="M244" s="546"/>
      <c r="N244" s="546"/>
      <c r="O244" s="546"/>
      <c r="P244" s="546"/>
      <c r="Q244" s="546"/>
      <c r="R244" s="546"/>
      <c r="S244" s="546"/>
      <c r="T244" s="546"/>
    </row>
    <row r="245" spans="1:20" s="547" customFormat="1" x14ac:dyDescent="0.3">
      <c r="A245" s="519"/>
      <c r="B245" s="538"/>
      <c r="C245" s="538"/>
      <c r="D245" s="538"/>
      <c r="E245" s="539"/>
      <c r="F245" s="539"/>
      <c r="G245" s="539"/>
      <c r="H245" s="524"/>
      <c r="I245" s="524"/>
      <c r="J245" s="524"/>
      <c r="K245" s="524"/>
      <c r="L245" s="546"/>
      <c r="M245" s="546"/>
      <c r="N245" s="546"/>
      <c r="O245" s="546"/>
      <c r="P245" s="546"/>
      <c r="Q245" s="546"/>
      <c r="R245" s="546"/>
      <c r="S245" s="546"/>
      <c r="T245" s="546"/>
    </row>
    <row r="246" spans="1:20" s="547" customFormat="1" x14ac:dyDescent="0.3">
      <c r="A246" s="519"/>
      <c r="B246" s="538"/>
      <c r="C246" s="538"/>
      <c r="D246" s="538"/>
      <c r="E246" s="539"/>
      <c r="F246" s="539"/>
      <c r="G246" s="539"/>
      <c r="H246" s="524"/>
      <c r="I246" s="524"/>
      <c r="J246" s="524"/>
      <c r="K246" s="524"/>
      <c r="L246" s="546"/>
      <c r="M246" s="546"/>
      <c r="N246" s="546"/>
      <c r="O246" s="546"/>
      <c r="P246" s="546"/>
      <c r="Q246" s="546"/>
      <c r="R246" s="546"/>
      <c r="S246" s="546"/>
      <c r="T246" s="546"/>
    </row>
    <row r="247" spans="1:20" s="547" customFormat="1" x14ac:dyDescent="0.3">
      <c r="A247" s="519"/>
      <c r="B247" s="538"/>
      <c r="C247" s="538"/>
      <c r="D247" s="538"/>
      <c r="E247" s="539"/>
      <c r="F247" s="539"/>
      <c r="G247" s="539"/>
      <c r="H247" s="524"/>
      <c r="I247" s="524"/>
      <c r="J247" s="524"/>
      <c r="K247" s="524"/>
      <c r="L247" s="546"/>
      <c r="M247" s="546"/>
      <c r="N247" s="546"/>
      <c r="O247" s="546"/>
      <c r="P247" s="546"/>
      <c r="Q247" s="546"/>
      <c r="R247" s="546"/>
      <c r="S247" s="546"/>
      <c r="T247" s="546"/>
    </row>
    <row r="248" spans="1:20" s="547" customFormat="1" x14ac:dyDescent="0.3">
      <c r="A248" s="519"/>
      <c r="B248" s="538"/>
      <c r="C248" s="538"/>
      <c r="D248" s="538"/>
      <c r="E248" s="539"/>
      <c r="F248" s="539"/>
      <c r="G248" s="539"/>
      <c r="H248" s="524"/>
      <c r="I248" s="524"/>
      <c r="J248" s="524"/>
      <c r="K248" s="524"/>
      <c r="L248" s="546"/>
      <c r="M248" s="546"/>
      <c r="N248" s="546"/>
      <c r="O248" s="546"/>
      <c r="P248" s="546"/>
      <c r="Q248" s="546"/>
      <c r="R248" s="546"/>
      <c r="S248" s="546"/>
      <c r="T248" s="546"/>
    </row>
    <row r="249" spans="1:20" s="547" customFormat="1" x14ac:dyDescent="0.3">
      <c r="A249" s="519"/>
      <c r="B249" s="538"/>
      <c r="C249" s="538"/>
      <c r="D249" s="538"/>
      <c r="E249" s="539"/>
      <c r="F249" s="539"/>
      <c r="G249" s="539"/>
      <c r="H249" s="524"/>
      <c r="I249" s="524"/>
      <c r="J249" s="524"/>
      <c r="K249" s="524"/>
      <c r="L249" s="546"/>
      <c r="M249" s="546"/>
      <c r="N249" s="546"/>
      <c r="O249" s="546"/>
      <c r="P249" s="546"/>
      <c r="Q249" s="546"/>
      <c r="R249" s="546"/>
      <c r="S249" s="546"/>
      <c r="T249" s="546"/>
    </row>
    <row r="250" spans="1:20" s="547" customFormat="1" x14ac:dyDescent="0.3">
      <c r="A250" s="519"/>
      <c r="B250" s="538"/>
      <c r="C250" s="538"/>
      <c r="D250" s="538"/>
      <c r="E250" s="539"/>
      <c r="F250" s="539"/>
      <c r="G250" s="539"/>
      <c r="H250" s="524"/>
      <c r="I250" s="524"/>
      <c r="J250" s="524"/>
      <c r="K250" s="524"/>
      <c r="L250" s="546"/>
      <c r="M250" s="546"/>
      <c r="N250" s="546"/>
      <c r="O250" s="546"/>
      <c r="P250" s="546"/>
      <c r="Q250" s="546"/>
      <c r="R250" s="546"/>
      <c r="S250" s="546"/>
      <c r="T250" s="546"/>
    </row>
    <row r="251" spans="1:20" s="547" customFormat="1" x14ac:dyDescent="0.3">
      <c r="A251" s="519"/>
      <c r="B251" s="538"/>
      <c r="C251" s="538"/>
      <c r="D251" s="538"/>
      <c r="E251" s="539"/>
      <c r="F251" s="539"/>
      <c r="G251" s="539"/>
      <c r="H251" s="524"/>
      <c r="I251" s="524"/>
      <c r="J251" s="524"/>
      <c r="K251" s="524"/>
      <c r="L251" s="546"/>
      <c r="M251" s="546"/>
      <c r="N251" s="546"/>
      <c r="O251" s="546"/>
      <c r="P251" s="546"/>
      <c r="Q251" s="546"/>
      <c r="R251" s="546"/>
      <c r="S251" s="546"/>
      <c r="T251" s="546"/>
    </row>
    <row r="252" spans="1:20" s="547" customFormat="1" x14ac:dyDescent="0.3">
      <c r="A252" s="519"/>
      <c r="B252" s="538"/>
      <c r="C252" s="538"/>
      <c r="D252" s="538"/>
      <c r="E252" s="539"/>
      <c r="F252" s="539"/>
      <c r="G252" s="539"/>
      <c r="H252" s="524"/>
      <c r="I252" s="524"/>
      <c r="J252" s="524"/>
      <c r="K252" s="524"/>
      <c r="L252" s="546"/>
      <c r="M252" s="546"/>
      <c r="N252" s="546"/>
      <c r="O252" s="546"/>
      <c r="P252" s="546"/>
      <c r="Q252" s="546"/>
      <c r="R252" s="546"/>
      <c r="S252" s="546"/>
      <c r="T252" s="546"/>
    </row>
    <row r="253" spans="1:20" s="547" customFormat="1" x14ac:dyDescent="0.3">
      <c r="A253" s="519"/>
      <c r="B253" s="538"/>
      <c r="C253" s="538"/>
      <c r="D253" s="538"/>
      <c r="E253" s="539"/>
      <c r="F253" s="539"/>
      <c r="G253" s="539"/>
      <c r="H253" s="524"/>
      <c r="I253" s="524"/>
      <c r="J253" s="524"/>
      <c r="K253" s="524"/>
      <c r="L253" s="546"/>
      <c r="M253" s="546"/>
      <c r="N253" s="546"/>
      <c r="O253" s="546"/>
      <c r="P253" s="546"/>
      <c r="Q253" s="546"/>
      <c r="R253" s="546"/>
      <c r="S253" s="546"/>
      <c r="T253" s="546"/>
    </row>
    <row r="254" spans="1:20" s="547" customFormat="1" x14ac:dyDescent="0.3">
      <c r="A254" s="519"/>
      <c r="B254" s="538"/>
      <c r="C254" s="538"/>
      <c r="D254" s="538"/>
      <c r="E254" s="539"/>
      <c r="F254" s="539"/>
      <c r="G254" s="539"/>
      <c r="H254" s="524"/>
      <c r="I254" s="524"/>
      <c r="J254" s="524"/>
      <c r="K254" s="524"/>
      <c r="L254" s="546"/>
      <c r="M254" s="546"/>
      <c r="N254" s="546"/>
      <c r="O254" s="546"/>
      <c r="P254" s="546"/>
      <c r="Q254" s="546"/>
      <c r="R254" s="546"/>
      <c r="S254" s="546"/>
      <c r="T254" s="546"/>
    </row>
    <row r="255" spans="1:20" s="547" customFormat="1" x14ac:dyDescent="0.3">
      <c r="A255" s="519"/>
      <c r="B255" s="538"/>
      <c r="C255" s="538"/>
      <c r="D255" s="538"/>
      <c r="E255" s="539"/>
      <c r="F255" s="539"/>
      <c r="G255" s="539"/>
      <c r="H255" s="524"/>
      <c r="I255" s="524"/>
      <c r="J255" s="524"/>
      <c r="K255" s="524"/>
      <c r="L255" s="546"/>
      <c r="M255" s="546"/>
      <c r="N255" s="546"/>
      <c r="O255" s="546"/>
      <c r="P255" s="546"/>
      <c r="Q255" s="546"/>
      <c r="R255" s="546"/>
      <c r="S255" s="546"/>
      <c r="T255" s="546"/>
    </row>
    <row r="256" spans="1:20" s="547" customFormat="1" x14ac:dyDescent="0.3">
      <c r="A256" s="519"/>
      <c r="B256" s="538"/>
      <c r="C256" s="538"/>
      <c r="D256" s="538"/>
      <c r="E256" s="539"/>
      <c r="F256" s="539"/>
      <c r="G256" s="539"/>
      <c r="H256" s="524"/>
      <c r="I256" s="524"/>
      <c r="J256" s="524"/>
      <c r="K256" s="524"/>
      <c r="L256" s="546"/>
      <c r="M256" s="546"/>
      <c r="N256" s="546"/>
      <c r="O256" s="546"/>
      <c r="P256" s="546"/>
      <c r="Q256" s="546"/>
      <c r="R256" s="546"/>
      <c r="S256" s="546"/>
      <c r="T256" s="546"/>
    </row>
    <row r="257" spans="1:20" s="547" customFormat="1" x14ac:dyDescent="0.3">
      <c r="A257" s="519"/>
      <c r="B257" s="538"/>
      <c r="C257" s="538"/>
      <c r="D257" s="538"/>
      <c r="E257" s="539"/>
      <c r="F257" s="539"/>
      <c r="G257" s="539"/>
      <c r="H257" s="524"/>
      <c r="I257" s="524"/>
      <c r="J257" s="524"/>
      <c r="K257" s="524"/>
      <c r="L257" s="546"/>
      <c r="M257" s="546"/>
      <c r="N257" s="546"/>
      <c r="O257" s="546"/>
      <c r="P257" s="546"/>
      <c r="Q257" s="546"/>
      <c r="R257" s="546"/>
      <c r="S257" s="546"/>
      <c r="T257" s="546"/>
    </row>
    <row r="258" spans="1:20" s="547" customFormat="1" x14ac:dyDescent="0.3">
      <c r="A258" s="519"/>
      <c r="B258" s="538"/>
      <c r="C258" s="538"/>
      <c r="D258" s="538"/>
      <c r="E258" s="539"/>
      <c r="F258" s="539"/>
      <c r="G258" s="539"/>
      <c r="H258" s="524"/>
      <c r="I258" s="524"/>
      <c r="J258" s="524"/>
      <c r="K258" s="524"/>
      <c r="L258" s="546"/>
      <c r="M258" s="546"/>
      <c r="N258" s="546"/>
      <c r="O258" s="546"/>
      <c r="P258" s="546"/>
      <c r="Q258" s="546"/>
      <c r="R258" s="546"/>
      <c r="S258" s="546"/>
      <c r="T258" s="546"/>
    </row>
    <row r="259" spans="1:20" s="547" customFormat="1" x14ac:dyDescent="0.3">
      <c r="A259" s="519"/>
      <c r="B259" s="538"/>
      <c r="C259" s="538"/>
      <c r="D259" s="538"/>
      <c r="E259" s="539"/>
      <c r="F259" s="539"/>
      <c r="G259" s="539"/>
      <c r="H259" s="524"/>
      <c r="I259" s="524"/>
      <c r="J259" s="524"/>
      <c r="K259" s="524"/>
      <c r="L259" s="546"/>
      <c r="M259" s="546"/>
      <c r="N259" s="546"/>
      <c r="O259" s="546"/>
      <c r="P259" s="546"/>
      <c r="Q259" s="546"/>
      <c r="R259" s="546"/>
      <c r="S259" s="546"/>
      <c r="T259" s="546"/>
    </row>
    <row r="260" spans="1:20" s="547" customFormat="1" x14ac:dyDescent="0.3">
      <c r="A260" s="519"/>
      <c r="B260" s="538"/>
      <c r="C260" s="538"/>
      <c r="D260" s="538"/>
      <c r="E260" s="539"/>
      <c r="F260" s="539"/>
      <c r="G260" s="539"/>
      <c r="H260" s="524"/>
      <c r="I260" s="524"/>
      <c r="J260" s="524"/>
      <c r="K260" s="524"/>
      <c r="L260" s="546"/>
      <c r="M260" s="546"/>
      <c r="N260" s="546"/>
      <c r="O260" s="546"/>
      <c r="P260" s="546"/>
      <c r="Q260" s="546"/>
      <c r="R260" s="546"/>
      <c r="S260" s="546"/>
      <c r="T260" s="546"/>
    </row>
    <row r="261" spans="1:20" s="547" customFormat="1" x14ac:dyDescent="0.3">
      <c r="A261" s="519"/>
      <c r="B261" s="538"/>
      <c r="C261" s="538"/>
      <c r="D261" s="538"/>
      <c r="E261" s="539"/>
      <c r="F261" s="539"/>
      <c r="G261" s="539"/>
      <c r="H261" s="524"/>
      <c r="I261" s="524"/>
      <c r="J261" s="524"/>
      <c r="K261" s="524"/>
      <c r="L261" s="546"/>
      <c r="M261" s="546"/>
      <c r="N261" s="546"/>
      <c r="O261" s="546"/>
      <c r="P261" s="546"/>
      <c r="Q261" s="546"/>
      <c r="R261" s="546"/>
      <c r="S261" s="546"/>
      <c r="T261" s="546"/>
    </row>
    <row r="262" spans="1:20" s="547" customFormat="1" x14ac:dyDescent="0.3">
      <c r="A262" s="519"/>
      <c r="B262" s="538"/>
      <c r="C262" s="538"/>
      <c r="D262" s="538"/>
      <c r="E262" s="539"/>
      <c r="F262" s="539"/>
      <c r="G262" s="539"/>
      <c r="H262" s="524"/>
      <c r="I262" s="524"/>
      <c r="J262" s="524"/>
      <c r="K262" s="524"/>
      <c r="L262" s="546"/>
      <c r="M262" s="546"/>
      <c r="N262" s="546"/>
      <c r="O262" s="546"/>
      <c r="P262" s="546"/>
      <c r="Q262" s="546"/>
      <c r="R262" s="546"/>
      <c r="S262" s="546"/>
      <c r="T262" s="546"/>
    </row>
    <row r="263" spans="1:20" s="547" customFormat="1" x14ac:dyDescent="0.3">
      <c r="A263" s="519"/>
      <c r="B263" s="538"/>
      <c r="C263" s="538"/>
      <c r="D263" s="538"/>
      <c r="E263" s="539"/>
      <c r="F263" s="539"/>
      <c r="G263" s="539"/>
      <c r="H263" s="524"/>
      <c r="I263" s="524"/>
      <c r="J263" s="524"/>
      <c r="K263" s="524"/>
      <c r="L263" s="546"/>
      <c r="M263" s="546"/>
      <c r="N263" s="546"/>
      <c r="O263" s="546"/>
      <c r="P263" s="546"/>
      <c r="Q263" s="546"/>
      <c r="R263" s="546"/>
      <c r="S263" s="546"/>
      <c r="T263" s="546"/>
    </row>
    <row r="264" spans="1:20" s="547" customFormat="1" x14ac:dyDescent="0.3">
      <c r="A264" s="519"/>
      <c r="B264" s="538"/>
      <c r="C264" s="538"/>
      <c r="D264" s="538"/>
      <c r="E264" s="539"/>
      <c r="F264" s="539"/>
      <c r="G264" s="539"/>
      <c r="H264" s="524"/>
      <c r="I264" s="524"/>
      <c r="J264" s="524"/>
      <c r="K264" s="524"/>
      <c r="L264" s="546"/>
      <c r="M264" s="546"/>
      <c r="N264" s="546"/>
      <c r="O264" s="546"/>
      <c r="P264" s="546"/>
      <c r="Q264" s="546"/>
      <c r="R264" s="546"/>
      <c r="S264" s="546"/>
      <c r="T264" s="546"/>
    </row>
    <row r="265" spans="1:20" s="547" customFormat="1" x14ac:dyDescent="0.3">
      <c r="A265" s="519"/>
      <c r="B265" s="538"/>
      <c r="C265" s="538"/>
      <c r="D265" s="538"/>
      <c r="E265" s="539"/>
      <c r="F265" s="539"/>
      <c r="G265" s="539"/>
      <c r="H265" s="524"/>
      <c r="I265" s="524"/>
      <c r="J265" s="524"/>
      <c r="K265" s="524"/>
      <c r="L265" s="546"/>
      <c r="M265" s="546"/>
      <c r="N265" s="546"/>
      <c r="O265" s="546"/>
      <c r="P265" s="546"/>
      <c r="Q265" s="546"/>
      <c r="R265" s="546"/>
      <c r="S265" s="546"/>
      <c r="T265" s="546"/>
    </row>
    <row r="266" spans="1:20" s="547" customFormat="1" x14ac:dyDescent="0.3">
      <c r="A266" s="519"/>
      <c r="B266" s="538"/>
      <c r="C266" s="538"/>
      <c r="D266" s="538"/>
      <c r="E266" s="539"/>
      <c r="F266" s="539"/>
      <c r="G266" s="539"/>
      <c r="H266" s="524"/>
      <c r="I266" s="524"/>
      <c r="J266" s="524"/>
      <c r="K266" s="524"/>
      <c r="L266" s="546"/>
      <c r="M266" s="546"/>
      <c r="N266" s="546"/>
      <c r="O266" s="546"/>
      <c r="P266" s="546"/>
      <c r="Q266" s="546"/>
      <c r="R266" s="546"/>
      <c r="S266" s="546"/>
      <c r="T266" s="546"/>
    </row>
    <row r="267" spans="1:20" s="547" customFormat="1" x14ac:dyDescent="0.3">
      <c r="A267" s="519"/>
      <c r="B267" s="538"/>
      <c r="C267" s="538"/>
      <c r="D267" s="538"/>
      <c r="E267" s="539"/>
      <c r="F267" s="539"/>
      <c r="G267" s="539"/>
      <c r="H267" s="524"/>
      <c r="I267" s="524"/>
      <c r="J267" s="524"/>
      <c r="K267" s="524"/>
      <c r="L267" s="546"/>
      <c r="M267" s="546"/>
      <c r="N267" s="546"/>
      <c r="O267" s="546"/>
      <c r="P267" s="546"/>
      <c r="Q267" s="546"/>
      <c r="R267" s="546"/>
      <c r="S267" s="546"/>
      <c r="T267" s="546"/>
    </row>
    <row r="268" spans="1:20" s="547" customFormat="1" x14ac:dyDescent="0.3">
      <c r="A268" s="519"/>
      <c r="B268" s="538"/>
      <c r="C268" s="538"/>
      <c r="D268" s="538"/>
      <c r="E268" s="539"/>
      <c r="F268" s="539"/>
      <c r="G268" s="539"/>
      <c r="H268" s="524"/>
      <c r="I268" s="524"/>
      <c r="J268" s="524"/>
      <c r="K268" s="524"/>
      <c r="L268" s="546"/>
      <c r="M268" s="546"/>
      <c r="N268" s="546"/>
      <c r="O268" s="546"/>
      <c r="P268" s="546"/>
      <c r="Q268" s="546"/>
      <c r="R268" s="546"/>
      <c r="S268" s="546"/>
      <c r="T268" s="546"/>
    </row>
    <row r="269" spans="1:20" s="547" customFormat="1" x14ac:dyDescent="0.3">
      <c r="A269" s="519"/>
      <c r="B269" s="538"/>
      <c r="C269" s="538"/>
      <c r="D269" s="538"/>
      <c r="E269" s="539"/>
      <c r="F269" s="539"/>
      <c r="G269" s="539"/>
      <c r="H269" s="524"/>
      <c r="I269" s="524"/>
      <c r="J269" s="524"/>
      <c r="K269" s="524"/>
      <c r="L269" s="546"/>
      <c r="M269" s="546"/>
      <c r="N269" s="546"/>
      <c r="O269" s="546"/>
      <c r="P269" s="546"/>
      <c r="Q269" s="546"/>
      <c r="R269" s="546"/>
      <c r="S269" s="546"/>
      <c r="T269" s="546"/>
    </row>
    <row r="270" spans="1:20" s="547" customFormat="1" x14ac:dyDescent="0.3">
      <c r="A270" s="519"/>
      <c r="B270" s="538"/>
      <c r="C270" s="538"/>
      <c r="D270" s="538"/>
      <c r="E270" s="539"/>
      <c r="F270" s="539"/>
      <c r="G270" s="539"/>
      <c r="H270" s="524"/>
      <c r="I270" s="524"/>
      <c r="J270" s="524"/>
      <c r="K270" s="524"/>
      <c r="L270" s="546"/>
      <c r="M270" s="546"/>
      <c r="N270" s="546"/>
      <c r="O270" s="546"/>
      <c r="P270" s="546"/>
      <c r="Q270" s="546"/>
      <c r="R270" s="546"/>
      <c r="S270" s="546"/>
      <c r="T270" s="546"/>
    </row>
    <row r="271" spans="1:20" s="547" customFormat="1" x14ac:dyDescent="0.3">
      <c r="A271" s="519"/>
      <c r="B271" s="538"/>
      <c r="C271" s="538"/>
      <c r="D271" s="538"/>
      <c r="E271" s="539"/>
      <c r="F271" s="539"/>
      <c r="G271" s="539"/>
      <c r="H271" s="524"/>
      <c r="I271" s="524"/>
      <c r="J271" s="524"/>
      <c r="K271" s="524"/>
      <c r="L271" s="546"/>
      <c r="M271" s="546"/>
      <c r="N271" s="546"/>
      <c r="O271" s="546"/>
      <c r="P271" s="546"/>
      <c r="Q271" s="546"/>
      <c r="R271" s="546"/>
      <c r="S271" s="546"/>
      <c r="T271" s="546"/>
    </row>
  </sheetData>
  <mergeCells count="31">
    <mergeCell ref="T8:U8"/>
    <mergeCell ref="F1:I1"/>
    <mergeCell ref="L8:M8"/>
    <mergeCell ref="N8:O8"/>
    <mergeCell ref="P8:Q8"/>
    <mergeCell ref="R8:S8"/>
    <mergeCell ref="AH8:AI8"/>
    <mergeCell ref="AJ8:AK8"/>
    <mergeCell ref="AL8:AM8"/>
    <mergeCell ref="AN8:AO8"/>
    <mergeCell ref="L9:M9"/>
    <mergeCell ref="N9:O9"/>
    <mergeCell ref="P9:Q9"/>
    <mergeCell ref="R9:S9"/>
    <mergeCell ref="T9:U9"/>
    <mergeCell ref="V9:W9"/>
    <mergeCell ref="V8:W8"/>
    <mergeCell ref="X8:Y8"/>
    <mergeCell ref="Z8:AA8"/>
    <mergeCell ref="AB8:AC8"/>
    <mergeCell ref="AD8:AE8"/>
    <mergeCell ref="AF8:AG8"/>
    <mergeCell ref="AJ9:AK9"/>
    <mergeCell ref="AL9:AM9"/>
    <mergeCell ref="AN9:AO9"/>
    <mergeCell ref="X9:Y9"/>
    <mergeCell ref="Z9:AA9"/>
    <mergeCell ref="AB9:AC9"/>
    <mergeCell ref="AD9:AE9"/>
    <mergeCell ref="AF9:AG9"/>
    <mergeCell ref="AH9:AI9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120" zoomScaleNormal="120" workbookViewId="0">
      <selection activeCell="H1" sqref="H1"/>
    </sheetView>
  </sheetViews>
  <sheetFormatPr defaultColWidth="8.5546875" defaultRowHeight="10.5" customHeight="1" x14ac:dyDescent="0.2"/>
  <cols>
    <col min="1" max="1" width="7.109375" style="549" bestFit="1" customWidth="1"/>
    <col min="2" max="2" width="13.5546875" style="549" customWidth="1"/>
    <col min="3" max="3" width="13.44140625" style="549" customWidth="1"/>
    <col min="4" max="4" width="16" style="549" customWidth="1"/>
    <col min="5" max="5" width="17.5546875" style="549" customWidth="1"/>
    <col min="6" max="6" width="7.88671875" style="551" customWidth="1"/>
    <col min="7" max="9" width="4.88671875" style="552" bestFit="1" customWidth="1"/>
    <col min="10" max="10" width="6.5546875" style="552" customWidth="1"/>
    <col min="11" max="15" width="4.88671875" style="552" bestFit="1" customWidth="1"/>
    <col min="16" max="18" width="4.88671875" style="549" bestFit="1" customWidth="1"/>
    <col min="19" max="19" width="7.33203125" style="555" customWidth="1"/>
    <col min="20" max="20" width="5.33203125" style="555" customWidth="1"/>
    <col min="21" max="21" width="5.5546875" style="549" customWidth="1"/>
    <col min="22" max="16384" width="8.5546875" style="549"/>
  </cols>
  <sheetData>
    <row r="1" spans="1:22" ht="10.5" customHeight="1" x14ac:dyDescent="0.2">
      <c r="A1" s="2" t="s">
        <v>49</v>
      </c>
      <c r="B1" s="548" t="s">
        <v>572</v>
      </c>
      <c r="E1" s="550"/>
      <c r="H1" s="188" t="s">
        <v>51</v>
      </c>
      <c r="I1" s="553"/>
      <c r="J1" s="554"/>
      <c r="K1" s="554"/>
      <c r="L1" s="554"/>
    </row>
    <row r="2" spans="1:22" ht="10.5" customHeight="1" x14ac:dyDescent="0.2">
      <c r="A2" s="2" t="s">
        <v>52</v>
      </c>
      <c r="B2" s="556" t="s">
        <v>573</v>
      </c>
      <c r="E2" s="550"/>
    </row>
    <row r="3" spans="1:22" ht="10.5" customHeight="1" x14ac:dyDescent="0.2">
      <c r="A3" s="3" t="s">
        <v>53</v>
      </c>
      <c r="B3" s="382" t="s">
        <v>54</v>
      </c>
      <c r="E3" s="557"/>
    </row>
    <row r="4" spans="1:22" ht="10.5" customHeight="1" x14ac:dyDescent="0.2">
      <c r="A4" s="3" t="s">
        <v>55</v>
      </c>
      <c r="B4" s="382" t="s">
        <v>56</v>
      </c>
      <c r="E4" s="557"/>
    </row>
    <row r="5" spans="1:22" ht="10.5" customHeight="1" x14ac:dyDescent="0.2">
      <c r="A5" s="4" t="s">
        <v>57</v>
      </c>
      <c r="B5" s="382" t="s">
        <v>574</v>
      </c>
      <c r="E5" s="557"/>
    </row>
    <row r="6" spans="1:22" ht="10.5" customHeight="1" x14ac:dyDescent="0.2">
      <c r="A6" s="4" t="s">
        <v>58</v>
      </c>
      <c r="B6" s="558" t="s">
        <v>574</v>
      </c>
      <c r="E6" s="557"/>
    </row>
    <row r="7" spans="1:22" ht="42" customHeight="1" x14ac:dyDescent="0.2">
      <c r="B7" s="559"/>
      <c r="C7" s="559"/>
      <c r="D7" s="560"/>
      <c r="E7" s="560"/>
      <c r="G7" s="561"/>
      <c r="H7" s="561"/>
      <c r="I7" s="561"/>
      <c r="J7" s="561"/>
      <c r="S7" s="562"/>
      <c r="T7" s="562"/>
      <c r="U7" s="563"/>
    </row>
    <row r="8" spans="1:22" s="564" customFormat="1" ht="10.5" customHeight="1" x14ac:dyDescent="0.2">
      <c r="D8" s="565"/>
      <c r="E8" s="565"/>
      <c r="G8" s="566" t="s">
        <v>575</v>
      </c>
      <c r="H8" s="566"/>
      <c r="I8" s="566" t="s">
        <v>576</v>
      </c>
      <c r="J8" s="566"/>
      <c r="K8" s="566" t="s">
        <v>577</v>
      </c>
      <c r="L8" s="566"/>
      <c r="M8" s="566" t="s">
        <v>578</v>
      </c>
      <c r="N8" s="566"/>
      <c r="O8" s="566" t="s">
        <v>579</v>
      </c>
      <c r="P8" s="396"/>
      <c r="Q8" s="396" t="s">
        <v>580</v>
      </c>
      <c r="R8" s="566"/>
      <c r="S8" s="566" t="s">
        <v>305</v>
      </c>
      <c r="T8" s="567"/>
      <c r="U8" s="396" t="s">
        <v>307</v>
      </c>
    </row>
    <row r="9" spans="1:22" ht="10.5" customHeight="1" x14ac:dyDescent="0.2">
      <c r="B9" s="559"/>
      <c r="C9" s="559"/>
      <c r="D9" s="560"/>
      <c r="E9" s="560"/>
      <c r="F9" s="551" t="s">
        <v>581</v>
      </c>
      <c r="G9" s="568">
        <v>5.0860663029991572E-2</v>
      </c>
      <c r="H9" s="568">
        <v>1.5743869344239706E-3</v>
      </c>
      <c r="I9" s="568">
        <v>2.2023325914776556E-2</v>
      </c>
      <c r="J9" s="568">
        <v>1.472552313952901E-3</v>
      </c>
      <c r="K9" s="568">
        <v>8.1012404071904298E-3</v>
      </c>
      <c r="L9" s="568">
        <v>1.7510747455530972E-3</v>
      </c>
      <c r="M9" s="568">
        <v>6.8689390227635698E-3</v>
      </c>
      <c r="N9" s="568">
        <v>6.001001735975818E-2</v>
      </c>
      <c r="O9" s="568">
        <v>6.118412935137283E-2</v>
      </c>
      <c r="P9" s="569">
        <v>4.1619741406705726E-2</v>
      </c>
      <c r="Q9" s="569">
        <v>2.3238403584455093E-2</v>
      </c>
      <c r="R9" s="569">
        <v>2.1430743426342803E-2</v>
      </c>
      <c r="S9" s="570">
        <v>3.9510994672546956E-2</v>
      </c>
      <c r="T9" s="570">
        <v>1.4211966849411777E-2</v>
      </c>
      <c r="U9" s="569">
        <v>1.3126640946780826E-2</v>
      </c>
      <c r="V9" s="569"/>
    </row>
    <row r="10" spans="1:22" ht="10.5" customHeight="1" x14ac:dyDescent="0.2">
      <c r="F10" s="551" t="s">
        <v>582</v>
      </c>
      <c r="G10" s="568">
        <v>0.33324186077810802</v>
      </c>
      <c r="H10" s="568">
        <v>0.33885919377434476</v>
      </c>
      <c r="I10" s="568">
        <v>0.31535264179478617</v>
      </c>
      <c r="J10" s="568">
        <v>0.3016338545125366</v>
      </c>
      <c r="K10" s="568">
        <v>0.29236081173127532</v>
      </c>
      <c r="L10" s="568">
        <v>0.21529637356626896</v>
      </c>
      <c r="M10" s="568">
        <v>0.21398588844105051</v>
      </c>
      <c r="N10" s="568">
        <v>0.21800899993412926</v>
      </c>
      <c r="O10" s="568">
        <v>0.22385289012463017</v>
      </c>
      <c r="P10" s="569">
        <v>0.22870963887826543</v>
      </c>
      <c r="Q10" s="569">
        <v>0.22590675316320302</v>
      </c>
      <c r="R10" s="569">
        <v>0.22929269561032223</v>
      </c>
      <c r="S10" s="570">
        <v>0.15350324477148578</v>
      </c>
      <c r="T10" s="570">
        <v>0.19771375094991994</v>
      </c>
      <c r="U10" s="569">
        <v>0.15531412135226386</v>
      </c>
      <c r="V10" s="569"/>
    </row>
    <row r="11" spans="1:22" ht="10.5" customHeight="1" x14ac:dyDescent="0.2">
      <c r="F11" s="551" t="s">
        <v>583</v>
      </c>
      <c r="G11" s="568">
        <v>0.28185003080447235</v>
      </c>
      <c r="H11" s="568">
        <v>0.34499837501802216</v>
      </c>
      <c r="I11" s="568">
        <v>0.33158910963327548</v>
      </c>
      <c r="J11" s="568">
        <v>0.37749277625955058</v>
      </c>
      <c r="K11" s="568">
        <v>0.35420397239911094</v>
      </c>
      <c r="L11" s="568">
        <v>0.39067496950199176</v>
      </c>
      <c r="M11" s="568">
        <v>0.33832521663132881</v>
      </c>
      <c r="N11" s="568">
        <v>0.30971919620948141</v>
      </c>
      <c r="O11" s="568">
        <v>0.26928123936029313</v>
      </c>
      <c r="P11" s="569">
        <v>0.25744192018323186</v>
      </c>
      <c r="Q11" s="569">
        <v>0.26645698807620971</v>
      </c>
      <c r="R11" s="569">
        <v>0.26504505387432592</v>
      </c>
      <c r="S11" s="570">
        <v>0.31651706978475336</v>
      </c>
      <c r="T11" s="570">
        <v>0.23642970291924165</v>
      </c>
      <c r="U11" s="569">
        <v>0.25872681878565396</v>
      </c>
      <c r="V11" s="569"/>
    </row>
    <row r="12" spans="1:22" ht="10.5" customHeight="1" x14ac:dyDescent="0.2">
      <c r="F12" s="551" t="s">
        <v>584</v>
      </c>
      <c r="G12" s="568">
        <v>0.12899226734691532</v>
      </c>
      <c r="H12" s="568">
        <v>0.10091525523096218</v>
      </c>
      <c r="I12" s="568">
        <v>0.12156626325243522</v>
      </c>
      <c r="J12" s="568">
        <v>0.11674066761152475</v>
      </c>
      <c r="K12" s="568">
        <v>0.14329287175050934</v>
      </c>
      <c r="L12" s="568">
        <v>0.18373862791206957</v>
      </c>
      <c r="M12" s="568">
        <v>0.19430003263698511</v>
      </c>
      <c r="N12" s="568">
        <v>0.1560331209340878</v>
      </c>
      <c r="O12" s="568">
        <v>0.17091733671339182</v>
      </c>
      <c r="P12" s="569">
        <v>0.19505054690381185</v>
      </c>
      <c r="Q12" s="569">
        <v>0.20352780044017549</v>
      </c>
      <c r="R12" s="569">
        <v>0.20682498799730933</v>
      </c>
      <c r="S12" s="570">
        <v>0.21324453630263895</v>
      </c>
      <c r="T12" s="570">
        <v>0.2609127609052046</v>
      </c>
      <c r="U12" s="569">
        <v>0.26876323614524267</v>
      </c>
      <c r="V12" s="569"/>
    </row>
    <row r="13" spans="1:22" ht="10.5" customHeight="1" x14ac:dyDescent="0.2">
      <c r="F13" s="551" t="s">
        <v>585</v>
      </c>
      <c r="G13" s="568">
        <v>0.20502998581716392</v>
      </c>
      <c r="H13" s="568">
        <v>0.2136527890422471</v>
      </c>
      <c r="I13" s="568">
        <v>0.20960969394083939</v>
      </c>
      <c r="J13" s="568">
        <v>0.20266014930243526</v>
      </c>
      <c r="K13" s="568">
        <v>0.2020411037119143</v>
      </c>
      <c r="L13" s="568">
        <v>0.20853895427411703</v>
      </c>
      <c r="M13" s="568">
        <v>0.24651992326787184</v>
      </c>
      <c r="N13" s="568">
        <v>0.25622866556254342</v>
      </c>
      <c r="O13" s="568">
        <v>0.27476440445031169</v>
      </c>
      <c r="P13" s="569">
        <v>0.27717815262798551</v>
      </c>
      <c r="Q13" s="569">
        <v>0.28087005473595639</v>
      </c>
      <c r="R13" s="569">
        <v>0.27740651909169972</v>
      </c>
      <c r="S13" s="570">
        <v>0.2772241544685749</v>
      </c>
      <c r="T13" s="570">
        <v>0.29073181837622286</v>
      </c>
      <c r="U13" s="569">
        <v>0.3040181844577407</v>
      </c>
      <c r="V13" s="569"/>
    </row>
    <row r="14" spans="1:22" ht="10.5" customHeight="1" x14ac:dyDescent="0.2">
      <c r="G14" s="561"/>
      <c r="H14" s="561"/>
      <c r="I14" s="561"/>
      <c r="J14" s="561"/>
    </row>
    <row r="15" spans="1:22" ht="10.5" customHeight="1" x14ac:dyDescent="0.2">
      <c r="G15" s="561"/>
      <c r="H15" s="561"/>
      <c r="I15" s="561"/>
      <c r="J15" s="561"/>
      <c r="K15" s="561"/>
      <c r="L15" s="561"/>
      <c r="M15" s="561"/>
      <c r="N15" s="561"/>
      <c r="O15" s="561"/>
    </row>
    <row r="16" spans="1:22" ht="10.5" customHeight="1" x14ac:dyDescent="0.2">
      <c r="A16" s="571"/>
      <c r="G16" s="561"/>
      <c r="H16" s="561"/>
      <c r="I16" s="561"/>
      <c r="J16" s="561"/>
      <c r="K16" s="561"/>
      <c r="L16" s="561"/>
      <c r="M16" s="561"/>
      <c r="N16" s="561"/>
      <c r="O16" s="561"/>
    </row>
    <row r="17" spans="1:15" ht="10.5" customHeight="1" x14ac:dyDescent="0.2">
      <c r="A17" s="571"/>
      <c r="G17" s="561"/>
      <c r="H17" s="561"/>
      <c r="I17" s="561"/>
      <c r="J17" s="561"/>
      <c r="K17" s="561"/>
      <c r="L17" s="561"/>
      <c r="M17" s="561"/>
      <c r="N17" s="561"/>
      <c r="O17" s="561"/>
    </row>
    <row r="18" spans="1:15" ht="10.5" customHeight="1" x14ac:dyDescent="0.2">
      <c r="A18" s="571"/>
      <c r="G18" s="561"/>
      <c r="H18" s="561"/>
      <c r="I18" s="561"/>
      <c r="J18" s="561"/>
      <c r="K18" s="561"/>
      <c r="L18" s="561"/>
      <c r="M18" s="561"/>
      <c r="N18" s="561"/>
      <c r="O18" s="561"/>
    </row>
    <row r="19" spans="1:15" ht="10.5" customHeight="1" x14ac:dyDescent="0.2">
      <c r="A19" s="571"/>
      <c r="G19" s="561"/>
      <c r="H19" s="561"/>
      <c r="I19" s="561"/>
      <c r="J19" s="561"/>
      <c r="K19" s="561"/>
      <c r="L19" s="561"/>
      <c r="M19" s="561"/>
      <c r="N19" s="561"/>
      <c r="O19" s="561"/>
    </row>
    <row r="20" spans="1:15" ht="10.5" customHeight="1" x14ac:dyDescent="0.2">
      <c r="A20" s="571"/>
    </row>
    <row r="21" spans="1:15" ht="10.5" customHeight="1" x14ac:dyDescent="0.2">
      <c r="A21" s="571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P33"/>
  <sheetViews>
    <sheetView showGridLines="0" zoomScale="120" zoomScaleNormal="120" workbookViewId="0">
      <selection activeCell="I1" sqref="I1"/>
    </sheetView>
  </sheetViews>
  <sheetFormatPr defaultRowHeight="14.4" x14ac:dyDescent="0.3"/>
  <cols>
    <col min="9" max="9" width="13.44140625" customWidth="1"/>
    <col min="10" max="12" width="9.33203125" customWidth="1"/>
    <col min="13" max="13" width="10" customWidth="1"/>
  </cols>
  <sheetData>
    <row r="1" spans="1:16" x14ac:dyDescent="0.3">
      <c r="A1" s="2" t="s">
        <v>49</v>
      </c>
      <c r="B1" s="10" t="s">
        <v>81</v>
      </c>
      <c r="I1" s="49" t="s">
        <v>51</v>
      </c>
      <c r="J1" s="50"/>
    </row>
    <row r="2" spans="1:16" x14ac:dyDescent="0.3">
      <c r="A2" s="2" t="s">
        <v>52</v>
      </c>
      <c r="B2" s="10" t="s">
        <v>82</v>
      </c>
    </row>
    <row r="3" spans="1:16" x14ac:dyDescent="0.3">
      <c r="A3" s="3" t="s">
        <v>53</v>
      </c>
      <c r="B3" s="3" t="s">
        <v>54</v>
      </c>
    </row>
    <row r="4" spans="1:16" x14ac:dyDescent="0.3">
      <c r="A4" s="3" t="s">
        <v>55</v>
      </c>
      <c r="B4" s="3" t="s">
        <v>56</v>
      </c>
    </row>
    <row r="5" spans="1:16" x14ac:dyDescent="0.3">
      <c r="A5" s="4" t="s">
        <v>57</v>
      </c>
    </row>
    <row r="6" spans="1:16" x14ac:dyDescent="0.3">
      <c r="A6" s="4" t="s">
        <v>58</v>
      </c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  <c r="P10" s="6">
        <v>45565</v>
      </c>
    </row>
    <row r="11" spans="1:16" x14ac:dyDescent="0.3">
      <c r="H11" s="5" t="s">
        <v>33</v>
      </c>
      <c r="I11" s="8" t="s">
        <v>5</v>
      </c>
      <c r="J11" s="20">
        <v>10.533955377610001</v>
      </c>
      <c r="K11" s="20">
        <v>12.32934056673</v>
      </c>
      <c r="L11" s="20">
        <v>16.504419964850001</v>
      </c>
      <c r="M11" s="20">
        <v>12.261284377000001</v>
      </c>
      <c r="N11" s="79">
        <v>11.516767871320001</v>
      </c>
      <c r="O11" s="79">
        <v>14.00323615578</v>
      </c>
      <c r="P11" s="79">
        <v>12.23849424718</v>
      </c>
    </row>
    <row r="12" spans="1:16" x14ac:dyDescent="0.3">
      <c r="H12" s="5" t="s">
        <v>29</v>
      </c>
      <c r="I12" s="8" t="s">
        <v>6</v>
      </c>
      <c r="J12" s="20">
        <v>2.8276442367499999</v>
      </c>
      <c r="K12" s="79">
        <v>2.7871883473499999</v>
      </c>
      <c r="L12" s="20">
        <v>0.86568937366999998</v>
      </c>
      <c r="M12" s="20">
        <v>0.66524097946000005</v>
      </c>
      <c r="N12" s="79">
        <v>4.7445498645599997</v>
      </c>
      <c r="O12" s="79">
        <v>4.9982898255099997</v>
      </c>
      <c r="P12" s="79">
        <v>5.9296593637399999</v>
      </c>
    </row>
    <row r="13" spans="1:16" x14ac:dyDescent="0.3">
      <c r="H13" s="5" t="s">
        <v>30</v>
      </c>
      <c r="I13" s="8" t="s">
        <v>7</v>
      </c>
      <c r="J13" s="20">
        <v>25.324209641059998</v>
      </c>
      <c r="K13" s="79">
        <v>34.912235476009997</v>
      </c>
      <c r="L13" s="20">
        <v>63.458512581869996</v>
      </c>
      <c r="M13" s="20">
        <v>62.867952928899996</v>
      </c>
      <c r="N13" s="79">
        <v>62.754058956430001</v>
      </c>
      <c r="O13" s="79">
        <v>60.063671508500001</v>
      </c>
      <c r="P13" s="79">
        <v>61.160964175430003</v>
      </c>
    </row>
    <row r="14" spans="1:16" x14ac:dyDescent="0.3">
      <c r="H14" s="5" t="s">
        <v>31</v>
      </c>
      <c r="I14" s="8" t="s">
        <v>8</v>
      </c>
      <c r="J14" s="20">
        <v>144.52648411766998</v>
      </c>
      <c r="K14" s="79">
        <v>163.89381896754</v>
      </c>
      <c r="L14" s="20">
        <v>160.22570645969</v>
      </c>
      <c r="M14" s="20">
        <v>173.45732412589001</v>
      </c>
      <c r="N14" s="79">
        <v>204.04757947214</v>
      </c>
      <c r="O14" s="79">
        <v>166.70950920691999</v>
      </c>
      <c r="P14" s="79">
        <v>181.09295950529</v>
      </c>
    </row>
    <row r="15" spans="1:16" x14ac:dyDescent="0.3">
      <c r="H15" s="5" t="s">
        <v>32</v>
      </c>
      <c r="I15" s="8" t="s">
        <v>9</v>
      </c>
      <c r="J15" s="20">
        <v>3.2888384150000003</v>
      </c>
      <c r="K15" s="79">
        <v>2.5006582084199995</v>
      </c>
      <c r="L15" s="20">
        <v>2.7929979302899999</v>
      </c>
      <c r="M15" s="20">
        <v>1.4024812805</v>
      </c>
      <c r="N15" s="79">
        <v>17.149452519770001</v>
      </c>
      <c r="O15" s="79">
        <v>19.69176951947</v>
      </c>
      <c r="P15" s="79">
        <v>21.942524459039998</v>
      </c>
    </row>
    <row r="16" spans="1:16" x14ac:dyDescent="0.3">
      <c r="I16" s="8"/>
      <c r="J16" s="19"/>
      <c r="K16" s="19"/>
      <c r="L16" s="19"/>
      <c r="N16" s="8"/>
    </row>
    <row r="17" spans="10:14" x14ac:dyDescent="0.3">
      <c r="J17" s="42"/>
      <c r="K17" s="42"/>
      <c r="L17" s="42"/>
      <c r="M17" s="42"/>
      <c r="N17" s="8"/>
    </row>
    <row r="18" spans="10:14" x14ac:dyDescent="0.3">
      <c r="M18" s="8"/>
      <c r="N18" s="8"/>
    </row>
    <row r="21" spans="10:14" x14ac:dyDescent="0.3">
      <c r="J21" s="21"/>
      <c r="K21" s="21"/>
      <c r="L21" s="21"/>
    </row>
    <row r="22" spans="10:14" x14ac:dyDescent="0.3">
      <c r="J22" s="21"/>
      <c r="K22" s="21"/>
      <c r="L22" s="21"/>
    </row>
    <row r="23" spans="10:14" x14ac:dyDescent="0.3">
      <c r="J23" s="21"/>
      <c r="K23" s="21"/>
      <c r="L23" s="21"/>
    </row>
    <row r="24" spans="10:14" x14ac:dyDescent="0.3">
      <c r="J24" s="21"/>
      <c r="K24" s="21"/>
      <c r="L24" s="21"/>
    </row>
    <row r="25" spans="10:14" x14ac:dyDescent="0.3">
      <c r="J25" s="21"/>
      <c r="K25" s="21"/>
      <c r="L25" s="21"/>
    </row>
    <row r="26" spans="10:14" x14ac:dyDescent="0.3">
      <c r="J26" s="21"/>
      <c r="K26" s="21"/>
      <c r="L26" s="21"/>
    </row>
    <row r="28" spans="10:14" x14ac:dyDescent="0.3">
      <c r="J28" s="22"/>
      <c r="K28" s="22"/>
      <c r="L28" s="22"/>
    </row>
    <row r="29" spans="10:14" x14ac:dyDescent="0.3">
      <c r="J29" s="22"/>
      <c r="K29" s="23"/>
      <c r="L29" s="23"/>
    </row>
    <row r="30" spans="10:14" x14ac:dyDescent="0.3">
      <c r="J30" s="22"/>
      <c r="K30" s="23"/>
      <c r="L30" s="23"/>
    </row>
    <row r="31" spans="10:14" x14ac:dyDescent="0.3">
      <c r="J31" s="23"/>
      <c r="K31" s="23"/>
      <c r="L31" s="23"/>
    </row>
    <row r="32" spans="10:14" x14ac:dyDescent="0.3">
      <c r="J32" s="22"/>
      <c r="K32" s="23"/>
      <c r="L32" s="23"/>
    </row>
    <row r="33" spans="10:12" x14ac:dyDescent="0.3">
      <c r="J33" s="22"/>
      <c r="K33" s="23"/>
      <c r="L33" s="23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30"/>
  <sheetViews>
    <sheetView showGridLines="0" zoomScale="120" zoomScaleNormal="120" workbookViewId="0">
      <selection activeCell="I1" sqref="I1"/>
    </sheetView>
  </sheetViews>
  <sheetFormatPr defaultRowHeight="14.4" x14ac:dyDescent="0.3"/>
  <cols>
    <col min="8" max="8" width="20.5546875" customWidth="1"/>
    <col min="9" max="9" width="13.44140625" customWidth="1"/>
    <col min="10" max="12" width="9.33203125" customWidth="1"/>
    <col min="13" max="13" width="10" customWidth="1"/>
  </cols>
  <sheetData>
    <row r="1" spans="1:16" x14ac:dyDescent="0.3">
      <c r="A1" s="2" t="s">
        <v>49</v>
      </c>
      <c r="B1" s="10" t="s">
        <v>83</v>
      </c>
      <c r="I1" s="49" t="s">
        <v>51</v>
      </c>
      <c r="J1" s="50"/>
    </row>
    <row r="2" spans="1:16" x14ac:dyDescent="0.3">
      <c r="A2" s="2" t="s">
        <v>52</v>
      </c>
      <c r="B2" s="10" t="s">
        <v>84</v>
      </c>
    </row>
    <row r="3" spans="1:16" x14ac:dyDescent="0.3">
      <c r="A3" s="3" t="s">
        <v>53</v>
      </c>
      <c r="B3" s="3" t="s">
        <v>54</v>
      </c>
    </row>
    <row r="4" spans="1:16" x14ac:dyDescent="0.3">
      <c r="A4" s="3" t="s">
        <v>55</v>
      </c>
      <c r="B4" s="3" t="s">
        <v>56</v>
      </c>
    </row>
    <row r="5" spans="1:16" x14ac:dyDescent="0.3">
      <c r="A5" s="4" t="s">
        <v>57</v>
      </c>
      <c r="B5" s="31" t="s">
        <v>208</v>
      </c>
    </row>
    <row r="6" spans="1:16" x14ac:dyDescent="0.3">
      <c r="A6" s="4" t="s">
        <v>58</v>
      </c>
      <c r="B6" s="31" t="s">
        <v>197</v>
      </c>
    </row>
    <row r="7" spans="1:16" x14ac:dyDescent="0.3">
      <c r="I7" s="8"/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  <c r="P10" s="6">
        <v>45565</v>
      </c>
    </row>
    <row r="11" spans="1:16" x14ac:dyDescent="0.3">
      <c r="H11" s="8" t="s">
        <v>265</v>
      </c>
      <c r="I11" s="8" t="s">
        <v>178</v>
      </c>
      <c r="J11" s="43">
        <v>161.32146069161999</v>
      </c>
      <c r="K11" s="43">
        <v>172.25569169387001</v>
      </c>
      <c r="L11" s="43">
        <v>174.40694151484001</v>
      </c>
      <c r="M11" s="43">
        <v>176.69564730578</v>
      </c>
      <c r="N11" s="6"/>
      <c r="O11" s="6"/>
    </row>
    <row r="12" spans="1:16" x14ac:dyDescent="0.3">
      <c r="H12" s="8" t="s">
        <v>195</v>
      </c>
      <c r="I12" s="114" t="s">
        <v>167</v>
      </c>
      <c r="J12" s="43"/>
      <c r="K12" s="43"/>
      <c r="L12" s="108"/>
      <c r="M12" s="109"/>
      <c r="N12" s="109">
        <v>16.894072470539999</v>
      </c>
      <c r="O12" s="109">
        <v>16.583724905050001</v>
      </c>
      <c r="P12" s="109">
        <v>16.939133302369999</v>
      </c>
    </row>
    <row r="13" spans="1:16" x14ac:dyDescent="0.3">
      <c r="H13" s="8" t="s">
        <v>264</v>
      </c>
      <c r="I13" s="114" t="s">
        <v>168</v>
      </c>
      <c r="J13" s="43"/>
      <c r="K13" s="44"/>
      <c r="L13" s="43"/>
      <c r="M13" s="109"/>
      <c r="N13" s="109">
        <v>65.033293387949996</v>
      </c>
      <c r="O13" s="109">
        <v>69.535999164610004</v>
      </c>
      <c r="P13" s="109">
        <v>69.453158429929999</v>
      </c>
    </row>
    <row r="14" spans="1:16" x14ac:dyDescent="0.3">
      <c r="H14" s="8" t="s">
        <v>45</v>
      </c>
      <c r="I14" s="114" t="s">
        <v>85</v>
      </c>
      <c r="J14" s="43"/>
      <c r="K14" s="44"/>
      <c r="L14" s="43"/>
      <c r="M14" s="109"/>
      <c r="N14" s="109">
        <v>98.083972744959993</v>
      </c>
      <c r="O14" s="109">
        <v>60.413241232670003</v>
      </c>
      <c r="P14" s="109">
        <v>51.691519321580103</v>
      </c>
    </row>
    <row r="15" spans="1:16" x14ac:dyDescent="0.3">
      <c r="H15" s="8" t="s">
        <v>272</v>
      </c>
      <c r="I15" s="114" t="s">
        <v>169</v>
      </c>
      <c r="J15" s="43"/>
      <c r="K15" s="44"/>
      <c r="L15" s="43"/>
      <c r="M15" s="109"/>
      <c r="N15" s="109">
        <v>24.932763030069999</v>
      </c>
      <c r="O15" s="109">
        <v>27.608165401930002</v>
      </c>
      <c r="P15" s="109">
        <v>43.857202584270006</v>
      </c>
    </row>
    <row r="16" spans="1:16" x14ac:dyDescent="0.3">
      <c r="H16" s="8" t="s">
        <v>34</v>
      </c>
      <c r="I16" s="114" t="s">
        <v>11</v>
      </c>
      <c r="J16" s="43"/>
      <c r="K16" s="44"/>
      <c r="L16" s="43"/>
      <c r="M16" s="109"/>
      <c r="N16" s="109">
        <v>22.559689916490001</v>
      </c>
      <c r="O16" s="109">
        <v>17.350037840660001</v>
      </c>
      <c r="P16" s="109">
        <v>16.700095848389999</v>
      </c>
    </row>
    <row r="17" spans="8:16" x14ac:dyDescent="0.3">
      <c r="H17" s="5" t="s">
        <v>46</v>
      </c>
      <c r="I17" s="114" t="s">
        <v>12</v>
      </c>
      <c r="J17" s="43">
        <v>25.180345441689997</v>
      </c>
      <c r="K17" s="43">
        <v>44.150208572179999</v>
      </c>
      <c r="L17" s="43">
        <v>69.426317795529997</v>
      </c>
      <c r="M17" s="43">
        <v>73.935818385969995</v>
      </c>
      <c r="N17" s="109">
        <v>72.708617134210002</v>
      </c>
      <c r="O17" s="109">
        <v>73.975307671259998</v>
      </c>
      <c r="P17" s="109">
        <v>83.723492264140006</v>
      </c>
    </row>
    <row r="18" spans="8:16" x14ac:dyDescent="0.3">
      <c r="I18" s="8"/>
      <c r="J18" s="17"/>
      <c r="K18" s="17"/>
      <c r="L18" s="17"/>
      <c r="N18" s="80"/>
      <c r="O18" s="80"/>
    </row>
    <row r="19" spans="8:16" x14ac:dyDescent="0.3">
      <c r="L19" s="44"/>
      <c r="N19" s="109"/>
      <c r="O19" s="109"/>
    </row>
    <row r="20" spans="8:16" x14ac:dyDescent="0.3">
      <c r="J20" s="42"/>
      <c r="K20" s="42"/>
      <c r="L20" s="42"/>
      <c r="M20" s="8"/>
      <c r="N20" s="110"/>
      <c r="O20" s="110"/>
    </row>
    <row r="21" spans="8:16" x14ac:dyDescent="0.3">
      <c r="J21" s="42"/>
      <c r="K21" s="42"/>
      <c r="L21" s="42"/>
    </row>
    <row r="22" spans="8:16" x14ac:dyDescent="0.3">
      <c r="J22" s="42"/>
      <c r="K22" s="42"/>
      <c r="L22" s="42"/>
    </row>
    <row r="23" spans="8:16" x14ac:dyDescent="0.3">
      <c r="J23" s="42"/>
      <c r="K23" s="42"/>
      <c r="L23" s="42"/>
    </row>
    <row r="24" spans="8:16" x14ac:dyDescent="0.3">
      <c r="J24" s="42"/>
      <c r="K24" s="42"/>
      <c r="L24" s="42"/>
    </row>
    <row r="26" spans="8:16" x14ac:dyDescent="0.3">
      <c r="J26" s="45"/>
      <c r="K26" s="45"/>
      <c r="L26" s="45"/>
    </row>
    <row r="27" spans="8:16" x14ac:dyDescent="0.3">
      <c r="J27" s="45"/>
      <c r="K27" s="45"/>
      <c r="L27" s="45"/>
    </row>
    <row r="28" spans="8:16" x14ac:dyDescent="0.3">
      <c r="J28" s="45"/>
      <c r="K28" s="45"/>
      <c r="L28" s="45"/>
    </row>
    <row r="29" spans="8:16" x14ac:dyDescent="0.3">
      <c r="J29" s="45"/>
      <c r="K29" s="45"/>
      <c r="L29" s="45"/>
    </row>
    <row r="30" spans="8:16" x14ac:dyDescent="0.3">
      <c r="J30" s="45"/>
      <c r="K30" s="45"/>
      <c r="L30" s="45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X21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20" width="4.6640625" customWidth="1"/>
    <col min="21" max="21" width="5.88671875" customWidth="1"/>
    <col min="22" max="24" width="5.109375" bestFit="1" customWidth="1"/>
  </cols>
  <sheetData>
    <row r="1" spans="1:24" x14ac:dyDescent="0.3">
      <c r="A1" s="2" t="s">
        <v>49</v>
      </c>
      <c r="B1" s="10" t="s">
        <v>86</v>
      </c>
      <c r="J1" s="49" t="s">
        <v>51</v>
      </c>
      <c r="K1" s="50"/>
      <c r="L1" s="50"/>
    </row>
    <row r="2" spans="1:24" x14ac:dyDescent="0.3">
      <c r="A2" s="2" t="s">
        <v>52</v>
      </c>
      <c r="B2" s="10" t="s">
        <v>87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46" t="s">
        <v>188</v>
      </c>
    </row>
    <row r="6" spans="1:24" x14ac:dyDescent="0.3">
      <c r="A6" s="4" t="s">
        <v>58</v>
      </c>
      <c r="B6" s="93" t="s">
        <v>196</v>
      </c>
    </row>
    <row r="8" spans="1:24" x14ac:dyDescent="0.3">
      <c r="S8" s="66"/>
    </row>
    <row r="9" spans="1:24" x14ac:dyDescent="0.3">
      <c r="J9" s="6" t="s">
        <v>73</v>
      </c>
      <c r="K9" s="6" t="s">
        <v>284</v>
      </c>
      <c r="L9" s="6" t="s">
        <v>162</v>
      </c>
      <c r="M9" s="6" t="s">
        <v>285</v>
      </c>
      <c r="N9" s="6" t="s">
        <v>79</v>
      </c>
      <c r="O9" s="6" t="s">
        <v>286</v>
      </c>
      <c r="P9" s="6" t="s">
        <v>135</v>
      </c>
      <c r="Q9" s="6" t="s">
        <v>136</v>
      </c>
      <c r="R9" s="6" t="s">
        <v>138</v>
      </c>
      <c r="S9" s="6" t="s">
        <v>142</v>
      </c>
      <c r="T9" s="6" t="s">
        <v>144</v>
      </c>
      <c r="U9" s="6" t="s">
        <v>155</v>
      </c>
      <c r="V9" s="6" t="s">
        <v>160</v>
      </c>
      <c r="W9" s="6" t="s">
        <v>163</v>
      </c>
      <c r="X9" s="6" t="s">
        <v>281</v>
      </c>
    </row>
    <row r="10" spans="1:24" x14ac:dyDescent="0.3">
      <c r="H10" s="8"/>
      <c r="I10" s="8"/>
      <c r="J10" s="125" t="s">
        <v>74</v>
      </c>
      <c r="K10" s="125" t="s">
        <v>287</v>
      </c>
      <c r="L10" s="125" t="s">
        <v>288</v>
      </c>
      <c r="M10" s="125" t="s">
        <v>289</v>
      </c>
      <c r="N10" s="125" t="s">
        <v>80</v>
      </c>
      <c r="O10" s="125" t="s">
        <v>290</v>
      </c>
      <c r="P10" s="125" t="s">
        <v>291</v>
      </c>
      <c r="Q10" s="125" t="s">
        <v>137</v>
      </c>
      <c r="R10" s="125" t="s">
        <v>139</v>
      </c>
      <c r="S10" s="125" t="s">
        <v>143</v>
      </c>
      <c r="T10" s="125" t="s">
        <v>283</v>
      </c>
      <c r="U10" s="125" t="s">
        <v>154</v>
      </c>
      <c r="V10" s="125" t="s">
        <v>170</v>
      </c>
      <c r="W10" s="105" t="s">
        <v>164</v>
      </c>
      <c r="X10" s="125" t="s">
        <v>282</v>
      </c>
    </row>
    <row r="11" spans="1:24" x14ac:dyDescent="0.3">
      <c r="H11" s="5" t="s">
        <v>156</v>
      </c>
      <c r="I11" s="8" t="s">
        <v>157</v>
      </c>
      <c r="J11" s="47">
        <v>0.9</v>
      </c>
      <c r="K11" s="47">
        <v>4.5999999999999996</v>
      </c>
      <c r="L11" s="47">
        <v>11.7</v>
      </c>
      <c r="M11" s="47">
        <v>14.26277984181</v>
      </c>
      <c r="N11" s="47">
        <v>1.5278915680000001E-2</v>
      </c>
      <c r="O11" s="47">
        <v>5.3495983999999998E-3</v>
      </c>
      <c r="P11" s="47">
        <v>0.63661565779999996</v>
      </c>
      <c r="Q11" s="70">
        <v>0.74958464813000003</v>
      </c>
      <c r="R11" s="70">
        <v>2.07E-2</v>
      </c>
      <c r="S11" s="70">
        <v>0.20311315699999999</v>
      </c>
      <c r="T11" s="70">
        <v>0.26696572000000002</v>
      </c>
      <c r="U11" s="70">
        <v>0.25671869392000002</v>
      </c>
      <c r="V11" s="129">
        <v>1.50085762968</v>
      </c>
      <c r="W11" s="129">
        <v>5.0157119999999997</v>
      </c>
      <c r="X11" s="70">
        <v>1.261809</v>
      </c>
    </row>
    <row r="12" spans="1:24" x14ac:dyDescent="0.3">
      <c r="H12" s="5" t="s">
        <v>35</v>
      </c>
      <c r="I12" s="8" t="s">
        <v>14</v>
      </c>
      <c r="J12" s="47">
        <v>27.2</v>
      </c>
      <c r="K12" s="47">
        <v>29.1</v>
      </c>
      <c r="L12" s="47">
        <v>33.9</v>
      </c>
      <c r="M12" s="47">
        <v>42.037914360340004</v>
      </c>
      <c r="N12" s="47">
        <v>20.24904189578</v>
      </c>
      <c r="O12" s="47">
        <v>8.3954653689400001</v>
      </c>
      <c r="P12" s="47">
        <v>13.62639606748</v>
      </c>
      <c r="Q12" s="70">
        <v>18.809634073190001</v>
      </c>
      <c r="R12" s="70">
        <v>25.038042186329999</v>
      </c>
      <c r="S12" s="70">
        <v>23.74329326945</v>
      </c>
      <c r="T12" s="70">
        <v>29.278451066959999</v>
      </c>
      <c r="U12" s="70">
        <v>32.421684355879997</v>
      </c>
      <c r="V12" s="129">
        <v>30.88524136106</v>
      </c>
      <c r="W12" s="129">
        <v>31.109639757619998</v>
      </c>
      <c r="X12" s="70">
        <v>25.245510843030001</v>
      </c>
    </row>
    <row r="13" spans="1:24" x14ac:dyDescent="0.3">
      <c r="H13" s="5" t="s">
        <v>36</v>
      </c>
      <c r="I13" s="8" t="s">
        <v>13</v>
      </c>
      <c r="J13" s="47">
        <v>14.3</v>
      </c>
      <c r="K13" s="47">
        <v>18</v>
      </c>
      <c r="L13" s="47">
        <v>13.4</v>
      </c>
      <c r="M13" s="47">
        <v>29.35716165757</v>
      </c>
      <c r="N13" s="47">
        <v>10.14598050939</v>
      </c>
      <c r="O13" s="47">
        <v>9.1891959219199997</v>
      </c>
      <c r="P13" s="47">
        <v>11.545227561620001</v>
      </c>
      <c r="Q13" s="70">
        <v>15.056334840550001</v>
      </c>
      <c r="R13" s="70">
        <v>20.950408439029999</v>
      </c>
      <c r="S13" s="70">
        <v>15.75221381974</v>
      </c>
      <c r="T13" s="70">
        <v>15.66851052086</v>
      </c>
      <c r="U13" s="70">
        <v>15.497085658710001</v>
      </c>
      <c r="V13" s="129">
        <v>13.18701942108</v>
      </c>
      <c r="W13" s="129">
        <v>17.049570140530001</v>
      </c>
      <c r="X13" s="70">
        <v>12.75002729231</v>
      </c>
    </row>
    <row r="14" spans="1:24" x14ac:dyDescent="0.3">
      <c r="H14" s="5" t="s">
        <v>158</v>
      </c>
      <c r="I14" s="8" t="s">
        <v>159</v>
      </c>
      <c r="J14" s="47">
        <v>7.3</v>
      </c>
      <c r="K14" s="47">
        <v>11</v>
      </c>
      <c r="L14" s="47">
        <v>12.5</v>
      </c>
      <c r="M14" s="47">
        <v>10.61427261701</v>
      </c>
      <c r="N14" s="47">
        <v>4.5406227530900001</v>
      </c>
      <c r="O14" s="47">
        <v>1.5664818203199999</v>
      </c>
      <c r="P14" s="47">
        <v>2.8738696602599996</v>
      </c>
      <c r="Q14" s="70">
        <v>3.35488854394</v>
      </c>
      <c r="R14" s="70">
        <v>4.6056548351600002</v>
      </c>
      <c r="S14" s="70">
        <v>5.5710128178400007</v>
      </c>
      <c r="T14" s="70">
        <v>5.8894609533499995</v>
      </c>
      <c r="U14" s="70">
        <v>4.8482479031099999</v>
      </c>
      <c r="V14" s="129">
        <v>4.5387732316199996</v>
      </c>
      <c r="W14" s="129">
        <v>5.8906006388599996</v>
      </c>
      <c r="X14" s="70">
        <v>6.0933288124500002</v>
      </c>
    </row>
    <row r="15" spans="1:24" x14ac:dyDescent="0.3">
      <c r="H15" s="5"/>
      <c r="I15" s="8"/>
      <c r="J15" s="48"/>
      <c r="K15" s="47"/>
      <c r="L15" s="47"/>
      <c r="M15" s="47"/>
      <c r="N15" s="47"/>
      <c r="O15" s="47"/>
      <c r="P15" s="47"/>
      <c r="Q15" s="47"/>
      <c r="R15" s="47"/>
      <c r="S15" s="47"/>
    </row>
    <row r="16" spans="1:24" x14ac:dyDescent="0.3">
      <c r="I16" s="8"/>
      <c r="J16" s="8"/>
      <c r="K16" s="47"/>
      <c r="L16" s="47"/>
      <c r="M16" s="47"/>
      <c r="N16" s="47"/>
      <c r="O16" s="47"/>
      <c r="P16" s="47"/>
      <c r="Q16" s="47"/>
      <c r="R16" s="47"/>
      <c r="S16" s="47"/>
    </row>
    <row r="17" spans="10:19" x14ac:dyDescent="0.3">
      <c r="J17" s="42"/>
      <c r="K17" s="47"/>
      <c r="L17" s="47"/>
      <c r="M17" s="47"/>
      <c r="N17" s="47"/>
      <c r="O17" s="47"/>
      <c r="P17" s="47"/>
      <c r="Q17" s="47"/>
      <c r="R17" s="47"/>
      <c r="S17" s="47"/>
    </row>
    <row r="18" spans="10:19" x14ac:dyDescent="0.3">
      <c r="J18" s="42"/>
      <c r="K18" s="47"/>
      <c r="L18" s="47"/>
      <c r="M18" s="47"/>
      <c r="N18" s="47"/>
      <c r="O18" s="47"/>
      <c r="P18" s="47"/>
      <c r="Q18" s="47"/>
      <c r="R18" s="47"/>
      <c r="S18" s="47"/>
    </row>
    <row r="19" spans="10:19" x14ac:dyDescent="0.3">
      <c r="J19" s="42"/>
      <c r="K19" s="47"/>
      <c r="L19" s="47"/>
      <c r="M19" s="47"/>
      <c r="N19" s="47"/>
      <c r="O19" s="47"/>
      <c r="P19" s="47"/>
      <c r="Q19" s="47"/>
      <c r="R19" s="47"/>
      <c r="S19" s="47"/>
    </row>
    <row r="20" spans="10:19" x14ac:dyDescent="0.3">
      <c r="J20" s="42"/>
      <c r="K20" s="47"/>
      <c r="L20" s="47"/>
      <c r="M20" s="47"/>
      <c r="N20" s="47"/>
      <c r="O20" s="47"/>
      <c r="P20" s="47"/>
      <c r="Q20" s="47"/>
      <c r="R20" s="47"/>
      <c r="S20" s="47"/>
    </row>
    <row r="21" spans="10:19" x14ac:dyDescent="0.3">
      <c r="J21" s="42"/>
      <c r="K21" s="47"/>
      <c r="L21" s="47"/>
      <c r="M21" s="47"/>
      <c r="N21" s="47"/>
      <c r="O21" s="47"/>
      <c r="P21" s="47"/>
      <c r="Q21" s="47"/>
      <c r="R21" s="47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9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24" width="4.6640625" customWidth="1"/>
  </cols>
  <sheetData>
    <row r="1" spans="1:24" x14ac:dyDescent="0.3">
      <c r="A1" s="2" t="s">
        <v>49</v>
      </c>
      <c r="B1" s="10" t="s">
        <v>123</v>
      </c>
      <c r="J1" s="49" t="s">
        <v>51</v>
      </c>
      <c r="K1" s="50"/>
      <c r="L1" s="50"/>
      <c r="M1" s="50"/>
    </row>
    <row r="2" spans="1:24" x14ac:dyDescent="0.3">
      <c r="A2" s="2" t="s">
        <v>52</v>
      </c>
      <c r="B2" s="51" t="s">
        <v>124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93" t="s">
        <v>188</v>
      </c>
    </row>
    <row r="6" spans="1:24" x14ac:dyDescent="0.3">
      <c r="A6" s="4" t="s">
        <v>58</v>
      </c>
      <c r="B6" s="93" t="s">
        <v>196</v>
      </c>
    </row>
    <row r="8" spans="1:24" x14ac:dyDescent="0.3"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spans="1:24" x14ac:dyDescent="0.3">
      <c r="I9" s="5"/>
      <c r="J9" s="6" t="s">
        <v>73</v>
      </c>
      <c r="K9" s="6" t="s">
        <v>284</v>
      </c>
      <c r="L9" s="6" t="s">
        <v>162</v>
      </c>
      <c r="M9" s="6" t="s">
        <v>285</v>
      </c>
      <c r="N9" s="6" t="s">
        <v>79</v>
      </c>
      <c r="O9" s="6" t="s">
        <v>286</v>
      </c>
      <c r="P9" s="6" t="s">
        <v>135</v>
      </c>
      <c r="Q9" s="6" t="s">
        <v>136</v>
      </c>
      <c r="R9" s="6" t="s">
        <v>138</v>
      </c>
      <c r="S9" s="6" t="s">
        <v>142</v>
      </c>
      <c r="T9" s="6" t="s">
        <v>144</v>
      </c>
      <c r="U9" s="6" t="s">
        <v>155</v>
      </c>
      <c r="V9" s="6" t="s">
        <v>160</v>
      </c>
      <c r="W9" s="6" t="s">
        <v>163</v>
      </c>
      <c r="X9" s="6" t="s">
        <v>281</v>
      </c>
    </row>
    <row r="10" spans="1:24" x14ac:dyDescent="0.3">
      <c r="I10" s="5"/>
      <c r="J10" s="125" t="s">
        <v>74</v>
      </c>
      <c r="K10" s="125" t="s">
        <v>287</v>
      </c>
      <c r="L10" s="125" t="s">
        <v>288</v>
      </c>
      <c r="M10" s="125" t="s">
        <v>289</v>
      </c>
      <c r="N10" s="125" t="s">
        <v>80</v>
      </c>
      <c r="O10" s="125" t="s">
        <v>290</v>
      </c>
      <c r="P10" s="125" t="s">
        <v>291</v>
      </c>
      <c r="Q10" s="125" t="s">
        <v>137</v>
      </c>
      <c r="R10" s="125" t="s">
        <v>139</v>
      </c>
      <c r="S10" s="125" t="s">
        <v>143</v>
      </c>
      <c r="T10" s="125" t="s">
        <v>283</v>
      </c>
      <c r="U10" s="125" t="s">
        <v>154</v>
      </c>
      <c r="V10" s="125" t="s">
        <v>170</v>
      </c>
      <c r="W10" s="125" t="s">
        <v>164</v>
      </c>
      <c r="X10" s="125" t="s">
        <v>282</v>
      </c>
    </row>
    <row r="11" spans="1:24" x14ac:dyDescent="0.3">
      <c r="H11" s="5" t="s">
        <v>156</v>
      </c>
      <c r="I11" s="8" t="s">
        <v>157</v>
      </c>
      <c r="J11" s="52">
        <v>6.3E-2</v>
      </c>
      <c r="K11" s="52">
        <v>0.32250000000000001</v>
      </c>
      <c r="L11" s="52">
        <v>0.82369999999999999</v>
      </c>
      <c r="M11" s="52">
        <v>1</v>
      </c>
      <c r="N11" s="53">
        <v>1.0712438843942114E-3</v>
      </c>
      <c r="O11" s="53">
        <v>3.7507403601071891E-4</v>
      </c>
      <c r="P11" s="53">
        <v>4.4634753172997942E-2</v>
      </c>
      <c r="Q11" s="53">
        <v>5.2555298226833948E-2</v>
      </c>
      <c r="R11" s="53">
        <v>1.4513299812228674E-3</v>
      </c>
      <c r="S11" s="53">
        <v>1.4240783301204219E-2</v>
      </c>
      <c r="T11" s="53">
        <v>1.871764992245166E-2</v>
      </c>
      <c r="U11" s="53">
        <v>1.7999204696931049E-2</v>
      </c>
      <c r="V11" s="62">
        <v>0.10522896983099864</v>
      </c>
      <c r="W11" s="62">
        <v>0.35166440593136766</v>
      </c>
      <c r="X11" s="53">
        <v>8.8468658564098801E-2</v>
      </c>
    </row>
    <row r="12" spans="1:24" x14ac:dyDescent="0.3">
      <c r="H12" s="5" t="s">
        <v>35</v>
      </c>
      <c r="I12" s="8" t="s">
        <v>14</v>
      </c>
      <c r="J12" s="52">
        <v>0.65990000000000004</v>
      </c>
      <c r="K12" s="52">
        <v>0.70699999999999996</v>
      </c>
      <c r="L12" s="52">
        <v>0.82399999999999995</v>
      </c>
      <c r="M12" s="52">
        <v>1</v>
      </c>
      <c r="N12" s="53">
        <v>0.48168521687849558</v>
      </c>
      <c r="O12" s="53">
        <v>0.1997117482322236</v>
      </c>
      <c r="P12" s="53">
        <v>0.32414538815311933</v>
      </c>
      <c r="Q12" s="53">
        <v>0.44744451192221013</v>
      </c>
      <c r="R12" s="53">
        <v>0.59560619424905958</v>
      </c>
      <c r="S12" s="53">
        <v>0.56480664254481261</v>
      </c>
      <c r="T12" s="53">
        <v>0.69647725184440368</v>
      </c>
      <c r="U12" s="53">
        <v>0.77124864183242436</v>
      </c>
      <c r="V12" s="62">
        <v>0.73469965936745396</v>
      </c>
      <c r="W12" s="62">
        <v>0.74003765959830514</v>
      </c>
      <c r="X12" s="53">
        <v>0.60054146898513772</v>
      </c>
    </row>
    <row r="13" spans="1:24" x14ac:dyDescent="0.3">
      <c r="H13" s="5" t="s">
        <v>36</v>
      </c>
      <c r="I13" s="8" t="s">
        <v>13</v>
      </c>
      <c r="J13" s="52">
        <v>0.49559999999999998</v>
      </c>
      <c r="K13" s="52">
        <v>0.625</v>
      </c>
      <c r="L13" s="52">
        <v>0.46450000000000002</v>
      </c>
      <c r="M13" s="52">
        <v>1</v>
      </c>
      <c r="N13" s="53">
        <v>0.3456049541755945</v>
      </c>
      <c r="O13" s="53">
        <v>0.31301377255421714</v>
      </c>
      <c r="P13" s="53">
        <v>0.39326784027307227</v>
      </c>
      <c r="Q13" s="53">
        <v>0.51286752500705712</v>
      </c>
      <c r="R13" s="53">
        <v>0.71363875988425995</v>
      </c>
      <c r="S13" s="53">
        <v>0.53657141666071639</v>
      </c>
      <c r="T13" s="53">
        <v>0.53372021122552005</v>
      </c>
      <c r="U13" s="53">
        <v>0.52788092525674879</v>
      </c>
      <c r="V13" s="62">
        <v>0.44919258799256612</v>
      </c>
      <c r="W13" s="62">
        <v>0.58076357446952376</v>
      </c>
      <c r="X13" s="53">
        <v>0.43430722087611268</v>
      </c>
    </row>
    <row r="14" spans="1:24" x14ac:dyDescent="0.3">
      <c r="H14" s="5" t="s">
        <v>158</v>
      </c>
      <c r="I14" s="8" t="s">
        <v>159</v>
      </c>
      <c r="J14" s="52">
        <v>0.69010000000000005</v>
      </c>
      <c r="K14" s="52">
        <v>1.0464</v>
      </c>
      <c r="L14" s="52">
        <v>1.1876</v>
      </c>
      <c r="M14" s="52">
        <v>1</v>
      </c>
      <c r="N14" s="53">
        <v>0.42778463649156545</v>
      </c>
      <c r="O14" s="53">
        <v>0.14758258778935263</v>
      </c>
      <c r="P14" s="53">
        <v>0.27075521460174795</v>
      </c>
      <c r="Q14" s="53">
        <v>0.31607333493239964</v>
      </c>
      <c r="R14" s="53">
        <v>0.43391148893040166</v>
      </c>
      <c r="S14" s="53">
        <v>0.52486053626624618</v>
      </c>
      <c r="T14" s="53">
        <v>0.55486241647042212</v>
      </c>
      <c r="U14" s="53">
        <v>0.45676685327832978</v>
      </c>
      <c r="V14" s="62">
        <v>0.42761038795502077</v>
      </c>
      <c r="W14" s="62">
        <v>0.55496978939658692</v>
      </c>
      <c r="X14" s="53">
        <v>0.57406937171418415</v>
      </c>
    </row>
    <row r="15" spans="1:24" x14ac:dyDescent="0.3">
      <c r="I15" s="8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24" x14ac:dyDescent="0.3">
      <c r="H16" s="5"/>
      <c r="I16" s="8"/>
      <c r="J16" s="24"/>
      <c r="K16" s="24"/>
      <c r="L16" s="24"/>
      <c r="M16" s="24"/>
      <c r="N16" s="24"/>
      <c r="O16" s="24"/>
      <c r="P16" s="24"/>
      <c r="Q16" s="24"/>
      <c r="R16" s="24"/>
      <c r="S16" s="24"/>
      <c r="V16" s="130"/>
      <c r="W16" s="130"/>
      <c r="X16" s="130"/>
    </row>
    <row r="17" spans="9:24" x14ac:dyDescent="0.3">
      <c r="I17" s="8"/>
      <c r="J17" s="24"/>
      <c r="K17" s="24"/>
      <c r="L17" s="24"/>
      <c r="M17" s="24"/>
      <c r="N17" s="24"/>
      <c r="O17" s="24"/>
      <c r="P17" s="24"/>
      <c r="Q17" s="24"/>
      <c r="R17" s="24"/>
      <c r="S17" s="24"/>
      <c r="V17" s="130"/>
      <c r="W17" s="130"/>
      <c r="X17" s="130"/>
    </row>
    <row r="18" spans="9:24" x14ac:dyDescent="0.3">
      <c r="J18" s="24"/>
      <c r="K18" s="24"/>
      <c r="L18" s="24"/>
      <c r="M18" s="24"/>
      <c r="N18" s="24"/>
      <c r="O18" s="24"/>
      <c r="P18" s="24"/>
      <c r="Q18" s="24"/>
      <c r="R18" s="24"/>
      <c r="S18" s="24"/>
      <c r="V18" s="130"/>
      <c r="W18" s="130"/>
      <c r="X18" s="130"/>
    </row>
    <row r="19" spans="9:24" x14ac:dyDescent="0.3">
      <c r="V19" s="130"/>
      <c r="W19" s="130"/>
      <c r="X19" s="130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U19"/>
  <sheetViews>
    <sheetView showGridLines="0" zoomScale="120" zoomScaleNormal="120" workbookViewId="0">
      <selection activeCell="K1" sqref="K1"/>
    </sheetView>
  </sheetViews>
  <sheetFormatPr defaultRowHeight="14.4" x14ac:dyDescent="0.3"/>
  <cols>
    <col min="7" max="7" width="7.88671875" customWidth="1"/>
    <col min="8" max="8" width="11.88671875" customWidth="1"/>
    <col min="9" max="17" width="8.6640625" customWidth="1"/>
  </cols>
  <sheetData>
    <row r="1" spans="1:21" x14ac:dyDescent="0.3">
      <c r="A1" s="2" t="s">
        <v>49</v>
      </c>
      <c r="B1" s="10" t="s">
        <v>209</v>
      </c>
      <c r="K1" s="64" t="s">
        <v>51</v>
      </c>
    </row>
    <row r="2" spans="1:21" x14ac:dyDescent="0.3">
      <c r="A2" s="2" t="s">
        <v>52</v>
      </c>
      <c r="B2" s="117" t="s">
        <v>266</v>
      </c>
    </row>
    <row r="3" spans="1:21" x14ac:dyDescent="0.3">
      <c r="A3" s="3" t="s">
        <v>53</v>
      </c>
      <c r="B3" s="3" t="s">
        <v>54</v>
      </c>
    </row>
    <row r="4" spans="1:21" x14ac:dyDescent="0.3">
      <c r="A4" s="3" t="s">
        <v>55</v>
      </c>
      <c r="B4" s="3" t="s">
        <v>56</v>
      </c>
    </row>
    <row r="5" spans="1:21" x14ac:dyDescent="0.3">
      <c r="A5" s="4" t="s">
        <v>57</v>
      </c>
      <c r="B5" s="3" t="s">
        <v>88</v>
      </c>
    </row>
    <row r="6" spans="1:21" x14ac:dyDescent="0.3">
      <c r="A6" s="4" t="s">
        <v>58</v>
      </c>
      <c r="B6" s="3" t="s">
        <v>89</v>
      </c>
    </row>
    <row r="9" spans="1:21" x14ac:dyDescent="0.3">
      <c r="G9" s="8"/>
      <c r="H9" s="8"/>
    </row>
    <row r="10" spans="1:21" x14ac:dyDescent="0.3">
      <c r="G10" s="8"/>
      <c r="H10" s="8"/>
      <c r="I10" s="6">
        <v>44561</v>
      </c>
      <c r="J10" s="6"/>
      <c r="K10" s="6"/>
      <c r="L10" s="6">
        <v>44834</v>
      </c>
      <c r="M10" s="6"/>
      <c r="N10" s="6">
        <v>45016</v>
      </c>
      <c r="O10" s="6"/>
      <c r="P10" s="6">
        <v>45199</v>
      </c>
      <c r="Q10" s="6"/>
      <c r="R10" s="6">
        <v>45382</v>
      </c>
      <c r="S10" s="6"/>
      <c r="T10" s="6">
        <v>45565</v>
      </c>
    </row>
    <row r="11" spans="1:21" x14ac:dyDescent="0.3">
      <c r="G11" s="5" t="s">
        <v>65</v>
      </c>
      <c r="H11" s="8" t="s">
        <v>15</v>
      </c>
      <c r="I11" s="17">
        <v>62.945665546779999</v>
      </c>
      <c r="J11" s="81">
        <v>64.877224999269998</v>
      </c>
      <c r="K11" s="54">
        <v>67.435945294980002</v>
      </c>
      <c r="L11" s="54">
        <v>71.537987317749995</v>
      </c>
      <c r="M11" s="54">
        <v>69.395328776170004</v>
      </c>
      <c r="N11" s="54">
        <v>74.545585108309993</v>
      </c>
      <c r="O11" s="54">
        <v>75.471101994430001</v>
      </c>
      <c r="P11" s="54">
        <v>85.402782772669994</v>
      </c>
      <c r="Q11" s="54">
        <v>89.666038374340005</v>
      </c>
      <c r="R11" s="54">
        <v>66.270041377509997</v>
      </c>
      <c r="S11" s="54">
        <v>72.790985756810002</v>
      </c>
      <c r="T11" s="54">
        <v>69.757646230760002</v>
      </c>
    </row>
    <row r="12" spans="1:21" x14ac:dyDescent="0.3">
      <c r="G12" s="5" t="s">
        <v>66</v>
      </c>
      <c r="H12" s="8" t="s">
        <v>16</v>
      </c>
      <c r="I12" s="17">
        <v>12.63067784187</v>
      </c>
      <c r="J12" s="81">
        <v>10.89204385092</v>
      </c>
      <c r="K12" s="54">
        <v>9.5962502983199993</v>
      </c>
      <c r="L12" s="54">
        <v>9.8556478595999994</v>
      </c>
      <c r="M12" s="54">
        <v>8.5052544838799999</v>
      </c>
      <c r="N12" s="54">
        <v>9.2225413358400008</v>
      </c>
      <c r="O12" s="54">
        <v>9.3501464701600003</v>
      </c>
      <c r="P12" s="54">
        <v>9.8567382087500004</v>
      </c>
      <c r="Q12" s="54">
        <v>10.22720633248</v>
      </c>
      <c r="R12" s="54">
        <v>12.09847296615</v>
      </c>
      <c r="S12" s="54">
        <v>15.66678617887</v>
      </c>
      <c r="T12" s="54">
        <v>16.722704178410002</v>
      </c>
      <c r="U12" s="54"/>
    </row>
    <row r="13" spans="1:21" x14ac:dyDescent="0.3">
      <c r="G13" s="5"/>
      <c r="H13" s="8"/>
      <c r="I13" s="55"/>
      <c r="J13" s="55"/>
      <c r="K13" s="55"/>
      <c r="L13" s="55"/>
      <c r="M13" s="55"/>
      <c r="N13" s="55"/>
      <c r="O13" s="55"/>
      <c r="P13" s="54"/>
      <c r="T13" s="42"/>
    </row>
    <row r="14" spans="1:21" x14ac:dyDescent="0.3">
      <c r="G14" s="5"/>
      <c r="H14" s="8"/>
      <c r="I14" s="55"/>
      <c r="J14" s="55"/>
      <c r="K14" s="55"/>
      <c r="L14" s="55"/>
      <c r="M14" s="55"/>
      <c r="N14" s="55"/>
      <c r="O14" s="55"/>
      <c r="P14" s="54"/>
    </row>
    <row r="15" spans="1:21" x14ac:dyDescent="0.3">
      <c r="G15" s="5"/>
      <c r="H15" s="8"/>
      <c r="I15" s="8"/>
      <c r="J15" s="54"/>
      <c r="K15" s="54"/>
      <c r="L15" s="54"/>
      <c r="M15" s="54"/>
      <c r="N15" s="54"/>
      <c r="O15" s="54"/>
      <c r="P15" s="54"/>
    </row>
    <row r="16" spans="1:21" x14ac:dyDescent="0.3">
      <c r="G16" s="5"/>
      <c r="H16" s="8"/>
      <c r="I16" s="15"/>
      <c r="J16" s="54"/>
      <c r="K16" s="54"/>
      <c r="L16" s="54"/>
      <c r="M16" s="54"/>
      <c r="N16" s="54"/>
      <c r="O16" s="54"/>
      <c r="P16" s="54"/>
    </row>
    <row r="17" spans="8:16" x14ac:dyDescent="0.3">
      <c r="H17" s="8"/>
      <c r="I17" s="8"/>
      <c r="J17" s="54"/>
      <c r="K17" s="54"/>
      <c r="L17" s="54"/>
      <c r="M17" s="54"/>
      <c r="N17" s="54"/>
      <c r="O17" s="54"/>
      <c r="P17" s="54"/>
    </row>
    <row r="18" spans="8:16" x14ac:dyDescent="0.3">
      <c r="I18" s="8"/>
      <c r="J18" s="54"/>
      <c r="K18" s="54"/>
      <c r="L18" s="54"/>
      <c r="M18" s="54"/>
      <c r="N18" s="54"/>
      <c r="O18" s="54"/>
      <c r="P18" s="54"/>
    </row>
    <row r="19" spans="8:16" x14ac:dyDescent="0.3">
      <c r="I19" s="8"/>
      <c r="J19" s="54"/>
      <c r="K19" s="54"/>
      <c r="L19" s="54"/>
      <c r="M19" s="54"/>
      <c r="N19" s="54"/>
      <c r="O19" s="54"/>
      <c r="P19" s="54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Z19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15" width="4.6640625" customWidth="1"/>
    <col min="16" max="16" width="5.109375" customWidth="1"/>
    <col min="17" max="17" width="5" customWidth="1"/>
    <col min="18" max="18" width="4.6640625" customWidth="1"/>
    <col min="19" max="21" width="6.109375" customWidth="1"/>
    <col min="22" max="24" width="5.6640625" bestFit="1" customWidth="1"/>
  </cols>
  <sheetData>
    <row r="1" spans="1:26" x14ac:dyDescent="0.3">
      <c r="A1" s="2" t="s">
        <v>49</v>
      </c>
      <c r="B1" s="10" t="s">
        <v>128</v>
      </c>
      <c r="J1" s="64" t="s">
        <v>51</v>
      </c>
    </row>
    <row r="2" spans="1:26" x14ac:dyDescent="0.3">
      <c r="A2" s="2" t="s">
        <v>52</v>
      </c>
      <c r="B2" s="10" t="s">
        <v>129</v>
      </c>
    </row>
    <row r="3" spans="1:26" x14ac:dyDescent="0.3">
      <c r="A3" s="3" t="s">
        <v>53</v>
      </c>
      <c r="B3" s="3" t="s">
        <v>54</v>
      </c>
    </row>
    <row r="4" spans="1:26" x14ac:dyDescent="0.3">
      <c r="A4" s="3" t="s">
        <v>55</v>
      </c>
      <c r="B4" s="3" t="s">
        <v>56</v>
      </c>
    </row>
    <row r="5" spans="1:26" x14ac:dyDescent="0.3">
      <c r="A5" s="4" t="s">
        <v>57</v>
      </c>
      <c r="B5" s="3" t="s">
        <v>88</v>
      </c>
    </row>
    <row r="6" spans="1:26" x14ac:dyDescent="0.3">
      <c r="A6" s="4" t="s">
        <v>58</v>
      </c>
      <c r="B6" s="3" t="s">
        <v>89</v>
      </c>
    </row>
    <row r="9" spans="1:26" x14ac:dyDescent="0.3">
      <c r="J9" s="6" t="s">
        <v>73</v>
      </c>
      <c r="K9" s="6" t="s">
        <v>284</v>
      </c>
      <c r="L9" s="6" t="s">
        <v>162</v>
      </c>
      <c r="M9" s="6" t="s">
        <v>285</v>
      </c>
      <c r="N9" s="6" t="s">
        <v>79</v>
      </c>
      <c r="O9" s="6" t="s">
        <v>286</v>
      </c>
      <c r="P9" s="6" t="s">
        <v>135</v>
      </c>
      <c r="Q9" s="6" t="s">
        <v>136</v>
      </c>
      <c r="R9" s="6" t="s">
        <v>138</v>
      </c>
      <c r="S9" s="6" t="s">
        <v>142</v>
      </c>
      <c r="T9" s="6" t="s">
        <v>144</v>
      </c>
      <c r="U9" s="6" t="s">
        <v>155</v>
      </c>
      <c r="V9" s="6" t="s">
        <v>160</v>
      </c>
      <c r="W9" s="6" t="s">
        <v>163</v>
      </c>
      <c r="X9" s="6" t="s">
        <v>281</v>
      </c>
    </row>
    <row r="10" spans="1:26" x14ac:dyDescent="0.3">
      <c r="H10" s="8"/>
      <c r="I10" s="8"/>
      <c r="J10" s="125" t="s">
        <v>74</v>
      </c>
      <c r="K10" s="125" t="s">
        <v>287</v>
      </c>
      <c r="L10" s="125" t="s">
        <v>288</v>
      </c>
      <c r="M10" s="125" t="s">
        <v>289</v>
      </c>
      <c r="N10" s="125" t="s">
        <v>80</v>
      </c>
      <c r="O10" s="125" t="s">
        <v>290</v>
      </c>
      <c r="P10" s="125" t="s">
        <v>291</v>
      </c>
      <c r="Q10" s="125" t="s">
        <v>137</v>
      </c>
      <c r="R10" s="125" t="s">
        <v>139</v>
      </c>
      <c r="S10" s="125" t="s">
        <v>143</v>
      </c>
      <c r="T10" s="125" t="s">
        <v>283</v>
      </c>
      <c r="U10" s="125" t="s">
        <v>154</v>
      </c>
      <c r="V10" s="125" t="s">
        <v>170</v>
      </c>
      <c r="W10" s="125" t="s">
        <v>164</v>
      </c>
      <c r="X10" s="125" t="s">
        <v>282</v>
      </c>
    </row>
    <row r="11" spans="1:26" x14ac:dyDescent="0.3">
      <c r="H11" s="5" t="s">
        <v>65</v>
      </c>
      <c r="I11" s="8" t="s">
        <v>15</v>
      </c>
      <c r="J11" s="17">
        <v>11.96870857481</v>
      </c>
      <c r="K11" s="17">
        <v>12.68672849691</v>
      </c>
      <c r="L11" s="17">
        <v>16.527709344039998</v>
      </c>
      <c r="M11" s="17">
        <v>23.015512597780003</v>
      </c>
      <c r="N11" s="17">
        <v>8.5677266223000004</v>
      </c>
      <c r="O11" s="56">
        <v>7.0304089565599996</v>
      </c>
      <c r="P11" s="56">
        <v>8.8343530350599995</v>
      </c>
      <c r="Q11" s="56">
        <v>12.001154871750002</v>
      </c>
      <c r="R11" s="56">
        <v>15.67347226407</v>
      </c>
      <c r="S11" s="56">
        <v>14.3857757623</v>
      </c>
      <c r="T11" s="56">
        <v>18.255686707959999</v>
      </c>
      <c r="U11" s="56">
        <v>20.173105963979999</v>
      </c>
      <c r="V11" s="100">
        <v>18.788858842709999</v>
      </c>
      <c r="W11" s="100">
        <v>18.42116519727</v>
      </c>
      <c r="X11" s="56">
        <v>12.28193994497</v>
      </c>
      <c r="Y11" s="56"/>
      <c r="Z11" s="56"/>
    </row>
    <row r="12" spans="1:26" x14ac:dyDescent="0.3">
      <c r="H12" s="5" t="s">
        <v>66</v>
      </c>
      <c r="I12" s="8" t="s">
        <v>16</v>
      </c>
      <c r="J12" s="17">
        <v>15.184924188450001</v>
      </c>
      <c r="K12" s="17">
        <v>16.406389416319996</v>
      </c>
      <c r="L12" s="17">
        <v>17.382338187889999</v>
      </c>
      <c r="M12" s="17">
        <v>19.022401762559998</v>
      </c>
      <c r="N12" s="17">
        <v>11.681315273480001</v>
      </c>
      <c r="O12" s="56">
        <v>1.36505641238</v>
      </c>
      <c r="P12" s="56">
        <v>4.7920430324199996</v>
      </c>
      <c r="Q12" s="56">
        <v>6.80847920144</v>
      </c>
      <c r="R12" s="56">
        <v>9.3645699222599994</v>
      </c>
      <c r="S12" s="56">
        <v>9.3575175071499999</v>
      </c>
      <c r="T12" s="56">
        <v>11.022764359</v>
      </c>
      <c r="U12" s="56">
        <v>12.248578391900001</v>
      </c>
      <c r="V12" s="100">
        <v>12.09638251835</v>
      </c>
      <c r="W12" s="100">
        <v>12.68847456035</v>
      </c>
      <c r="X12" s="56">
        <v>12.963570898059999</v>
      </c>
      <c r="Y12" s="56"/>
      <c r="Z12" s="56"/>
    </row>
    <row r="13" spans="1:26" x14ac:dyDescent="0.3">
      <c r="H13" s="5"/>
      <c r="I13" s="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53"/>
      <c r="U13" s="56"/>
      <c r="V13" s="56"/>
      <c r="W13" s="56"/>
      <c r="X13" s="56"/>
      <c r="Y13" s="56"/>
      <c r="Z13" s="56"/>
    </row>
    <row r="14" spans="1:26" x14ac:dyDescent="0.3">
      <c r="H14" s="5"/>
      <c r="I14" s="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56"/>
      <c r="U14" s="56"/>
    </row>
    <row r="15" spans="1:26" x14ac:dyDescent="0.3">
      <c r="H15" s="5"/>
      <c r="I15" s="8"/>
      <c r="J15" s="17"/>
      <c r="K15" s="17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6" x14ac:dyDescent="0.3">
      <c r="H16" s="5"/>
      <c r="I16" s="8"/>
      <c r="J16" s="15"/>
    </row>
    <row r="17" spans="9:10" x14ac:dyDescent="0.3">
      <c r="I17" s="8"/>
      <c r="J17" s="8"/>
    </row>
    <row r="18" spans="9:10" x14ac:dyDescent="0.3">
      <c r="J18" s="8"/>
    </row>
    <row r="19" spans="9:10" x14ac:dyDescent="0.3">
      <c r="J19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T12"/>
  <sheetViews>
    <sheetView showGridLines="0" zoomScale="120" zoomScaleNormal="120" workbookViewId="0">
      <selection activeCell="J1" sqref="J1"/>
    </sheetView>
  </sheetViews>
  <sheetFormatPr defaultRowHeight="14.4" x14ac:dyDescent="0.3"/>
  <cols>
    <col min="9" max="9" width="13.44140625" customWidth="1"/>
    <col min="10" max="12" width="8.6640625" customWidth="1"/>
    <col min="13" max="15" width="5.6640625" bestFit="1" customWidth="1"/>
    <col min="16" max="16" width="4.6640625" customWidth="1"/>
    <col min="17" max="17" width="5.109375" customWidth="1"/>
    <col min="18" max="18" width="5" customWidth="1"/>
    <col min="19" max="20" width="4.6640625" customWidth="1"/>
    <col min="21" max="21" width="10" customWidth="1"/>
    <col min="22" max="22" width="7" bestFit="1" customWidth="1"/>
    <col min="23" max="23" width="5.109375" customWidth="1"/>
    <col min="24" max="24" width="5.6640625" bestFit="1" customWidth="1"/>
    <col min="25" max="25" width="4.6640625" customWidth="1"/>
  </cols>
  <sheetData>
    <row r="1" spans="1:20" x14ac:dyDescent="0.3">
      <c r="A1" s="2" t="s">
        <v>49</v>
      </c>
      <c r="B1" s="10" t="s">
        <v>189</v>
      </c>
      <c r="J1" s="64" t="s">
        <v>51</v>
      </c>
    </row>
    <row r="2" spans="1:20" x14ac:dyDescent="0.3">
      <c r="A2" s="2" t="s">
        <v>52</v>
      </c>
      <c r="B2" s="10" t="s">
        <v>270</v>
      </c>
    </row>
    <row r="3" spans="1:20" x14ac:dyDescent="0.3">
      <c r="A3" s="3" t="s">
        <v>53</v>
      </c>
      <c r="B3" s="3" t="s">
        <v>54</v>
      </c>
    </row>
    <row r="4" spans="1:20" x14ac:dyDescent="0.3">
      <c r="A4" s="3" t="s">
        <v>55</v>
      </c>
      <c r="B4" s="3" t="s">
        <v>56</v>
      </c>
    </row>
    <row r="5" spans="1:20" x14ac:dyDescent="0.3">
      <c r="A5" s="4" t="s">
        <v>57</v>
      </c>
      <c r="B5" s="3"/>
    </row>
    <row r="6" spans="1:20" x14ac:dyDescent="0.3">
      <c r="A6" s="4" t="s">
        <v>58</v>
      </c>
      <c r="B6" s="3"/>
      <c r="J6" s="579" t="s">
        <v>198</v>
      </c>
      <c r="K6" s="579"/>
      <c r="L6" s="125"/>
      <c r="M6" s="579" t="s">
        <v>269</v>
      </c>
      <c r="N6" s="579"/>
    </row>
    <row r="7" spans="1:20" x14ac:dyDescent="0.3">
      <c r="J7" s="116" t="s">
        <v>160</v>
      </c>
      <c r="K7" s="116" t="s">
        <v>163</v>
      </c>
      <c r="L7" s="125" t="s">
        <v>281</v>
      </c>
      <c r="M7" s="116" t="s">
        <v>160</v>
      </c>
      <c r="N7" s="116" t="s">
        <v>163</v>
      </c>
      <c r="O7" s="125" t="s">
        <v>281</v>
      </c>
    </row>
    <row r="8" spans="1:20" x14ac:dyDescent="0.3">
      <c r="J8" s="579" t="s">
        <v>180</v>
      </c>
      <c r="K8" s="579"/>
      <c r="L8" s="125"/>
      <c r="M8" s="579" t="s">
        <v>179</v>
      </c>
      <c r="N8" s="579"/>
    </row>
    <row r="9" spans="1:20" x14ac:dyDescent="0.3">
      <c r="I9" s="8"/>
      <c r="J9" s="112" t="s">
        <v>161</v>
      </c>
      <c r="K9" s="112" t="s">
        <v>164</v>
      </c>
      <c r="L9" s="125" t="s">
        <v>292</v>
      </c>
      <c r="M9" s="107" t="s">
        <v>161</v>
      </c>
      <c r="N9" s="107" t="s">
        <v>164</v>
      </c>
      <c r="O9" s="125" t="s">
        <v>292</v>
      </c>
      <c r="P9" s="17"/>
      <c r="Q9" s="17"/>
      <c r="R9" s="17"/>
      <c r="S9" s="17"/>
      <c r="T9" s="17"/>
    </row>
    <row r="10" spans="1:20" x14ac:dyDescent="0.3">
      <c r="H10" s="8" t="s">
        <v>267</v>
      </c>
      <c r="I10" s="8" t="s">
        <v>171</v>
      </c>
      <c r="J10" s="16">
        <v>47335</v>
      </c>
      <c r="K10" s="145">
        <v>45545</v>
      </c>
      <c r="L10" s="145">
        <v>38793</v>
      </c>
      <c r="M10" s="17">
        <v>18.854989356179999</v>
      </c>
      <c r="N10" s="56">
        <v>18.865965484349999</v>
      </c>
      <c r="O10" s="56">
        <v>12.78113274221</v>
      </c>
      <c r="P10" s="17"/>
      <c r="Q10" s="17"/>
      <c r="R10" s="17"/>
      <c r="S10" s="17"/>
      <c r="T10" s="17"/>
    </row>
    <row r="11" spans="1:20" x14ac:dyDescent="0.3">
      <c r="H11" s="8" t="s">
        <v>199</v>
      </c>
      <c r="I11" s="8" t="s">
        <v>172</v>
      </c>
      <c r="J11" s="16">
        <v>164755</v>
      </c>
      <c r="K11" s="145">
        <v>189603</v>
      </c>
      <c r="L11" s="145">
        <v>130335</v>
      </c>
      <c r="M11" s="17">
        <v>1.4924649458499999</v>
      </c>
      <c r="N11" s="56">
        <v>1.49732613724</v>
      </c>
      <c r="O11" s="56">
        <v>1.3735602143600001</v>
      </c>
      <c r="P11" s="56"/>
      <c r="Q11" s="56"/>
      <c r="R11" s="56"/>
      <c r="S11" s="56"/>
      <c r="T11" s="56"/>
    </row>
    <row r="12" spans="1:20" x14ac:dyDescent="0.3">
      <c r="H12" s="8" t="s">
        <v>268</v>
      </c>
      <c r="I12" s="8" t="s">
        <v>173</v>
      </c>
      <c r="J12" s="16">
        <v>1801326</v>
      </c>
      <c r="K12" s="145">
        <v>1809487</v>
      </c>
      <c r="L12" s="145">
        <v>1778115</v>
      </c>
      <c r="M12" s="17">
        <v>10.53778705903</v>
      </c>
      <c r="N12" s="56">
        <v>10.746348136030001</v>
      </c>
      <c r="O12" s="56">
        <v>11.09081788646</v>
      </c>
    </row>
  </sheetData>
  <mergeCells count="4">
    <mergeCell ref="M8:N8"/>
    <mergeCell ref="J8:K8"/>
    <mergeCell ref="J6:K6"/>
    <mergeCell ref="M6:N6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>
      <selection activeCell="J1" sqref="J1"/>
    </sheetView>
  </sheetViews>
  <sheetFormatPr defaultRowHeight="14.4" x14ac:dyDescent="0.3"/>
  <cols>
    <col min="8" max="8" width="20.44140625" customWidth="1"/>
    <col min="9" max="9" width="13.44140625" customWidth="1"/>
    <col min="10" max="10" width="8.33203125" customWidth="1"/>
    <col min="11" max="26" width="5.109375" bestFit="1" customWidth="1"/>
  </cols>
  <sheetData>
    <row r="1" spans="1:26" x14ac:dyDescent="0.3">
      <c r="A1" s="2" t="s">
        <v>49</v>
      </c>
      <c r="B1" s="10" t="s">
        <v>190</v>
      </c>
      <c r="J1" s="49" t="s">
        <v>51</v>
      </c>
      <c r="K1" s="50"/>
    </row>
    <row r="2" spans="1:26" x14ac:dyDescent="0.3">
      <c r="A2" s="2" t="s">
        <v>52</v>
      </c>
      <c r="B2" s="10" t="s">
        <v>130</v>
      </c>
    </row>
    <row r="3" spans="1:26" x14ac:dyDescent="0.3">
      <c r="A3" s="3" t="s">
        <v>53</v>
      </c>
      <c r="B3" s="3" t="s">
        <v>54</v>
      </c>
    </row>
    <row r="4" spans="1:26" x14ac:dyDescent="0.3">
      <c r="A4" s="3" t="s">
        <v>55</v>
      </c>
      <c r="B4" s="3" t="s">
        <v>56</v>
      </c>
    </row>
    <row r="5" spans="1:26" x14ac:dyDescent="0.3">
      <c r="A5" s="4" t="s">
        <v>57</v>
      </c>
      <c r="B5" s="3" t="s">
        <v>88</v>
      </c>
    </row>
    <row r="6" spans="1:26" x14ac:dyDescent="0.3">
      <c r="A6" s="4" t="s">
        <v>58</v>
      </c>
      <c r="B6" s="3" t="s">
        <v>89</v>
      </c>
    </row>
    <row r="8" spans="1:26" x14ac:dyDescent="0.3">
      <c r="K8" s="593" t="s">
        <v>66</v>
      </c>
      <c r="L8" s="593"/>
      <c r="M8" s="593"/>
      <c r="N8" s="593"/>
      <c r="O8" s="593"/>
      <c r="P8" s="593"/>
      <c r="Q8" s="593"/>
      <c r="R8" s="593"/>
      <c r="S8" s="579" t="s">
        <v>91</v>
      </c>
      <c r="T8" s="579"/>
      <c r="U8" s="579"/>
      <c r="V8" s="579"/>
      <c r="W8" s="579"/>
      <c r="X8" s="579"/>
      <c r="Y8" s="579"/>
      <c r="Z8" s="579"/>
    </row>
    <row r="9" spans="1:26" x14ac:dyDescent="0.3">
      <c r="K9" s="94" t="s">
        <v>136</v>
      </c>
      <c r="L9" s="94" t="s">
        <v>138</v>
      </c>
      <c r="M9" s="94" t="s">
        <v>142</v>
      </c>
      <c r="N9" s="94" t="s">
        <v>144</v>
      </c>
      <c r="O9" s="94" t="s">
        <v>155</v>
      </c>
      <c r="P9" s="94" t="s">
        <v>160</v>
      </c>
      <c r="Q9" s="94" t="s">
        <v>163</v>
      </c>
      <c r="R9" s="94" t="s">
        <v>281</v>
      </c>
      <c r="S9" s="94" t="s">
        <v>136</v>
      </c>
      <c r="T9" s="94" t="s">
        <v>138</v>
      </c>
      <c r="U9" s="94" t="s">
        <v>142</v>
      </c>
      <c r="V9" s="94" t="s">
        <v>144</v>
      </c>
      <c r="W9" s="94" t="s">
        <v>155</v>
      </c>
      <c r="X9" s="94" t="s">
        <v>160</v>
      </c>
      <c r="Y9" s="94" t="s">
        <v>163</v>
      </c>
      <c r="Z9" s="94" t="s">
        <v>281</v>
      </c>
    </row>
    <row r="10" spans="1:26" x14ac:dyDescent="0.3">
      <c r="H10" s="8"/>
      <c r="J10" s="8"/>
      <c r="K10" s="579" t="s">
        <v>16</v>
      </c>
      <c r="L10" s="579"/>
      <c r="M10" s="579"/>
      <c r="N10" s="579"/>
      <c r="O10" s="579"/>
      <c r="P10" s="579"/>
      <c r="Q10" s="579"/>
      <c r="R10" s="579"/>
      <c r="S10" s="579" t="s">
        <v>15</v>
      </c>
      <c r="T10" s="579"/>
      <c r="U10" s="579"/>
      <c r="V10" s="579"/>
      <c r="W10" s="579"/>
      <c r="X10" s="579"/>
      <c r="Y10" s="579"/>
      <c r="Z10" s="579"/>
    </row>
    <row r="11" spans="1:26" x14ac:dyDescent="0.3">
      <c r="H11" s="5"/>
      <c r="J11" s="8"/>
      <c r="K11" s="94" t="s">
        <v>137</v>
      </c>
      <c r="L11" s="94" t="s">
        <v>139</v>
      </c>
      <c r="M11" s="94" t="s">
        <v>143</v>
      </c>
      <c r="N11" s="94" t="s">
        <v>145</v>
      </c>
      <c r="O11" s="94" t="s">
        <v>154</v>
      </c>
      <c r="P11" s="94" t="s">
        <v>170</v>
      </c>
      <c r="Q11" s="94" t="s">
        <v>164</v>
      </c>
      <c r="R11" s="94" t="s">
        <v>293</v>
      </c>
      <c r="S11" s="94" t="s">
        <v>137</v>
      </c>
      <c r="T11" s="94" t="s">
        <v>139</v>
      </c>
      <c r="U11" s="94" t="s">
        <v>143</v>
      </c>
      <c r="V11" s="94" t="s">
        <v>145</v>
      </c>
      <c r="W11" s="94" t="s">
        <v>154</v>
      </c>
      <c r="X11" s="94" t="s">
        <v>170</v>
      </c>
      <c r="Y11" s="94" t="s">
        <v>164</v>
      </c>
      <c r="Z11" s="94" t="s">
        <v>293</v>
      </c>
    </row>
    <row r="12" spans="1:26" x14ac:dyDescent="0.3">
      <c r="H12" s="5"/>
      <c r="I12" s="5" t="s">
        <v>70</v>
      </c>
      <c r="J12" s="8" t="s">
        <v>67</v>
      </c>
      <c r="K12" s="62">
        <v>0.46542488938789561</v>
      </c>
      <c r="L12" s="62">
        <v>0.40426673719857892</v>
      </c>
      <c r="M12" s="62">
        <v>0.34230324949673147</v>
      </c>
      <c r="N12" s="62">
        <v>0.33217455897988324</v>
      </c>
      <c r="O12" s="62">
        <v>0.29191432528076128</v>
      </c>
      <c r="P12" s="62">
        <v>0.11128671307954163</v>
      </c>
      <c r="Q12" s="62">
        <v>0.14403768435341269</v>
      </c>
      <c r="R12" s="62">
        <v>8.5348910550223214E-2</v>
      </c>
      <c r="S12" s="53">
        <v>1.5764066210439034E-2</v>
      </c>
      <c r="T12" s="53">
        <v>1.7124877268918696E-3</v>
      </c>
      <c r="U12" s="53">
        <v>2.2564149849371939E-3</v>
      </c>
      <c r="V12" s="53">
        <v>4.8551600067365816E-3</v>
      </c>
      <c r="W12" s="53">
        <v>3.6145285619475411E-3</v>
      </c>
      <c r="X12" s="53">
        <v>1.0910721173443651E-5</v>
      </c>
      <c r="Y12" s="53">
        <v>6.2797330549504912E-3</v>
      </c>
      <c r="Z12" s="53">
        <v>3.5499277960446417E-3</v>
      </c>
    </row>
    <row r="13" spans="1:26" x14ac:dyDescent="0.3">
      <c r="H13" s="5"/>
      <c r="I13" s="5" t="s">
        <v>71</v>
      </c>
      <c r="J13" s="8" t="s">
        <v>68</v>
      </c>
      <c r="K13" s="62">
        <v>0.16909042714215969</v>
      </c>
      <c r="L13" s="62">
        <v>0.15703039014899164</v>
      </c>
      <c r="M13" s="62">
        <v>0.19888508071803995</v>
      </c>
      <c r="N13" s="62">
        <v>0.16372291226170446</v>
      </c>
      <c r="O13" s="62">
        <v>0.17700244425375278</v>
      </c>
      <c r="P13" s="62">
        <v>0.16059569311511682</v>
      </c>
      <c r="Q13" s="62">
        <v>6.9200503065498506E-2</v>
      </c>
      <c r="R13" s="62">
        <v>5.2026971550017315E-2</v>
      </c>
      <c r="S13" s="53">
        <v>3.5095130302120962E-2</v>
      </c>
      <c r="T13" s="53">
        <v>6.99616809105997E-3</v>
      </c>
      <c r="U13" s="53">
        <v>6.1055643325248956E-3</v>
      </c>
      <c r="V13" s="53">
        <v>8.5642902675267911E-3</v>
      </c>
      <c r="W13" s="53">
        <v>2.0033095236875874E-2</v>
      </c>
      <c r="X13" s="53">
        <v>5.3670103567319896E-3</v>
      </c>
      <c r="Y13" s="53">
        <v>9.6062446715490645E-3</v>
      </c>
      <c r="Z13" s="53">
        <v>9.4361192547162461E-3</v>
      </c>
    </row>
    <row r="14" spans="1:26" x14ac:dyDescent="0.3">
      <c r="H14" s="5"/>
      <c r="I14" s="5" t="s">
        <v>72</v>
      </c>
      <c r="J14" s="8" t="s">
        <v>69</v>
      </c>
      <c r="K14" s="62">
        <v>0.3064802273228166</v>
      </c>
      <c r="L14" s="62">
        <v>0.26074025041085147</v>
      </c>
      <c r="M14" s="62">
        <v>0.41886929537295375</v>
      </c>
      <c r="N14" s="62">
        <v>0.46368541480312342</v>
      </c>
      <c r="O14" s="62">
        <v>0.50275060523940318</v>
      </c>
      <c r="P14" s="62">
        <v>0.5800020166315808</v>
      </c>
      <c r="Q14" s="62">
        <v>0.63131203899651755</v>
      </c>
      <c r="R14" s="62">
        <v>0.69062575511503643</v>
      </c>
      <c r="S14" s="53">
        <v>0.7927107705171007</v>
      </c>
      <c r="T14" s="53">
        <v>0.71309203162603585</v>
      </c>
      <c r="U14" s="53">
        <v>0.96078904099574169</v>
      </c>
      <c r="V14" s="53">
        <v>0.92084277273667792</v>
      </c>
      <c r="W14" s="53">
        <v>0.72224352974773509</v>
      </c>
      <c r="X14" s="53">
        <v>0.59912488971290678</v>
      </c>
      <c r="Y14" s="53">
        <v>0.88732217756086307</v>
      </c>
      <c r="Z14" s="53">
        <v>0.87952518581675787</v>
      </c>
    </row>
    <row r="15" spans="1:26" x14ac:dyDescent="0.3">
      <c r="H15" s="5"/>
      <c r="I15" s="5" t="s">
        <v>37</v>
      </c>
      <c r="J15" s="8" t="s">
        <v>20</v>
      </c>
      <c r="K15" s="62">
        <v>1.092861287058978E-2</v>
      </c>
      <c r="L15" s="62">
        <v>6.5302687168405059E-3</v>
      </c>
      <c r="M15" s="62">
        <v>8.1086499514452567E-3</v>
      </c>
      <c r="N15" s="62">
        <v>7.8575692629482621E-3</v>
      </c>
      <c r="O15" s="62">
        <v>5.7077798135523241E-3</v>
      </c>
      <c r="P15" s="62">
        <v>6.3692373883782617E-3</v>
      </c>
      <c r="Q15" s="62">
        <v>1.1696464429519745E-2</v>
      </c>
      <c r="R15" s="62">
        <v>3.2991494865354076E-2</v>
      </c>
      <c r="S15" s="53">
        <v>4.7875496850930802E-2</v>
      </c>
      <c r="T15" s="53">
        <v>3.6866670091643919E-2</v>
      </c>
      <c r="U15" s="53">
        <v>9.6330029641616011E-3</v>
      </c>
      <c r="V15" s="53">
        <v>3.7504477971867494E-3</v>
      </c>
      <c r="W15" s="53">
        <v>2.3577028085771449E-2</v>
      </c>
      <c r="X15" s="53">
        <v>3.1794800051509461E-2</v>
      </c>
      <c r="Y15" s="53">
        <v>2.1938927256343877E-2</v>
      </c>
      <c r="Z15" s="53">
        <v>4.5593343710277165E-2</v>
      </c>
    </row>
    <row r="16" spans="1:26" x14ac:dyDescent="0.3">
      <c r="H16" s="5"/>
      <c r="I16" s="5" t="s">
        <v>38</v>
      </c>
      <c r="J16" s="8" t="s">
        <v>90</v>
      </c>
      <c r="K16" s="62">
        <v>1.0013994900003491E-3</v>
      </c>
      <c r="L16" s="62">
        <v>1.0580128290193695E-2</v>
      </c>
      <c r="M16" s="62">
        <v>1.1812810617296563E-2</v>
      </c>
      <c r="N16" s="62">
        <v>1.5104594945283272E-2</v>
      </c>
      <c r="O16" s="62">
        <v>2.0670776501494521E-3</v>
      </c>
      <c r="P16" s="62">
        <v>7.1162332415841793E-3</v>
      </c>
      <c r="Q16" s="62">
        <v>3.1109643647274777E-3</v>
      </c>
      <c r="R16" s="62">
        <v>3.8496109893199435E-3</v>
      </c>
      <c r="S16" s="53">
        <v>1.7844182688125969E-2</v>
      </c>
      <c r="T16" s="53">
        <v>3.7493469226161223E-2</v>
      </c>
      <c r="U16" s="53">
        <v>1.2269639581937974E-2</v>
      </c>
      <c r="V16" s="53">
        <v>3.5808473840371322E-2</v>
      </c>
      <c r="W16" s="53">
        <v>6.8936732027437969E-3</v>
      </c>
      <c r="X16" s="53">
        <v>2.3245700542875763E-2</v>
      </c>
      <c r="Y16" s="53">
        <v>3.5468983259366801E-2</v>
      </c>
      <c r="Z16" s="53">
        <v>3.6611969310610268E-2</v>
      </c>
    </row>
    <row r="17" spans="9:26" x14ac:dyDescent="0.3">
      <c r="I17" s="5" t="s">
        <v>39</v>
      </c>
      <c r="J17" s="8" t="s">
        <v>19</v>
      </c>
      <c r="K17" s="62">
        <v>4.7074443786537939E-2</v>
      </c>
      <c r="L17" s="62">
        <v>0.16085222523454382</v>
      </c>
      <c r="M17" s="62">
        <v>2.00209138435328E-2</v>
      </c>
      <c r="N17" s="62">
        <v>1.7454949747057368E-2</v>
      </c>
      <c r="O17" s="62">
        <v>2.0557767762381138E-2</v>
      </c>
      <c r="P17" s="62">
        <v>0.13463010654379831</v>
      </c>
      <c r="Q17" s="62">
        <v>0.14064234479032406</v>
      </c>
      <c r="R17" s="62">
        <v>0.13515725693004887</v>
      </c>
      <c r="S17" s="53">
        <v>9.0710353431282476E-2</v>
      </c>
      <c r="T17" s="53">
        <v>0.20383917323820716</v>
      </c>
      <c r="U17" s="53">
        <v>8.946337140696781E-3</v>
      </c>
      <c r="V17" s="53">
        <v>2.6178855351500767E-2</v>
      </c>
      <c r="W17" s="53">
        <v>0.22363814516492633</v>
      </c>
      <c r="X17" s="53">
        <v>0.34045668861480266</v>
      </c>
      <c r="Y17" s="53">
        <v>3.9383934196926818E-2</v>
      </c>
      <c r="Z17" s="53">
        <v>2.5283454111593807E-2</v>
      </c>
    </row>
    <row r="18" spans="9:26" x14ac:dyDescent="0.3"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9:26" x14ac:dyDescent="0.3"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9:26" x14ac:dyDescent="0.3"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9:26" x14ac:dyDescent="0.3"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9:26" x14ac:dyDescent="0.3"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9:26" x14ac:dyDescent="0.3"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9:26" x14ac:dyDescent="0.3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3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3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3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3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3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3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3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3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3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K15"/>
  <sheetViews>
    <sheetView showGridLines="0" zoomScale="120" zoomScaleNormal="120" workbookViewId="0">
      <selection activeCell="J1" sqref="J1"/>
    </sheetView>
  </sheetViews>
  <sheetFormatPr defaultColWidth="8.88671875" defaultRowHeight="10.199999999999999" x14ac:dyDescent="0.2"/>
  <cols>
    <col min="1" max="1" width="10.88671875" style="15" customWidth="1"/>
    <col min="2" max="3" width="10.33203125" style="15" customWidth="1"/>
    <col min="4" max="4" width="13.33203125" style="15" customWidth="1"/>
    <col min="5" max="5" width="12.6640625" style="15" customWidth="1"/>
    <col min="6" max="16384" width="8.88671875" style="15"/>
  </cols>
  <sheetData>
    <row r="1" spans="1:11" x14ac:dyDescent="0.2">
      <c r="A1" s="2" t="s">
        <v>49</v>
      </c>
      <c r="B1" s="2" t="s">
        <v>150</v>
      </c>
      <c r="C1" s="87"/>
      <c r="D1" s="87"/>
      <c r="E1" s="87"/>
      <c r="J1" s="119" t="s">
        <v>51</v>
      </c>
    </row>
    <row r="2" spans="1:11" x14ac:dyDescent="0.2">
      <c r="A2" s="2" t="s">
        <v>52</v>
      </c>
      <c r="B2" s="2" t="s">
        <v>274</v>
      </c>
      <c r="D2" s="87"/>
      <c r="E2" s="87"/>
    </row>
    <row r="3" spans="1:11" x14ac:dyDescent="0.2">
      <c r="A3" s="3" t="s">
        <v>53</v>
      </c>
      <c r="B3" s="3" t="s">
        <v>54</v>
      </c>
    </row>
    <row r="4" spans="1:11" x14ac:dyDescent="0.2">
      <c r="A4" s="3" t="s">
        <v>55</v>
      </c>
      <c r="B4" s="3" t="s">
        <v>56</v>
      </c>
    </row>
    <row r="5" spans="1:11" x14ac:dyDescent="0.2">
      <c r="A5" s="4" t="s">
        <v>57</v>
      </c>
      <c r="J5" s="15" t="s">
        <v>165</v>
      </c>
      <c r="K5" s="15" t="s">
        <v>166</v>
      </c>
    </row>
    <row r="6" spans="1:11" x14ac:dyDescent="0.2">
      <c r="A6" s="4" t="s">
        <v>58</v>
      </c>
      <c r="J6" s="15" t="s">
        <v>279</v>
      </c>
      <c r="K6" s="15" t="s">
        <v>280</v>
      </c>
    </row>
    <row r="7" spans="1:11" x14ac:dyDescent="0.2">
      <c r="G7" s="15" t="s">
        <v>62</v>
      </c>
      <c r="H7" s="15" t="s">
        <v>61</v>
      </c>
      <c r="J7" s="89">
        <v>2459.4</v>
      </c>
      <c r="K7" s="134">
        <v>2904</v>
      </c>
    </row>
    <row r="8" spans="1:11" x14ac:dyDescent="0.2">
      <c r="G8" s="15" t="s">
        <v>3</v>
      </c>
      <c r="H8" s="15" t="s">
        <v>26</v>
      </c>
      <c r="J8" s="80">
        <v>19</v>
      </c>
      <c r="K8" s="109">
        <v>44</v>
      </c>
    </row>
    <row r="9" spans="1:11" x14ac:dyDescent="0.2">
      <c r="G9" s="15" t="s">
        <v>1</v>
      </c>
      <c r="H9" s="15" t="s">
        <v>47</v>
      </c>
      <c r="J9" s="89">
        <v>7405.1480347200004</v>
      </c>
      <c r="K9" s="134">
        <v>11305.556409950001</v>
      </c>
    </row>
    <row r="10" spans="1:11" x14ac:dyDescent="0.2">
      <c r="G10" s="15" t="s">
        <v>4</v>
      </c>
      <c r="H10" s="15" t="s">
        <v>27</v>
      </c>
      <c r="J10" s="80">
        <v>151.18795173000001</v>
      </c>
      <c r="K10" s="140">
        <v>106.44362262</v>
      </c>
    </row>
    <row r="12" spans="1:11" x14ac:dyDescent="0.2">
      <c r="A12" s="90"/>
      <c r="D12" s="88"/>
      <c r="E12" s="88"/>
    </row>
    <row r="13" spans="1:11" x14ac:dyDescent="0.2">
      <c r="D13" s="87"/>
      <c r="E13" s="87"/>
    </row>
    <row r="14" spans="1:11" x14ac:dyDescent="0.2">
      <c r="D14" s="87"/>
      <c r="E14" s="87"/>
    </row>
    <row r="15" spans="1:11" x14ac:dyDescent="0.2">
      <c r="D15" s="87"/>
      <c r="E15" s="87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Y17"/>
  <sheetViews>
    <sheetView showGridLines="0" zoomScale="120" zoomScaleNormal="120" workbookViewId="0">
      <selection activeCell="I1" sqref="I1"/>
    </sheetView>
  </sheetViews>
  <sheetFormatPr defaultRowHeight="14.4" x14ac:dyDescent="0.3"/>
  <cols>
    <col min="9" max="9" width="13.44140625" customWidth="1"/>
    <col min="10" max="16" width="4.6640625" customWidth="1"/>
    <col min="17" max="17" width="5.109375" customWidth="1"/>
    <col min="18" max="21" width="4.6640625" customWidth="1"/>
    <col min="22" max="22" width="4.88671875" customWidth="1"/>
    <col min="23" max="23" width="5.109375" customWidth="1"/>
    <col min="24" max="24" width="6" customWidth="1"/>
  </cols>
  <sheetData>
    <row r="1" spans="1:25" x14ac:dyDescent="0.3">
      <c r="A1" s="2" t="s">
        <v>49</v>
      </c>
      <c r="B1" s="10" t="s">
        <v>191</v>
      </c>
      <c r="I1" s="49" t="s">
        <v>51</v>
      </c>
    </row>
    <row r="2" spans="1:25" x14ac:dyDescent="0.3">
      <c r="A2" s="2" t="s">
        <v>52</v>
      </c>
      <c r="B2" s="10" t="s">
        <v>92</v>
      </c>
    </row>
    <row r="3" spans="1:25" x14ac:dyDescent="0.3">
      <c r="A3" s="3" t="s">
        <v>53</v>
      </c>
      <c r="B3" s="3" t="s">
        <v>54</v>
      </c>
    </row>
    <row r="4" spans="1:25" x14ac:dyDescent="0.3">
      <c r="A4" s="3" t="s">
        <v>55</v>
      </c>
      <c r="B4" s="3" t="s">
        <v>56</v>
      </c>
    </row>
    <row r="5" spans="1:25" x14ac:dyDescent="0.3">
      <c r="A5" s="4" t="s">
        <v>57</v>
      </c>
      <c r="B5" s="3" t="s">
        <v>192</v>
      </c>
    </row>
    <row r="6" spans="1:25" x14ac:dyDescent="0.3">
      <c r="A6" s="4" t="s">
        <v>58</v>
      </c>
      <c r="B6" s="3" t="s">
        <v>277</v>
      </c>
    </row>
    <row r="9" spans="1:25" x14ac:dyDescent="0.3">
      <c r="J9" s="6" t="s">
        <v>73</v>
      </c>
      <c r="K9" s="6" t="s">
        <v>284</v>
      </c>
      <c r="L9" s="6" t="s">
        <v>162</v>
      </c>
      <c r="M9" s="6" t="s">
        <v>285</v>
      </c>
      <c r="N9" s="6" t="s">
        <v>79</v>
      </c>
      <c r="O9" s="6" t="s">
        <v>286</v>
      </c>
      <c r="P9" s="6" t="s">
        <v>135</v>
      </c>
      <c r="Q9" s="6" t="s">
        <v>136</v>
      </c>
      <c r="R9" s="6" t="s">
        <v>138</v>
      </c>
      <c r="S9" s="6" t="s">
        <v>142</v>
      </c>
      <c r="T9" s="6" t="s">
        <v>144</v>
      </c>
      <c r="U9" s="6" t="s">
        <v>155</v>
      </c>
      <c r="V9" s="6" t="s">
        <v>160</v>
      </c>
      <c r="W9" s="6" t="s">
        <v>163</v>
      </c>
      <c r="X9" s="6" t="s">
        <v>281</v>
      </c>
    </row>
    <row r="10" spans="1:25" x14ac:dyDescent="0.3">
      <c r="H10" s="8"/>
      <c r="I10" s="8"/>
      <c r="J10" s="125" t="s">
        <v>74</v>
      </c>
      <c r="K10" s="125" t="s">
        <v>287</v>
      </c>
      <c r="L10" s="125" t="s">
        <v>288</v>
      </c>
      <c r="M10" s="125" t="s">
        <v>289</v>
      </c>
      <c r="N10" s="125" t="s">
        <v>80</v>
      </c>
      <c r="O10" s="125" t="s">
        <v>290</v>
      </c>
      <c r="P10" s="125" t="s">
        <v>291</v>
      </c>
      <c r="Q10" s="125" t="s">
        <v>137</v>
      </c>
      <c r="R10" s="125" t="s">
        <v>139</v>
      </c>
      <c r="S10" s="125" t="s">
        <v>143</v>
      </c>
      <c r="T10" s="125" t="s">
        <v>283</v>
      </c>
      <c r="U10" s="125" t="s">
        <v>154</v>
      </c>
      <c r="V10" s="125" t="s">
        <v>170</v>
      </c>
      <c r="W10" s="125" t="s">
        <v>164</v>
      </c>
      <c r="X10" s="125" t="s">
        <v>282</v>
      </c>
    </row>
    <row r="11" spans="1:25" x14ac:dyDescent="0.3">
      <c r="H11" s="5" t="s">
        <v>200</v>
      </c>
      <c r="I11" s="5" t="s">
        <v>181</v>
      </c>
      <c r="J11" s="17">
        <v>14.26</v>
      </c>
      <c r="K11" s="17">
        <v>17.989999999999998</v>
      </c>
      <c r="L11" s="17">
        <v>13.353845767759999</v>
      </c>
      <c r="M11" s="17">
        <v>29.35716165757</v>
      </c>
      <c r="N11" s="17">
        <v>10.14598050939</v>
      </c>
      <c r="O11" s="17">
        <v>9.1891959219199997</v>
      </c>
      <c r="P11" s="17">
        <v>11.545227561620001</v>
      </c>
      <c r="Q11" s="17">
        <v>15.056334840550001</v>
      </c>
      <c r="R11" s="17">
        <v>20.950408439029999</v>
      </c>
      <c r="S11" s="17">
        <v>15.75221381974</v>
      </c>
      <c r="T11" s="56">
        <v>15.66851052086</v>
      </c>
      <c r="U11" s="56">
        <v>15.497085658710001</v>
      </c>
      <c r="V11" s="100">
        <v>3.0289573605500002</v>
      </c>
      <c r="W11" s="100">
        <v>9.1612239150699999</v>
      </c>
      <c r="X11" s="100">
        <v>1.8242941101100001</v>
      </c>
      <c r="Y11" s="71">
        <f>X11/$X$14</f>
        <v>0.1430815847123949</v>
      </c>
    </row>
    <row r="12" spans="1:25" x14ac:dyDescent="0.3">
      <c r="H12" s="5" t="s">
        <v>201</v>
      </c>
      <c r="I12" s="5" t="s">
        <v>182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6"/>
      <c r="U12" s="56"/>
      <c r="V12" s="100">
        <v>10.15806206053</v>
      </c>
      <c r="W12" s="100">
        <v>7.8883462254600003</v>
      </c>
      <c r="X12" s="100">
        <v>10.9257331822</v>
      </c>
      <c r="Y12" s="71">
        <f>X12/$X$14</f>
        <v>0.85691841528760515</v>
      </c>
    </row>
    <row r="13" spans="1:25" x14ac:dyDescent="0.3">
      <c r="H13" s="5" t="s">
        <v>40</v>
      </c>
      <c r="I13" s="8" t="s">
        <v>21</v>
      </c>
      <c r="J13" s="17">
        <v>6.42</v>
      </c>
      <c r="K13" s="17">
        <v>7.15</v>
      </c>
      <c r="L13" s="17">
        <v>6.9660000000000002</v>
      </c>
      <c r="M13" s="17">
        <v>63.805</v>
      </c>
      <c r="N13" s="17">
        <v>3.2879999999999998</v>
      </c>
      <c r="O13" s="56">
        <v>1.8779999999999999</v>
      </c>
      <c r="P13" s="56">
        <v>4.6459999999999999</v>
      </c>
      <c r="Q13" s="56">
        <v>5.0060000000000002</v>
      </c>
      <c r="R13" s="56">
        <v>4.4470000000000001</v>
      </c>
      <c r="S13" s="56">
        <v>5.6040000000000001</v>
      </c>
      <c r="T13" s="56">
        <v>5.335</v>
      </c>
      <c r="U13" s="56">
        <v>4.7530000000000001</v>
      </c>
      <c r="V13" s="100">
        <v>3.2629999999999999</v>
      </c>
      <c r="W13" s="100">
        <v>3.0489999999999999</v>
      </c>
      <c r="X13" s="100">
        <v>3.077</v>
      </c>
    </row>
    <row r="14" spans="1:25" x14ac:dyDescent="0.3">
      <c r="I14" s="8"/>
      <c r="J14" s="17"/>
      <c r="K14" s="17"/>
      <c r="L14" s="17"/>
      <c r="M14" s="17"/>
      <c r="N14" s="17"/>
      <c r="O14" s="56"/>
      <c r="P14" s="56"/>
      <c r="Q14" s="56"/>
      <c r="R14" s="56"/>
      <c r="S14" s="56"/>
      <c r="T14" s="56"/>
      <c r="U14" s="56"/>
      <c r="X14" s="42">
        <f>X11+X12</f>
        <v>12.75002729231</v>
      </c>
    </row>
    <row r="15" spans="1:25" x14ac:dyDescent="0.3">
      <c r="J15" s="17"/>
      <c r="K15" s="17"/>
      <c r="L15" s="17"/>
      <c r="M15" s="17"/>
      <c r="N15" s="17"/>
    </row>
    <row r="16" spans="1:25" x14ac:dyDescent="0.3">
      <c r="J16" s="17"/>
      <c r="K16" s="17"/>
      <c r="L16" s="17"/>
      <c r="M16" s="17"/>
      <c r="N16" s="17"/>
    </row>
    <row r="17" spans="10:14" x14ac:dyDescent="0.3">
      <c r="J17" s="17"/>
      <c r="K17" s="17"/>
      <c r="L17" s="17"/>
      <c r="M17" s="17"/>
      <c r="N17" s="17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X20"/>
  <sheetViews>
    <sheetView showGridLines="0" zoomScale="120" zoomScaleNormal="120" workbookViewId="0">
      <selection activeCell="I1" sqref="I1"/>
    </sheetView>
  </sheetViews>
  <sheetFormatPr defaultRowHeight="14.4" x14ac:dyDescent="0.3"/>
  <cols>
    <col min="9" max="9" width="13.44140625" customWidth="1"/>
    <col min="10" max="10" width="6" customWidth="1"/>
    <col min="11" max="16" width="4.6640625" customWidth="1"/>
    <col min="17" max="17" width="5.109375" customWidth="1"/>
    <col min="18" max="21" width="4.6640625" customWidth="1"/>
    <col min="22" max="22" width="5.109375" bestFit="1" customWidth="1"/>
    <col min="23" max="23" width="5.109375" customWidth="1"/>
    <col min="24" max="24" width="5.109375" bestFit="1" customWidth="1"/>
  </cols>
  <sheetData>
    <row r="1" spans="1:24" x14ac:dyDescent="0.3">
      <c r="A1" s="2" t="s">
        <v>49</v>
      </c>
      <c r="B1" s="10" t="s">
        <v>194</v>
      </c>
      <c r="I1" s="49" t="s">
        <v>51</v>
      </c>
    </row>
    <row r="2" spans="1:24" x14ac:dyDescent="0.3">
      <c r="A2" s="2" t="s">
        <v>52</v>
      </c>
      <c r="B2" s="10" t="s">
        <v>185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 t="s">
        <v>193</v>
      </c>
    </row>
    <row r="6" spans="1:24" x14ac:dyDescent="0.3">
      <c r="A6" s="4" t="s">
        <v>58</v>
      </c>
      <c r="B6" s="3" t="s">
        <v>278</v>
      </c>
    </row>
    <row r="8" spans="1:24" x14ac:dyDescent="0.3">
      <c r="J8" s="80"/>
    </row>
    <row r="9" spans="1:24" x14ac:dyDescent="0.3">
      <c r="J9" s="6" t="s">
        <v>73</v>
      </c>
      <c r="K9" s="6" t="s">
        <v>284</v>
      </c>
      <c r="L9" s="6" t="s">
        <v>162</v>
      </c>
      <c r="M9" s="6" t="s">
        <v>285</v>
      </c>
      <c r="N9" s="6" t="s">
        <v>79</v>
      </c>
      <c r="O9" s="6" t="s">
        <v>286</v>
      </c>
      <c r="P9" s="6" t="s">
        <v>135</v>
      </c>
      <c r="Q9" s="6" t="s">
        <v>136</v>
      </c>
      <c r="R9" s="6" t="s">
        <v>138</v>
      </c>
      <c r="S9" s="6" t="s">
        <v>142</v>
      </c>
      <c r="T9" s="6" t="s">
        <v>144</v>
      </c>
      <c r="U9" s="6" t="s">
        <v>155</v>
      </c>
      <c r="V9" s="6" t="s">
        <v>160</v>
      </c>
      <c r="W9" s="6" t="s">
        <v>163</v>
      </c>
      <c r="X9" s="6" t="s">
        <v>281</v>
      </c>
    </row>
    <row r="10" spans="1:24" x14ac:dyDescent="0.3">
      <c r="H10" s="8"/>
      <c r="I10" s="8"/>
      <c r="J10" s="125" t="s">
        <v>74</v>
      </c>
      <c r="K10" s="125" t="s">
        <v>287</v>
      </c>
      <c r="L10" s="125" t="s">
        <v>288</v>
      </c>
      <c r="M10" s="125" t="s">
        <v>289</v>
      </c>
      <c r="N10" s="125" t="s">
        <v>80</v>
      </c>
      <c r="O10" s="125" t="s">
        <v>290</v>
      </c>
      <c r="P10" s="125" t="s">
        <v>291</v>
      </c>
      <c r="Q10" s="125" t="s">
        <v>137</v>
      </c>
      <c r="R10" s="125" t="s">
        <v>139</v>
      </c>
      <c r="S10" s="125" t="s">
        <v>143</v>
      </c>
      <c r="T10" s="125" t="s">
        <v>283</v>
      </c>
      <c r="U10" s="125" t="s">
        <v>154</v>
      </c>
      <c r="V10" s="125" t="s">
        <v>170</v>
      </c>
      <c r="W10" s="125" t="s">
        <v>164</v>
      </c>
      <c r="X10" s="125" t="s">
        <v>282</v>
      </c>
    </row>
    <row r="11" spans="1:24" x14ac:dyDescent="0.3">
      <c r="H11" s="5" t="s">
        <v>187</v>
      </c>
      <c r="I11" s="8" t="s">
        <v>186</v>
      </c>
      <c r="J11" s="17">
        <v>7.2697931707000008</v>
      </c>
      <c r="K11" s="17">
        <v>11.022909612409999</v>
      </c>
      <c r="L11" s="17">
        <v>12.306505677420001</v>
      </c>
      <c r="M11" s="17">
        <v>10.61427261701</v>
      </c>
      <c r="N11" s="17">
        <v>4.5406227530900001</v>
      </c>
      <c r="O11" s="56">
        <v>1.5664818203199999</v>
      </c>
      <c r="P11" s="56">
        <v>2.8738696602599996</v>
      </c>
      <c r="Q11" s="56">
        <v>3.35488854394</v>
      </c>
      <c r="R11" s="56">
        <v>4.6056548351600002</v>
      </c>
      <c r="S11" s="56">
        <v>5.5710128178400007</v>
      </c>
      <c r="T11" s="56">
        <v>5.8894609533499995</v>
      </c>
      <c r="U11" s="56">
        <v>4.8482479031099999</v>
      </c>
      <c r="V11" s="115">
        <v>4.5387732316199996</v>
      </c>
      <c r="W11" s="115">
        <v>5.8906006388599996</v>
      </c>
      <c r="X11" s="144">
        <v>6.0933288124500002</v>
      </c>
    </row>
    <row r="12" spans="1:24" x14ac:dyDescent="0.3">
      <c r="H12" s="5" t="s">
        <v>40</v>
      </c>
      <c r="I12" s="8" t="s">
        <v>21</v>
      </c>
      <c r="J12" s="17">
        <v>3.4769999999999999</v>
      </c>
      <c r="K12" s="17">
        <v>4.4870000000000001</v>
      </c>
      <c r="L12" s="17">
        <v>5.0330000000000004</v>
      </c>
      <c r="M12" s="17">
        <v>5.2389999999999999</v>
      </c>
      <c r="N12" s="17">
        <v>2.4220000000000002</v>
      </c>
      <c r="O12" s="56">
        <v>0.59299999999999997</v>
      </c>
      <c r="P12" s="56">
        <v>1.2390000000000001</v>
      </c>
      <c r="Q12" s="56">
        <v>1.6060000000000001</v>
      </c>
      <c r="R12" s="56">
        <v>1.637</v>
      </c>
      <c r="S12" s="56">
        <v>2.7210000000000001</v>
      </c>
      <c r="T12" s="56">
        <v>2.125</v>
      </c>
      <c r="U12" s="56">
        <v>2.19</v>
      </c>
      <c r="V12" s="100">
        <v>2.35</v>
      </c>
      <c r="W12" s="100">
        <v>2.573</v>
      </c>
      <c r="X12" s="56">
        <v>2.81</v>
      </c>
    </row>
    <row r="13" spans="1:24" x14ac:dyDescent="0.3">
      <c r="H13" s="5"/>
      <c r="I13" s="8"/>
      <c r="J13" s="17"/>
      <c r="K13" s="17"/>
      <c r="L13" s="17"/>
      <c r="M13" s="17"/>
      <c r="N13" s="17"/>
      <c r="O13" s="56"/>
      <c r="P13" s="56"/>
      <c r="Q13" s="56"/>
      <c r="R13" s="56"/>
      <c r="S13" s="56"/>
      <c r="T13" s="56"/>
      <c r="U13" s="56"/>
    </row>
    <row r="14" spans="1:24" x14ac:dyDescent="0.3">
      <c r="I14" s="5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56"/>
      <c r="U14" s="56"/>
      <c r="V14" s="115"/>
      <c r="W14" s="115"/>
      <c r="X14" s="71"/>
    </row>
    <row r="15" spans="1:24" x14ac:dyDescent="0.3">
      <c r="I15" s="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56"/>
      <c r="U15" s="56"/>
      <c r="V15" s="115"/>
      <c r="W15" s="115"/>
    </row>
    <row r="16" spans="1:24" x14ac:dyDescent="0.3">
      <c r="I16" s="8"/>
      <c r="J16" s="17"/>
      <c r="K16" s="17"/>
      <c r="L16" s="17"/>
      <c r="M16" s="17"/>
      <c r="N16" s="17"/>
      <c r="O16" s="56"/>
      <c r="P16" s="56"/>
      <c r="Q16" s="56"/>
      <c r="R16" s="56"/>
      <c r="S16" s="56"/>
      <c r="T16" s="56"/>
      <c r="U16" s="56"/>
      <c r="V16" s="100"/>
      <c r="W16" s="100"/>
    </row>
    <row r="17" spans="9:21" x14ac:dyDescent="0.3">
      <c r="I17" s="8"/>
      <c r="J17" s="17"/>
      <c r="K17" s="17"/>
      <c r="L17" s="17"/>
      <c r="M17" s="17"/>
      <c r="N17" s="17"/>
      <c r="O17" s="56"/>
      <c r="P17" s="56"/>
      <c r="Q17" s="56"/>
      <c r="R17" s="56"/>
      <c r="S17" s="56"/>
      <c r="T17" s="56"/>
      <c r="U17" s="56"/>
    </row>
    <row r="18" spans="9:21" x14ac:dyDescent="0.3">
      <c r="J18" s="17"/>
      <c r="K18" s="17"/>
      <c r="L18" s="17"/>
      <c r="M18" s="17"/>
      <c r="N18" s="17"/>
    </row>
    <row r="19" spans="9:21" x14ac:dyDescent="0.3">
      <c r="J19" s="17"/>
      <c r="K19" s="17"/>
      <c r="L19" s="17"/>
      <c r="M19" s="17"/>
      <c r="N19" s="17"/>
    </row>
    <row r="20" spans="9:21" x14ac:dyDescent="0.3">
      <c r="J20" s="17"/>
      <c r="K20" s="17"/>
      <c r="L20" s="17"/>
      <c r="M20" s="17"/>
      <c r="N20" s="17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X20"/>
  <sheetViews>
    <sheetView showGridLines="0" zoomScale="120" zoomScaleNormal="120" workbookViewId="0">
      <selection activeCell="K1" sqref="K1"/>
    </sheetView>
  </sheetViews>
  <sheetFormatPr defaultRowHeight="14.4" x14ac:dyDescent="0.3"/>
  <cols>
    <col min="7" max="7" width="4.33203125" customWidth="1"/>
    <col min="8" max="8" width="6.6640625" customWidth="1"/>
    <col min="9" max="20" width="4.6640625" customWidth="1"/>
    <col min="21" max="24" width="5.109375" bestFit="1" customWidth="1"/>
  </cols>
  <sheetData>
    <row r="1" spans="1:24" x14ac:dyDescent="0.3">
      <c r="A1" s="2" t="s">
        <v>49</v>
      </c>
      <c r="B1" s="10" t="s">
        <v>63</v>
      </c>
      <c r="K1" s="103" t="s">
        <v>51</v>
      </c>
    </row>
    <row r="2" spans="1:24" x14ac:dyDescent="0.3">
      <c r="A2" s="2" t="s">
        <v>52</v>
      </c>
      <c r="B2" s="10" t="s">
        <v>64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/>
    </row>
    <row r="6" spans="1:24" x14ac:dyDescent="0.3">
      <c r="A6" s="4" t="s">
        <v>58</v>
      </c>
      <c r="B6" s="3"/>
    </row>
    <row r="9" spans="1:24" x14ac:dyDescent="0.3">
      <c r="G9" s="8"/>
      <c r="H9" s="8"/>
      <c r="I9" s="6" t="s">
        <v>73</v>
      </c>
      <c r="J9" s="6" t="s">
        <v>284</v>
      </c>
      <c r="K9" s="6" t="s">
        <v>162</v>
      </c>
      <c r="L9" s="6" t="s">
        <v>285</v>
      </c>
      <c r="M9" s="6" t="s">
        <v>79</v>
      </c>
      <c r="N9" s="6" t="s">
        <v>286</v>
      </c>
      <c r="O9" s="6" t="s">
        <v>135</v>
      </c>
      <c r="P9" s="6" t="s">
        <v>136</v>
      </c>
      <c r="Q9" s="6" t="s">
        <v>138</v>
      </c>
      <c r="R9" s="6" t="s">
        <v>142</v>
      </c>
      <c r="S9" s="6" t="s">
        <v>144</v>
      </c>
      <c r="T9" s="6" t="s">
        <v>155</v>
      </c>
      <c r="U9" s="6" t="s">
        <v>160</v>
      </c>
      <c r="V9" s="6" t="s">
        <v>163</v>
      </c>
      <c r="W9" s="6" t="s">
        <v>281</v>
      </c>
      <c r="X9" s="6"/>
    </row>
    <row r="10" spans="1:24" x14ac:dyDescent="0.3">
      <c r="G10" s="8"/>
      <c r="H10" s="8"/>
      <c r="I10" s="125" t="s">
        <v>74</v>
      </c>
      <c r="J10" s="125" t="s">
        <v>287</v>
      </c>
      <c r="K10" s="125" t="s">
        <v>288</v>
      </c>
      <c r="L10" s="125" t="s">
        <v>289</v>
      </c>
      <c r="M10" s="125" t="s">
        <v>80</v>
      </c>
      <c r="N10" s="125" t="s">
        <v>290</v>
      </c>
      <c r="O10" s="125" t="s">
        <v>291</v>
      </c>
      <c r="P10" s="125" t="s">
        <v>137</v>
      </c>
      <c r="Q10" s="125" t="s">
        <v>139</v>
      </c>
      <c r="R10" s="125" t="s">
        <v>143</v>
      </c>
      <c r="S10" s="125" t="s">
        <v>283</v>
      </c>
      <c r="T10" s="125" t="s">
        <v>154</v>
      </c>
      <c r="U10" s="125" t="s">
        <v>170</v>
      </c>
      <c r="V10" s="125" t="s">
        <v>164</v>
      </c>
      <c r="W10" s="125" t="s">
        <v>282</v>
      </c>
      <c r="X10" s="125"/>
    </row>
    <row r="11" spans="1:24" x14ac:dyDescent="0.3">
      <c r="G11" s="5" t="s">
        <v>41</v>
      </c>
      <c r="H11" s="8" t="s">
        <v>17</v>
      </c>
      <c r="I11" s="55">
        <v>1.46</v>
      </c>
      <c r="J11" s="82">
        <v>2.83</v>
      </c>
      <c r="K11" s="82">
        <v>5.82</v>
      </c>
      <c r="L11" s="82">
        <v>4.4471034630400004</v>
      </c>
      <c r="M11" s="82">
        <v>1.29504328026</v>
      </c>
      <c r="N11" s="82">
        <v>2.6156212067600002</v>
      </c>
      <c r="O11" s="82">
        <v>4.8595073586400002</v>
      </c>
      <c r="P11" s="82">
        <v>4.9815526874599998</v>
      </c>
      <c r="Q11" s="32">
        <v>3.44555713966</v>
      </c>
      <c r="R11" s="32">
        <v>5.6218307262199998</v>
      </c>
      <c r="S11" s="32">
        <v>8.1793351407999992</v>
      </c>
      <c r="T11" s="82">
        <v>9.5216143667500006</v>
      </c>
      <c r="U11" s="32">
        <v>3.3515716435199998</v>
      </c>
      <c r="V11" s="32">
        <v>6.3676547335800002</v>
      </c>
      <c r="W11" s="82">
        <v>11.84035235368</v>
      </c>
    </row>
    <row r="12" spans="1:24" x14ac:dyDescent="0.3">
      <c r="G12" s="5" t="s">
        <v>42</v>
      </c>
      <c r="H12" s="8" t="s">
        <v>18</v>
      </c>
      <c r="I12" s="55">
        <v>-0.31</v>
      </c>
      <c r="J12" s="82">
        <v>-0.49</v>
      </c>
      <c r="K12" s="82">
        <v>-0.77</v>
      </c>
      <c r="L12" s="82">
        <v>-1.5814561171899999</v>
      </c>
      <c r="M12" s="82">
        <v>-1.7336473153500001</v>
      </c>
      <c r="N12" s="82">
        <v>-2.5101294590399998</v>
      </c>
      <c r="O12" s="82">
        <v>-2.7074595216400001</v>
      </c>
      <c r="P12" s="82">
        <v>-3.15722412041</v>
      </c>
      <c r="Q12" s="32">
        <v>-0.38970382311000001</v>
      </c>
      <c r="R12" s="32">
        <v>-0.41408317608</v>
      </c>
      <c r="S12" s="32">
        <v>-0.78245805105999999</v>
      </c>
      <c r="T12" s="82">
        <v>-0.97952686462000005</v>
      </c>
      <c r="U12" s="32">
        <v>-0.13999133227999999</v>
      </c>
      <c r="V12" s="32">
        <v>-0.42282951952999998</v>
      </c>
      <c r="W12" s="82">
        <v>-0.53479594372999995</v>
      </c>
    </row>
    <row r="13" spans="1:24" x14ac:dyDescent="0.3">
      <c r="G13" s="5"/>
      <c r="H13" s="8"/>
      <c r="I13" s="18"/>
      <c r="J13" s="18"/>
      <c r="K13" s="18"/>
      <c r="L13" s="32"/>
      <c r="M13" s="32"/>
      <c r="N13" s="32"/>
      <c r="O13" s="32"/>
      <c r="P13" s="32"/>
      <c r="Q13" s="32"/>
      <c r="R13" s="32"/>
      <c r="S13" s="32"/>
      <c r="T13" s="32"/>
      <c r="U13" s="131"/>
      <c r="V13" s="32"/>
      <c r="W13" s="132"/>
    </row>
    <row r="14" spans="1:24" x14ac:dyDescent="0.3">
      <c r="G14" s="96"/>
      <c r="H14" s="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32"/>
      <c r="U14" s="111"/>
      <c r="W14" s="133"/>
    </row>
    <row r="15" spans="1:24" x14ac:dyDescent="0.3">
      <c r="G15" s="5"/>
      <c r="H15" s="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32"/>
      <c r="U15" s="111"/>
    </row>
    <row r="16" spans="1:24" x14ac:dyDescent="0.3">
      <c r="G16" s="5"/>
      <c r="H16" s="8"/>
      <c r="I16" s="18"/>
      <c r="J16" s="18"/>
      <c r="K16" s="18"/>
      <c r="L16" s="18"/>
    </row>
    <row r="17" spans="8:12" x14ac:dyDescent="0.3">
      <c r="H17" s="8"/>
      <c r="I17" s="18"/>
      <c r="J17" s="18"/>
      <c r="K17" s="18"/>
      <c r="L17" s="18"/>
    </row>
    <row r="18" spans="8:12" x14ac:dyDescent="0.3">
      <c r="I18" s="18"/>
      <c r="J18" s="18"/>
      <c r="K18" s="18"/>
      <c r="L18" s="18"/>
    </row>
    <row r="19" spans="8:12" x14ac:dyDescent="0.3">
      <c r="I19" s="18"/>
      <c r="J19" s="18"/>
      <c r="K19" s="18"/>
      <c r="L19" s="18"/>
    </row>
    <row r="20" spans="8:12" x14ac:dyDescent="0.3">
      <c r="I20" s="18"/>
      <c r="J20" s="18"/>
      <c r="K20" s="18"/>
      <c r="L20" s="18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X19"/>
  <sheetViews>
    <sheetView showGridLines="0" zoomScale="120" zoomScaleNormal="120" workbookViewId="0">
      <selection activeCell="L1" sqref="L1"/>
    </sheetView>
  </sheetViews>
  <sheetFormatPr defaultRowHeight="14.4" x14ac:dyDescent="0.3"/>
  <cols>
    <col min="9" max="9" width="7" customWidth="1"/>
    <col min="10" max="12" width="4.5546875" customWidth="1"/>
    <col min="13" max="16" width="4.6640625" customWidth="1"/>
    <col min="17" max="17" width="4.88671875" customWidth="1"/>
    <col min="18" max="19" width="4.6640625" customWidth="1"/>
    <col min="20" max="21" width="6.44140625" customWidth="1"/>
    <col min="22" max="22" width="5.88671875" customWidth="1"/>
    <col min="23" max="23" width="6.44140625" customWidth="1"/>
    <col min="24" max="24" width="4.6640625" customWidth="1"/>
  </cols>
  <sheetData>
    <row r="1" spans="1:24" x14ac:dyDescent="0.3">
      <c r="A1" s="2" t="s">
        <v>49</v>
      </c>
      <c r="B1" s="10" t="s">
        <v>93</v>
      </c>
      <c r="L1" s="103" t="s">
        <v>51</v>
      </c>
    </row>
    <row r="2" spans="1:24" x14ac:dyDescent="0.3">
      <c r="A2" s="2" t="s">
        <v>52</v>
      </c>
      <c r="B2" s="10" t="s">
        <v>94</v>
      </c>
    </row>
    <row r="3" spans="1:24" x14ac:dyDescent="0.3">
      <c r="A3" s="3" t="s">
        <v>53</v>
      </c>
      <c r="B3" s="3" t="s">
        <v>54</v>
      </c>
    </row>
    <row r="4" spans="1:24" x14ac:dyDescent="0.3">
      <c r="A4" s="3" t="s">
        <v>55</v>
      </c>
      <c r="B4" s="3" t="s">
        <v>56</v>
      </c>
    </row>
    <row r="5" spans="1:24" x14ac:dyDescent="0.3">
      <c r="A5" s="4" t="s">
        <v>57</v>
      </c>
      <c r="B5" s="3"/>
    </row>
    <row r="6" spans="1:24" x14ac:dyDescent="0.3">
      <c r="A6" s="4" t="s">
        <v>58</v>
      </c>
      <c r="B6" s="3"/>
    </row>
    <row r="9" spans="1:24" x14ac:dyDescent="0.3">
      <c r="J9" s="6" t="s">
        <v>73</v>
      </c>
      <c r="K9" s="6" t="s">
        <v>284</v>
      </c>
      <c r="L9" s="6" t="s">
        <v>162</v>
      </c>
      <c r="M9" s="6" t="s">
        <v>285</v>
      </c>
      <c r="N9" s="6" t="s">
        <v>79</v>
      </c>
      <c r="O9" s="6" t="s">
        <v>286</v>
      </c>
      <c r="P9" s="6" t="s">
        <v>135</v>
      </c>
      <c r="Q9" s="6" t="s">
        <v>136</v>
      </c>
      <c r="R9" s="6" t="s">
        <v>138</v>
      </c>
      <c r="S9" s="6" t="s">
        <v>142</v>
      </c>
      <c r="T9" s="6" t="s">
        <v>144</v>
      </c>
      <c r="U9" s="6" t="s">
        <v>155</v>
      </c>
      <c r="V9" s="6" t="s">
        <v>160</v>
      </c>
      <c r="W9" s="6" t="s">
        <v>163</v>
      </c>
      <c r="X9" s="6" t="s">
        <v>281</v>
      </c>
    </row>
    <row r="10" spans="1:24" x14ac:dyDescent="0.3">
      <c r="H10" s="8"/>
      <c r="I10" s="8"/>
      <c r="J10" s="125" t="s">
        <v>74</v>
      </c>
      <c r="K10" s="125" t="s">
        <v>287</v>
      </c>
      <c r="L10" s="125" t="s">
        <v>288</v>
      </c>
      <c r="M10" s="125" t="s">
        <v>289</v>
      </c>
      <c r="N10" s="125" t="s">
        <v>80</v>
      </c>
      <c r="O10" s="125" t="s">
        <v>290</v>
      </c>
      <c r="P10" s="125" t="s">
        <v>291</v>
      </c>
      <c r="Q10" s="125" t="s">
        <v>137</v>
      </c>
      <c r="R10" s="125" t="s">
        <v>139</v>
      </c>
      <c r="S10" s="125" t="s">
        <v>143</v>
      </c>
      <c r="T10" s="125" t="s">
        <v>283</v>
      </c>
      <c r="U10" s="125" t="s">
        <v>154</v>
      </c>
      <c r="V10" s="125" t="s">
        <v>170</v>
      </c>
      <c r="W10" s="125" t="s">
        <v>164</v>
      </c>
      <c r="X10" s="125" t="s">
        <v>282</v>
      </c>
    </row>
    <row r="11" spans="1:24" x14ac:dyDescent="0.3">
      <c r="H11" s="5" t="s">
        <v>48</v>
      </c>
      <c r="I11" s="8" t="s">
        <v>22</v>
      </c>
      <c r="J11" s="95">
        <v>1.1499999999999999</v>
      </c>
      <c r="K11" s="100">
        <v>2.34</v>
      </c>
      <c r="L11" s="100">
        <v>5.0599999999999996</v>
      </c>
      <c r="M11" s="100">
        <v>2.8656473458500002</v>
      </c>
      <c r="N11" s="100">
        <v>-0.43860403509000001</v>
      </c>
      <c r="O11" s="100">
        <v>0.10549174772000036</v>
      </c>
      <c r="P11" s="100">
        <v>2.152047837</v>
      </c>
      <c r="Q11" s="100">
        <v>1.8243285670499998</v>
      </c>
      <c r="R11" s="56">
        <v>3.0558533165499999</v>
      </c>
      <c r="S11" s="56">
        <v>5.2077475501399997</v>
      </c>
      <c r="T11" s="56">
        <v>7.3968770897399994</v>
      </c>
      <c r="U11" s="100">
        <v>8.5420875021300002</v>
      </c>
      <c r="V11" s="100">
        <v>3.2115803112399997</v>
      </c>
      <c r="W11" s="100">
        <v>5.9448252140500006</v>
      </c>
      <c r="X11" s="100">
        <v>11.30555640995</v>
      </c>
    </row>
    <row r="12" spans="1:24" x14ac:dyDescent="0.3">
      <c r="H12" s="5" t="s">
        <v>44</v>
      </c>
      <c r="I12" s="8" t="s">
        <v>23</v>
      </c>
      <c r="J12" s="91">
        <v>2.5999999999999999E-2</v>
      </c>
      <c r="K12" s="99">
        <v>2.6800000000000001E-2</v>
      </c>
      <c r="L12" s="62">
        <v>3.78E-2</v>
      </c>
      <c r="M12" s="83">
        <v>2.409952698358292E-2</v>
      </c>
      <c r="N12" s="83">
        <v>-8.1558381581559817E-3</v>
      </c>
      <c r="O12" s="83">
        <v>9.830374392140516E-4</v>
      </c>
      <c r="P12" s="83">
        <v>1.3331401155567961E-2</v>
      </c>
      <c r="Q12" s="83">
        <v>2.272247580482389E-2</v>
      </c>
      <c r="R12" s="78">
        <v>4.8569736747598416E-2</v>
      </c>
      <c r="S12" s="78">
        <v>4.1657584042391615E-2</v>
      </c>
      <c r="T12" s="78">
        <v>3.9697460488170584E-2</v>
      </c>
      <c r="U12" s="83">
        <v>3.8193539855285362E-2</v>
      </c>
      <c r="V12" s="83">
        <v>1.2277349025998285E-2</v>
      </c>
      <c r="W12" s="83">
        <v>4.2969930798150036E-2</v>
      </c>
      <c r="X12" s="83">
        <v>5.4661798053202315E-2</v>
      </c>
    </row>
    <row r="13" spans="1:24" x14ac:dyDescent="0.3">
      <c r="H13" s="5" t="s">
        <v>43</v>
      </c>
      <c r="I13" s="8" t="s">
        <v>24</v>
      </c>
      <c r="J13" s="91">
        <v>0.17979999999999999</v>
      </c>
      <c r="K13" s="99">
        <v>0.1797</v>
      </c>
      <c r="L13" s="62">
        <v>0.25040000000000001</v>
      </c>
      <c r="M13" s="83">
        <v>0.15119451600573394</v>
      </c>
      <c r="N13" s="83">
        <v>-4.0098924140705941E-2</v>
      </c>
      <c r="O13" s="83">
        <v>4.852348858311646E-3</v>
      </c>
      <c r="P13" s="83">
        <v>6.6066509417721395E-2</v>
      </c>
      <c r="Q13" s="83">
        <v>0.10668552659590612</v>
      </c>
      <c r="R13" s="78">
        <v>0.17401122200879088</v>
      </c>
      <c r="S13" s="78">
        <v>0.14737233778258449</v>
      </c>
      <c r="T13" s="78">
        <v>0.13867611049583325</v>
      </c>
      <c r="U13" s="83">
        <v>0.1328166046878263</v>
      </c>
      <c r="V13" s="83">
        <v>4.5710178250286004E-2</v>
      </c>
      <c r="W13" s="83">
        <v>0.16213434548095162</v>
      </c>
      <c r="X13" s="83">
        <v>0.20052994419948381</v>
      </c>
    </row>
    <row r="14" spans="1:24" x14ac:dyDescent="0.3">
      <c r="H14" s="96"/>
      <c r="I14" s="8"/>
      <c r="J14" s="17"/>
      <c r="K14" s="17"/>
      <c r="L14" s="17"/>
      <c r="M14" s="17"/>
      <c r="N14" s="17"/>
      <c r="O14" s="17"/>
      <c r="P14" s="17"/>
      <c r="Q14" s="68"/>
      <c r="R14" s="68"/>
      <c r="S14" s="68"/>
      <c r="T14" s="98"/>
      <c r="U14" s="98"/>
      <c r="V14" s="100"/>
      <c r="W14" s="100"/>
    </row>
    <row r="15" spans="1:24" x14ac:dyDescent="0.3">
      <c r="H15" s="5"/>
      <c r="I15" s="8"/>
      <c r="J15" s="17"/>
      <c r="K15" s="17"/>
      <c r="L15" s="17"/>
      <c r="M15" s="17"/>
      <c r="N15" s="17"/>
      <c r="O15" s="17"/>
      <c r="P15" s="17"/>
      <c r="Q15" s="68"/>
      <c r="R15" s="68"/>
      <c r="S15" s="73"/>
      <c r="T15" s="98"/>
      <c r="U15" s="98"/>
      <c r="V15" s="83"/>
      <c r="W15" s="139"/>
      <c r="X15" s="139"/>
    </row>
    <row r="16" spans="1:24" x14ac:dyDescent="0.3">
      <c r="H16" s="5"/>
      <c r="I16" s="8"/>
      <c r="J16" s="17"/>
      <c r="K16" s="17"/>
      <c r="L16" s="17"/>
      <c r="M16" s="17"/>
      <c r="N16" s="17"/>
      <c r="O16" s="17"/>
      <c r="P16" s="17"/>
      <c r="Q16" s="68"/>
      <c r="R16" s="68"/>
      <c r="S16" s="68"/>
      <c r="T16" s="78"/>
      <c r="U16" s="78"/>
      <c r="V16" s="83"/>
      <c r="W16" s="83"/>
      <c r="X16" s="83"/>
    </row>
    <row r="17" spans="9:24" x14ac:dyDescent="0.3">
      <c r="I17" s="8"/>
      <c r="J17" s="97"/>
      <c r="K17" s="97"/>
      <c r="S17" s="68"/>
      <c r="T17" s="68"/>
      <c r="U17" s="68"/>
      <c r="V17" s="106"/>
      <c r="W17" s="83"/>
      <c r="X17" s="83"/>
    </row>
    <row r="18" spans="9:24" x14ac:dyDescent="0.3">
      <c r="J18" s="8"/>
    </row>
    <row r="19" spans="9:24" x14ac:dyDescent="0.3">
      <c r="J19" s="8"/>
    </row>
  </sheetData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>
      <selection activeCell="H1" sqref="H1"/>
    </sheetView>
  </sheetViews>
  <sheetFormatPr defaultRowHeight="14.4" x14ac:dyDescent="0.3"/>
  <cols>
    <col min="8" max="9" width="11.6640625" style="9" customWidth="1"/>
    <col min="10" max="12" width="8.44140625" style="9" customWidth="1"/>
  </cols>
  <sheetData>
    <row r="1" spans="1:18" x14ac:dyDescent="0.3">
      <c r="A1" s="2" t="s">
        <v>49</v>
      </c>
      <c r="B1" s="33" t="s">
        <v>95</v>
      </c>
      <c r="H1" s="49" t="s">
        <v>51</v>
      </c>
      <c r="I1" s="50"/>
    </row>
    <row r="2" spans="1:18" x14ac:dyDescent="0.3">
      <c r="A2" s="2" t="s">
        <v>52</v>
      </c>
      <c r="B2" s="33" t="s">
        <v>125</v>
      </c>
    </row>
    <row r="3" spans="1:18" x14ac:dyDescent="0.3">
      <c r="A3" s="3" t="s">
        <v>53</v>
      </c>
      <c r="B3" s="34" t="s">
        <v>54</v>
      </c>
    </row>
    <row r="4" spans="1:18" x14ac:dyDescent="0.3">
      <c r="A4" s="3" t="s">
        <v>55</v>
      </c>
      <c r="B4" s="34" t="s">
        <v>56</v>
      </c>
    </row>
    <row r="5" spans="1:18" x14ac:dyDescent="0.3">
      <c r="A5" s="4" t="s">
        <v>57</v>
      </c>
      <c r="B5" s="34"/>
    </row>
    <row r="6" spans="1:18" x14ac:dyDescent="0.3">
      <c r="A6" s="4" t="s">
        <v>58</v>
      </c>
      <c r="B6" s="35"/>
    </row>
    <row r="9" spans="1:18" x14ac:dyDescent="0.3">
      <c r="H9" s="8"/>
      <c r="I9" s="8"/>
      <c r="J9" s="41">
        <v>44196</v>
      </c>
      <c r="K9" s="41">
        <v>44561</v>
      </c>
      <c r="L9" s="41">
        <v>44926</v>
      </c>
      <c r="M9" s="41">
        <v>45291</v>
      </c>
      <c r="N9" s="41">
        <v>45382</v>
      </c>
      <c r="O9" s="41">
        <v>45473</v>
      </c>
      <c r="P9" s="41">
        <v>45565</v>
      </c>
    </row>
    <row r="10" spans="1:18" x14ac:dyDescent="0.3">
      <c r="H10" s="8" t="s">
        <v>14</v>
      </c>
      <c r="I10" s="36" t="s">
        <v>35</v>
      </c>
      <c r="J10" s="17">
        <v>2.736534287</v>
      </c>
      <c r="K10" s="17">
        <v>3.0528290252699999</v>
      </c>
      <c r="L10" s="17">
        <v>3.1301510287699998</v>
      </c>
      <c r="M10" s="17">
        <v>2.9616348858100001</v>
      </c>
      <c r="N10" s="56">
        <v>2.7476701665599998</v>
      </c>
      <c r="O10" s="56">
        <v>2.9032204615700001</v>
      </c>
      <c r="P10" s="56">
        <v>2.9965163404999999</v>
      </c>
      <c r="Q10" s="71"/>
      <c r="R10" s="71"/>
    </row>
    <row r="11" spans="1:18" x14ac:dyDescent="0.3">
      <c r="H11" s="8" t="s">
        <v>96</v>
      </c>
      <c r="I11" s="8" t="s">
        <v>97</v>
      </c>
      <c r="J11" s="17">
        <v>0.45518859417000002</v>
      </c>
      <c r="K11" s="17">
        <v>0.47058081681000002</v>
      </c>
      <c r="L11" s="17">
        <v>0.38777481444</v>
      </c>
      <c r="M11" s="17">
        <v>0.39654631657</v>
      </c>
      <c r="N11" s="56">
        <v>0.32479353387999998</v>
      </c>
      <c r="O11" s="56">
        <v>0.35243792144000002</v>
      </c>
      <c r="P11" s="56">
        <v>0.34212033488999999</v>
      </c>
      <c r="Q11" s="71"/>
      <c r="R11" s="71"/>
    </row>
    <row r="12" spans="1:18" x14ac:dyDescent="0.3">
      <c r="H12" s="8" t="s">
        <v>6</v>
      </c>
      <c r="I12" s="36" t="s">
        <v>29</v>
      </c>
      <c r="J12" s="17">
        <v>0.56207852861999996</v>
      </c>
      <c r="K12" s="17">
        <v>0.62655144845999999</v>
      </c>
      <c r="L12" s="17">
        <v>0.46320950342</v>
      </c>
      <c r="M12" s="17">
        <v>0.33259483810000001</v>
      </c>
      <c r="N12" s="56">
        <v>0.38341727154000005</v>
      </c>
      <c r="O12" s="56">
        <v>0.41201154774000004</v>
      </c>
      <c r="P12" s="56">
        <v>0.44123910878</v>
      </c>
      <c r="Q12" s="71"/>
      <c r="R12" s="71"/>
    </row>
    <row r="13" spans="1:18" x14ac:dyDescent="0.3">
      <c r="H13" s="8" t="s">
        <v>98</v>
      </c>
      <c r="I13" s="36" t="s">
        <v>99</v>
      </c>
      <c r="J13" s="17">
        <v>0.11295932589</v>
      </c>
      <c r="K13" s="17">
        <v>0.13899480532</v>
      </c>
      <c r="L13" s="17">
        <v>0.11984464935</v>
      </c>
      <c r="M13" s="17">
        <v>0.15698597705</v>
      </c>
      <c r="N13" s="56">
        <v>0.19371529390000003</v>
      </c>
      <c r="O13" s="56">
        <v>0.19771483736000001</v>
      </c>
      <c r="P13" s="56">
        <v>0.19742968881</v>
      </c>
      <c r="Q13" s="71"/>
      <c r="R13" s="71"/>
    </row>
    <row r="14" spans="1:18" x14ac:dyDescent="0.3">
      <c r="L14" s="42"/>
      <c r="M14" s="42"/>
      <c r="N14" s="45">
        <f>SUM(N10:N13)</f>
        <v>3.6495962658799996</v>
      </c>
      <c r="O14" s="45">
        <f t="shared" ref="O14:P14" si="0">SUM(O10:O13)</f>
        <v>3.8653847681100002</v>
      </c>
      <c r="P14" s="45">
        <f t="shared" si="0"/>
        <v>3.9773054729800004</v>
      </c>
      <c r="Q14" s="71"/>
      <c r="R14" s="71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S17"/>
  <sheetViews>
    <sheetView showGridLines="0" zoomScale="120" zoomScaleNormal="120" workbookViewId="0">
      <selection activeCell="H1" sqref="H1:I1"/>
    </sheetView>
  </sheetViews>
  <sheetFormatPr defaultRowHeight="14.4" x14ac:dyDescent="0.3"/>
  <cols>
    <col min="8" max="8" width="19.5546875" customWidth="1"/>
    <col min="9" max="9" width="12.5546875" customWidth="1"/>
    <col min="10" max="12" width="8" customWidth="1"/>
  </cols>
  <sheetData>
    <row r="1" spans="1:19" x14ac:dyDescent="0.3">
      <c r="A1" s="2" t="s">
        <v>49</v>
      </c>
      <c r="B1" s="33" t="s">
        <v>100</v>
      </c>
      <c r="H1" s="591" t="s">
        <v>51</v>
      </c>
      <c r="I1" s="592"/>
    </row>
    <row r="2" spans="1:19" x14ac:dyDescent="0.3">
      <c r="A2" s="2" t="s">
        <v>52</v>
      </c>
      <c r="B2" s="33" t="s">
        <v>127</v>
      </c>
    </row>
    <row r="3" spans="1:19" x14ac:dyDescent="0.3">
      <c r="A3" s="3" t="s">
        <v>53</v>
      </c>
      <c r="B3" s="34" t="s">
        <v>54</v>
      </c>
    </row>
    <row r="4" spans="1:19" x14ac:dyDescent="0.3">
      <c r="A4" s="3" t="s">
        <v>55</v>
      </c>
      <c r="B4" s="34" t="s">
        <v>56</v>
      </c>
    </row>
    <row r="5" spans="1:19" x14ac:dyDescent="0.3">
      <c r="A5" s="4" t="s">
        <v>57</v>
      </c>
      <c r="B5" s="31" t="s">
        <v>208</v>
      </c>
    </row>
    <row r="6" spans="1:19" x14ac:dyDescent="0.3">
      <c r="A6" s="4" t="s">
        <v>58</v>
      </c>
      <c r="B6" s="31" t="s">
        <v>197</v>
      </c>
    </row>
    <row r="9" spans="1:19" x14ac:dyDescent="0.3">
      <c r="H9" s="8"/>
      <c r="I9" s="8"/>
      <c r="J9" s="41">
        <v>44196</v>
      </c>
      <c r="K9" s="41">
        <v>44561</v>
      </c>
      <c r="L9" s="41">
        <v>44926</v>
      </c>
      <c r="M9" s="41">
        <v>45291</v>
      </c>
      <c r="N9" s="41">
        <v>45382</v>
      </c>
      <c r="O9" s="41">
        <v>45473</v>
      </c>
      <c r="P9" s="41">
        <v>45565</v>
      </c>
    </row>
    <row r="10" spans="1:19" x14ac:dyDescent="0.3">
      <c r="H10" s="8" t="s">
        <v>178</v>
      </c>
      <c r="I10" s="8" t="s">
        <v>265</v>
      </c>
      <c r="J10" s="17">
        <v>2.19</v>
      </c>
      <c r="K10" s="17">
        <v>2.6469500037600002</v>
      </c>
      <c r="L10" s="17">
        <v>2.7444166598099997</v>
      </c>
      <c r="M10" s="17">
        <v>2.5853882545400002</v>
      </c>
      <c r="N10" s="41"/>
      <c r="O10" s="41"/>
    </row>
    <row r="11" spans="1:19" x14ac:dyDescent="0.3">
      <c r="H11" s="8" t="s">
        <v>101</v>
      </c>
      <c r="I11" s="8" t="s">
        <v>46</v>
      </c>
      <c r="J11" s="19">
        <v>1.68</v>
      </c>
      <c r="K11" s="19">
        <v>1.6420060920999999</v>
      </c>
      <c r="L11" s="19">
        <v>1.35656333617</v>
      </c>
      <c r="M11" s="19">
        <v>1.26237376299</v>
      </c>
      <c r="N11" s="135">
        <v>1.0871477682699999</v>
      </c>
      <c r="O11" s="135">
        <v>1.1256307947699999</v>
      </c>
      <c r="P11" s="135">
        <v>1.11763606051</v>
      </c>
      <c r="Q11" s="71"/>
      <c r="R11" s="71"/>
      <c r="S11" s="71"/>
    </row>
    <row r="12" spans="1:19" x14ac:dyDescent="0.3">
      <c r="H12" s="8" t="s">
        <v>10</v>
      </c>
      <c r="I12" s="8" t="s">
        <v>45</v>
      </c>
      <c r="J12" s="19"/>
      <c r="K12" s="19"/>
      <c r="L12" s="19"/>
      <c r="M12" s="19"/>
      <c r="N12" s="135">
        <v>1.5400472896799999</v>
      </c>
      <c r="O12" s="135">
        <v>1.65131130084</v>
      </c>
      <c r="P12" s="135">
        <v>1.58226774748</v>
      </c>
      <c r="Q12" s="71"/>
      <c r="R12" s="71"/>
    </row>
    <row r="13" spans="1:19" x14ac:dyDescent="0.3">
      <c r="H13" s="8" t="s">
        <v>98</v>
      </c>
      <c r="I13" s="36" t="s">
        <v>99</v>
      </c>
      <c r="J13" s="19"/>
      <c r="K13" s="19"/>
      <c r="L13" s="19"/>
      <c r="M13" s="19"/>
      <c r="N13" s="135">
        <v>1.02240120793</v>
      </c>
      <c r="O13" s="135">
        <v>1.0884426725</v>
      </c>
      <c r="P13" s="135">
        <v>1.2774016649900002</v>
      </c>
      <c r="Q13" s="71"/>
      <c r="R13" s="71"/>
    </row>
    <row r="14" spans="1:19" x14ac:dyDescent="0.3">
      <c r="H14" s="9"/>
      <c r="I14" s="9"/>
      <c r="J14" s="9"/>
      <c r="K14" s="9"/>
      <c r="L14" s="9"/>
      <c r="N14" s="111"/>
      <c r="O14" s="111"/>
    </row>
    <row r="15" spans="1:19" x14ac:dyDescent="0.3">
      <c r="H15" s="9"/>
      <c r="I15" s="9"/>
      <c r="J15" s="65"/>
      <c r="K15" s="65"/>
      <c r="L15" s="65"/>
    </row>
    <row r="16" spans="1:19" x14ac:dyDescent="0.3">
      <c r="H16" s="9"/>
      <c r="I16" s="9"/>
      <c r="J16" s="65"/>
      <c r="K16" s="65"/>
      <c r="L16" s="65"/>
    </row>
    <row r="17" spans="10:12" x14ac:dyDescent="0.3">
      <c r="J17" s="65"/>
      <c r="K17" s="65"/>
      <c r="L17" s="65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X17"/>
  <sheetViews>
    <sheetView showGridLines="0" zoomScale="120" zoomScaleNormal="120" workbookViewId="0">
      <selection activeCell="I1" sqref="I1:L1"/>
    </sheetView>
  </sheetViews>
  <sheetFormatPr defaultRowHeight="14.4" x14ac:dyDescent="0.3"/>
  <cols>
    <col min="8" max="9" width="13.6640625" customWidth="1"/>
    <col min="10" max="16" width="6" customWidth="1"/>
    <col min="17" max="19" width="5.109375" customWidth="1"/>
    <col min="20" max="24" width="4.6640625" customWidth="1"/>
  </cols>
  <sheetData>
    <row r="1" spans="1:24" x14ac:dyDescent="0.3">
      <c r="A1" s="2" t="s">
        <v>49</v>
      </c>
      <c r="B1" s="33" t="s">
        <v>131</v>
      </c>
      <c r="E1" s="37"/>
      <c r="I1" s="591" t="s">
        <v>51</v>
      </c>
      <c r="J1" s="592"/>
      <c r="K1" s="592"/>
      <c r="L1" s="592"/>
    </row>
    <row r="2" spans="1:24" x14ac:dyDescent="0.3">
      <c r="A2" s="2" t="s">
        <v>52</v>
      </c>
      <c r="B2" s="33" t="s">
        <v>132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</row>
    <row r="3" spans="1:24" x14ac:dyDescent="0.3">
      <c r="A3" s="3" t="s">
        <v>53</v>
      </c>
      <c r="B3" s="34" t="s">
        <v>54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4" x14ac:dyDescent="0.3">
      <c r="A4" s="3" t="s">
        <v>55</v>
      </c>
      <c r="B4" s="34" t="s">
        <v>56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4" x14ac:dyDescent="0.3">
      <c r="A5" s="4" t="s">
        <v>57</v>
      </c>
      <c r="B5" s="3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4" x14ac:dyDescent="0.3">
      <c r="A6" s="4" t="s">
        <v>58</v>
      </c>
      <c r="B6" s="35"/>
      <c r="H6" s="8"/>
      <c r="I6" s="8"/>
      <c r="J6" s="6" t="s">
        <v>73</v>
      </c>
      <c r="K6" s="6" t="s">
        <v>284</v>
      </c>
      <c r="L6" s="6" t="s">
        <v>162</v>
      </c>
      <c r="M6" s="6" t="s">
        <v>285</v>
      </c>
      <c r="N6" s="6" t="s">
        <v>79</v>
      </c>
      <c r="O6" s="6" t="s">
        <v>286</v>
      </c>
      <c r="P6" s="6" t="s">
        <v>135</v>
      </c>
      <c r="Q6" s="6" t="s">
        <v>136</v>
      </c>
      <c r="R6" s="6" t="s">
        <v>138</v>
      </c>
      <c r="S6" s="6" t="s">
        <v>142</v>
      </c>
      <c r="T6" s="6" t="s">
        <v>144</v>
      </c>
      <c r="U6" s="6" t="s">
        <v>155</v>
      </c>
      <c r="V6" s="6" t="s">
        <v>160</v>
      </c>
      <c r="W6" s="6" t="s">
        <v>163</v>
      </c>
      <c r="X6" s="6" t="s">
        <v>281</v>
      </c>
    </row>
    <row r="7" spans="1:24" x14ac:dyDescent="0.3">
      <c r="H7" s="8"/>
      <c r="I7" s="8"/>
      <c r="J7" s="125" t="s">
        <v>74</v>
      </c>
      <c r="K7" s="125" t="s">
        <v>287</v>
      </c>
      <c r="L7" s="125" t="s">
        <v>288</v>
      </c>
      <c r="M7" s="125" t="s">
        <v>289</v>
      </c>
      <c r="N7" s="125" t="s">
        <v>80</v>
      </c>
      <c r="O7" s="125" t="s">
        <v>290</v>
      </c>
      <c r="P7" s="125" t="s">
        <v>291</v>
      </c>
      <c r="Q7" s="125" t="s">
        <v>137</v>
      </c>
      <c r="R7" s="125" t="s">
        <v>139</v>
      </c>
      <c r="S7" s="125" t="s">
        <v>143</v>
      </c>
      <c r="T7" s="125" t="s">
        <v>283</v>
      </c>
      <c r="U7" s="125" t="s">
        <v>154</v>
      </c>
      <c r="V7" s="125" t="s">
        <v>170</v>
      </c>
      <c r="W7" s="125" t="s">
        <v>164</v>
      </c>
      <c r="X7" s="125" t="s">
        <v>282</v>
      </c>
    </row>
    <row r="8" spans="1:24" x14ac:dyDescent="0.3">
      <c r="H8" s="38" t="s">
        <v>102</v>
      </c>
      <c r="I8" s="36" t="s">
        <v>103</v>
      </c>
      <c r="J8" s="24">
        <v>1.143</v>
      </c>
      <c r="K8" s="24">
        <v>1.3329677480762023</v>
      </c>
      <c r="L8" s="24">
        <v>1.0412084717132675</v>
      </c>
      <c r="M8" s="24">
        <v>1.0166728899498827</v>
      </c>
      <c r="N8" s="24">
        <v>1.1462243929494993</v>
      </c>
      <c r="O8" s="24">
        <v>1.1478432271412629</v>
      </c>
      <c r="P8" s="24">
        <v>1.107667791731358</v>
      </c>
      <c r="Q8" s="24">
        <v>1.1071441939133015</v>
      </c>
      <c r="R8" s="24">
        <v>1.0762769220285038</v>
      </c>
      <c r="S8" s="24">
        <v>1.1112984890713051</v>
      </c>
      <c r="T8" s="24">
        <v>1.1148527417432621</v>
      </c>
      <c r="U8" s="24">
        <v>1.254197642505511</v>
      </c>
      <c r="V8" s="136">
        <v>1.4048016963534391</v>
      </c>
      <c r="W8" s="136">
        <v>1.3743017478225992</v>
      </c>
      <c r="X8" s="141">
        <v>1.6519970680652372</v>
      </c>
    </row>
    <row r="9" spans="1:24" x14ac:dyDescent="0.3">
      <c r="H9" s="38" t="s">
        <v>104</v>
      </c>
      <c r="I9" s="36" t="s">
        <v>105</v>
      </c>
      <c r="J9" s="19">
        <v>4.25</v>
      </c>
      <c r="K9" s="19">
        <v>4.4425934443099999</v>
      </c>
      <c r="L9" s="19">
        <v>4.42921664118</v>
      </c>
      <c r="M9" s="19">
        <v>2.969935674549999</v>
      </c>
      <c r="N9" s="19">
        <v>2.69122478878</v>
      </c>
      <c r="O9" s="19">
        <v>1.90355931125</v>
      </c>
      <c r="P9" s="19">
        <v>2.9120624657400001</v>
      </c>
      <c r="Q9" s="19">
        <v>2.7329473284099999</v>
      </c>
      <c r="R9" s="19">
        <v>3.1735048317699999</v>
      </c>
      <c r="S9" s="19">
        <v>3.4876311516800005</v>
      </c>
      <c r="T9" s="19">
        <v>3.5758993313200005</v>
      </c>
      <c r="U9" s="19">
        <v>1.8777672966799983</v>
      </c>
      <c r="V9" s="137">
        <v>2.6127598891200003</v>
      </c>
      <c r="W9" s="137">
        <v>2.8011775395099994</v>
      </c>
      <c r="X9" s="135">
        <v>3.1265460455199992</v>
      </c>
    </row>
    <row r="10" spans="1:24" x14ac:dyDescent="0.3">
      <c r="J10" s="24"/>
      <c r="K10" s="24"/>
      <c r="L10" s="24"/>
      <c r="M10" s="24"/>
      <c r="N10" s="24"/>
      <c r="O10" s="24"/>
      <c r="P10" s="24"/>
      <c r="Q10" s="24"/>
      <c r="R10" s="52"/>
      <c r="S10" s="52"/>
      <c r="T10" s="52"/>
      <c r="U10" s="72"/>
      <c r="V10" s="74"/>
    </row>
    <row r="11" spans="1:24" x14ac:dyDescent="0.3">
      <c r="J11" s="19"/>
      <c r="K11" s="19"/>
      <c r="L11" s="19"/>
      <c r="M11" s="19"/>
      <c r="N11" s="19"/>
      <c r="O11" s="19"/>
      <c r="P11" s="52"/>
      <c r="Q11" s="52"/>
      <c r="R11" s="75"/>
      <c r="S11" s="75"/>
      <c r="T11" s="75"/>
      <c r="U11" s="76"/>
    </row>
    <row r="12" spans="1:24" x14ac:dyDescent="0.3"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</row>
    <row r="13" spans="1:24" x14ac:dyDescent="0.3"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</row>
    <row r="14" spans="1:24" x14ac:dyDescent="0.3"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</row>
    <row r="15" spans="1:24" x14ac:dyDescent="0.3"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spans="1:24" x14ac:dyDescent="0.3"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0:21" x14ac:dyDescent="0.3"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X19"/>
  <sheetViews>
    <sheetView showGridLines="0" zoomScale="120" zoomScaleNormal="120" workbookViewId="0">
      <selection activeCell="I1" sqref="I1"/>
    </sheetView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6" width="5.6640625" customWidth="1"/>
    <col min="17" max="21" width="4.6640625" customWidth="1"/>
    <col min="22" max="22" width="5.109375" customWidth="1"/>
    <col min="23" max="24" width="4.6640625" customWidth="1"/>
  </cols>
  <sheetData>
    <row r="1" spans="1:24" x14ac:dyDescent="0.3">
      <c r="A1" s="2" t="s">
        <v>49</v>
      </c>
      <c r="B1" s="33" t="s">
        <v>133</v>
      </c>
      <c r="I1" s="49" t="s">
        <v>51</v>
      </c>
    </row>
    <row r="2" spans="1:24" x14ac:dyDescent="0.3">
      <c r="A2" s="2" t="s">
        <v>52</v>
      </c>
      <c r="B2" s="33" t="s">
        <v>134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4" x14ac:dyDescent="0.3">
      <c r="A3" s="3" t="s">
        <v>53</v>
      </c>
      <c r="B3" s="34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x14ac:dyDescent="0.3">
      <c r="A4" s="3" t="s">
        <v>55</v>
      </c>
      <c r="B4" s="34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4" x14ac:dyDescent="0.3">
      <c r="A5" s="4" t="s">
        <v>57</v>
      </c>
      <c r="B5" s="34" t="s">
        <v>294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4" x14ac:dyDescent="0.3">
      <c r="A6" s="4" t="s">
        <v>58</v>
      </c>
      <c r="B6" s="35" t="s">
        <v>295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3">
      <c r="H7" s="8"/>
      <c r="I7" s="8"/>
      <c r="J7" s="6" t="s">
        <v>73</v>
      </c>
      <c r="K7" s="6" t="s">
        <v>284</v>
      </c>
      <c r="L7" s="6" t="s">
        <v>162</v>
      </c>
      <c r="M7" s="6" t="s">
        <v>285</v>
      </c>
      <c r="N7" s="6" t="s">
        <v>79</v>
      </c>
      <c r="O7" s="6" t="s">
        <v>286</v>
      </c>
      <c r="P7" s="6" t="s">
        <v>135</v>
      </c>
      <c r="Q7" s="6" t="s">
        <v>136</v>
      </c>
      <c r="R7" s="6" t="s">
        <v>138</v>
      </c>
      <c r="S7" s="6" t="s">
        <v>142</v>
      </c>
      <c r="T7" s="6" t="s">
        <v>144</v>
      </c>
      <c r="U7" s="6" t="s">
        <v>155</v>
      </c>
      <c r="V7" s="6" t="s">
        <v>160</v>
      </c>
      <c r="W7" s="6" t="s">
        <v>163</v>
      </c>
      <c r="X7" s="6" t="s">
        <v>281</v>
      </c>
    </row>
    <row r="8" spans="1:24" x14ac:dyDescent="0.3">
      <c r="H8" s="8"/>
      <c r="I8" s="8"/>
      <c r="J8" s="125" t="s">
        <v>74</v>
      </c>
      <c r="K8" s="125" t="s">
        <v>287</v>
      </c>
      <c r="L8" s="125" t="s">
        <v>288</v>
      </c>
      <c r="M8" s="125" t="s">
        <v>289</v>
      </c>
      <c r="N8" s="125" t="s">
        <v>80</v>
      </c>
      <c r="O8" s="125" t="s">
        <v>290</v>
      </c>
      <c r="P8" s="125" t="s">
        <v>291</v>
      </c>
      <c r="Q8" s="125" t="s">
        <v>137</v>
      </c>
      <c r="R8" s="125" t="s">
        <v>139</v>
      </c>
      <c r="S8" s="125" t="s">
        <v>143</v>
      </c>
      <c r="T8" s="125" t="s">
        <v>283</v>
      </c>
      <c r="U8" s="125" t="s">
        <v>154</v>
      </c>
      <c r="V8" s="125" t="s">
        <v>170</v>
      </c>
      <c r="W8" s="125" t="s">
        <v>164</v>
      </c>
      <c r="X8" s="125" t="s">
        <v>282</v>
      </c>
    </row>
    <row r="9" spans="1:24" x14ac:dyDescent="0.3">
      <c r="H9" s="38" t="s">
        <v>106</v>
      </c>
      <c r="I9" s="57" t="s">
        <v>107</v>
      </c>
      <c r="J9" s="58">
        <v>0.78069999999999995</v>
      </c>
      <c r="K9" s="59">
        <v>0.77769999999999995</v>
      </c>
      <c r="L9" s="52">
        <v>0.77240386540870654</v>
      </c>
      <c r="M9" s="52">
        <v>0.68858614120989792</v>
      </c>
      <c r="N9" s="52">
        <v>0.73148599965237882</v>
      </c>
      <c r="O9" s="52">
        <v>0.72920026170789476</v>
      </c>
      <c r="P9" s="52">
        <v>0.72176907820069414</v>
      </c>
      <c r="Q9" s="52">
        <v>0.7169224883561538</v>
      </c>
      <c r="R9" s="52">
        <v>0.714287705995302</v>
      </c>
      <c r="S9" s="52">
        <v>0.73485042899546626</v>
      </c>
      <c r="T9" s="52">
        <v>0.73576965973166364</v>
      </c>
      <c r="U9" s="52">
        <v>0.75469143231729252</v>
      </c>
      <c r="V9" s="53">
        <v>0.7149786343668505</v>
      </c>
      <c r="W9" s="53">
        <v>0.7343399300186445</v>
      </c>
      <c r="X9" s="53">
        <v>0.75796526485020466</v>
      </c>
    </row>
    <row r="10" spans="1:24" x14ac:dyDescent="0.3">
      <c r="H10" s="38" t="s">
        <v>108</v>
      </c>
      <c r="I10" s="36" t="s">
        <v>109</v>
      </c>
      <c r="J10" s="58">
        <v>0.21</v>
      </c>
      <c r="K10" s="59">
        <v>0.21609999999999999</v>
      </c>
      <c r="L10" s="52">
        <v>0.22077559892159279</v>
      </c>
      <c r="M10" s="52">
        <v>0.3009594273166985</v>
      </c>
      <c r="N10" s="52">
        <v>0.25926642150777196</v>
      </c>
      <c r="O10" s="52">
        <v>0.26459134897628217</v>
      </c>
      <c r="P10" s="52">
        <v>0.27198095410317169</v>
      </c>
      <c r="Q10" s="52">
        <v>0.27741076748489085</v>
      </c>
      <c r="R10" s="52">
        <v>0.27920550761090424</v>
      </c>
      <c r="S10" s="52">
        <v>0.25978048154649858</v>
      </c>
      <c r="T10" s="52">
        <v>0.25816965072370085</v>
      </c>
      <c r="U10" s="52">
        <v>0.23699887169556991</v>
      </c>
      <c r="V10" s="53">
        <v>0.26578792717214761</v>
      </c>
      <c r="W10" s="53">
        <v>0.24857217167665821</v>
      </c>
      <c r="X10" s="53">
        <v>0.22879476908828622</v>
      </c>
    </row>
    <row r="11" spans="1:24" x14ac:dyDescent="0.3">
      <c r="H11" s="38" t="s">
        <v>110</v>
      </c>
      <c r="I11" s="60" t="s">
        <v>111</v>
      </c>
      <c r="J11" s="59">
        <v>7.1000000000000004E-3</v>
      </c>
      <c r="K11" s="59">
        <v>6.1000000000000004E-3</v>
      </c>
      <c r="L11" s="52">
        <v>6.8205356697006734E-3</v>
      </c>
      <c r="M11" s="52">
        <v>1.0454431473403717E-2</v>
      </c>
      <c r="N11" s="52">
        <v>9.2475788398493648E-3</v>
      </c>
      <c r="O11" s="52">
        <v>6.2083893158230577E-3</v>
      </c>
      <c r="P11" s="52">
        <v>6.2499676961342314E-3</v>
      </c>
      <c r="Q11" s="52">
        <v>5.6667441589553528E-3</v>
      </c>
      <c r="R11" s="52">
        <v>6.5067863937938262E-3</v>
      </c>
      <c r="S11" s="52">
        <v>5.369089458035126E-3</v>
      </c>
      <c r="T11" s="52">
        <v>6.0606895446354437E-3</v>
      </c>
      <c r="U11" s="52">
        <v>8.309695987137598E-3</v>
      </c>
      <c r="V11" s="53">
        <v>1.9233438461001871E-2</v>
      </c>
      <c r="W11" s="53">
        <v>1.7087898304697251E-2</v>
      </c>
      <c r="X11" s="53">
        <v>1.3239966061509073E-2</v>
      </c>
    </row>
    <row r="12" spans="1:24" x14ac:dyDescent="0.3">
      <c r="H12" s="8"/>
      <c r="I12" s="8"/>
      <c r="J12" s="19"/>
      <c r="K12" s="19"/>
      <c r="L12" s="19"/>
      <c r="M12" s="19"/>
      <c r="N12" s="19"/>
      <c r="O12" s="19"/>
      <c r="P12" s="19"/>
      <c r="Q12" s="19"/>
      <c r="R12" s="8"/>
      <c r="S12" s="8"/>
      <c r="T12" s="8"/>
      <c r="U12" s="8"/>
    </row>
    <row r="13" spans="1:24" x14ac:dyDescent="0.3">
      <c r="H13" s="8"/>
      <c r="I13" s="8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8"/>
      <c r="U13" s="8"/>
    </row>
    <row r="14" spans="1:24" x14ac:dyDescent="0.3">
      <c r="H14" s="8"/>
      <c r="I14" s="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8"/>
      <c r="U14" s="8"/>
    </row>
    <row r="15" spans="1:24" x14ac:dyDescent="0.3">
      <c r="H15" s="8"/>
      <c r="I15" s="8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8"/>
      <c r="U15" s="8"/>
    </row>
    <row r="16" spans="1:24" x14ac:dyDescent="0.3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8:21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8:21" x14ac:dyDescent="0.3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8:21" x14ac:dyDescent="0.3"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Z23"/>
  <sheetViews>
    <sheetView showGridLines="0" zoomScale="120" zoomScaleNormal="120" workbookViewId="0">
      <selection activeCell="H1" sqref="H1"/>
    </sheetView>
  </sheetViews>
  <sheetFormatPr defaultRowHeight="14.4" x14ac:dyDescent="0.3"/>
  <cols>
    <col min="7" max="7" width="7.6640625" customWidth="1"/>
    <col min="8" max="9" width="13.6640625" customWidth="1"/>
    <col min="10" max="21" width="4.6640625" customWidth="1"/>
    <col min="22" max="22" width="6.33203125" customWidth="1"/>
    <col min="23" max="24" width="6.109375" bestFit="1" customWidth="1"/>
  </cols>
  <sheetData>
    <row r="1" spans="1:25" x14ac:dyDescent="0.3">
      <c r="A1" s="2" t="s">
        <v>49</v>
      </c>
      <c r="B1" s="33" t="s">
        <v>112</v>
      </c>
      <c r="H1" s="49" t="s">
        <v>51</v>
      </c>
      <c r="I1" s="50"/>
    </row>
    <row r="2" spans="1:25" x14ac:dyDescent="0.3">
      <c r="A2" s="2" t="s">
        <v>52</v>
      </c>
      <c r="B2" s="101" t="s">
        <v>113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5" x14ac:dyDescent="0.3">
      <c r="A3" s="3" t="s">
        <v>53</v>
      </c>
      <c r="B3" s="34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5" x14ac:dyDescent="0.3">
      <c r="A4" s="3" t="s">
        <v>55</v>
      </c>
      <c r="B4" s="34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5" x14ac:dyDescent="0.3">
      <c r="A5" s="4" t="s">
        <v>57</v>
      </c>
      <c r="B5" s="34" t="s">
        <v>210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5" x14ac:dyDescent="0.3">
      <c r="A6" s="4" t="s">
        <v>58</v>
      </c>
      <c r="B6" s="102" t="s">
        <v>126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5" x14ac:dyDescent="0.3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135">
        <v>-1</v>
      </c>
    </row>
    <row r="8" spans="1:25" x14ac:dyDescent="0.3">
      <c r="H8" s="8"/>
      <c r="I8" s="8"/>
      <c r="J8" s="6" t="s">
        <v>73</v>
      </c>
      <c r="K8" s="6" t="s">
        <v>284</v>
      </c>
      <c r="L8" s="6" t="s">
        <v>162</v>
      </c>
      <c r="M8" s="6" t="s">
        <v>285</v>
      </c>
      <c r="N8" s="6" t="s">
        <v>79</v>
      </c>
      <c r="O8" s="6" t="s">
        <v>286</v>
      </c>
      <c r="P8" s="6" t="s">
        <v>135</v>
      </c>
      <c r="Q8" s="6" t="s">
        <v>136</v>
      </c>
      <c r="R8" s="6" t="s">
        <v>138</v>
      </c>
      <c r="S8" s="6" t="s">
        <v>142</v>
      </c>
      <c r="T8" s="6" t="s">
        <v>144</v>
      </c>
      <c r="U8" s="6" t="s">
        <v>155</v>
      </c>
      <c r="V8" s="6" t="s">
        <v>160</v>
      </c>
      <c r="W8" s="6" t="s">
        <v>163</v>
      </c>
      <c r="X8" s="6" t="s">
        <v>281</v>
      </c>
    </row>
    <row r="9" spans="1:25" x14ac:dyDescent="0.3">
      <c r="H9" s="8"/>
      <c r="I9" s="8"/>
      <c r="J9" s="125" t="s">
        <v>74</v>
      </c>
      <c r="K9" s="125" t="s">
        <v>287</v>
      </c>
      <c r="L9" s="125" t="s">
        <v>288</v>
      </c>
      <c r="M9" s="125" t="s">
        <v>289</v>
      </c>
      <c r="N9" s="125" t="s">
        <v>80</v>
      </c>
      <c r="O9" s="125" t="s">
        <v>290</v>
      </c>
      <c r="P9" s="125" t="s">
        <v>291</v>
      </c>
      <c r="Q9" s="125" t="s">
        <v>137</v>
      </c>
      <c r="R9" s="125" t="s">
        <v>139</v>
      </c>
      <c r="S9" s="125" t="s">
        <v>143</v>
      </c>
      <c r="T9" s="125" t="s">
        <v>283</v>
      </c>
      <c r="U9" s="125" t="s">
        <v>154</v>
      </c>
      <c r="V9" s="125" t="s">
        <v>170</v>
      </c>
      <c r="W9" s="125" t="s">
        <v>164</v>
      </c>
      <c r="X9" s="125" t="s">
        <v>282</v>
      </c>
    </row>
    <row r="10" spans="1:25" x14ac:dyDescent="0.3">
      <c r="H10" s="19" t="s">
        <v>176</v>
      </c>
      <c r="I10" s="114" t="s">
        <v>263</v>
      </c>
      <c r="J10" s="19">
        <v>0.86699999999999999</v>
      </c>
      <c r="K10" s="19">
        <v>0.92800000000000005</v>
      </c>
      <c r="L10" s="19">
        <v>0.94399999999999995</v>
      </c>
      <c r="M10" s="19">
        <v>0.71474127407999999</v>
      </c>
      <c r="N10" s="19">
        <v>0.63769696214000005</v>
      </c>
      <c r="O10" s="19">
        <v>0.39648571546</v>
      </c>
      <c r="P10" s="19">
        <v>0.5618303846699999</v>
      </c>
      <c r="Q10" s="19">
        <v>0.60747462100000016</v>
      </c>
      <c r="R10" s="19">
        <v>0.65592093632000004</v>
      </c>
      <c r="S10" s="19">
        <v>0.7816140079899998</v>
      </c>
      <c r="T10" s="19">
        <v>0.8069764891300002</v>
      </c>
      <c r="U10" s="19">
        <v>0.45383700217999978</v>
      </c>
      <c r="V10" s="135">
        <v>0.82069818044999998</v>
      </c>
      <c r="W10" s="135">
        <v>0.9272744531099999</v>
      </c>
      <c r="X10" s="135">
        <v>1.0203538703800006</v>
      </c>
      <c r="Y10" s="71">
        <f>X10/W10-1</f>
        <v>0.10037957689637644</v>
      </c>
    </row>
    <row r="11" spans="1:25" x14ac:dyDescent="0.3">
      <c r="H11" s="19" t="s">
        <v>174</v>
      </c>
      <c r="I11" s="114" t="s">
        <v>271</v>
      </c>
      <c r="J11" s="19">
        <v>8.6999999999999994E-2</v>
      </c>
      <c r="K11" s="19">
        <v>9.7000000000000003E-2</v>
      </c>
      <c r="L11" s="19">
        <v>9.4E-2</v>
      </c>
      <c r="M11" s="19">
        <v>9.7243938230000021E-2</v>
      </c>
      <c r="N11" s="19">
        <v>6.0430791890000002E-2</v>
      </c>
      <c r="O11" s="19">
        <v>6.0206047589999992E-2</v>
      </c>
      <c r="P11" s="19">
        <v>6.7070596029999999E-2</v>
      </c>
      <c r="Q11" s="19">
        <v>4.3774494060000002E-2</v>
      </c>
      <c r="R11" s="19">
        <v>5.4579266059999999E-2</v>
      </c>
      <c r="S11" s="19">
        <v>7.1311030800000008E-2</v>
      </c>
      <c r="T11" s="19">
        <v>5.9135103130000005E-2</v>
      </c>
      <c r="U11" s="19">
        <v>6.3674187579999986E-2</v>
      </c>
      <c r="V11" s="135">
        <v>7.0387238889999995E-2</v>
      </c>
      <c r="W11" s="135">
        <v>9.7702573410000007E-2</v>
      </c>
      <c r="X11" s="135">
        <v>1.9373062799999979E-2</v>
      </c>
      <c r="Y11" s="71">
        <f t="shared" ref="Y11:Y15" si="0">X11/W11-1</f>
        <v>-0.8017138942829819</v>
      </c>
    </row>
    <row r="12" spans="1:25" x14ac:dyDescent="0.3">
      <c r="H12" s="19" t="s">
        <v>175</v>
      </c>
      <c r="I12" s="114" t="s">
        <v>114</v>
      </c>
      <c r="J12" s="19">
        <v>3.5999999999999997E-2</v>
      </c>
      <c r="K12" s="19">
        <v>8.9999999999999993E-3</v>
      </c>
      <c r="L12" s="19">
        <v>-2E-3</v>
      </c>
      <c r="M12" s="19">
        <v>4.7331063899999991E-2</v>
      </c>
      <c r="N12" s="19">
        <v>2.4344400250000002E-2</v>
      </c>
      <c r="O12" s="19">
        <v>2.9726890830000002E-2</v>
      </c>
      <c r="P12" s="19">
        <v>2.199406802E-2</v>
      </c>
      <c r="Q12" s="19">
        <v>2.5658890729999998E-2</v>
      </c>
      <c r="R12" s="19">
        <v>2.7576904460000003E-2</v>
      </c>
      <c r="S12" s="19">
        <v>2.3990918700000002E-2</v>
      </c>
      <c r="T12" s="19">
        <v>6.9276747019999987E-2</v>
      </c>
      <c r="U12" s="19">
        <v>8.6082961449999995E-2</v>
      </c>
      <c r="V12" s="135">
        <v>2.1915562489999998E-2</v>
      </c>
      <c r="W12" s="135">
        <v>2.693571174E-2</v>
      </c>
      <c r="X12" s="135">
        <v>4.2501356089999998E-2</v>
      </c>
      <c r="Y12" s="71">
        <f t="shared" si="0"/>
        <v>0.57788130866001008</v>
      </c>
    </row>
    <row r="13" spans="1:25" x14ac:dyDescent="0.3">
      <c r="H13" s="8" t="s">
        <v>177</v>
      </c>
      <c r="I13" s="114" t="s">
        <v>202</v>
      </c>
      <c r="J13" s="19">
        <v>-0.2</v>
      </c>
      <c r="K13" s="19">
        <v>-0.20200000000000001</v>
      </c>
      <c r="L13" s="19">
        <v>-0.215</v>
      </c>
      <c r="M13" s="19">
        <v>-0.17465971809000008</v>
      </c>
      <c r="N13" s="19">
        <v>-0.16252277097000001</v>
      </c>
      <c r="O13" s="19">
        <v>-7.7449574519999981E-2</v>
      </c>
      <c r="P13" s="19">
        <v>-9.2589755720000028E-2</v>
      </c>
      <c r="Q13" s="19">
        <v>-9.9879415539999961E-2</v>
      </c>
      <c r="R13" s="19">
        <v>-0.1105184426</v>
      </c>
      <c r="S13" s="19">
        <v>-0.12182025128</v>
      </c>
      <c r="T13" s="19">
        <v>-0.13272798022999999</v>
      </c>
      <c r="U13" s="19">
        <v>-0.10304906628999999</v>
      </c>
      <c r="V13" s="135">
        <v>-0.26456176377000001</v>
      </c>
      <c r="W13" s="135">
        <v>-0.39292291593000001</v>
      </c>
      <c r="X13" s="135">
        <v>-0.45971432641999965</v>
      </c>
      <c r="Y13" s="71">
        <f t="shared" si="0"/>
        <v>0.16998603996387596</v>
      </c>
    </row>
    <row r="14" spans="1:25" x14ac:dyDescent="0.3">
      <c r="H14" s="8" t="s">
        <v>115</v>
      </c>
      <c r="I14" s="114" t="s">
        <v>116</v>
      </c>
      <c r="J14" s="19">
        <v>-0.184</v>
      </c>
      <c r="K14" s="19">
        <v>-0.17199999999999999</v>
      </c>
      <c r="L14" s="19">
        <v>-0.159</v>
      </c>
      <c r="M14" s="19">
        <v>-6.6156580060000011E-2</v>
      </c>
      <c r="N14" s="19">
        <v>-0.11990118759</v>
      </c>
      <c r="O14" s="19">
        <v>-9.0870617150000013E-2</v>
      </c>
      <c r="P14" s="19">
        <v>-9.0053897299999963E-2</v>
      </c>
      <c r="Q14" s="19">
        <v>-9.2682283580000024E-2</v>
      </c>
      <c r="R14" s="19">
        <v>-9.994257694E-2</v>
      </c>
      <c r="S14" s="19">
        <v>-0.11192751647999999</v>
      </c>
      <c r="T14" s="19">
        <v>-0.11532603786000004</v>
      </c>
      <c r="U14" s="19">
        <v>-9.6131875280000001E-2</v>
      </c>
      <c r="V14" s="135">
        <v>-9.2084089359999996E-2</v>
      </c>
      <c r="W14" s="135">
        <v>-9.9131860929999996E-2</v>
      </c>
      <c r="X14" s="135">
        <v>-8.192224573000001E-2</v>
      </c>
      <c r="Y14" s="71">
        <f t="shared" si="0"/>
        <v>-0.17360326981203567</v>
      </c>
    </row>
    <row r="15" spans="1:25" x14ac:dyDescent="0.3">
      <c r="H15" s="8" t="s">
        <v>117</v>
      </c>
      <c r="I15" s="114" t="s">
        <v>118</v>
      </c>
      <c r="J15" s="19">
        <v>-0.59399999999999997</v>
      </c>
      <c r="K15" s="19">
        <v>-0.63300000000000001</v>
      </c>
      <c r="L15" s="19">
        <v>-0.60699999999999998</v>
      </c>
      <c r="M15" s="19">
        <v>-0.62318432324000006</v>
      </c>
      <c r="N15" s="19">
        <v>-0.50669033252000006</v>
      </c>
      <c r="O15" s="19">
        <v>-0.45017152258000004</v>
      </c>
      <c r="P15" s="19">
        <v>-0.46853353748000004</v>
      </c>
      <c r="Q15" s="19">
        <v>-0.46567912799</v>
      </c>
      <c r="R15" s="19">
        <v>-0.52101447849000004</v>
      </c>
      <c r="S15" s="19">
        <v>-0.59540580319999992</v>
      </c>
      <c r="T15" s="19">
        <v>-0.60842567431000005</v>
      </c>
      <c r="U15" s="19">
        <v>-0.38501154579999991</v>
      </c>
      <c r="V15" s="135">
        <v>-0.51711396209999994</v>
      </c>
      <c r="W15" s="135">
        <v>-0.51409219681000018</v>
      </c>
      <c r="X15" s="135">
        <v>-0.50187632411000016</v>
      </c>
      <c r="Y15" s="71">
        <f t="shared" si="0"/>
        <v>-2.376202707568964E-2</v>
      </c>
    </row>
    <row r="16" spans="1:25" x14ac:dyDescent="0.3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8:26" x14ac:dyDescent="0.3">
      <c r="H17" s="8"/>
      <c r="I17" s="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8"/>
      <c r="V17" s="21">
        <f>SUM(V10:V12)</f>
        <v>0.91300098183</v>
      </c>
      <c r="W17" s="21">
        <f t="shared" ref="W17:X17" si="1">SUM(W10:W12)</f>
        <v>1.05191273826</v>
      </c>
      <c r="X17" s="21">
        <f t="shared" si="1"/>
        <v>1.0822282892700006</v>
      </c>
      <c r="Y17" s="143"/>
      <c r="Z17" s="143"/>
    </row>
    <row r="18" spans="8:26" x14ac:dyDescent="0.3">
      <c r="H18" s="8"/>
      <c r="I18" s="8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8"/>
    </row>
    <row r="19" spans="8:26" x14ac:dyDescent="0.3">
      <c r="H19" s="8"/>
      <c r="I19" s="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8"/>
    </row>
    <row r="20" spans="8:26" x14ac:dyDescent="0.3">
      <c r="H20" s="8"/>
      <c r="I20" s="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8"/>
    </row>
    <row r="21" spans="8:26" x14ac:dyDescent="0.3">
      <c r="H21" s="8"/>
      <c r="I21" s="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8"/>
    </row>
    <row r="22" spans="8:26" x14ac:dyDescent="0.3">
      <c r="H22" s="8"/>
      <c r="I22" s="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8"/>
    </row>
    <row r="23" spans="8:26" x14ac:dyDescent="0.3">
      <c r="J23" s="19"/>
      <c r="K23" s="19"/>
      <c r="L23" s="19"/>
      <c r="M23" s="19"/>
      <c r="N23" s="19"/>
      <c r="O23" s="19"/>
      <c r="P23" s="19"/>
      <c r="Q23" s="19"/>
      <c r="R23" s="19"/>
      <c r="S23" s="19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24"/>
  <sheetViews>
    <sheetView showGridLines="0" zoomScale="120" zoomScaleNormal="120" workbookViewId="0">
      <selection activeCell="F1" sqref="F1:I1"/>
    </sheetView>
  </sheetViews>
  <sheetFormatPr defaultRowHeight="14.4" x14ac:dyDescent="0.3"/>
  <cols>
    <col min="8" max="8" width="11.6640625" customWidth="1"/>
    <col min="9" max="9" width="7.33203125" customWidth="1"/>
    <col min="10" max="11" width="5.6640625" customWidth="1"/>
    <col min="12" max="12" width="6.109375" customWidth="1"/>
    <col min="13" max="13" width="5.6640625" customWidth="1"/>
    <col min="14" max="14" width="6.5546875" customWidth="1"/>
    <col min="15" max="15" width="7" customWidth="1"/>
    <col min="16" max="16" width="6.5546875" customWidth="1"/>
    <col min="17" max="19" width="5.6640625" customWidth="1"/>
    <col min="20" max="20" width="6.109375" customWidth="1"/>
    <col min="21" max="21" width="5.6640625" customWidth="1"/>
    <col min="22" max="22" width="6.109375" customWidth="1"/>
    <col min="23" max="23" width="6.5546875" customWidth="1"/>
    <col min="24" max="24" width="6" customWidth="1"/>
  </cols>
  <sheetData>
    <row r="1" spans="1:24" x14ac:dyDescent="0.3">
      <c r="A1" s="2" t="s">
        <v>49</v>
      </c>
      <c r="B1" s="33" t="s">
        <v>119</v>
      </c>
      <c r="F1" s="591" t="s">
        <v>51</v>
      </c>
      <c r="G1" s="592"/>
      <c r="H1" s="592"/>
      <c r="I1" s="592"/>
    </row>
    <row r="2" spans="1:24" x14ac:dyDescent="0.3">
      <c r="A2" s="2" t="s">
        <v>52</v>
      </c>
      <c r="B2" s="39" t="s">
        <v>120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x14ac:dyDescent="0.3">
      <c r="A3" s="3" t="s">
        <v>53</v>
      </c>
      <c r="B3" s="34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x14ac:dyDescent="0.3">
      <c r="A4" s="3" t="s">
        <v>55</v>
      </c>
      <c r="B4" s="34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x14ac:dyDescent="0.3">
      <c r="A5" s="4" t="s">
        <v>57</v>
      </c>
      <c r="B5" s="3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x14ac:dyDescent="0.3">
      <c r="A6" s="4" t="s">
        <v>58</v>
      </c>
      <c r="B6" s="10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x14ac:dyDescent="0.3">
      <c r="H7" s="8"/>
      <c r="I7" s="8"/>
      <c r="J7" s="6" t="s">
        <v>73</v>
      </c>
      <c r="K7" s="6" t="s">
        <v>284</v>
      </c>
      <c r="L7" s="6" t="s">
        <v>162</v>
      </c>
      <c r="M7" s="6" t="s">
        <v>285</v>
      </c>
      <c r="N7" s="6" t="s">
        <v>79</v>
      </c>
      <c r="O7" s="6" t="s">
        <v>286</v>
      </c>
      <c r="P7" s="6" t="s">
        <v>135</v>
      </c>
      <c r="Q7" s="6" t="s">
        <v>136</v>
      </c>
      <c r="R7" s="6" t="s">
        <v>138</v>
      </c>
      <c r="S7" s="6" t="s">
        <v>142</v>
      </c>
      <c r="T7" s="6" t="s">
        <v>144</v>
      </c>
      <c r="U7" s="6" t="s">
        <v>155</v>
      </c>
      <c r="V7" s="6" t="s">
        <v>160</v>
      </c>
      <c r="W7" s="6" t="s">
        <v>163</v>
      </c>
      <c r="X7" s="6" t="s">
        <v>281</v>
      </c>
    </row>
    <row r="8" spans="1:24" x14ac:dyDescent="0.3">
      <c r="H8" s="8"/>
      <c r="I8" s="8"/>
      <c r="J8" s="125" t="s">
        <v>74</v>
      </c>
      <c r="K8" s="125" t="s">
        <v>287</v>
      </c>
      <c r="L8" s="125" t="s">
        <v>288</v>
      </c>
      <c r="M8" s="125" t="s">
        <v>289</v>
      </c>
      <c r="N8" s="125" t="s">
        <v>80</v>
      </c>
      <c r="O8" s="125" t="s">
        <v>290</v>
      </c>
      <c r="P8" s="125" t="s">
        <v>291</v>
      </c>
      <c r="Q8" s="125" t="s">
        <v>137</v>
      </c>
      <c r="R8" s="125" t="s">
        <v>139</v>
      </c>
      <c r="S8" s="125" t="s">
        <v>143</v>
      </c>
      <c r="T8" s="125" t="s">
        <v>283</v>
      </c>
      <c r="U8" s="125" t="s">
        <v>154</v>
      </c>
      <c r="V8" s="125" t="s">
        <v>170</v>
      </c>
      <c r="W8" s="125" t="s">
        <v>164</v>
      </c>
      <c r="X8" s="125" t="s">
        <v>282</v>
      </c>
    </row>
    <row r="9" spans="1:24" x14ac:dyDescent="0.3">
      <c r="H9" s="8" t="s">
        <v>121</v>
      </c>
      <c r="I9" s="8" t="s">
        <v>122</v>
      </c>
      <c r="J9" s="63">
        <v>25.22</v>
      </c>
      <c r="K9" s="63">
        <v>41.877157580000542</v>
      </c>
      <c r="L9" s="63">
        <v>67.3935167599995</v>
      </c>
      <c r="M9" s="63">
        <v>10.158803899999791</v>
      </c>
      <c r="N9" s="63">
        <v>-56.862857990000016</v>
      </c>
      <c r="O9" s="63">
        <v>-123.88979513999988</v>
      </c>
      <c r="P9" s="63">
        <v>8.6588196000001449</v>
      </c>
      <c r="Q9" s="63">
        <v>26.705197329999876</v>
      </c>
      <c r="R9" s="63">
        <v>14.209453300000007</v>
      </c>
      <c r="S9" s="63">
        <v>52.984835520000104</v>
      </c>
      <c r="T9" s="63">
        <v>83.985023739999491</v>
      </c>
      <c r="U9" s="63">
        <v>24.599618730000383</v>
      </c>
      <c r="V9" s="138">
        <v>36.666911949999999</v>
      </c>
      <c r="W9" s="138">
        <v>39.913720959999999</v>
      </c>
      <c r="X9" s="138">
        <v>29.862989710000001</v>
      </c>
    </row>
    <row r="10" spans="1:24" x14ac:dyDescent="0.3">
      <c r="H10" s="8" t="s">
        <v>23</v>
      </c>
      <c r="I10" s="8" t="s">
        <v>44</v>
      </c>
      <c r="J10" s="40">
        <v>2.58E-2</v>
      </c>
      <c r="K10" s="67">
        <v>3.3705503777355837E-2</v>
      </c>
      <c r="L10" s="67">
        <v>4.4350652444013275E-2</v>
      </c>
      <c r="M10" s="67">
        <v>3.5327515259359753E-2</v>
      </c>
      <c r="N10" s="67">
        <v>-5.2728833772062063E-2</v>
      </c>
      <c r="O10" s="67">
        <v>-8.32094375394727E-2</v>
      </c>
      <c r="P10" s="67">
        <v>-5.2513941838929698E-2</v>
      </c>
      <c r="Q10" s="67">
        <v>-3.3476558385787496E-2</v>
      </c>
      <c r="R10" s="67">
        <v>1.3570769867424504E-2</v>
      </c>
      <c r="S10" s="67">
        <v>3.1253152831896433E-2</v>
      </c>
      <c r="T10" s="67">
        <v>4.5903338330356688E-2</v>
      </c>
      <c r="U10" s="67">
        <v>4.0415190841947023E-2</v>
      </c>
      <c r="V10" s="68">
        <v>4.1965641105375741E-2</v>
      </c>
      <c r="W10" s="68">
        <v>5.8716407041128946E-2</v>
      </c>
      <c r="X10" s="68">
        <v>6.1528314663571483E-2</v>
      </c>
    </row>
    <row r="11" spans="1:24" x14ac:dyDescent="0.3">
      <c r="H11" s="8" t="s">
        <v>24</v>
      </c>
      <c r="I11" s="8" t="s">
        <v>43</v>
      </c>
      <c r="J11" s="40">
        <v>5.9799999999999999E-2</v>
      </c>
      <c r="K11" s="67">
        <v>7.9063323956222106E-2</v>
      </c>
      <c r="L11" s="67">
        <v>0.10471475801962014</v>
      </c>
      <c r="M11" s="67">
        <v>8.4558350245104205E-2</v>
      </c>
      <c r="N11" s="67">
        <v>-0.14260973474585639</v>
      </c>
      <c r="O11" s="67">
        <v>-0.23460096961308483</v>
      </c>
      <c r="P11" s="67">
        <v>-0.15310226677990882</v>
      </c>
      <c r="Q11" s="67">
        <v>-9.8975625902178371E-2</v>
      </c>
      <c r="R11" s="67">
        <v>4.1320717560418253E-2</v>
      </c>
      <c r="S11" s="67">
        <v>9.615726190181334E-2</v>
      </c>
      <c r="T11" s="67">
        <v>0.14206009847715631</v>
      </c>
      <c r="U11" s="67">
        <v>0.12495088945894615</v>
      </c>
      <c r="V11" s="68">
        <v>0.1339129872928935</v>
      </c>
      <c r="W11" s="68">
        <v>0.1932075066919173</v>
      </c>
      <c r="X11" s="68">
        <v>0.20662958144975482</v>
      </c>
    </row>
    <row r="12" spans="1:24" x14ac:dyDescent="0.3">
      <c r="H12" s="8"/>
      <c r="I12" s="8"/>
      <c r="J12" s="19"/>
      <c r="K12" s="19"/>
      <c r="L12" s="19"/>
      <c r="M12" s="19"/>
      <c r="N12" s="19"/>
      <c r="O12" s="19"/>
      <c r="P12" s="8"/>
      <c r="Q12" s="8"/>
      <c r="R12" s="8"/>
      <c r="S12" s="8"/>
      <c r="T12" s="8"/>
      <c r="U12" s="8"/>
      <c r="V12" s="67"/>
      <c r="W12" s="67"/>
      <c r="X12" s="67"/>
    </row>
    <row r="13" spans="1:24" x14ac:dyDescent="0.3">
      <c r="H13" s="8"/>
      <c r="I13" s="8"/>
      <c r="J13" s="40"/>
      <c r="K13" s="40"/>
      <c r="L13" s="40"/>
      <c r="M13" s="40"/>
      <c r="N13" s="40"/>
      <c r="O13" s="67"/>
      <c r="P13" s="67"/>
      <c r="Q13" s="67"/>
      <c r="R13" s="67"/>
      <c r="S13" s="67"/>
      <c r="T13" s="67"/>
      <c r="U13" s="67"/>
      <c r="V13" s="75"/>
      <c r="W13" s="75"/>
      <c r="X13" s="75"/>
    </row>
    <row r="14" spans="1:24" x14ac:dyDescent="0.3">
      <c r="H14" s="8"/>
      <c r="I14" s="8"/>
      <c r="J14" s="40"/>
      <c r="K14" s="40"/>
      <c r="L14" s="40"/>
      <c r="M14" s="40"/>
      <c r="N14" s="40"/>
      <c r="O14" s="67"/>
      <c r="P14" s="67"/>
      <c r="Q14" s="67"/>
      <c r="R14" s="67"/>
      <c r="S14" s="67"/>
      <c r="T14" s="67"/>
      <c r="U14" s="67"/>
      <c r="V14" s="142"/>
      <c r="W14" s="142"/>
      <c r="X14" s="142"/>
    </row>
    <row r="15" spans="1:24" x14ac:dyDescent="0.3">
      <c r="H15" s="8"/>
      <c r="I15" s="8"/>
      <c r="J15" s="8"/>
      <c r="K15" s="8"/>
      <c r="L15" s="8"/>
      <c r="M15" s="8"/>
      <c r="N15" s="8"/>
      <c r="O15" s="40"/>
      <c r="P15" s="40"/>
      <c r="Q15" s="67"/>
      <c r="R15" s="67"/>
      <c r="S15" s="67"/>
      <c r="T15" s="67"/>
      <c r="U15" s="67"/>
      <c r="V15" s="142"/>
      <c r="W15" s="142"/>
      <c r="X15" s="142"/>
    </row>
    <row r="16" spans="1:24" x14ac:dyDescent="0.3">
      <c r="H16" s="8"/>
      <c r="I16" s="8"/>
      <c r="J16" s="8"/>
      <c r="K16" s="8"/>
      <c r="L16" s="8"/>
      <c r="M16" s="8"/>
      <c r="N16" s="8"/>
      <c r="O16" s="8"/>
      <c r="P16" s="8"/>
      <c r="Q16" s="67"/>
      <c r="R16" s="67"/>
      <c r="S16" s="67"/>
      <c r="T16" s="67"/>
      <c r="U16" s="67"/>
      <c r="V16" s="67"/>
      <c r="W16" s="67"/>
    </row>
    <row r="17" spans="8:20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24" spans="8:20" ht="20.399999999999999" customHeight="1" x14ac:dyDescent="0.3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U40"/>
  <sheetViews>
    <sheetView showGridLines="0" zoomScale="120" zoomScaleNormal="120" workbookViewId="0">
      <selection activeCell="I1" sqref="I1"/>
    </sheetView>
  </sheetViews>
  <sheetFormatPr defaultColWidth="8.5546875" defaultRowHeight="10.199999999999999" x14ac:dyDescent="0.2"/>
  <cols>
    <col min="1" max="7" width="8.5546875" style="26"/>
    <col min="8" max="8" width="13.5546875" style="26" customWidth="1"/>
    <col min="9" max="10" width="9.33203125" style="26" customWidth="1"/>
    <col min="11" max="18" width="8.5546875" style="26" customWidth="1"/>
    <col min="19" max="16384" width="8.5546875" style="26"/>
  </cols>
  <sheetData>
    <row r="1" spans="1:21" x14ac:dyDescent="0.2">
      <c r="A1" s="25" t="s">
        <v>49</v>
      </c>
      <c r="B1" s="25" t="s">
        <v>140</v>
      </c>
      <c r="C1" s="15"/>
      <c r="D1" s="15"/>
      <c r="E1" s="15"/>
      <c r="F1" s="15"/>
      <c r="G1" s="15"/>
      <c r="H1" s="15"/>
      <c r="I1" s="120" t="s">
        <v>51</v>
      </c>
    </row>
    <row r="2" spans="1:21" x14ac:dyDescent="0.2">
      <c r="A2" s="25" t="s">
        <v>52</v>
      </c>
      <c r="B2" s="77" t="s">
        <v>141</v>
      </c>
      <c r="C2" s="15"/>
      <c r="D2" s="15"/>
      <c r="E2" s="15"/>
      <c r="F2" s="15"/>
      <c r="G2" s="15"/>
      <c r="H2" s="15"/>
      <c r="I2" s="15"/>
    </row>
    <row r="3" spans="1:21" x14ac:dyDescent="0.2">
      <c r="A3" s="15" t="s">
        <v>53</v>
      </c>
      <c r="B3" s="15" t="s">
        <v>54</v>
      </c>
      <c r="C3" s="15"/>
      <c r="D3" s="15"/>
      <c r="E3" s="15"/>
      <c r="F3" s="15"/>
      <c r="G3" s="15"/>
      <c r="H3" s="15"/>
      <c r="I3" s="15"/>
    </row>
    <row r="4" spans="1:21" x14ac:dyDescent="0.2">
      <c r="A4" s="15" t="s">
        <v>55</v>
      </c>
      <c r="B4" s="15" t="s">
        <v>56</v>
      </c>
      <c r="C4" s="15"/>
      <c r="D4" s="15"/>
      <c r="E4" s="15"/>
      <c r="F4" s="15"/>
      <c r="G4" s="15"/>
      <c r="H4" s="15"/>
      <c r="I4" s="15"/>
    </row>
    <row r="5" spans="1:21" x14ac:dyDescent="0.2">
      <c r="A5" s="15" t="s">
        <v>57</v>
      </c>
      <c r="B5" s="31" t="s">
        <v>207</v>
      </c>
      <c r="C5" s="15"/>
      <c r="D5" s="15"/>
      <c r="E5" s="15"/>
      <c r="F5" s="15"/>
      <c r="G5" s="15"/>
      <c r="H5" s="15"/>
      <c r="I5" s="15"/>
    </row>
    <row r="6" spans="1:21" x14ac:dyDescent="0.2">
      <c r="A6" s="15" t="s">
        <v>58</v>
      </c>
      <c r="B6" s="118" t="s">
        <v>275</v>
      </c>
      <c r="C6" s="15"/>
      <c r="D6" s="15"/>
      <c r="E6" s="15"/>
      <c r="F6" s="15"/>
      <c r="G6" s="15"/>
      <c r="H6" s="15"/>
      <c r="I6" s="15"/>
    </row>
    <row r="7" spans="1:21" x14ac:dyDescent="0.2">
      <c r="A7" s="15"/>
      <c r="C7" s="15"/>
      <c r="D7" s="15"/>
      <c r="E7" s="15"/>
      <c r="F7" s="15"/>
      <c r="G7" s="15"/>
      <c r="H7" s="15"/>
      <c r="I7" s="15"/>
    </row>
    <row r="8" spans="1:21" x14ac:dyDescent="0.2">
      <c r="A8" s="15"/>
      <c r="B8" s="15"/>
      <c r="C8" s="15"/>
      <c r="D8" s="15"/>
      <c r="E8" s="15"/>
      <c r="F8" s="15"/>
      <c r="G8" s="15"/>
      <c r="H8" s="15"/>
      <c r="I8" s="15"/>
    </row>
    <row r="9" spans="1:21" x14ac:dyDescent="0.2">
      <c r="A9" s="15"/>
      <c r="B9" s="15"/>
      <c r="C9" s="15"/>
      <c r="D9" s="15"/>
      <c r="E9" s="15"/>
      <c r="F9" s="15"/>
      <c r="G9" s="15"/>
      <c r="H9" s="15"/>
      <c r="I9" s="15"/>
    </row>
    <row r="10" spans="1:21" x14ac:dyDescent="0.2">
      <c r="A10" s="15"/>
      <c r="B10" s="15"/>
      <c r="C10" s="15"/>
      <c r="D10" s="15"/>
      <c r="E10" s="15"/>
      <c r="F10" s="15"/>
      <c r="G10" s="15"/>
      <c r="H10" s="15"/>
      <c r="I10" s="15"/>
    </row>
    <row r="11" spans="1:21" x14ac:dyDescent="0.2">
      <c r="A11" s="15"/>
      <c r="B11" s="15"/>
      <c r="C11" s="15"/>
      <c r="D11" s="15"/>
      <c r="E11" s="15"/>
      <c r="F11" s="15"/>
      <c r="G11" s="15"/>
      <c r="H11" s="15"/>
      <c r="J11" s="28">
        <v>44561</v>
      </c>
      <c r="K11" s="28"/>
      <c r="L11" s="28"/>
      <c r="M11" s="28">
        <v>44834</v>
      </c>
      <c r="N11" s="28"/>
      <c r="O11" s="28">
        <v>45016</v>
      </c>
      <c r="P11" s="28"/>
      <c r="Q11" s="28">
        <v>45199</v>
      </c>
      <c r="R11" s="28"/>
      <c r="S11" s="28">
        <v>45382</v>
      </c>
      <c r="T11" s="28"/>
      <c r="U11" s="28">
        <v>45565</v>
      </c>
    </row>
    <row r="12" spans="1:21" x14ac:dyDescent="0.2">
      <c r="A12" s="15"/>
      <c r="B12" s="15"/>
      <c r="C12" s="15"/>
      <c r="D12" s="15"/>
      <c r="E12" s="15"/>
      <c r="F12" s="15"/>
      <c r="G12" s="15"/>
      <c r="H12" s="15" t="s">
        <v>184</v>
      </c>
      <c r="I12" s="15" t="s">
        <v>183</v>
      </c>
      <c r="J12" s="29">
        <v>0.49059758713852419</v>
      </c>
      <c r="K12" s="29">
        <v>0.50126553098213866</v>
      </c>
      <c r="L12" s="29">
        <v>0.51447911136658708</v>
      </c>
      <c r="M12" s="29">
        <v>0.52045609743106891</v>
      </c>
      <c r="N12" s="29">
        <v>0.54244418406086503</v>
      </c>
      <c r="O12" s="29">
        <v>0.56954047966029675</v>
      </c>
      <c r="P12" s="29">
        <v>0.57844461093950694</v>
      </c>
      <c r="Q12" s="104">
        <v>0.60688363023839564</v>
      </c>
      <c r="R12" s="104">
        <v>0.62215574904414028</v>
      </c>
      <c r="S12" s="83">
        <v>0.61709035068468066</v>
      </c>
      <c r="T12" s="83">
        <v>0.62220922242457555</v>
      </c>
      <c r="U12" s="83">
        <v>0.6181133582223679</v>
      </c>
    </row>
    <row r="13" spans="1:21" x14ac:dyDescent="0.2">
      <c r="A13" s="15"/>
      <c r="B13" s="15"/>
      <c r="C13" s="15"/>
      <c r="D13" s="15"/>
      <c r="E13" s="15"/>
      <c r="F13" s="15"/>
      <c r="G13" s="15"/>
      <c r="H13" s="15" t="s">
        <v>47</v>
      </c>
      <c r="I13" s="26" t="s">
        <v>1</v>
      </c>
      <c r="J13" s="27">
        <v>0.32936794662503793</v>
      </c>
      <c r="K13" s="29">
        <v>0.33194357461340768</v>
      </c>
      <c r="L13" s="29">
        <v>0.33832270010807447</v>
      </c>
      <c r="M13" s="29">
        <v>0.349526705984886</v>
      </c>
      <c r="N13" s="29">
        <v>0.47307462522969773</v>
      </c>
      <c r="O13" s="29">
        <v>0.44586567065481697</v>
      </c>
      <c r="P13" s="61">
        <v>0.46945208202016947</v>
      </c>
      <c r="Q13" s="83">
        <v>0.46580487776984686</v>
      </c>
      <c r="R13" s="83">
        <v>0.47948102077663385</v>
      </c>
      <c r="S13" s="83">
        <v>0.52775849330990043</v>
      </c>
      <c r="T13" s="83">
        <v>0.57652354696812036</v>
      </c>
      <c r="U13" s="83">
        <v>0.63260613336951221</v>
      </c>
    </row>
    <row r="14" spans="1:21" x14ac:dyDescent="0.2">
      <c r="A14" s="15"/>
      <c r="B14" s="15"/>
      <c r="C14" s="15"/>
      <c r="D14" s="15"/>
      <c r="E14" s="15"/>
      <c r="F14" s="15"/>
      <c r="G14" s="15"/>
      <c r="H14" s="15" t="s">
        <v>26</v>
      </c>
      <c r="I14" s="26" t="s">
        <v>3</v>
      </c>
      <c r="J14" s="27">
        <v>0.41440002156716016</v>
      </c>
      <c r="K14" s="29">
        <v>0.41738506019704269</v>
      </c>
      <c r="L14" s="29">
        <v>0.43055177516084514</v>
      </c>
      <c r="M14" s="29">
        <v>0.44605502111363687</v>
      </c>
      <c r="N14" s="29">
        <v>0.49756832855471789</v>
      </c>
      <c r="O14" s="29">
        <v>0.51443108442099927</v>
      </c>
      <c r="P14" s="61">
        <v>0.52750044156803766</v>
      </c>
      <c r="Q14" s="83">
        <v>0.53247729455219206</v>
      </c>
      <c r="R14" s="83">
        <v>0.55281827833542041</v>
      </c>
      <c r="S14" s="83">
        <v>0.55879999999999996</v>
      </c>
      <c r="T14" s="83">
        <v>0.57479999999999998</v>
      </c>
      <c r="U14" s="83">
        <v>0.5766</v>
      </c>
    </row>
    <row r="15" spans="1:21" x14ac:dyDescent="0.2">
      <c r="A15" s="15"/>
      <c r="B15" s="15"/>
      <c r="C15" s="15"/>
      <c r="D15" s="15"/>
      <c r="E15" s="15"/>
      <c r="F15" s="15"/>
      <c r="G15" s="15"/>
      <c r="H15" s="15" t="s">
        <v>27</v>
      </c>
      <c r="I15" s="26" t="s">
        <v>4</v>
      </c>
      <c r="J15" s="27">
        <v>0.56775941301906196</v>
      </c>
      <c r="K15" s="29">
        <v>0.57362767716180119</v>
      </c>
      <c r="L15" s="29">
        <v>0.58413346218100504</v>
      </c>
      <c r="M15" s="29">
        <v>0.59504516610379365</v>
      </c>
      <c r="N15" s="29">
        <v>0.62555861028211479</v>
      </c>
      <c r="O15" s="29">
        <v>0.63496509074108165</v>
      </c>
      <c r="P15" s="61">
        <v>0.65027623056640793</v>
      </c>
      <c r="Q15" s="83">
        <v>0.64852956381235272</v>
      </c>
      <c r="R15" s="83">
        <v>0.66276949754992076</v>
      </c>
      <c r="S15" s="83">
        <v>0.66288255227230308</v>
      </c>
      <c r="T15" s="83">
        <v>0.67597350063227712</v>
      </c>
      <c r="U15" s="83">
        <v>0.69817695740614893</v>
      </c>
    </row>
    <row r="16" spans="1:21" x14ac:dyDescent="0.2">
      <c r="A16" s="15"/>
      <c r="B16" s="15"/>
      <c r="C16" s="15"/>
      <c r="D16" s="15"/>
      <c r="E16" s="15"/>
      <c r="F16" s="15"/>
      <c r="G16" s="15"/>
      <c r="H16" s="15" t="s">
        <v>25</v>
      </c>
      <c r="I16" s="15" t="s">
        <v>0</v>
      </c>
      <c r="J16" s="27">
        <v>0.76254005964082738</v>
      </c>
      <c r="K16" s="29">
        <v>0.768404325333361</v>
      </c>
      <c r="L16" s="29">
        <v>0.78441392616912731</v>
      </c>
      <c r="M16" s="29">
        <v>0.7820209214604561</v>
      </c>
      <c r="N16" s="29">
        <v>0.78358400821801832</v>
      </c>
      <c r="O16" s="29">
        <v>0.78326456430562663</v>
      </c>
      <c r="P16" s="61">
        <v>0.77914767552586539</v>
      </c>
      <c r="Q16" s="104">
        <v>0.77817905002755905</v>
      </c>
      <c r="R16" s="104">
        <v>0.77627423623296654</v>
      </c>
      <c r="S16" s="83">
        <v>0.78119702125501611</v>
      </c>
      <c r="T16" s="83">
        <v>0.78117793654022838</v>
      </c>
      <c r="U16" s="83">
        <v>0.78299877831921894</v>
      </c>
    </row>
    <row r="17" spans="1:12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12" ht="13.5" customHeight="1" x14ac:dyDescent="0.2">
      <c r="A18" s="15"/>
      <c r="B18" s="15"/>
      <c r="C18" s="15"/>
      <c r="D18" s="15"/>
      <c r="E18" s="15"/>
      <c r="F18" s="15"/>
      <c r="G18" s="15"/>
      <c r="H18" s="15"/>
      <c r="J18" s="28"/>
    </row>
    <row r="19" spans="1:12" x14ac:dyDescent="0.2">
      <c r="A19" s="15"/>
      <c r="B19" s="15"/>
      <c r="C19" s="15"/>
      <c r="D19" s="15"/>
      <c r="E19" s="15"/>
      <c r="F19" s="15"/>
      <c r="G19" s="15"/>
      <c r="H19" s="15"/>
      <c r="I19" s="15"/>
      <c r="J19" s="29"/>
    </row>
    <row r="20" spans="1:12" x14ac:dyDescent="0.2">
      <c r="A20" s="15"/>
      <c r="B20" s="15"/>
      <c r="C20" s="15"/>
      <c r="D20" s="15"/>
      <c r="E20" s="15"/>
      <c r="F20" s="15"/>
      <c r="G20" s="15"/>
      <c r="H20" s="15"/>
      <c r="J20" s="27"/>
    </row>
    <row r="21" spans="1:12" x14ac:dyDescent="0.2">
      <c r="A21" s="15"/>
      <c r="B21" s="15"/>
      <c r="C21" s="15"/>
      <c r="D21" s="15"/>
      <c r="E21" s="15"/>
      <c r="F21" s="15"/>
      <c r="G21" s="15"/>
      <c r="H21" s="15"/>
      <c r="J21" s="27"/>
    </row>
    <row r="22" spans="1:12" x14ac:dyDescent="0.2">
      <c r="A22" s="15"/>
      <c r="B22" s="15"/>
      <c r="C22" s="15"/>
      <c r="D22" s="15"/>
      <c r="E22" s="15"/>
      <c r="F22" s="15"/>
      <c r="G22" s="15"/>
      <c r="H22" s="15"/>
      <c r="J22" s="27"/>
    </row>
    <row r="23" spans="1:12" x14ac:dyDescent="0.2">
      <c r="A23" s="15"/>
      <c r="B23" s="15"/>
      <c r="C23" s="15"/>
      <c r="D23" s="15"/>
      <c r="E23" s="15"/>
      <c r="F23" s="15"/>
      <c r="G23" s="15"/>
      <c r="H23" s="15"/>
      <c r="I23" s="15"/>
      <c r="J23" s="27"/>
    </row>
    <row r="24" spans="1:12" x14ac:dyDescent="0.2">
      <c r="A24" s="15"/>
      <c r="B24" s="15"/>
      <c r="C24" s="15"/>
      <c r="D24" s="15"/>
      <c r="E24" s="15"/>
      <c r="F24" s="15"/>
      <c r="G24" s="15"/>
    </row>
    <row r="25" spans="1:12" x14ac:dyDescent="0.2">
      <c r="A25" s="15"/>
      <c r="B25" s="15"/>
      <c r="C25" s="15"/>
      <c r="D25" s="15"/>
      <c r="E25" s="15"/>
      <c r="F25" s="15"/>
      <c r="G25" s="15"/>
    </row>
    <row r="26" spans="1:12" x14ac:dyDescent="0.2">
      <c r="A26" s="15"/>
      <c r="B26" s="15"/>
      <c r="C26" s="15"/>
      <c r="D26" s="15"/>
      <c r="E26" s="15"/>
      <c r="F26" s="15"/>
      <c r="G26" s="15"/>
    </row>
    <row r="27" spans="1:12" x14ac:dyDescent="0.2">
      <c r="A27" s="15"/>
      <c r="B27" s="15"/>
      <c r="C27" s="15"/>
      <c r="D27" s="15"/>
      <c r="E27" s="15"/>
      <c r="F27" s="15"/>
      <c r="G27" s="15"/>
      <c r="L27" s="30"/>
    </row>
    <row r="28" spans="1:12" x14ac:dyDescent="0.2">
      <c r="A28" s="15"/>
      <c r="B28" s="15"/>
      <c r="C28" s="15"/>
      <c r="D28" s="15"/>
      <c r="E28" s="15"/>
      <c r="F28" s="15"/>
      <c r="G28" s="15"/>
      <c r="L28" s="30"/>
    </row>
    <row r="29" spans="1:12" x14ac:dyDescent="0.2">
      <c r="A29" s="15"/>
      <c r="B29" s="15"/>
      <c r="C29" s="15"/>
      <c r="D29" s="15"/>
      <c r="E29" s="15"/>
      <c r="F29" s="15"/>
      <c r="G29" s="15"/>
    </row>
    <row r="30" spans="1:12" x14ac:dyDescent="0.2">
      <c r="A30" s="15"/>
      <c r="B30" s="15"/>
      <c r="C30" s="15"/>
      <c r="D30" s="15"/>
      <c r="E30" s="15"/>
      <c r="F30" s="15"/>
      <c r="G30" s="15"/>
    </row>
    <row r="31" spans="1:12" x14ac:dyDescent="0.2">
      <c r="A31" s="15"/>
      <c r="B31" s="15"/>
      <c r="C31" s="15"/>
      <c r="D31" s="15"/>
      <c r="E31" s="15"/>
      <c r="F31" s="15"/>
      <c r="G31" s="15"/>
    </row>
    <row r="32" spans="1:12" x14ac:dyDescent="0.2">
      <c r="A32" s="15"/>
      <c r="B32" s="15"/>
      <c r="C32" s="15"/>
      <c r="D32" s="15"/>
      <c r="E32" s="15"/>
      <c r="F32" s="15"/>
      <c r="G32" s="15"/>
    </row>
    <row r="33" spans="1:9" x14ac:dyDescent="0.2">
      <c r="A33" s="15"/>
      <c r="B33" s="15"/>
      <c r="C33" s="15"/>
      <c r="D33" s="15"/>
      <c r="E33" s="15"/>
      <c r="F33" s="15"/>
      <c r="G33" s="15"/>
    </row>
    <row r="34" spans="1:9" x14ac:dyDescent="0.2">
      <c r="A34" s="15"/>
      <c r="B34" s="15"/>
      <c r="C34" s="15"/>
      <c r="D34" s="15"/>
      <c r="E34" s="15"/>
      <c r="F34" s="15"/>
      <c r="G34" s="15"/>
    </row>
    <row r="35" spans="1:9" x14ac:dyDescent="0.2">
      <c r="A35" s="15"/>
      <c r="B35" s="15"/>
      <c r="C35" s="15"/>
      <c r="D35" s="15"/>
      <c r="E35" s="15"/>
      <c r="F35" s="15"/>
      <c r="G35" s="15"/>
    </row>
    <row r="36" spans="1:9" x14ac:dyDescent="0.2">
      <c r="A36" s="15"/>
      <c r="B36" s="15"/>
      <c r="C36" s="15"/>
      <c r="D36" s="15"/>
      <c r="E36" s="15"/>
      <c r="F36" s="15"/>
      <c r="G36" s="15"/>
    </row>
    <row r="37" spans="1:9" x14ac:dyDescent="0.2">
      <c r="A37" s="15"/>
      <c r="B37" s="15"/>
      <c r="C37" s="15"/>
      <c r="D37" s="15"/>
      <c r="E37" s="15"/>
      <c r="F37" s="15"/>
      <c r="G37" s="15"/>
    </row>
    <row r="38" spans="1:9" x14ac:dyDescent="0.2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">
      <c r="A39" s="15"/>
      <c r="B39" s="15"/>
      <c r="C39" s="15"/>
      <c r="D39" s="15"/>
      <c r="E39" s="15"/>
      <c r="F39" s="15"/>
    </row>
    <row r="40" spans="1:9" x14ac:dyDescent="0.2">
      <c r="A40" s="15"/>
      <c r="B40" s="15"/>
      <c r="C40" s="15"/>
      <c r="D40" s="15"/>
      <c r="E40" s="15"/>
      <c r="F40" s="15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zoomScale="120" zoomScaleNormal="120" workbookViewId="0">
      <selection activeCell="D1" sqref="D1:G1"/>
    </sheetView>
  </sheetViews>
  <sheetFormatPr defaultRowHeight="14.4" x14ac:dyDescent="0.3"/>
  <cols>
    <col min="1" max="1" width="21.33203125" customWidth="1"/>
  </cols>
  <sheetData>
    <row r="1" spans="1:7" x14ac:dyDescent="0.3">
      <c r="D1" s="591" t="s">
        <v>51</v>
      </c>
      <c r="E1" s="592"/>
      <c r="F1" s="592"/>
      <c r="G1" s="592"/>
    </row>
    <row r="3" spans="1:7" x14ac:dyDescent="0.3">
      <c r="A3" s="123" t="s">
        <v>205</v>
      </c>
      <c r="B3" s="122"/>
      <c r="C3" s="122" t="s">
        <v>211</v>
      </c>
      <c r="D3" s="122"/>
    </row>
    <row r="4" spans="1:7" x14ac:dyDescent="0.3">
      <c r="A4" s="123" t="s">
        <v>212</v>
      </c>
      <c r="B4" s="122"/>
      <c r="C4" s="122" t="s">
        <v>213</v>
      </c>
      <c r="D4" s="122"/>
    </row>
    <row r="5" spans="1:7" x14ac:dyDescent="0.3">
      <c r="A5" s="123" t="s">
        <v>214</v>
      </c>
      <c r="B5" s="122"/>
      <c r="C5" s="122" t="s">
        <v>215</v>
      </c>
      <c r="D5" s="122"/>
    </row>
    <row r="6" spans="1:7" x14ac:dyDescent="0.3">
      <c r="A6" s="123" t="s">
        <v>216</v>
      </c>
      <c r="B6" s="122"/>
      <c r="C6" s="122" t="s">
        <v>217</v>
      </c>
      <c r="D6" s="122"/>
    </row>
    <row r="7" spans="1:7" x14ac:dyDescent="0.3">
      <c r="A7" s="123" t="s">
        <v>54</v>
      </c>
      <c r="B7" s="122"/>
      <c r="C7" s="122" t="s">
        <v>218</v>
      </c>
      <c r="D7" s="122"/>
    </row>
    <row r="8" spans="1:7" x14ac:dyDescent="0.3">
      <c r="A8" s="123" t="s">
        <v>219</v>
      </c>
      <c r="B8" s="122"/>
      <c r="C8" s="122" t="s">
        <v>220</v>
      </c>
      <c r="D8" s="122"/>
    </row>
    <row r="9" spans="1:7" x14ac:dyDescent="0.3">
      <c r="A9" s="123" t="s">
        <v>221</v>
      </c>
      <c r="B9" s="122"/>
      <c r="C9" s="122" t="s">
        <v>222</v>
      </c>
      <c r="D9" s="122"/>
    </row>
    <row r="10" spans="1:7" x14ac:dyDescent="0.3">
      <c r="A10" s="123" t="s">
        <v>223</v>
      </c>
      <c r="B10" s="122"/>
      <c r="C10" s="122" t="s">
        <v>224</v>
      </c>
      <c r="D10" s="122"/>
    </row>
    <row r="11" spans="1:7" x14ac:dyDescent="0.3">
      <c r="A11" s="123" t="s">
        <v>206</v>
      </c>
      <c r="B11" s="122"/>
      <c r="C11" s="122" t="s">
        <v>225</v>
      </c>
      <c r="D11" s="122"/>
    </row>
    <row r="12" spans="1:7" x14ac:dyDescent="0.3">
      <c r="A12" s="123" t="s">
        <v>226</v>
      </c>
      <c r="B12" s="122"/>
      <c r="C12" s="122" t="s">
        <v>227</v>
      </c>
      <c r="D12" s="122"/>
    </row>
    <row r="13" spans="1:7" x14ac:dyDescent="0.3">
      <c r="A13" s="123" t="s">
        <v>204</v>
      </c>
      <c r="B13" s="122"/>
      <c r="C13" s="122" t="s">
        <v>228</v>
      </c>
      <c r="D13" s="122"/>
    </row>
    <row r="14" spans="1:7" x14ac:dyDescent="0.3">
      <c r="A14" s="123" t="s">
        <v>229</v>
      </c>
      <c r="B14" s="122"/>
      <c r="C14" s="122" t="s">
        <v>230</v>
      </c>
      <c r="D14" s="122"/>
    </row>
    <row r="15" spans="1:7" x14ac:dyDescent="0.3">
      <c r="A15" s="123" t="s">
        <v>203</v>
      </c>
      <c r="B15" s="122"/>
      <c r="C15" s="122" t="s">
        <v>231</v>
      </c>
      <c r="D15" s="122"/>
    </row>
    <row r="16" spans="1:7" x14ac:dyDescent="0.3">
      <c r="A16" s="123" t="s">
        <v>151</v>
      </c>
      <c r="B16" s="122"/>
      <c r="C16" s="122" t="s">
        <v>232</v>
      </c>
      <c r="D16" s="122"/>
    </row>
    <row r="17" spans="1:4" x14ac:dyDescent="0.3">
      <c r="A17" s="124" t="s">
        <v>233</v>
      </c>
      <c r="C17" s="122" t="s">
        <v>234</v>
      </c>
      <c r="D17" s="121"/>
    </row>
    <row r="18" spans="1:4" ht="22.8" x14ac:dyDescent="0.3">
      <c r="A18" s="123" t="s">
        <v>235</v>
      </c>
      <c r="B18" s="122"/>
      <c r="C18" s="122" t="s">
        <v>236</v>
      </c>
      <c r="D18" s="122"/>
    </row>
    <row r="19" spans="1:4" ht="34.200000000000003" x14ac:dyDescent="0.3">
      <c r="A19" s="123" t="s">
        <v>237</v>
      </c>
      <c r="B19" s="122"/>
      <c r="C19" s="122" t="s">
        <v>238</v>
      </c>
      <c r="D19" s="122"/>
    </row>
    <row r="20" spans="1:4" ht="22.8" x14ac:dyDescent="0.3">
      <c r="A20" s="123" t="s">
        <v>239</v>
      </c>
      <c r="B20" s="122"/>
      <c r="C20" s="122" t="s">
        <v>240</v>
      </c>
      <c r="D20" s="122"/>
    </row>
    <row r="21" spans="1:4" ht="34.200000000000003" x14ac:dyDescent="0.3">
      <c r="A21" s="123" t="s">
        <v>241</v>
      </c>
      <c r="B21" s="122"/>
      <c r="C21" s="122" t="s">
        <v>242</v>
      </c>
      <c r="D21" s="122"/>
    </row>
    <row r="22" spans="1:4" x14ac:dyDescent="0.3">
      <c r="A22" s="123" t="s">
        <v>152</v>
      </c>
      <c r="B22" s="122"/>
      <c r="C22" s="122" t="s">
        <v>243</v>
      </c>
      <c r="D22" s="122"/>
    </row>
    <row r="23" spans="1:4" x14ac:dyDescent="0.3">
      <c r="A23" s="123" t="s">
        <v>153</v>
      </c>
      <c r="B23" s="122"/>
      <c r="C23" s="122" t="s">
        <v>244</v>
      </c>
      <c r="D23" s="122"/>
    </row>
    <row r="24" spans="1:4" x14ac:dyDescent="0.3">
      <c r="A24" s="123" t="s">
        <v>245</v>
      </c>
      <c r="B24" s="122"/>
      <c r="C24" s="122" t="s">
        <v>246</v>
      </c>
      <c r="D24" s="122"/>
    </row>
    <row r="25" spans="1:4" x14ac:dyDescent="0.3">
      <c r="A25" s="123" t="s">
        <v>247</v>
      </c>
      <c r="B25" s="122"/>
      <c r="C25" s="122" t="s">
        <v>248</v>
      </c>
      <c r="D25" s="122"/>
    </row>
    <row r="26" spans="1:4" x14ac:dyDescent="0.3">
      <c r="A26" s="123" t="s">
        <v>249</v>
      </c>
      <c r="B26" s="122"/>
      <c r="C26" s="122" t="s">
        <v>250</v>
      </c>
      <c r="D26" s="122"/>
    </row>
    <row r="27" spans="1:4" x14ac:dyDescent="0.3">
      <c r="A27" s="123" t="s">
        <v>251</v>
      </c>
      <c r="B27" s="122"/>
      <c r="C27" s="122" t="s">
        <v>252</v>
      </c>
      <c r="D27" s="122"/>
    </row>
    <row r="28" spans="1:4" x14ac:dyDescent="0.3">
      <c r="A28" s="123" t="s">
        <v>253</v>
      </c>
      <c r="B28" s="122"/>
      <c r="C28" s="122" t="s">
        <v>254</v>
      </c>
      <c r="D28" s="122"/>
    </row>
    <row r="29" spans="1:4" x14ac:dyDescent="0.3">
      <c r="A29" s="123" t="s">
        <v>255</v>
      </c>
      <c r="B29" s="122"/>
      <c r="C29" s="122" t="s">
        <v>256</v>
      </c>
      <c r="D29" s="122"/>
    </row>
    <row r="30" spans="1:4" x14ac:dyDescent="0.3">
      <c r="A30" s="123" t="s">
        <v>257</v>
      </c>
      <c r="B30" s="122"/>
      <c r="C30" s="122" t="s">
        <v>258</v>
      </c>
      <c r="D30" s="122"/>
    </row>
    <row r="31" spans="1:4" x14ac:dyDescent="0.3">
      <c r="A31" s="123" t="s">
        <v>259</v>
      </c>
      <c r="B31" s="122"/>
      <c r="C31" s="122" t="s">
        <v>260</v>
      </c>
      <c r="D31" s="122"/>
    </row>
    <row r="32" spans="1:4" x14ac:dyDescent="0.3">
      <c r="A32" s="123" t="s">
        <v>261</v>
      </c>
      <c r="B32" s="122"/>
      <c r="C32" s="122" t="s">
        <v>262</v>
      </c>
      <c r="D32" s="122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="120" zoomScaleNormal="120" workbookViewId="0">
      <selection activeCell="F1" sqref="F1"/>
    </sheetView>
  </sheetViews>
  <sheetFormatPr defaultColWidth="8.6640625" defaultRowHeight="13.2" x14ac:dyDescent="0.25"/>
  <cols>
    <col min="1" max="1" width="8.6640625" style="152"/>
    <col min="2" max="2" width="17.109375" style="152" customWidth="1"/>
    <col min="3" max="3" width="20.6640625" style="152" customWidth="1"/>
    <col min="4" max="7" width="8.6640625" style="152"/>
    <col min="8" max="8" width="23.33203125" style="152" customWidth="1"/>
    <col min="9" max="9" width="17.6640625" style="152" customWidth="1"/>
    <col min="10" max="10" width="14.109375" style="152" customWidth="1"/>
    <col min="11" max="11" width="17.33203125" style="152" customWidth="1"/>
    <col min="12" max="13" width="14.109375" style="152" customWidth="1"/>
    <col min="14" max="14" width="10.6640625" style="152" customWidth="1"/>
    <col min="15" max="16384" width="8.6640625" style="152"/>
  </cols>
  <sheetData>
    <row r="1" spans="1:15" x14ac:dyDescent="0.25">
      <c r="A1" s="2" t="s">
        <v>49</v>
      </c>
      <c r="B1" s="10" t="s">
        <v>296</v>
      </c>
      <c r="C1" s="2"/>
      <c r="D1" s="2"/>
      <c r="E1" s="2"/>
      <c r="F1" s="148" t="s">
        <v>51</v>
      </c>
      <c r="G1" s="2"/>
      <c r="H1" s="149"/>
      <c r="I1" s="150"/>
      <c r="J1" s="151"/>
    </row>
    <row r="2" spans="1:15" x14ac:dyDescent="0.25">
      <c r="A2" s="2" t="s">
        <v>52</v>
      </c>
      <c r="B2" s="10" t="s">
        <v>297</v>
      </c>
      <c r="C2" s="2"/>
      <c r="D2" s="2"/>
      <c r="E2" s="2"/>
      <c r="F2" s="2"/>
      <c r="G2" s="2"/>
    </row>
    <row r="3" spans="1:15" x14ac:dyDescent="0.25">
      <c r="A3" s="3" t="s">
        <v>53</v>
      </c>
      <c r="B3" s="3" t="s">
        <v>54</v>
      </c>
      <c r="C3" s="3"/>
      <c r="D3" s="3"/>
      <c r="E3" s="153"/>
      <c r="F3" s="153"/>
      <c r="G3" s="153"/>
    </row>
    <row r="4" spans="1:15" x14ac:dyDescent="0.25">
      <c r="A4" s="3" t="s">
        <v>55</v>
      </c>
      <c r="B4" s="3" t="s">
        <v>56</v>
      </c>
      <c r="C4" s="3"/>
      <c r="D4" s="3"/>
      <c r="E4" s="153"/>
      <c r="F4" s="153"/>
      <c r="G4" s="153"/>
    </row>
    <row r="5" spans="1:15" ht="14.4" x14ac:dyDescent="0.3">
      <c r="A5" s="4" t="s">
        <v>57</v>
      </c>
      <c r="B5" s="154" t="s">
        <v>298</v>
      </c>
      <c r="C5" s="4"/>
      <c r="D5" s="4"/>
      <c r="E5" s="4"/>
      <c r="F5" s="4"/>
      <c r="G5" s="4"/>
      <c r="H5" s="155"/>
    </row>
    <row r="6" spans="1:15" ht="14.4" x14ac:dyDescent="0.3">
      <c r="A6" s="4" t="s">
        <v>58</v>
      </c>
      <c r="B6" s="118" t="s">
        <v>275</v>
      </c>
      <c r="C6" s="4"/>
      <c r="D6" s="4"/>
      <c r="E6" s="4"/>
      <c r="F6" s="4"/>
      <c r="G6" s="4"/>
      <c r="H6" s="155"/>
    </row>
    <row r="7" spans="1:15" ht="67.95" customHeight="1" x14ac:dyDescent="0.25">
      <c r="A7" s="574"/>
      <c r="B7" s="574"/>
      <c r="C7" s="574"/>
    </row>
    <row r="10" spans="1:15" x14ac:dyDescent="0.25">
      <c r="J10" s="575" t="s">
        <v>299</v>
      </c>
      <c r="K10" s="575"/>
      <c r="L10" s="575" t="s">
        <v>300</v>
      </c>
      <c r="M10" s="575"/>
      <c r="N10" s="575"/>
      <c r="O10" s="575"/>
    </row>
    <row r="11" spans="1:15" ht="14.4" customHeight="1" x14ac:dyDescent="0.25">
      <c r="J11" s="156" t="s">
        <v>136</v>
      </c>
      <c r="K11" s="156" t="s">
        <v>155</v>
      </c>
      <c r="L11" s="156" t="s">
        <v>155</v>
      </c>
      <c r="M11" s="156" t="s">
        <v>160</v>
      </c>
      <c r="N11" s="156" t="s">
        <v>163</v>
      </c>
      <c r="O11" s="156" t="s">
        <v>281</v>
      </c>
    </row>
    <row r="12" spans="1:15" x14ac:dyDescent="0.25">
      <c r="J12" s="575" t="s">
        <v>301</v>
      </c>
      <c r="K12" s="575"/>
      <c r="L12" s="575" t="s">
        <v>302</v>
      </c>
      <c r="M12" s="575"/>
      <c r="N12" s="575"/>
      <c r="O12" s="575"/>
    </row>
    <row r="13" spans="1:15" x14ac:dyDescent="0.25">
      <c r="H13" s="157"/>
      <c r="I13" s="157"/>
      <c r="J13" s="158" t="s">
        <v>303</v>
      </c>
      <c r="K13" s="158" t="s">
        <v>304</v>
      </c>
      <c r="L13" s="158" t="s">
        <v>304</v>
      </c>
      <c r="M13" s="158" t="s">
        <v>305</v>
      </c>
      <c r="N13" s="158" t="s">
        <v>306</v>
      </c>
      <c r="O13" s="158" t="s">
        <v>307</v>
      </c>
    </row>
    <row r="14" spans="1:15" x14ac:dyDescent="0.25">
      <c r="H14" s="157" t="s">
        <v>308</v>
      </c>
      <c r="I14" s="157" t="s">
        <v>309</v>
      </c>
      <c r="J14" s="87">
        <v>20.61</v>
      </c>
      <c r="K14" s="87">
        <v>24.12</v>
      </c>
      <c r="L14" s="87">
        <v>23.35</v>
      </c>
      <c r="M14" s="87">
        <v>24.54</v>
      </c>
      <c r="N14" s="87">
        <v>25.32</v>
      </c>
      <c r="O14" s="87">
        <v>25.38</v>
      </c>
    </row>
    <row r="15" spans="1:15" x14ac:dyDescent="0.25">
      <c r="H15" s="157" t="s">
        <v>310</v>
      </c>
      <c r="I15" s="157" t="s">
        <v>311</v>
      </c>
      <c r="J15" s="89">
        <v>13</v>
      </c>
      <c r="K15" s="89">
        <v>12</v>
      </c>
      <c r="L15" s="89">
        <v>12</v>
      </c>
      <c r="M15" s="89">
        <v>12</v>
      </c>
      <c r="N15" s="89">
        <v>12</v>
      </c>
      <c r="O15" s="89">
        <v>11</v>
      </c>
    </row>
    <row r="16" spans="1:15" x14ac:dyDescent="0.25">
      <c r="J16" s="89"/>
      <c r="K16" s="159"/>
      <c r="L16" s="160"/>
      <c r="M16" s="161"/>
      <c r="N16" s="161"/>
    </row>
    <row r="17" spans="8:14" x14ac:dyDescent="0.25">
      <c r="J17" s="162"/>
      <c r="K17" s="163"/>
      <c r="L17" s="164"/>
      <c r="M17" s="165"/>
    </row>
    <row r="18" spans="8:14" x14ac:dyDescent="0.25">
      <c r="J18" s="164"/>
      <c r="K18" s="164"/>
    </row>
    <row r="19" spans="8:14" x14ac:dyDescent="0.25">
      <c r="J19" s="162"/>
      <c r="K19" s="164"/>
    </row>
    <row r="20" spans="8:14" x14ac:dyDescent="0.25">
      <c r="J20" s="166"/>
      <c r="K20" s="166"/>
      <c r="L20" s="166"/>
      <c r="M20" s="166"/>
    </row>
    <row r="21" spans="8:14" x14ac:dyDescent="0.25">
      <c r="J21" s="166"/>
      <c r="K21" s="166"/>
      <c r="L21" s="166"/>
      <c r="M21" s="166"/>
      <c r="N21" s="166"/>
    </row>
    <row r="22" spans="8:14" x14ac:dyDescent="0.25">
      <c r="H22" s="157"/>
    </row>
    <row r="23" spans="8:14" x14ac:dyDescent="0.25">
      <c r="H23" s="157"/>
    </row>
    <row r="25" spans="8:14" x14ac:dyDescent="0.25">
      <c r="J25" s="167"/>
      <c r="K25" s="167"/>
    </row>
    <row r="26" spans="8:14" x14ac:dyDescent="0.25">
      <c r="K26" s="167"/>
    </row>
  </sheetData>
  <mergeCells count="5">
    <mergeCell ref="A7:C7"/>
    <mergeCell ref="J10:K10"/>
    <mergeCell ref="L10:O10"/>
    <mergeCell ref="J12:K12"/>
    <mergeCell ref="L12:O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="120" zoomScaleNormal="120" workbookViewId="0">
      <selection activeCell="F1" sqref="F1"/>
    </sheetView>
  </sheetViews>
  <sheetFormatPr defaultColWidth="8.6640625" defaultRowHeight="13.2" x14ac:dyDescent="0.25"/>
  <cols>
    <col min="1" max="1" width="8.6640625" style="152"/>
    <col min="2" max="2" width="17.109375" style="152" customWidth="1"/>
    <col min="3" max="3" width="20.6640625" style="152" customWidth="1"/>
    <col min="4" max="7" width="8.6640625" style="152"/>
    <col min="8" max="8" width="23.33203125" style="152" customWidth="1"/>
    <col min="9" max="9" width="17.6640625" style="152" customWidth="1"/>
    <col min="10" max="10" width="14.109375" style="152" customWidth="1"/>
    <col min="11" max="11" width="17.33203125" style="152" customWidth="1"/>
    <col min="12" max="12" width="14.109375" style="152" customWidth="1"/>
    <col min="13" max="13" width="14.33203125" style="152" customWidth="1"/>
    <col min="14" max="14" width="11.5546875" style="152" customWidth="1"/>
    <col min="15" max="16384" width="8.6640625" style="152"/>
  </cols>
  <sheetData>
    <row r="1" spans="1:17" x14ac:dyDescent="0.25">
      <c r="A1" s="2" t="s">
        <v>49</v>
      </c>
      <c r="B1" s="10" t="s">
        <v>312</v>
      </c>
      <c r="C1" s="2"/>
      <c r="D1" s="2"/>
      <c r="E1" s="2"/>
      <c r="F1" s="148" t="s">
        <v>51</v>
      </c>
      <c r="G1" s="2"/>
      <c r="H1" s="149"/>
      <c r="I1" s="150"/>
      <c r="J1" s="151"/>
    </row>
    <row r="2" spans="1:17" x14ac:dyDescent="0.25">
      <c r="A2" s="2" t="s">
        <v>52</v>
      </c>
      <c r="B2" s="10" t="s">
        <v>313</v>
      </c>
      <c r="C2" s="2"/>
      <c r="D2" s="2"/>
      <c r="E2" s="2"/>
      <c r="F2" s="2"/>
      <c r="G2" s="2"/>
    </row>
    <row r="3" spans="1:17" x14ac:dyDescent="0.25">
      <c r="A3" s="3" t="s">
        <v>53</v>
      </c>
      <c r="B3" s="3" t="s">
        <v>54</v>
      </c>
      <c r="C3" s="3"/>
      <c r="D3" s="3"/>
      <c r="E3" s="153"/>
      <c r="F3" s="153"/>
      <c r="G3" s="153"/>
    </row>
    <row r="4" spans="1:17" x14ac:dyDescent="0.25">
      <c r="A4" s="3" t="s">
        <v>55</v>
      </c>
      <c r="B4" s="3" t="s">
        <v>56</v>
      </c>
      <c r="C4" s="3"/>
      <c r="D4" s="3"/>
      <c r="E4" s="153"/>
      <c r="F4" s="153"/>
      <c r="G4" s="153"/>
    </row>
    <row r="5" spans="1:17" ht="14.4" x14ac:dyDescent="0.3">
      <c r="A5" s="4" t="s">
        <v>57</v>
      </c>
      <c r="B5" s="154" t="s">
        <v>298</v>
      </c>
      <c r="C5" s="4"/>
      <c r="D5" s="4"/>
      <c r="E5" s="4"/>
      <c r="F5" s="4"/>
      <c r="G5" s="4"/>
      <c r="H5" s="155"/>
    </row>
    <row r="6" spans="1:17" ht="14.4" x14ac:dyDescent="0.3">
      <c r="A6" s="4" t="s">
        <v>58</v>
      </c>
      <c r="B6" s="118" t="s">
        <v>275</v>
      </c>
      <c r="C6" s="4"/>
      <c r="D6" s="4"/>
      <c r="E6" s="4"/>
      <c r="F6" s="4"/>
      <c r="G6" s="4"/>
      <c r="H6" s="155"/>
    </row>
    <row r="7" spans="1:17" ht="67.95" customHeight="1" x14ac:dyDescent="0.25">
      <c r="A7" s="574"/>
      <c r="B7" s="574"/>
      <c r="C7" s="574"/>
    </row>
    <row r="10" spans="1:17" x14ac:dyDescent="0.25">
      <c r="J10" s="575" t="s">
        <v>299</v>
      </c>
      <c r="K10" s="575"/>
      <c r="L10" s="575" t="s">
        <v>300</v>
      </c>
      <c r="M10" s="575"/>
      <c r="N10" s="575"/>
      <c r="O10" s="575"/>
    </row>
    <row r="11" spans="1:17" ht="14.4" customHeight="1" x14ac:dyDescent="0.25">
      <c r="J11" s="156" t="s">
        <v>136</v>
      </c>
      <c r="K11" s="156" t="s">
        <v>155</v>
      </c>
      <c r="L11" s="156" t="s">
        <v>155</v>
      </c>
      <c r="M11" s="156" t="s">
        <v>160</v>
      </c>
      <c r="N11" s="156" t="s">
        <v>163</v>
      </c>
      <c r="O11" s="156" t="s">
        <v>281</v>
      </c>
    </row>
    <row r="12" spans="1:17" x14ac:dyDescent="0.25">
      <c r="J12" s="575" t="s">
        <v>301</v>
      </c>
      <c r="K12" s="575"/>
      <c r="L12" s="575" t="s">
        <v>302</v>
      </c>
      <c r="M12" s="575"/>
      <c r="N12" s="575"/>
      <c r="O12" s="575"/>
    </row>
    <row r="13" spans="1:17" x14ac:dyDescent="0.25">
      <c r="H13" s="157"/>
      <c r="I13" s="157"/>
      <c r="J13" s="158" t="s">
        <v>303</v>
      </c>
      <c r="K13" s="158" t="s">
        <v>304</v>
      </c>
      <c r="L13" s="158" t="s">
        <v>304</v>
      </c>
      <c r="M13" s="158" t="s">
        <v>305</v>
      </c>
      <c r="N13" s="158" t="s">
        <v>306</v>
      </c>
      <c r="O13" s="158" t="s">
        <v>307</v>
      </c>
    </row>
    <row r="14" spans="1:17" x14ac:dyDescent="0.25">
      <c r="H14" s="157" t="s">
        <v>308</v>
      </c>
      <c r="I14" s="157" t="s">
        <v>309</v>
      </c>
      <c r="J14" s="87">
        <v>49.69</v>
      </c>
      <c r="K14" s="87">
        <v>49.63</v>
      </c>
      <c r="L14" s="87">
        <v>41.65</v>
      </c>
      <c r="M14" s="87">
        <v>42.74</v>
      </c>
      <c r="N14" s="87">
        <v>42.2</v>
      </c>
      <c r="O14" s="87">
        <v>44.62</v>
      </c>
      <c r="Q14" s="168"/>
    </row>
    <row r="15" spans="1:17" x14ac:dyDescent="0.25">
      <c r="H15" s="157" t="s">
        <v>314</v>
      </c>
      <c r="I15" s="157" t="s">
        <v>315</v>
      </c>
      <c r="K15" s="87">
        <v>0.53029999999999999</v>
      </c>
    </row>
    <row r="16" spans="1:17" x14ac:dyDescent="0.25">
      <c r="H16" s="157" t="s">
        <v>310</v>
      </c>
      <c r="I16" s="157" t="s">
        <v>311</v>
      </c>
      <c r="J16" s="89">
        <v>115</v>
      </c>
      <c r="K16" s="89">
        <v>99</v>
      </c>
      <c r="L16" s="89">
        <v>99</v>
      </c>
      <c r="M16" s="89">
        <v>86</v>
      </c>
      <c r="N16" s="89">
        <v>78</v>
      </c>
      <c r="O16" s="89">
        <v>64</v>
      </c>
    </row>
    <row r="17" spans="8:14" x14ac:dyDescent="0.25">
      <c r="J17" s="89"/>
      <c r="K17" s="159"/>
      <c r="L17" s="159"/>
      <c r="M17" s="161"/>
      <c r="N17" s="161"/>
    </row>
    <row r="18" spans="8:14" x14ac:dyDescent="0.25">
      <c r="J18" s="162"/>
      <c r="K18" s="163"/>
      <c r="L18" s="164"/>
      <c r="M18" s="165"/>
    </row>
    <row r="19" spans="8:14" x14ac:dyDescent="0.25">
      <c r="J19" s="164"/>
      <c r="K19" s="164"/>
    </row>
    <row r="20" spans="8:14" x14ac:dyDescent="0.25">
      <c r="J20" s="162"/>
      <c r="K20" s="164"/>
      <c r="M20" s="169"/>
      <c r="N20" s="169"/>
    </row>
    <row r="21" spans="8:14" x14ac:dyDescent="0.25">
      <c r="J21" s="166"/>
      <c r="K21" s="166"/>
      <c r="L21" s="166"/>
      <c r="M21" s="166"/>
    </row>
    <row r="22" spans="8:14" x14ac:dyDescent="0.25">
      <c r="J22" s="166"/>
      <c r="K22" s="166"/>
      <c r="L22" s="166"/>
      <c r="M22" s="166"/>
      <c r="N22" s="166"/>
    </row>
    <row r="23" spans="8:14" x14ac:dyDescent="0.25">
      <c r="H23" s="157"/>
    </row>
    <row r="24" spans="8:14" x14ac:dyDescent="0.25">
      <c r="H24" s="157"/>
    </row>
    <row r="26" spans="8:14" x14ac:dyDescent="0.25">
      <c r="J26" s="167"/>
      <c r="K26" s="167"/>
    </row>
    <row r="27" spans="8:14" x14ac:dyDescent="0.25">
      <c r="K27" s="167"/>
    </row>
  </sheetData>
  <mergeCells count="5">
    <mergeCell ref="A7:C7"/>
    <mergeCell ref="J10:K10"/>
    <mergeCell ref="L10:O10"/>
    <mergeCell ref="J12:K12"/>
    <mergeCell ref="L12:O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="120" zoomScaleNormal="120" workbookViewId="0">
      <selection activeCell="G1" sqref="G1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173" customWidth="1"/>
    <col min="11" max="12" width="9.88671875" style="173" customWidth="1"/>
    <col min="13" max="13" width="14.33203125" style="173" customWidth="1"/>
    <col min="14" max="14" width="9.88671875" style="173" customWidth="1"/>
    <col min="15" max="15" width="9.88671875" customWidth="1"/>
  </cols>
  <sheetData>
    <row r="1" spans="1:16" x14ac:dyDescent="0.3">
      <c r="A1" s="2" t="s">
        <v>49</v>
      </c>
      <c r="B1" s="170" t="s">
        <v>316</v>
      </c>
      <c r="C1" s="171"/>
      <c r="D1" s="171"/>
      <c r="E1" s="171"/>
      <c r="F1" s="171"/>
      <c r="G1" s="148" t="s">
        <v>51</v>
      </c>
      <c r="H1" s="171"/>
      <c r="J1" s="172"/>
    </row>
    <row r="2" spans="1:16" x14ac:dyDescent="0.3">
      <c r="A2" s="2" t="s">
        <v>52</v>
      </c>
      <c r="B2" s="117" t="s">
        <v>317</v>
      </c>
      <c r="C2" s="171"/>
      <c r="D2" s="171"/>
      <c r="E2" s="171"/>
      <c r="F2" s="171"/>
      <c r="H2" s="171"/>
    </row>
    <row r="3" spans="1:16" x14ac:dyDescent="0.3">
      <c r="A3" s="3" t="s">
        <v>53</v>
      </c>
      <c r="B3" s="3" t="s">
        <v>54</v>
      </c>
      <c r="C3" s="171"/>
      <c r="D3" s="171"/>
      <c r="E3" s="171"/>
      <c r="F3" s="171"/>
      <c r="H3" s="171"/>
    </row>
    <row r="4" spans="1:16" x14ac:dyDescent="0.3">
      <c r="A4" s="3" t="s">
        <v>55</v>
      </c>
      <c r="B4" s="3" t="s">
        <v>56</v>
      </c>
      <c r="C4" s="171"/>
      <c r="D4" s="171"/>
      <c r="E4" s="171"/>
      <c r="F4" s="171"/>
      <c r="H4" s="171"/>
    </row>
    <row r="5" spans="1:16" x14ac:dyDescent="0.3">
      <c r="A5" s="4" t="s">
        <v>57</v>
      </c>
      <c r="B5" s="154" t="s">
        <v>318</v>
      </c>
      <c r="C5" s="171"/>
      <c r="D5" s="171"/>
      <c r="E5" s="171"/>
      <c r="F5" s="171"/>
      <c r="H5" s="174"/>
      <c r="I5" s="8"/>
      <c r="J5" s="12" t="s">
        <v>308</v>
      </c>
      <c r="K5" s="12"/>
      <c r="L5" s="12"/>
      <c r="M5" s="175" t="s">
        <v>319</v>
      </c>
      <c r="N5" s="12"/>
      <c r="O5" s="8"/>
      <c r="P5" s="8"/>
    </row>
    <row r="6" spans="1:16" x14ac:dyDescent="0.3">
      <c r="A6" s="4" t="s">
        <v>58</v>
      </c>
      <c r="B6" s="176" t="s">
        <v>320</v>
      </c>
      <c r="C6" s="171"/>
      <c r="D6" s="171"/>
      <c r="E6" s="171"/>
      <c r="F6" s="171"/>
      <c r="H6" s="174"/>
      <c r="I6" s="8"/>
      <c r="J6" s="177" t="s">
        <v>305</v>
      </c>
      <c r="K6" s="177" t="s">
        <v>306</v>
      </c>
      <c r="L6" s="177" t="s">
        <v>307</v>
      </c>
      <c r="M6" s="177" t="s">
        <v>305</v>
      </c>
      <c r="N6" s="177" t="s">
        <v>306</v>
      </c>
      <c r="O6" s="177" t="s">
        <v>307</v>
      </c>
      <c r="P6" s="8"/>
    </row>
    <row r="7" spans="1:16" x14ac:dyDescent="0.3">
      <c r="A7" s="178"/>
      <c r="B7" s="178"/>
      <c r="C7" s="178"/>
      <c r="D7" s="178"/>
      <c r="E7" s="178"/>
      <c r="F7" s="178"/>
      <c r="H7" s="179"/>
      <c r="I7" s="8"/>
      <c r="J7" s="180" t="s">
        <v>309</v>
      </c>
      <c r="K7" s="12"/>
      <c r="L7" s="12"/>
      <c r="M7" s="180" t="s">
        <v>321</v>
      </c>
      <c r="N7" s="12"/>
      <c r="O7" s="8"/>
      <c r="P7" s="8"/>
    </row>
    <row r="8" spans="1:16" x14ac:dyDescent="0.3">
      <c r="A8" s="178"/>
      <c r="B8" s="178"/>
      <c r="C8" s="178"/>
      <c r="D8" s="178"/>
      <c r="E8" s="178"/>
      <c r="F8" s="178"/>
      <c r="H8" s="179"/>
      <c r="I8" s="8"/>
      <c r="J8" s="177" t="s">
        <v>305</v>
      </c>
      <c r="K8" s="177" t="s">
        <v>306</v>
      </c>
      <c r="L8" s="177" t="s">
        <v>307</v>
      </c>
      <c r="M8" s="177" t="s">
        <v>305</v>
      </c>
      <c r="N8" s="177" t="s">
        <v>306</v>
      </c>
      <c r="O8" s="177" t="s">
        <v>307</v>
      </c>
      <c r="P8" s="8"/>
    </row>
    <row r="9" spans="1:16" x14ac:dyDescent="0.3">
      <c r="A9" s="178"/>
      <c r="B9" s="178"/>
      <c r="C9" s="178"/>
      <c r="D9" s="178"/>
      <c r="E9" s="178"/>
      <c r="F9" s="178"/>
      <c r="H9" s="181" t="s">
        <v>99</v>
      </c>
      <c r="I9" s="181" t="s">
        <v>98</v>
      </c>
      <c r="J9" s="52">
        <v>1.7299999999999999E-2</v>
      </c>
      <c r="K9" s="52">
        <v>1.44E-2</v>
      </c>
      <c r="L9" s="52">
        <v>3.0300000000000001E-2</v>
      </c>
      <c r="M9" s="52"/>
      <c r="N9" s="52"/>
      <c r="O9" s="52"/>
      <c r="P9" s="8"/>
    </row>
    <row r="10" spans="1:16" x14ac:dyDescent="0.3">
      <c r="A10" s="178"/>
      <c r="B10" s="178"/>
      <c r="C10" s="178"/>
      <c r="D10" s="178"/>
      <c r="E10" s="178"/>
      <c r="F10" s="178"/>
      <c r="H10" s="181" t="s">
        <v>322</v>
      </c>
      <c r="I10" s="181" t="s">
        <v>323</v>
      </c>
      <c r="J10" s="52">
        <v>2.64E-2</v>
      </c>
      <c r="K10" s="52">
        <v>2.5600000000000001E-2</v>
      </c>
      <c r="L10" s="52">
        <v>2.6200000000000001E-2</v>
      </c>
      <c r="M10" s="52"/>
      <c r="N10" s="52"/>
      <c r="O10" s="52"/>
      <c r="P10" s="8"/>
    </row>
    <row r="11" spans="1:16" x14ac:dyDescent="0.3">
      <c r="A11" s="178"/>
      <c r="B11" s="178"/>
      <c r="C11" s="178"/>
      <c r="D11" s="178"/>
      <c r="E11" s="178"/>
      <c r="F11" s="178"/>
      <c r="H11" s="181" t="s">
        <v>324</v>
      </c>
      <c r="I11" s="181" t="s">
        <v>325</v>
      </c>
      <c r="J11" s="52">
        <v>0.49130000000000001</v>
      </c>
      <c r="K11" s="52">
        <v>0.47560000000000002</v>
      </c>
      <c r="L11" s="52">
        <v>0.45140000000000002</v>
      </c>
      <c r="M11" s="52"/>
      <c r="N11" s="52"/>
      <c r="O11" s="52"/>
      <c r="P11" s="52"/>
    </row>
    <row r="12" spans="1:16" x14ac:dyDescent="0.3">
      <c r="A12" s="178"/>
      <c r="B12" s="178"/>
      <c r="C12" s="178"/>
      <c r="D12" s="178"/>
      <c r="E12" s="178"/>
      <c r="F12" s="178"/>
      <c r="H12" s="181" t="s">
        <v>326</v>
      </c>
      <c r="I12" s="181" t="s">
        <v>327</v>
      </c>
      <c r="J12" s="52">
        <v>2.3E-3</v>
      </c>
      <c r="K12" s="52">
        <v>8.0000000000000004E-4</v>
      </c>
      <c r="L12" s="52">
        <v>-7.7999999999999996E-3</v>
      </c>
      <c r="M12" s="52"/>
      <c r="N12" s="52"/>
      <c r="O12" s="52"/>
      <c r="P12" s="52"/>
    </row>
    <row r="13" spans="1:16" x14ac:dyDescent="0.3">
      <c r="A13" s="178"/>
      <c r="B13" s="178"/>
      <c r="C13" s="178"/>
      <c r="D13" s="178"/>
      <c r="E13" s="178"/>
      <c r="F13" s="178"/>
      <c r="H13" s="181" t="s">
        <v>31</v>
      </c>
      <c r="I13" s="181" t="s">
        <v>8</v>
      </c>
      <c r="J13" s="52">
        <v>1.61E-2</v>
      </c>
      <c r="K13" s="52">
        <v>1.7600000000000001E-2</v>
      </c>
      <c r="L13" s="52">
        <v>1.32E-2</v>
      </c>
      <c r="M13" s="52"/>
      <c r="N13" s="52"/>
      <c r="O13" s="52"/>
      <c r="P13" s="52"/>
    </row>
    <row r="14" spans="1:16" x14ac:dyDescent="0.3">
      <c r="A14" s="178"/>
      <c r="B14" s="178"/>
      <c r="C14" s="178"/>
      <c r="D14" s="178"/>
      <c r="E14" s="178"/>
      <c r="F14" s="178"/>
      <c r="H14" s="181" t="s">
        <v>328</v>
      </c>
      <c r="I14" s="181" t="s">
        <v>329</v>
      </c>
      <c r="J14" s="52">
        <v>0</v>
      </c>
      <c r="K14" s="52">
        <v>0</v>
      </c>
      <c r="L14" s="52">
        <v>0</v>
      </c>
      <c r="M14" s="52"/>
      <c r="N14" s="52"/>
      <c r="O14" s="52"/>
      <c r="P14" s="52"/>
    </row>
    <row r="15" spans="1:16" x14ac:dyDescent="0.3">
      <c r="A15" s="178"/>
      <c r="B15" s="178"/>
      <c r="C15" s="178"/>
      <c r="D15" s="178"/>
      <c r="E15" s="178"/>
      <c r="F15" s="178"/>
      <c r="H15" s="181" t="s">
        <v>330</v>
      </c>
      <c r="I15" s="181" t="s">
        <v>331</v>
      </c>
      <c r="J15" s="52">
        <v>6.3200000000000006E-2</v>
      </c>
      <c r="K15" s="52">
        <v>6.6500000000000004E-2</v>
      </c>
      <c r="L15" s="52">
        <v>5.0500000000000003E-2</v>
      </c>
      <c r="M15" s="52"/>
      <c r="N15" s="52"/>
      <c r="O15" s="52"/>
      <c r="P15" s="52"/>
    </row>
    <row r="16" spans="1:16" x14ac:dyDescent="0.3">
      <c r="A16" s="178"/>
      <c r="B16" s="178"/>
      <c r="C16" s="178"/>
      <c r="D16" s="178"/>
      <c r="E16" s="178"/>
      <c r="F16" s="178"/>
      <c r="H16" s="181" t="s">
        <v>332</v>
      </c>
      <c r="I16" s="181" t="s">
        <v>333</v>
      </c>
      <c r="J16" s="52">
        <v>0.38329999999999997</v>
      </c>
      <c r="K16" s="52">
        <v>0.39950000000000002</v>
      </c>
      <c r="L16" s="52">
        <v>0.43630000000000002</v>
      </c>
      <c r="M16" s="52"/>
      <c r="N16" s="52"/>
      <c r="O16" s="52"/>
      <c r="P16" s="52"/>
    </row>
    <row r="17" spans="1:16" x14ac:dyDescent="0.3">
      <c r="A17" s="178"/>
      <c r="B17" s="178"/>
      <c r="C17" s="178"/>
      <c r="D17" s="178"/>
      <c r="E17" s="178"/>
      <c r="F17" s="178"/>
      <c r="H17" s="182" t="s">
        <v>334</v>
      </c>
      <c r="I17" s="181" t="s">
        <v>335</v>
      </c>
      <c r="J17" s="52"/>
      <c r="K17" s="52"/>
      <c r="L17" s="52"/>
      <c r="M17" s="52">
        <v>0.15670000000000001</v>
      </c>
      <c r="N17" s="52">
        <v>0.1285</v>
      </c>
      <c r="O17" s="52">
        <v>0.17319999999999999</v>
      </c>
      <c r="P17" s="52"/>
    </row>
    <row r="18" spans="1:16" x14ac:dyDescent="0.3">
      <c r="A18" s="178"/>
      <c r="B18" s="178"/>
      <c r="C18" s="178"/>
      <c r="D18" s="178"/>
      <c r="E18" s="178"/>
      <c r="F18" s="178"/>
      <c r="H18" s="181" t="s">
        <v>46</v>
      </c>
      <c r="I18" s="181" t="s">
        <v>101</v>
      </c>
      <c r="J18" s="52"/>
      <c r="K18" s="52"/>
      <c r="L18" s="52"/>
      <c r="M18" s="52">
        <v>0.30409999999999998</v>
      </c>
      <c r="N18" s="52">
        <v>0.3165</v>
      </c>
      <c r="O18" s="52">
        <v>0.31130000000000002</v>
      </c>
      <c r="P18" s="52"/>
    </row>
    <row r="19" spans="1:16" x14ac:dyDescent="0.3">
      <c r="A19" s="178"/>
      <c r="B19" s="178"/>
      <c r="C19" s="178"/>
      <c r="D19" s="178"/>
      <c r="E19" s="178"/>
      <c r="F19" s="178"/>
      <c r="H19" s="181" t="s">
        <v>99</v>
      </c>
      <c r="I19" s="181" t="s">
        <v>98</v>
      </c>
      <c r="J19" s="52"/>
      <c r="K19" s="52"/>
      <c r="L19" s="52"/>
      <c r="M19" s="52">
        <v>5.0099999999999999E-2</v>
      </c>
      <c r="N19" s="52">
        <v>4.2200000000000001E-2</v>
      </c>
      <c r="O19" s="52">
        <v>4.5900000000000003E-2</v>
      </c>
      <c r="P19" s="52"/>
    </row>
    <row r="20" spans="1:16" x14ac:dyDescent="0.3">
      <c r="A20" s="178"/>
      <c r="B20" s="178"/>
      <c r="C20" s="178"/>
      <c r="D20" s="178"/>
      <c r="E20" s="178"/>
      <c r="F20" s="178"/>
      <c r="G20" s="178"/>
      <c r="H20" s="181" t="s">
        <v>336</v>
      </c>
      <c r="I20" s="181" t="s">
        <v>337</v>
      </c>
      <c r="J20" s="52"/>
      <c r="K20" s="52"/>
      <c r="L20" s="52"/>
      <c r="M20" s="52">
        <v>0.48909999999999998</v>
      </c>
      <c r="N20" s="52">
        <v>0.51280000000000003</v>
      </c>
      <c r="O20" s="52">
        <v>0.46960000000000002</v>
      </c>
      <c r="P20" s="52"/>
    </row>
    <row r="21" spans="1:16" x14ac:dyDescent="0.3">
      <c r="A21" s="178"/>
      <c r="B21" s="178"/>
      <c r="C21" s="178"/>
      <c r="D21" s="178"/>
      <c r="E21" s="178"/>
      <c r="F21" s="178"/>
      <c r="G21" s="178"/>
      <c r="H21" s="179"/>
      <c r="I21" s="181"/>
      <c r="J21" s="94"/>
      <c r="K21" s="183"/>
      <c r="L21" s="183"/>
      <c r="M21" s="183"/>
      <c r="N21" s="184"/>
      <c r="O21" s="52"/>
      <c r="P21" s="52"/>
    </row>
    <row r="22" spans="1:16" x14ac:dyDescent="0.3">
      <c r="A22" s="178"/>
      <c r="B22" s="178"/>
      <c r="C22" s="178"/>
      <c r="D22" s="178"/>
      <c r="E22" s="178"/>
      <c r="F22" s="178"/>
      <c r="G22" s="178"/>
      <c r="H22" s="179"/>
      <c r="I22" s="8"/>
      <c r="J22" s="12"/>
      <c r="K22" s="183"/>
      <c r="L22" s="183"/>
      <c r="M22" s="183"/>
      <c r="N22" s="184"/>
      <c r="O22" s="52"/>
      <c r="P22" s="52"/>
    </row>
    <row r="23" spans="1:16" x14ac:dyDescent="0.3">
      <c r="A23" s="178"/>
      <c r="B23" s="178"/>
      <c r="C23" s="178"/>
      <c r="D23" s="178"/>
      <c r="E23" s="178"/>
      <c r="F23" s="178"/>
      <c r="G23" s="178"/>
      <c r="H23" s="178"/>
      <c r="J23" s="185"/>
      <c r="K23" s="186"/>
      <c r="L23" s="186"/>
      <c r="M23" s="186"/>
    </row>
    <row r="24" spans="1:16" x14ac:dyDescent="0.3">
      <c r="A24" s="178"/>
      <c r="B24" s="178"/>
      <c r="C24" s="178"/>
      <c r="D24" s="178"/>
      <c r="E24" s="178"/>
      <c r="F24" s="178"/>
      <c r="G24" s="178"/>
      <c r="H24" s="178"/>
    </row>
    <row r="25" spans="1:16" x14ac:dyDescent="0.3">
      <c r="A25" s="178"/>
      <c r="B25" s="178"/>
      <c r="C25" s="178"/>
      <c r="D25" s="178"/>
      <c r="E25" s="178"/>
      <c r="F25" s="178"/>
      <c r="G25" s="178"/>
      <c r="H25" s="178"/>
    </row>
    <row r="26" spans="1:16" x14ac:dyDescent="0.3">
      <c r="A26" s="178"/>
      <c r="B26" s="178"/>
      <c r="C26" s="178"/>
      <c r="D26" s="178"/>
      <c r="E26" s="178"/>
      <c r="F26" s="178"/>
      <c r="J26"/>
      <c r="K26"/>
      <c r="L26"/>
      <c r="M26"/>
      <c r="N26"/>
    </row>
    <row r="27" spans="1:16" x14ac:dyDescent="0.3">
      <c r="A27" s="178"/>
      <c r="B27" s="178"/>
      <c r="C27" s="178"/>
      <c r="D27" s="178"/>
      <c r="E27" s="178"/>
      <c r="F27" s="178"/>
      <c r="J27"/>
      <c r="K27"/>
      <c r="L27"/>
      <c r="M27"/>
      <c r="N27"/>
    </row>
    <row r="28" spans="1:16" x14ac:dyDescent="0.3">
      <c r="A28" s="178"/>
      <c r="B28" s="178"/>
      <c r="C28" s="178"/>
      <c r="D28" s="178"/>
      <c r="E28" s="178"/>
      <c r="F28" s="178"/>
      <c r="J28"/>
      <c r="K28"/>
      <c r="L28"/>
      <c r="M28"/>
      <c r="N28"/>
    </row>
    <row r="29" spans="1:16" x14ac:dyDescent="0.3">
      <c r="A29" s="178"/>
      <c r="B29" s="178"/>
      <c r="C29" s="178"/>
      <c r="D29" s="178"/>
      <c r="E29" s="178"/>
      <c r="F29" s="178"/>
      <c r="J29"/>
      <c r="K29"/>
      <c r="L29"/>
      <c r="M29"/>
      <c r="N29"/>
    </row>
    <row r="30" spans="1:16" x14ac:dyDescent="0.3">
      <c r="A30" s="178"/>
      <c r="B30" s="178"/>
      <c r="C30" s="178"/>
      <c r="D30" s="178"/>
      <c r="E30" s="178"/>
      <c r="F30" s="178"/>
      <c r="J30"/>
      <c r="K30"/>
      <c r="L30"/>
      <c r="M30"/>
      <c r="N30"/>
    </row>
    <row r="31" spans="1:16" x14ac:dyDescent="0.3">
      <c r="A31" s="178"/>
      <c r="B31" s="178"/>
      <c r="C31" s="178"/>
      <c r="D31" s="178"/>
      <c r="E31" s="178"/>
      <c r="F31" s="178"/>
      <c r="J31"/>
      <c r="K31"/>
      <c r="L31"/>
      <c r="M31"/>
      <c r="N31"/>
    </row>
    <row r="32" spans="1:16" x14ac:dyDescent="0.3">
      <c r="A32" s="178"/>
      <c r="B32" s="178"/>
      <c r="C32" s="178"/>
      <c r="D32" s="178"/>
      <c r="E32" s="178"/>
      <c r="F32" s="178"/>
      <c r="J32"/>
      <c r="K32"/>
      <c r="L32"/>
      <c r="M32"/>
      <c r="N32"/>
    </row>
    <row r="33" spans="1:14" x14ac:dyDescent="0.3">
      <c r="A33" s="178"/>
      <c r="B33" s="178"/>
      <c r="C33" s="178"/>
      <c r="D33" s="178"/>
      <c r="E33" s="178"/>
      <c r="F33" s="178"/>
      <c r="J33"/>
      <c r="K33"/>
      <c r="L33"/>
      <c r="M33"/>
      <c r="N33"/>
    </row>
    <row r="34" spans="1:14" x14ac:dyDescent="0.3">
      <c r="J34"/>
      <c r="K34"/>
      <c r="L34"/>
      <c r="M34"/>
      <c r="N34"/>
    </row>
    <row r="35" spans="1:14" x14ac:dyDescent="0.3">
      <c r="J35"/>
      <c r="K35"/>
      <c r="L35"/>
      <c r="M35"/>
      <c r="N35"/>
    </row>
    <row r="36" spans="1:14" x14ac:dyDescent="0.3">
      <c r="J36"/>
      <c r="K36"/>
      <c r="L36"/>
      <c r="M36"/>
      <c r="N36"/>
    </row>
    <row r="37" spans="1:14" x14ac:dyDescent="0.3">
      <c r="J37"/>
      <c r="K37"/>
      <c r="L37"/>
      <c r="M37"/>
      <c r="N37"/>
    </row>
    <row r="38" spans="1:14" x14ac:dyDescent="0.3">
      <c r="J38"/>
      <c r="K38"/>
      <c r="L38"/>
      <c r="M38"/>
      <c r="N38"/>
    </row>
    <row r="39" spans="1:14" x14ac:dyDescent="0.3">
      <c r="J39"/>
      <c r="K39"/>
      <c r="L39"/>
      <c r="M39"/>
      <c r="N39"/>
    </row>
    <row r="40" spans="1:14" x14ac:dyDescent="0.3">
      <c r="J40"/>
      <c r="K40"/>
      <c r="L40"/>
      <c r="M40"/>
      <c r="N40"/>
    </row>
    <row r="41" spans="1:14" x14ac:dyDescent="0.3">
      <c r="J41"/>
      <c r="K41"/>
      <c r="L41"/>
      <c r="M41"/>
      <c r="N41"/>
    </row>
    <row r="42" spans="1:14" x14ac:dyDescent="0.3">
      <c r="J42"/>
      <c r="K42"/>
      <c r="L42"/>
      <c r="M42"/>
      <c r="N42"/>
    </row>
    <row r="43" spans="1:14" x14ac:dyDescent="0.3">
      <c r="J43"/>
      <c r="K43"/>
      <c r="L43"/>
      <c r="M43"/>
      <c r="N43"/>
    </row>
    <row r="44" spans="1:14" x14ac:dyDescent="0.3">
      <c r="J44"/>
      <c r="K44"/>
      <c r="L44"/>
      <c r="M44"/>
      <c r="N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="120" zoomScaleNormal="120" workbookViewId="0">
      <selection activeCell="J1" sqref="J1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173" customWidth="1"/>
    <col min="11" max="12" width="9.88671875" style="173" customWidth="1"/>
    <col min="13" max="13" width="14.33203125" style="173" customWidth="1"/>
    <col min="14" max="14" width="9.88671875" style="173" customWidth="1"/>
    <col min="15" max="15" width="9.88671875" customWidth="1"/>
  </cols>
  <sheetData>
    <row r="1" spans="1:16" x14ac:dyDescent="0.3">
      <c r="A1" s="2" t="s">
        <v>49</v>
      </c>
      <c r="B1" s="187" t="s">
        <v>338</v>
      </c>
      <c r="C1" s="171"/>
      <c r="D1" s="171"/>
      <c r="E1" s="171"/>
      <c r="F1" s="171"/>
      <c r="H1" s="171"/>
      <c r="J1" s="188" t="s">
        <v>51</v>
      </c>
    </row>
    <row r="2" spans="1:16" x14ac:dyDescent="0.3">
      <c r="A2" s="2" t="s">
        <v>52</v>
      </c>
      <c r="B2" s="117" t="s">
        <v>339</v>
      </c>
      <c r="C2" s="171"/>
      <c r="D2" s="171"/>
      <c r="E2" s="171"/>
      <c r="F2" s="171"/>
      <c r="H2" s="171"/>
    </row>
    <row r="3" spans="1:16" x14ac:dyDescent="0.3">
      <c r="A3" s="3" t="s">
        <v>53</v>
      </c>
      <c r="B3" s="3" t="s">
        <v>54</v>
      </c>
      <c r="C3" s="171"/>
      <c r="D3" s="171"/>
      <c r="E3" s="171"/>
      <c r="F3" s="171"/>
      <c r="H3" s="171"/>
    </row>
    <row r="4" spans="1:16" x14ac:dyDescent="0.3">
      <c r="A4" s="3" t="s">
        <v>55</v>
      </c>
      <c r="B4" s="3" t="s">
        <v>56</v>
      </c>
      <c r="C4" s="171"/>
      <c r="D4" s="171"/>
      <c r="E4" s="171"/>
      <c r="F4" s="171"/>
      <c r="H4" s="171"/>
    </row>
    <row r="5" spans="1:16" x14ac:dyDescent="0.3">
      <c r="A5" s="4" t="s">
        <v>57</v>
      </c>
      <c r="B5" s="154" t="s">
        <v>318</v>
      </c>
      <c r="C5" s="171"/>
      <c r="D5" s="171"/>
      <c r="E5" s="171"/>
      <c r="F5" s="171"/>
      <c r="H5" s="174"/>
      <c r="I5" s="8"/>
      <c r="J5" s="12" t="s">
        <v>308</v>
      </c>
      <c r="K5" s="12"/>
      <c r="L5" s="12"/>
      <c r="M5" s="175" t="s">
        <v>319</v>
      </c>
      <c r="N5" s="12"/>
      <c r="O5" s="8"/>
      <c r="P5" s="8"/>
    </row>
    <row r="6" spans="1:16" x14ac:dyDescent="0.3">
      <c r="A6" s="4" t="s">
        <v>58</v>
      </c>
      <c r="B6" s="118" t="s">
        <v>275</v>
      </c>
      <c r="C6" s="171"/>
      <c r="D6" s="171"/>
      <c r="E6" s="171"/>
      <c r="F6" s="171"/>
      <c r="H6" s="174"/>
      <c r="I6" s="8"/>
      <c r="J6" s="177" t="s">
        <v>305</v>
      </c>
      <c r="K6" s="177" t="s">
        <v>306</v>
      </c>
      <c r="L6" s="177" t="s">
        <v>307</v>
      </c>
      <c r="M6" s="177" t="s">
        <v>305</v>
      </c>
      <c r="N6" s="177" t="s">
        <v>306</v>
      </c>
      <c r="O6" s="177" t="s">
        <v>307</v>
      </c>
      <c r="P6" s="8"/>
    </row>
    <row r="7" spans="1:16" x14ac:dyDescent="0.3">
      <c r="A7" s="178"/>
      <c r="B7" s="178"/>
      <c r="C7" s="178"/>
      <c r="D7" s="178"/>
      <c r="E7" s="178"/>
      <c r="F7" s="178"/>
      <c r="H7" s="179"/>
      <c r="I7" s="8"/>
      <c r="J7" s="180" t="s">
        <v>309</v>
      </c>
      <c r="K7" s="12"/>
      <c r="L7" s="12"/>
      <c r="M7" s="180" t="s">
        <v>321</v>
      </c>
      <c r="N7" s="12"/>
      <c r="O7" s="12"/>
      <c r="P7" s="8"/>
    </row>
    <row r="8" spans="1:16" x14ac:dyDescent="0.3">
      <c r="A8" s="178"/>
      <c r="B8" s="178"/>
      <c r="C8" s="178"/>
      <c r="D8" s="178"/>
      <c r="E8" s="178"/>
      <c r="F8" s="178"/>
      <c r="H8" s="179"/>
      <c r="I8" s="8"/>
      <c r="J8" s="177" t="s">
        <v>305</v>
      </c>
      <c r="K8" s="177" t="s">
        <v>306</v>
      </c>
      <c r="L8" s="177" t="s">
        <v>307</v>
      </c>
      <c r="M8" s="177" t="s">
        <v>305</v>
      </c>
      <c r="N8" s="177" t="s">
        <v>306</v>
      </c>
      <c r="O8" s="177" t="s">
        <v>307</v>
      </c>
      <c r="P8" s="8"/>
    </row>
    <row r="9" spans="1:16" x14ac:dyDescent="0.3">
      <c r="A9" s="178"/>
      <c r="B9" s="178"/>
      <c r="C9" s="178"/>
      <c r="D9" s="178"/>
      <c r="E9" s="178"/>
      <c r="F9" s="178"/>
      <c r="H9" s="181" t="s">
        <v>99</v>
      </c>
      <c r="I9" s="181" t="s">
        <v>98</v>
      </c>
      <c r="J9" s="184">
        <v>6.1499999999999999E-2</v>
      </c>
      <c r="K9" s="184">
        <v>5.1400000000000001E-2</v>
      </c>
      <c r="L9" s="184">
        <v>5.0200000000000002E-2</v>
      </c>
      <c r="M9" s="12"/>
      <c r="N9" s="12"/>
      <c r="O9" s="8"/>
      <c r="P9" s="8"/>
    </row>
    <row r="10" spans="1:16" x14ac:dyDescent="0.3">
      <c r="A10" s="178"/>
      <c r="B10" s="178"/>
      <c r="C10" s="178"/>
      <c r="D10" s="178"/>
      <c r="E10" s="178"/>
      <c r="F10" s="178"/>
      <c r="H10" s="181" t="s">
        <v>322</v>
      </c>
      <c r="I10" s="181" t="s">
        <v>323</v>
      </c>
      <c r="J10" s="184">
        <v>7.5300000000000006E-2</v>
      </c>
      <c r="K10" s="184">
        <v>6.2399999999999997E-2</v>
      </c>
      <c r="L10" s="184">
        <v>5.74E-2</v>
      </c>
      <c r="M10" s="12"/>
      <c r="N10" s="12"/>
      <c r="O10" s="8"/>
      <c r="P10" s="8"/>
    </row>
    <row r="11" spans="1:16" x14ac:dyDescent="0.3">
      <c r="A11" s="178"/>
      <c r="B11" s="178"/>
      <c r="C11" s="178"/>
      <c r="D11" s="178"/>
      <c r="E11" s="178"/>
      <c r="F11" s="178"/>
      <c r="H11" s="181" t="s">
        <v>324</v>
      </c>
      <c r="I11" s="181" t="s">
        <v>325</v>
      </c>
      <c r="J11" s="184">
        <v>0.2666</v>
      </c>
      <c r="K11" s="184">
        <v>0.27839999999999998</v>
      </c>
      <c r="L11" s="184">
        <v>0.2772</v>
      </c>
      <c r="M11" s="12"/>
      <c r="N11" s="12"/>
      <c r="O11" s="8"/>
      <c r="P11" s="52"/>
    </row>
    <row r="12" spans="1:16" x14ac:dyDescent="0.3">
      <c r="A12" s="178"/>
      <c r="B12" s="178"/>
      <c r="C12" s="178"/>
      <c r="D12" s="178"/>
      <c r="E12" s="178"/>
      <c r="F12" s="178"/>
      <c r="H12" s="181" t="s">
        <v>326</v>
      </c>
      <c r="I12" s="181" t="s">
        <v>327</v>
      </c>
      <c r="J12" s="184">
        <v>9.6799999999999997E-2</v>
      </c>
      <c r="K12" s="184">
        <v>9.2399999999999996E-2</v>
      </c>
      <c r="L12" s="184">
        <v>9.9400000000000002E-2</v>
      </c>
      <c r="M12" s="12"/>
      <c r="N12" s="12"/>
      <c r="O12" s="8"/>
      <c r="P12" s="52"/>
    </row>
    <row r="13" spans="1:16" x14ac:dyDescent="0.3">
      <c r="A13" s="178"/>
      <c r="B13" s="178"/>
      <c r="C13" s="178"/>
      <c r="D13" s="178"/>
      <c r="E13" s="178"/>
      <c r="F13" s="178"/>
      <c r="H13" s="181" t="s">
        <v>31</v>
      </c>
      <c r="I13" s="181" t="s">
        <v>8</v>
      </c>
      <c r="J13" s="184">
        <v>5.6899999999999999E-2</v>
      </c>
      <c r="K13" s="184">
        <v>3.2099999999999997E-2</v>
      </c>
      <c r="L13" s="184">
        <v>2.9000000000000001E-2</v>
      </c>
      <c r="M13" s="12"/>
      <c r="N13" s="12"/>
      <c r="O13" s="8"/>
      <c r="P13" s="52"/>
    </row>
    <row r="14" spans="1:16" x14ac:dyDescent="0.3">
      <c r="A14" s="178"/>
      <c r="B14" s="178"/>
      <c r="C14" s="178"/>
      <c r="D14" s="178"/>
      <c r="E14" s="178"/>
      <c r="F14" s="178"/>
      <c r="H14" s="181" t="s">
        <v>328</v>
      </c>
      <c r="I14" s="181" t="s">
        <v>329</v>
      </c>
      <c r="J14" s="184">
        <v>0.15160000000000001</v>
      </c>
      <c r="K14" s="184">
        <v>0.16089999999999999</v>
      </c>
      <c r="L14" s="184">
        <v>0.16619999999999999</v>
      </c>
      <c r="M14" s="12"/>
      <c r="N14" s="12"/>
      <c r="O14" s="8"/>
      <c r="P14" s="52"/>
    </row>
    <row r="15" spans="1:16" x14ac:dyDescent="0.3">
      <c r="A15" s="178"/>
      <c r="B15" s="178"/>
      <c r="C15" s="178"/>
      <c r="D15" s="178"/>
      <c r="E15" s="178"/>
      <c r="F15" s="178"/>
      <c r="H15" s="181" t="s">
        <v>330</v>
      </c>
      <c r="I15" s="181" t="s">
        <v>331</v>
      </c>
      <c r="J15" s="184">
        <v>6.88E-2</v>
      </c>
      <c r="K15" s="184">
        <v>8.09E-2</v>
      </c>
      <c r="L15" s="184">
        <v>7.46E-2</v>
      </c>
      <c r="M15" s="12"/>
      <c r="N15" s="12"/>
      <c r="O15" s="8"/>
      <c r="P15" s="52"/>
    </row>
    <row r="16" spans="1:16" x14ac:dyDescent="0.3">
      <c r="A16" s="178"/>
      <c r="B16" s="178"/>
      <c r="C16" s="178"/>
      <c r="D16" s="178"/>
      <c r="E16" s="178"/>
      <c r="F16" s="178"/>
      <c r="H16" s="181" t="s">
        <v>332</v>
      </c>
      <c r="I16" s="181" t="s">
        <v>333</v>
      </c>
      <c r="J16" s="184">
        <v>0.22259999999999999</v>
      </c>
      <c r="K16" s="184">
        <v>0.2414</v>
      </c>
      <c r="L16" s="184">
        <v>0.24590000000000001</v>
      </c>
      <c r="M16" s="12"/>
      <c r="N16" s="12"/>
      <c r="O16" s="8"/>
      <c r="P16" s="52"/>
    </row>
    <row r="17" spans="1:16" x14ac:dyDescent="0.3">
      <c r="A17" s="178"/>
      <c r="B17" s="178"/>
      <c r="C17" s="178"/>
      <c r="D17" s="178"/>
      <c r="E17" s="178"/>
      <c r="F17" s="178"/>
      <c r="H17" s="182" t="s">
        <v>334</v>
      </c>
      <c r="I17" s="181" t="s">
        <v>335</v>
      </c>
      <c r="J17" s="184"/>
      <c r="K17" s="184"/>
      <c r="L17" s="184"/>
      <c r="M17" s="184">
        <v>8.0000000000000004E-4</v>
      </c>
      <c r="N17" s="184">
        <v>1.4E-3</v>
      </c>
      <c r="O17" s="52">
        <v>5.9999999999999995E-4</v>
      </c>
      <c r="P17" s="52"/>
    </row>
    <row r="18" spans="1:16" x14ac:dyDescent="0.3">
      <c r="A18" s="178"/>
      <c r="B18" s="178"/>
      <c r="C18" s="178"/>
      <c r="D18" s="178"/>
      <c r="E18" s="178"/>
      <c r="F18" s="178"/>
      <c r="H18" s="181" t="s">
        <v>46</v>
      </c>
      <c r="I18" s="181" t="s">
        <v>101</v>
      </c>
      <c r="J18" s="12"/>
      <c r="K18" s="12"/>
      <c r="L18" s="12"/>
      <c r="M18" s="184">
        <v>0.42049999999999998</v>
      </c>
      <c r="N18" s="184">
        <v>0.41830000000000001</v>
      </c>
      <c r="O18" s="52">
        <v>0.39960000000000001</v>
      </c>
      <c r="P18" s="52"/>
    </row>
    <row r="19" spans="1:16" x14ac:dyDescent="0.3">
      <c r="A19" s="178"/>
      <c r="B19" s="178"/>
      <c r="C19" s="178"/>
      <c r="D19" s="178"/>
      <c r="E19" s="178"/>
      <c r="F19" s="178"/>
      <c r="H19" s="181" t="s">
        <v>99</v>
      </c>
      <c r="I19" s="181" t="s">
        <v>98</v>
      </c>
      <c r="J19" s="12"/>
      <c r="K19" s="12"/>
      <c r="L19" s="12"/>
      <c r="M19" s="184">
        <v>8.9099999999999999E-2</v>
      </c>
      <c r="N19" s="184">
        <v>6.6900000000000001E-2</v>
      </c>
      <c r="O19" s="52">
        <v>6.1100000000000002E-2</v>
      </c>
      <c r="P19" s="52"/>
    </row>
    <row r="20" spans="1:16" x14ac:dyDescent="0.3">
      <c r="A20" s="178"/>
      <c r="B20" s="178"/>
      <c r="C20" s="178"/>
      <c r="D20" s="178"/>
      <c r="E20" s="178"/>
      <c r="F20" s="178"/>
      <c r="G20" s="178"/>
      <c r="H20" s="181" t="s">
        <v>340</v>
      </c>
      <c r="I20" s="181" t="s">
        <v>337</v>
      </c>
      <c r="J20" s="94"/>
      <c r="K20" s="183"/>
      <c r="L20" s="183"/>
      <c r="M20" s="184">
        <v>0.48949999999999999</v>
      </c>
      <c r="N20" s="184">
        <v>0.51329999999999998</v>
      </c>
      <c r="O20" s="52">
        <v>0.53869999999999996</v>
      </c>
      <c r="P20" s="52"/>
    </row>
    <row r="21" spans="1:16" x14ac:dyDescent="0.3">
      <c r="A21" s="178"/>
      <c r="B21" s="178"/>
      <c r="C21" s="178"/>
      <c r="D21" s="178"/>
      <c r="E21" s="178"/>
      <c r="F21" s="178"/>
      <c r="G21" s="178"/>
      <c r="H21" s="179"/>
      <c r="I21" s="181"/>
      <c r="J21" s="94"/>
      <c r="K21" s="183"/>
      <c r="L21" s="183"/>
      <c r="M21" s="183"/>
      <c r="N21" s="184"/>
      <c r="O21" s="52"/>
      <c r="P21" s="52"/>
    </row>
    <row r="22" spans="1:16" x14ac:dyDescent="0.3">
      <c r="A22" s="178"/>
      <c r="B22" s="178"/>
      <c r="C22" s="178"/>
      <c r="D22" s="178"/>
      <c r="E22" s="178"/>
      <c r="F22" s="178"/>
      <c r="G22" s="178"/>
      <c r="H22" s="179"/>
      <c r="I22" s="8"/>
      <c r="J22" s="12"/>
      <c r="K22" s="183"/>
      <c r="L22" s="183"/>
      <c r="M22" s="183"/>
      <c r="N22" s="184"/>
      <c r="O22" s="52"/>
      <c r="P22" s="52"/>
    </row>
    <row r="23" spans="1:16" x14ac:dyDescent="0.3">
      <c r="A23" s="178"/>
      <c r="B23" s="178"/>
      <c r="C23" s="178"/>
      <c r="D23" s="178"/>
      <c r="E23" s="178"/>
      <c r="F23" s="178"/>
      <c r="G23" s="178"/>
      <c r="H23" s="178"/>
      <c r="J23" s="185"/>
      <c r="K23" s="186"/>
      <c r="L23" s="186"/>
      <c r="M23" s="186"/>
    </row>
    <row r="24" spans="1:16" x14ac:dyDescent="0.3">
      <c r="A24" s="178"/>
      <c r="B24" s="178"/>
      <c r="C24" s="178"/>
      <c r="D24" s="178"/>
      <c r="E24" s="178"/>
      <c r="F24" s="178"/>
      <c r="G24" s="178"/>
      <c r="H24" s="178"/>
    </row>
    <row r="25" spans="1:16" x14ac:dyDescent="0.3">
      <c r="A25" s="178"/>
      <c r="B25" s="178"/>
      <c r="C25" s="178"/>
      <c r="D25" s="178"/>
      <c r="E25" s="178"/>
      <c r="F25" s="178"/>
      <c r="G25" s="178"/>
      <c r="H25" s="178"/>
    </row>
    <row r="26" spans="1:16" x14ac:dyDescent="0.3">
      <c r="A26" s="178"/>
      <c r="B26" s="178"/>
      <c r="C26" s="178"/>
      <c r="D26" s="178"/>
      <c r="E26" s="178"/>
      <c r="F26" s="178"/>
      <c r="J26"/>
      <c r="K26"/>
      <c r="L26"/>
      <c r="M26"/>
      <c r="N26"/>
    </row>
    <row r="27" spans="1:16" x14ac:dyDescent="0.3">
      <c r="A27" s="178"/>
      <c r="B27" s="178"/>
      <c r="C27" s="178"/>
      <c r="D27" s="178"/>
      <c r="E27" s="178"/>
      <c r="F27" s="178"/>
      <c r="J27"/>
      <c r="K27"/>
      <c r="L27"/>
      <c r="M27"/>
      <c r="N27"/>
    </row>
    <row r="28" spans="1:16" x14ac:dyDescent="0.3">
      <c r="A28" s="178"/>
      <c r="B28" s="178"/>
      <c r="C28" s="178"/>
      <c r="D28" s="178"/>
      <c r="E28" s="178"/>
      <c r="F28" s="178"/>
      <c r="J28"/>
      <c r="K28"/>
      <c r="L28"/>
      <c r="M28"/>
      <c r="N28"/>
    </row>
    <row r="29" spans="1:16" x14ac:dyDescent="0.3">
      <c r="A29" s="178"/>
      <c r="B29" s="178"/>
      <c r="C29" s="178"/>
      <c r="D29" s="178"/>
      <c r="E29" s="178"/>
      <c r="F29" s="178"/>
      <c r="J29"/>
      <c r="K29"/>
      <c r="L29"/>
      <c r="M29"/>
      <c r="N29"/>
    </row>
    <row r="30" spans="1:16" x14ac:dyDescent="0.3">
      <c r="A30" s="178"/>
      <c r="B30" s="178"/>
      <c r="C30" s="178"/>
      <c r="D30" s="178"/>
      <c r="E30" s="178"/>
      <c r="F30" s="178"/>
      <c r="J30"/>
      <c r="K30"/>
      <c r="L30"/>
      <c r="M30"/>
      <c r="N30"/>
    </row>
    <row r="31" spans="1:16" x14ac:dyDescent="0.3">
      <c r="A31" s="178"/>
      <c r="B31" s="178"/>
      <c r="C31" s="178"/>
      <c r="D31" s="178"/>
      <c r="E31" s="178"/>
      <c r="F31" s="178"/>
      <c r="J31"/>
      <c r="K31"/>
      <c r="L31"/>
      <c r="M31"/>
      <c r="N31"/>
    </row>
    <row r="32" spans="1:16" x14ac:dyDescent="0.3">
      <c r="A32" s="178"/>
      <c r="B32" s="178"/>
      <c r="C32" s="178"/>
      <c r="D32" s="178"/>
      <c r="E32" s="178"/>
      <c r="F32" s="178"/>
      <c r="J32"/>
      <c r="K32"/>
      <c r="L32"/>
      <c r="M32"/>
      <c r="N32"/>
    </row>
    <row r="33" spans="1:14" x14ac:dyDescent="0.3">
      <c r="A33" s="178"/>
      <c r="B33" s="178"/>
      <c r="C33" s="178"/>
      <c r="D33" s="178"/>
      <c r="E33" s="178"/>
      <c r="F33" s="178"/>
      <c r="J33"/>
      <c r="K33"/>
      <c r="L33"/>
      <c r="M33"/>
      <c r="N33"/>
    </row>
    <row r="34" spans="1:14" x14ac:dyDescent="0.3">
      <c r="J34"/>
      <c r="K34"/>
      <c r="L34"/>
      <c r="M34"/>
      <c r="N34"/>
    </row>
    <row r="35" spans="1:14" x14ac:dyDescent="0.3">
      <c r="J35"/>
      <c r="K35"/>
      <c r="L35"/>
      <c r="M35"/>
      <c r="N35"/>
    </row>
    <row r="36" spans="1:14" x14ac:dyDescent="0.3">
      <c r="J36"/>
      <c r="K36"/>
      <c r="L36"/>
      <c r="M36"/>
      <c r="N36"/>
    </row>
    <row r="37" spans="1:14" x14ac:dyDescent="0.3">
      <c r="J37"/>
      <c r="K37"/>
      <c r="L37"/>
      <c r="M37"/>
      <c r="N37"/>
    </row>
    <row r="38" spans="1:14" x14ac:dyDescent="0.3">
      <c r="J38"/>
      <c r="K38"/>
      <c r="L38"/>
      <c r="M38"/>
      <c r="N38"/>
    </row>
    <row r="39" spans="1:14" x14ac:dyDescent="0.3">
      <c r="J39"/>
      <c r="K39"/>
      <c r="L39"/>
      <c r="M39"/>
      <c r="N39"/>
    </row>
    <row r="40" spans="1:14" x14ac:dyDescent="0.3">
      <c r="J40"/>
      <c r="K40"/>
      <c r="L40"/>
      <c r="M40"/>
      <c r="N40"/>
    </row>
    <row r="41" spans="1:14" x14ac:dyDescent="0.3">
      <c r="J41"/>
      <c r="K41"/>
      <c r="L41"/>
      <c r="M41"/>
      <c r="N41"/>
    </row>
    <row r="42" spans="1:14" x14ac:dyDescent="0.3">
      <c r="J42"/>
      <c r="K42"/>
      <c r="L42"/>
      <c r="M42"/>
      <c r="N42"/>
    </row>
    <row r="43" spans="1:14" x14ac:dyDescent="0.3">
      <c r="J43"/>
      <c r="K43"/>
      <c r="L43"/>
      <c r="M43"/>
      <c r="N43"/>
    </row>
    <row r="44" spans="1:14" x14ac:dyDescent="0.3">
      <c r="J44"/>
      <c r="K44"/>
      <c r="L44"/>
      <c r="M44"/>
      <c r="N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50</vt:i4>
      </vt:variant>
    </vt:vector>
  </HeadingPairs>
  <TitlesOfParts>
    <vt:vector size="50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Рудич Олександр Анатолійович</cp:lastModifiedBy>
  <cp:lastPrinted>2023-08-01T10:13:50Z</cp:lastPrinted>
  <dcterms:created xsi:type="dcterms:W3CDTF">2020-09-23T07:10:41Z</dcterms:created>
  <dcterms:modified xsi:type="dcterms:W3CDTF">2024-11-27T14:24:52Z</dcterms:modified>
</cp:coreProperties>
</file>