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50"/>
  </bookViews>
  <sheets>
    <sheet name="NSF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AA47" i="1"/>
  <c r="Z47" i="1"/>
  <c r="Y47" i="1"/>
  <c r="X47" i="1"/>
  <c r="W47" i="1"/>
  <c r="V47" i="1"/>
  <c r="U47" i="1"/>
  <c r="T47" i="1"/>
  <c r="AA46" i="1"/>
  <c r="Z46" i="1"/>
  <c r="Y46" i="1"/>
  <c r="X46" i="1"/>
  <c r="W46" i="1"/>
  <c r="V46" i="1"/>
  <c r="U46" i="1"/>
  <c r="T46" i="1"/>
  <c r="AA45" i="1"/>
  <c r="Z45" i="1"/>
  <c r="Y45" i="1"/>
  <c r="X45" i="1"/>
  <c r="W45" i="1"/>
  <c r="V45" i="1"/>
  <c r="U45" i="1"/>
  <c r="T45" i="1"/>
  <c r="AA44" i="1"/>
  <c r="Z44" i="1"/>
  <c r="Y44" i="1"/>
  <c r="X44" i="1"/>
  <c r="W44" i="1"/>
  <c r="V44" i="1"/>
  <c r="U44" i="1"/>
  <c r="T44" i="1"/>
  <c r="AA43" i="1"/>
  <c r="Z43" i="1"/>
  <c r="Y43" i="1"/>
  <c r="X43" i="1"/>
  <c r="W43" i="1"/>
  <c r="V43" i="1"/>
  <c r="U43" i="1"/>
  <c r="T43" i="1"/>
  <c r="AA42" i="1"/>
  <c r="Z42" i="1"/>
  <c r="Y42" i="1"/>
  <c r="X42" i="1"/>
  <c r="W42" i="1"/>
  <c r="V42" i="1"/>
  <c r="U42" i="1"/>
  <c r="T42" i="1"/>
  <c r="AA41" i="1"/>
  <c r="Z41" i="1"/>
  <c r="Y41" i="1"/>
  <c r="X41" i="1"/>
  <c r="W41" i="1"/>
  <c r="V41" i="1"/>
  <c r="U41" i="1"/>
  <c r="T41" i="1"/>
  <c r="AA40" i="1"/>
  <c r="Z40" i="1"/>
  <c r="Y40" i="1"/>
  <c r="X40" i="1"/>
  <c r="W40" i="1"/>
  <c r="V40" i="1"/>
  <c r="U40" i="1"/>
  <c r="T40" i="1"/>
  <c r="AA39" i="1"/>
  <c r="Z39" i="1"/>
  <c r="Y39" i="1"/>
  <c r="X39" i="1"/>
  <c r="W39" i="1"/>
  <c r="V39" i="1"/>
  <c r="U39" i="1"/>
  <c r="T39" i="1"/>
  <c r="AA38" i="1"/>
  <c r="Z38" i="1"/>
  <c r="Y38" i="1"/>
  <c r="X38" i="1"/>
  <c r="W38" i="1"/>
  <c r="V38" i="1"/>
  <c r="U38" i="1"/>
  <c r="T38" i="1"/>
  <c r="AA37" i="1"/>
  <c r="Z37" i="1"/>
  <c r="Y37" i="1"/>
  <c r="X37" i="1"/>
  <c r="W37" i="1"/>
  <c r="V37" i="1"/>
  <c r="U37" i="1"/>
  <c r="T37" i="1"/>
  <c r="AA36" i="1"/>
  <c r="Z36" i="1"/>
  <c r="Y36" i="1"/>
  <c r="X36" i="1"/>
  <c r="W36" i="1"/>
  <c r="V36" i="1"/>
  <c r="U36" i="1"/>
  <c r="T36" i="1"/>
  <c r="AA35" i="1"/>
  <c r="Z35" i="1"/>
  <c r="Y35" i="1"/>
  <c r="X35" i="1"/>
  <c r="W35" i="1"/>
  <c r="V35" i="1"/>
  <c r="U35" i="1"/>
  <c r="T35" i="1"/>
  <c r="AA34" i="1"/>
  <c r="Z34" i="1"/>
  <c r="Y34" i="1"/>
  <c r="X34" i="1"/>
  <c r="W34" i="1"/>
  <c r="V34" i="1"/>
  <c r="U34" i="1"/>
  <c r="T34" i="1"/>
  <c r="AA33" i="1"/>
  <c r="Z33" i="1"/>
  <c r="Y33" i="1"/>
  <c r="X33" i="1"/>
  <c r="W33" i="1"/>
  <c r="V33" i="1"/>
  <c r="U33" i="1"/>
  <c r="T33" i="1"/>
  <c r="AA32" i="1"/>
  <c r="Z32" i="1"/>
  <c r="Y32" i="1"/>
  <c r="X32" i="1"/>
  <c r="W32" i="1"/>
  <c r="V32" i="1"/>
  <c r="U32" i="1"/>
  <c r="T32" i="1"/>
  <c r="AA31" i="1"/>
  <c r="Z31" i="1"/>
  <c r="Y31" i="1"/>
  <c r="X31" i="1"/>
  <c r="W31" i="1"/>
  <c r="V31" i="1"/>
  <c r="U31" i="1"/>
  <c r="T31" i="1"/>
  <c r="AA30" i="1"/>
  <c r="AA49" i="1" s="1"/>
  <c r="Z30" i="1"/>
  <c r="Z49" i="1" s="1"/>
  <c r="Y30" i="1"/>
  <c r="Y49" i="1" s="1"/>
  <c r="X30" i="1"/>
  <c r="X49" i="1" s="1"/>
  <c r="W30" i="1"/>
  <c r="W49" i="1" s="1"/>
  <c r="V30" i="1"/>
  <c r="V49" i="1" s="1"/>
  <c r="U30" i="1"/>
  <c r="U49" i="1" s="1"/>
  <c r="T30" i="1"/>
  <c r="T49" i="1" s="1"/>
  <c r="K28" i="1"/>
  <c r="J28" i="1"/>
  <c r="I28" i="1"/>
  <c r="H28" i="1"/>
  <c r="G28" i="1"/>
  <c r="F28" i="1"/>
  <c r="E28" i="1"/>
  <c r="D28" i="1"/>
  <c r="AA27" i="1"/>
  <c r="Z27" i="1"/>
  <c r="Y27" i="1"/>
  <c r="X27" i="1"/>
  <c r="W27" i="1"/>
  <c r="V27" i="1"/>
  <c r="U27" i="1"/>
  <c r="T27" i="1"/>
  <c r="AA26" i="1"/>
  <c r="X26" i="1"/>
  <c r="V26" i="1"/>
  <c r="U26" i="1"/>
  <c r="T26" i="1"/>
  <c r="R26" i="1"/>
  <c r="Z26" i="1" s="1"/>
  <c r="Q26" i="1"/>
  <c r="Y26" i="1" s="1"/>
  <c r="P26" i="1"/>
  <c r="O26" i="1"/>
  <c r="W26" i="1" s="1"/>
  <c r="AA25" i="1"/>
  <c r="Z25" i="1"/>
  <c r="V25" i="1"/>
  <c r="U25" i="1"/>
  <c r="T25" i="1"/>
  <c r="R25" i="1"/>
  <c r="Q25" i="1"/>
  <c r="Y25" i="1" s="1"/>
  <c r="P25" i="1"/>
  <c r="X25" i="1" s="1"/>
  <c r="O25" i="1"/>
  <c r="W25" i="1" s="1"/>
  <c r="AA24" i="1"/>
  <c r="Z24" i="1"/>
  <c r="Y24" i="1"/>
  <c r="V24" i="1"/>
  <c r="U24" i="1"/>
  <c r="T24" i="1"/>
  <c r="R24" i="1"/>
  <c r="Q24" i="1"/>
  <c r="P24" i="1"/>
  <c r="X24" i="1" s="1"/>
  <c r="O24" i="1"/>
  <c r="W24" i="1" s="1"/>
  <c r="AA23" i="1"/>
  <c r="Y23" i="1"/>
  <c r="X23" i="1"/>
  <c r="V23" i="1"/>
  <c r="U23" i="1"/>
  <c r="T23" i="1"/>
  <c r="R23" i="1"/>
  <c r="Z23" i="1" s="1"/>
  <c r="Q23" i="1"/>
  <c r="P23" i="1"/>
  <c r="O23" i="1"/>
  <c r="W23" i="1" s="1"/>
  <c r="AA22" i="1"/>
  <c r="X22" i="1"/>
  <c r="V22" i="1"/>
  <c r="U22" i="1"/>
  <c r="T22" i="1"/>
  <c r="R22" i="1"/>
  <c r="Z22" i="1" s="1"/>
  <c r="Q22" i="1"/>
  <c r="Y22" i="1" s="1"/>
  <c r="P22" i="1"/>
  <c r="O22" i="1"/>
  <c r="W22" i="1" s="1"/>
  <c r="AA21" i="1"/>
  <c r="Z21" i="1"/>
  <c r="V21" i="1"/>
  <c r="U21" i="1"/>
  <c r="T21" i="1"/>
  <c r="R21" i="1"/>
  <c r="Q21" i="1"/>
  <c r="Y21" i="1" s="1"/>
  <c r="P21" i="1"/>
  <c r="X21" i="1" s="1"/>
  <c r="O21" i="1"/>
  <c r="W21" i="1" s="1"/>
  <c r="AA20" i="1"/>
  <c r="Z20" i="1"/>
  <c r="Y20" i="1"/>
  <c r="X20" i="1"/>
  <c r="W20" i="1"/>
  <c r="V20" i="1"/>
  <c r="U20" i="1"/>
  <c r="T20" i="1"/>
  <c r="AA19" i="1"/>
  <c r="Z19" i="1"/>
  <c r="Y19" i="1"/>
  <c r="X19" i="1"/>
  <c r="W19" i="1"/>
  <c r="V19" i="1"/>
  <c r="U19" i="1"/>
  <c r="T19" i="1"/>
  <c r="AA18" i="1"/>
  <c r="Z18" i="1"/>
  <c r="Y18" i="1"/>
  <c r="X18" i="1"/>
  <c r="W18" i="1"/>
  <c r="V18" i="1"/>
  <c r="U18" i="1"/>
  <c r="T18" i="1"/>
  <c r="AA17" i="1"/>
  <c r="Z17" i="1"/>
  <c r="Y17" i="1"/>
  <c r="X17" i="1"/>
  <c r="W17" i="1"/>
  <c r="V17" i="1"/>
  <c r="U17" i="1"/>
  <c r="T17" i="1"/>
  <c r="AA16" i="1"/>
  <c r="Z16" i="1"/>
  <c r="Y16" i="1"/>
  <c r="X16" i="1"/>
  <c r="W16" i="1"/>
  <c r="V16" i="1"/>
  <c r="U16" i="1"/>
  <c r="T16" i="1"/>
  <c r="AA15" i="1"/>
  <c r="Z15" i="1"/>
  <c r="Y15" i="1"/>
  <c r="X15" i="1"/>
  <c r="W15" i="1"/>
  <c r="V15" i="1"/>
  <c r="U15" i="1"/>
  <c r="T15" i="1"/>
  <c r="AA14" i="1"/>
  <c r="Z14" i="1"/>
  <c r="Y14" i="1"/>
  <c r="X14" i="1"/>
  <c r="W14" i="1"/>
  <c r="V14" i="1"/>
  <c r="U14" i="1"/>
  <c r="T14" i="1"/>
  <c r="AA13" i="1"/>
  <c r="Z13" i="1"/>
  <c r="Y13" i="1"/>
  <c r="X13" i="1"/>
  <c r="W13" i="1"/>
  <c r="V13" i="1"/>
  <c r="U13" i="1"/>
  <c r="T13" i="1"/>
  <c r="AA12" i="1"/>
  <c r="Z12" i="1"/>
  <c r="Y12" i="1"/>
  <c r="X12" i="1"/>
  <c r="W12" i="1"/>
  <c r="V12" i="1"/>
  <c r="U12" i="1"/>
  <c r="T12" i="1"/>
  <c r="AA11" i="1"/>
  <c r="Z11" i="1"/>
  <c r="Y11" i="1"/>
  <c r="X11" i="1"/>
  <c r="W11" i="1"/>
  <c r="V11" i="1"/>
  <c r="U11" i="1"/>
  <c r="T11" i="1"/>
  <c r="AA10" i="1"/>
  <c r="Z10" i="1"/>
  <c r="Y10" i="1"/>
  <c r="X10" i="1"/>
  <c r="W10" i="1"/>
  <c r="V10" i="1"/>
  <c r="U10" i="1"/>
  <c r="T10" i="1"/>
  <c r="AA9" i="1"/>
  <c r="Z9" i="1"/>
  <c r="Y9" i="1"/>
  <c r="X9" i="1"/>
  <c r="W9" i="1"/>
  <c r="V9" i="1"/>
  <c r="U9" i="1"/>
  <c r="T9" i="1"/>
  <c r="AA8" i="1"/>
  <c r="Z8" i="1"/>
  <c r="Y8" i="1"/>
  <c r="X8" i="1"/>
  <c r="W8" i="1"/>
  <c r="V8" i="1"/>
  <c r="U8" i="1"/>
  <c r="T8" i="1"/>
  <c r="AA7" i="1"/>
  <c r="Z7" i="1"/>
  <c r="Y7" i="1"/>
  <c r="X7" i="1"/>
  <c r="W7" i="1"/>
  <c r="V7" i="1"/>
  <c r="U7" i="1"/>
  <c r="T7" i="1"/>
  <c r="Z6" i="1"/>
  <c r="Y6" i="1"/>
  <c r="X6" i="1"/>
  <c r="W6" i="1"/>
  <c r="V6" i="1"/>
  <c r="U6" i="1"/>
  <c r="T6" i="1"/>
  <c r="T28" i="1" s="1"/>
  <c r="K6" i="1"/>
  <c r="AA6" i="1" s="1"/>
  <c r="AA5" i="1"/>
  <c r="Z5" i="1"/>
  <c r="Y5" i="1"/>
  <c r="X5" i="1"/>
  <c r="W5" i="1"/>
  <c r="V5" i="1"/>
  <c r="U5" i="1"/>
  <c r="U28" i="1" s="1"/>
  <c r="T5" i="1"/>
  <c r="Z28" i="1" l="1"/>
  <c r="Y28" i="1"/>
  <c r="X28" i="1"/>
  <c r="V28" i="1"/>
  <c r="F50" i="1"/>
  <c r="W28" i="1"/>
  <c r="E50" i="1" s="1"/>
  <c r="D51" i="1" s="1"/>
  <c r="AA28" i="1"/>
</calcChain>
</file>

<file path=xl/sharedStrings.xml><?xml version="1.0" encoding="utf-8"?>
<sst xmlns="http://schemas.openxmlformats.org/spreadsheetml/2006/main" count="172" uniqueCount="104">
  <si>
    <t>Приклад розрахунку NSFR</t>
  </si>
  <si>
    <t>Фінансування</t>
  </si>
  <si>
    <t>Код показника</t>
  </si>
  <si>
    <t>Назва показника</t>
  </si>
  <si>
    <t>Не зважені показники</t>
  </si>
  <si>
    <t>Коефіцієнти залежно від залишкового терміну погашення</t>
  </si>
  <si>
    <t>Зважені показники</t>
  </si>
  <si>
    <t>На вимогу або овердрафт</t>
  </si>
  <si>
    <t>До 6 м.</t>
  </si>
  <si>
    <t>6м-рік</t>
  </si>
  <si>
    <t>Понад 1 рік</t>
  </si>
  <si>
    <t>Строк погашення згідно з договором минув</t>
  </si>
  <si>
    <t>Розріз відсутній</t>
  </si>
  <si>
    <t>До 92 днів</t>
  </si>
  <si>
    <t>Від 93 до 183 днів</t>
  </si>
  <si>
    <t>Від 184 до 275 днів</t>
  </si>
  <si>
    <t>Від 276 до 365 (366) днів</t>
  </si>
  <si>
    <t>Понад 365 (366) днів</t>
  </si>
  <si>
    <t>ASF</t>
  </si>
  <si>
    <t>Регулятивний капітал</t>
  </si>
  <si>
    <t>Зменшення на суму кап.інтср до року</t>
  </si>
  <si>
    <t>A6N008</t>
  </si>
  <si>
    <t>Сума амортизації за капітальними інструментами із залишковим строком погашення від 1 до 4 років, яка не включається до розрахунку регулятивного капіталу банку (Н1)”</t>
  </si>
  <si>
    <t>B6N003</t>
  </si>
  <si>
    <t>Кошти фізичних осіб</t>
  </si>
  <si>
    <t>B6N004</t>
  </si>
  <si>
    <t>Кошти суб’єктів господарювання</t>
  </si>
  <si>
    <t>B6N005</t>
  </si>
  <si>
    <t>Кошти бюджетних установ</t>
  </si>
  <si>
    <t>A6N005</t>
  </si>
  <si>
    <t>Кредити, отримані від міжнародних нефінансових організацій</t>
  </si>
  <si>
    <t>A6N006</t>
  </si>
  <si>
    <t>Кредити, отримані від міжнародних банків розвитку</t>
  </si>
  <si>
    <t>A6N007</t>
  </si>
  <si>
    <t>Кредити, отримані від інших міжнародних фінансових організацій</t>
  </si>
  <si>
    <t>B6N006</t>
  </si>
  <si>
    <t>Кошти небанківських фінансових установ</t>
  </si>
  <si>
    <t>B6N007</t>
  </si>
  <si>
    <t>Кошти Національного банку України</t>
  </si>
  <si>
    <t>B6N008</t>
  </si>
  <si>
    <t>Кошти інших банків</t>
  </si>
  <si>
    <t>B6N009</t>
  </si>
  <si>
    <t>Цінні папери власного боргу</t>
  </si>
  <si>
    <t>B6N011</t>
  </si>
  <si>
    <t>Операції з Національним банком України (забезпечене фінансування)</t>
  </si>
  <si>
    <t>B6N012</t>
  </si>
  <si>
    <t>Операції репо з банками (забезпечене фінансування)</t>
  </si>
  <si>
    <t>B6N010</t>
  </si>
  <si>
    <t>Операції репо з суб’єктами господарювання (забезпечене фінансування)</t>
  </si>
  <si>
    <t>A6N009</t>
  </si>
  <si>
    <t>Сума капітальних інструментів із залишковим строком погашення до 1 року (кошти, залучені від фізичних осіб)</t>
  </si>
  <si>
    <t>A6N010</t>
  </si>
  <si>
    <t>Сума капітальних інструментів із залишковим строком погашення до 1 року (кошти, залучені від суб’єктів господарювання та бюджетних установ)</t>
  </si>
  <si>
    <t>A6N011</t>
  </si>
  <si>
    <t>Сума капітальних інструментів із залишковим строком погашення до 1 року (кошти, залучені від міжнародних банків розвитку)</t>
  </si>
  <si>
    <t>A6N012</t>
  </si>
  <si>
    <t>Сума капітальних інструментів із залишковим строком погашення до 1 року (кошти, залучені від міжнародних нефінансових організацій)</t>
  </si>
  <si>
    <t>A6N013</t>
  </si>
  <si>
    <t>Сума капітальних інструментів із залишковим строком погашення до 1 року (кошти, залучені від інших міжнародних фінансових організацій)</t>
  </si>
  <si>
    <t>A6N014</t>
  </si>
  <si>
    <t>Сума капітальних інструментів із залишковим строком погашення до 1 року (кошти, залучені від банків та небанківських фінансових установ)</t>
  </si>
  <si>
    <t>A6N015</t>
  </si>
  <si>
    <t>Усі інші зобов'язання</t>
  </si>
  <si>
    <t>RSF</t>
  </si>
  <si>
    <t>B6N013</t>
  </si>
  <si>
    <t>Банкноти та монети</t>
  </si>
  <si>
    <t>A6N016</t>
  </si>
  <si>
    <t>Банківські метали</t>
  </si>
  <si>
    <t>A6N017</t>
  </si>
  <si>
    <t>Кошти в Національному банку України та депозитні сертифікати Національного банку України</t>
  </si>
  <si>
    <t>A6N018</t>
  </si>
  <si>
    <t>Цінні папери, які є високоякісними ліквідними активами</t>
  </si>
  <si>
    <t>A6N019</t>
  </si>
  <si>
    <t>Транзитні та клірингові рахунки за операціями з клієнтами банку</t>
  </si>
  <si>
    <t>A6N020</t>
  </si>
  <si>
    <t>Операції зворотного репо з Національним банком України</t>
  </si>
  <si>
    <t>A6N021</t>
  </si>
  <si>
    <t>Вимоги за операціями факторингу</t>
  </si>
  <si>
    <t>A6N022</t>
  </si>
  <si>
    <t>Кредити, надані клієнтам (крім банків), зі ступенем ризику активів 35% та менше</t>
  </si>
  <si>
    <t>A6N023</t>
  </si>
  <si>
    <t>Кредити, надані клієнтам (крім банків), зі ступенем ризику активів більше ніж 35%</t>
  </si>
  <si>
    <t>A6N024</t>
  </si>
  <si>
    <t>Боргові цінні папери, які не є високоякісними ліквідними активами</t>
  </si>
  <si>
    <t>A6N025</t>
  </si>
  <si>
    <t>Акції, які пройшли процедуру лістингу на фондовій біржі</t>
  </si>
  <si>
    <t>A6N026</t>
  </si>
  <si>
    <t>Операції зворотного репо з банками, забезпечені високоякісними ліквідними активами</t>
  </si>
  <si>
    <t>A6N027</t>
  </si>
  <si>
    <t>Операції зворотного репо з банками, забезпечені не високоякісними ліквідними активами</t>
  </si>
  <si>
    <t>A6N028</t>
  </si>
  <si>
    <t>Кошти в інших банках</t>
  </si>
  <si>
    <t>A6N029</t>
  </si>
  <si>
    <t>Усі інші активи та активи, які не відповідають вимогам щодо повністю працюючих активів</t>
  </si>
  <si>
    <t>A6N030</t>
  </si>
  <si>
    <t>Операції, пов'язані з торговим фінансуванням</t>
  </si>
  <si>
    <t>A6N031</t>
  </si>
  <si>
    <t>Активи до отримання за спотовими контрактами за операціями з облігаціями внутрішньої державної позики</t>
  </si>
  <si>
    <t>A6N032</t>
  </si>
  <si>
    <t>Інші безвідкличні позабалансові зобов'язання</t>
  </si>
  <si>
    <t>A6N033</t>
  </si>
  <si>
    <t>Інші позабалансові зобов'язання, які не відповідають вимогам щодо повністю працюючих</t>
  </si>
  <si>
    <t>НКР, ASF, RSF</t>
  </si>
  <si>
    <t>Коефіцієнт чистого стабільного фінансування (NSFR)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</si>
</sst>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1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wrapText="1"/>
    </xf>
    <xf numFmtId="164" fontId="0" fillId="2" borderId="13" xfId="0" applyNumberFormat="1" applyFill="1" applyBorder="1"/>
    <xf numFmtId="164" fontId="0" fillId="2" borderId="14" xfId="0" applyNumberFormat="1" applyFill="1" applyBorder="1"/>
    <xf numFmtId="164" fontId="0" fillId="3" borderId="14" xfId="0" applyNumberFormat="1" applyFill="1" applyBorder="1"/>
    <xf numFmtId="164" fontId="0" fillId="4" borderId="14" xfId="0" applyNumberFormat="1" applyFill="1" applyBorder="1"/>
    <xf numFmtId="164" fontId="0" fillId="5" borderId="16" xfId="0" applyNumberFormat="1" applyFill="1" applyBorder="1"/>
    <xf numFmtId="0" fontId="0" fillId="2" borderId="13" xfId="0" applyFill="1" applyBorder="1"/>
    <xf numFmtId="0" fontId="0" fillId="2" borderId="14" xfId="0" applyFill="1" applyBorder="1"/>
    <xf numFmtId="0" fontId="0" fillId="3" borderId="14" xfId="0" applyFill="1" applyBorder="1"/>
    <xf numFmtId="0" fontId="0" fillId="4" borderId="14" xfId="0" applyFill="1" applyBorder="1"/>
    <xf numFmtId="0" fontId="0" fillId="5" borderId="16" xfId="0" applyFill="1" applyBorder="1"/>
    <xf numFmtId="0" fontId="0" fillId="0" borderId="17" xfId="0" applyBorder="1"/>
    <xf numFmtId="0" fontId="0" fillId="0" borderId="7" xfId="0" applyBorder="1"/>
    <xf numFmtId="0" fontId="0" fillId="0" borderId="18" xfId="0" applyBorder="1" applyAlignment="1">
      <alignment wrapText="1"/>
    </xf>
    <xf numFmtId="164" fontId="0" fillId="2" borderId="17" xfId="0" applyNumberFormat="1" applyFill="1" applyBorder="1"/>
    <xf numFmtId="164" fontId="0" fillId="2" borderId="7" xfId="0" applyNumberFormat="1" applyFill="1" applyBorder="1"/>
    <xf numFmtId="164" fontId="0" fillId="3" borderId="7" xfId="0" applyNumberFormat="1" applyFill="1" applyBorder="1"/>
    <xf numFmtId="164" fontId="0" fillId="4" borderId="7" xfId="0" applyNumberFormat="1" applyFill="1" applyBorder="1"/>
    <xf numFmtId="164" fontId="0" fillId="5" borderId="8" xfId="0" applyNumberFormat="1" applyFill="1" applyBorder="1"/>
    <xf numFmtId="0" fontId="0" fillId="2" borderId="17" xfId="0" applyFill="1" applyBorder="1"/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5" borderId="8" xfId="0" applyFill="1" applyBorder="1"/>
    <xf numFmtId="0" fontId="1" fillId="0" borderId="17" xfId="0" applyFont="1" applyBorder="1"/>
    <xf numFmtId="0" fontId="1" fillId="0" borderId="7" xfId="0" applyFont="1" applyBorder="1"/>
    <xf numFmtId="0" fontId="1" fillId="0" borderId="18" xfId="0" applyFont="1" applyBorder="1" applyAlignment="1">
      <alignment wrapText="1"/>
    </xf>
    <xf numFmtId="164" fontId="1" fillId="2" borderId="17" xfId="0" applyNumberFormat="1" applyFont="1" applyFill="1" applyBorder="1"/>
    <xf numFmtId="164" fontId="1" fillId="2" borderId="7" xfId="0" applyNumberFormat="1" applyFont="1" applyFill="1" applyBorder="1"/>
    <xf numFmtId="164" fontId="1" fillId="3" borderId="7" xfId="0" applyNumberFormat="1" applyFont="1" applyFill="1" applyBorder="1"/>
    <xf numFmtId="164" fontId="1" fillId="4" borderId="7" xfId="0" applyNumberFormat="1" applyFont="1" applyFill="1" applyBorder="1"/>
    <xf numFmtId="164" fontId="1" fillId="5" borderId="8" xfId="0" applyNumberFormat="1" applyFont="1" applyFill="1" applyBorder="1"/>
    <xf numFmtId="0" fontId="1" fillId="2" borderId="17" xfId="0" applyFont="1" applyFill="1" applyBorder="1"/>
    <xf numFmtId="0" fontId="1" fillId="2" borderId="7" xfId="0" applyFont="1" applyFill="1" applyBorder="1"/>
    <xf numFmtId="0" fontId="1" fillId="3" borderId="7" xfId="0" applyFont="1" applyFill="1" applyBorder="1"/>
    <xf numFmtId="0" fontId="1" fillId="4" borderId="7" xfId="0" applyFont="1" applyFill="1" applyBorder="1"/>
    <xf numFmtId="0" fontId="1" fillId="5" borderId="8" xfId="0" applyFont="1" applyFill="1" applyBorder="1"/>
    <xf numFmtId="165" fontId="1" fillId="2" borderId="17" xfId="0" applyNumberFormat="1" applyFont="1" applyFill="1" applyBorder="1"/>
    <xf numFmtId="165" fontId="1" fillId="2" borderId="7" xfId="0" applyNumberFormat="1" applyFont="1" applyFill="1" applyBorder="1"/>
    <xf numFmtId="165" fontId="1" fillId="3" borderId="7" xfId="0" applyNumberFormat="1" applyFont="1" applyFill="1" applyBorder="1"/>
    <xf numFmtId="165" fontId="1" fillId="4" borderId="7" xfId="0" applyNumberFormat="1" applyFont="1" applyFill="1" applyBorder="1"/>
    <xf numFmtId="165" fontId="1" fillId="5" borderId="8" xfId="0" applyNumberFormat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11" xfId="0" applyBorder="1"/>
    <xf numFmtId="0" fontId="1" fillId="0" borderId="23" xfId="0" applyFont="1" applyBorder="1" applyAlignment="1">
      <alignment wrapText="1"/>
    </xf>
    <xf numFmtId="2" fontId="3" fillId="2" borderId="11" xfId="0" applyNumberFormat="1" applyFont="1" applyFill="1" applyBorder="1"/>
    <xf numFmtId="164" fontId="2" fillId="2" borderId="11" xfId="0" applyNumberFormat="1" applyFont="1" applyFill="1" applyBorder="1"/>
    <xf numFmtId="166" fontId="0" fillId="3" borderId="11" xfId="0" applyNumberFormat="1" applyFill="1" applyBorder="1"/>
    <xf numFmtId="164" fontId="0" fillId="3" borderId="11" xfId="0" applyNumberFormat="1" applyFill="1" applyBorder="1"/>
    <xf numFmtId="164" fontId="0" fillId="4" borderId="11" xfId="0" applyNumberFormat="1" applyFill="1" applyBorder="1"/>
    <xf numFmtId="164" fontId="0" fillId="5" borderId="12" xfId="0" applyNumberFormat="1" applyFill="1" applyBorder="1"/>
    <xf numFmtId="0" fontId="0" fillId="2" borderId="22" xfId="0" applyFill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0" fontId="0" fillId="5" borderId="12" xfId="0" applyFill="1" applyBorder="1"/>
    <xf numFmtId="164" fontId="0" fillId="2" borderId="22" xfId="0" applyNumberFormat="1" applyFill="1" applyBorder="1"/>
    <xf numFmtId="164" fontId="0" fillId="2" borderId="1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workbookViewId="0">
      <pane xSplit="3" ySplit="4" topLeftCell="D44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defaultRowHeight="15" x14ac:dyDescent="0.25"/>
  <cols>
    <col min="2" max="2" width="11.42578125" customWidth="1"/>
    <col min="3" max="3" width="34.5703125" customWidth="1"/>
    <col min="4" max="27" width="11.140625" customWidth="1"/>
  </cols>
  <sheetData>
    <row r="1" spans="1:27" ht="15.75" thickBot="1" x14ac:dyDescent="0.3">
      <c r="A1" s="1"/>
      <c r="B1" s="1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2" t="s">
        <v>1</v>
      </c>
      <c r="B2" s="3" t="s">
        <v>2</v>
      </c>
      <c r="C2" s="3" t="s">
        <v>3</v>
      </c>
      <c r="D2" s="4" t="s">
        <v>4</v>
      </c>
      <c r="E2" s="4"/>
      <c r="F2" s="4"/>
      <c r="G2" s="4"/>
      <c r="H2" s="4"/>
      <c r="I2" s="4"/>
      <c r="J2" s="4"/>
      <c r="K2" s="4"/>
      <c r="L2" s="4" t="s">
        <v>5</v>
      </c>
      <c r="M2" s="4"/>
      <c r="N2" s="4"/>
      <c r="O2" s="4"/>
      <c r="P2" s="4"/>
      <c r="Q2" s="4"/>
      <c r="R2" s="4"/>
      <c r="S2" s="4"/>
      <c r="T2" s="4" t="s">
        <v>6</v>
      </c>
      <c r="U2" s="4"/>
      <c r="V2" s="4"/>
      <c r="W2" s="4"/>
      <c r="X2" s="4"/>
      <c r="Y2" s="4"/>
      <c r="Z2" s="4"/>
      <c r="AA2" s="5"/>
    </row>
    <row r="3" spans="1:27" x14ac:dyDescent="0.25">
      <c r="A3" s="6"/>
      <c r="B3" s="7"/>
      <c r="C3" s="7"/>
      <c r="D3" s="8" t="s">
        <v>7</v>
      </c>
      <c r="E3" s="8"/>
      <c r="F3" s="8"/>
      <c r="G3" s="9" t="s">
        <v>8</v>
      </c>
      <c r="H3" s="9"/>
      <c r="I3" s="10" t="s">
        <v>9</v>
      </c>
      <c r="J3" s="10"/>
      <c r="K3" s="11" t="s">
        <v>10</v>
      </c>
      <c r="L3" s="8" t="s">
        <v>7</v>
      </c>
      <c r="M3" s="8"/>
      <c r="N3" s="8"/>
      <c r="O3" s="9" t="s">
        <v>8</v>
      </c>
      <c r="P3" s="9"/>
      <c r="Q3" s="10" t="s">
        <v>9</v>
      </c>
      <c r="R3" s="10"/>
      <c r="S3" s="11" t="s">
        <v>10</v>
      </c>
      <c r="T3" s="8" t="s">
        <v>7</v>
      </c>
      <c r="U3" s="8"/>
      <c r="V3" s="8"/>
      <c r="W3" s="9" t="s">
        <v>8</v>
      </c>
      <c r="X3" s="9"/>
      <c r="Y3" s="10" t="s">
        <v>9</v>
      </c>
      <c r="Z3" s="10"/>
      <c r="AA3" s="12" t="s">
        <v>10</v>
      </c>
    </row>
    <row r="4" spans="1:27" ht="79.5" customHeight="1" thickBot="1" x14ac:dyDescent="0.3">
      <c r="A4" s="13"/>
      <c r="B4" s="14"/>
      <c r="C4" s="14"/>
      <c r="D4" s="15" t="s">
        <v>7</v>
      </c>
      <c r="E4" s="15" t="s">
        <v>11</v>
      </c>
      <c r="F4" s="15" t="s">
        <v>12</v>
      </c>
      <c r="G4" s="16" t="s">
        <v>13</v>
      </c>
      <c r="H4" s="16" t="s">
        <v>14</v>
      </c>
      <c r="I4" s="17" t="s">
        <v>15</v>
      </c>
      <c r="J4" s="17" t="s">
        <v>16</v>
      </c>
      <c r="K4" s="18" t="s">
        <v>17</v>
      </c>
      <c r="L4" s="15" t="s">
        <v>7</v>
      </c>
      <c r="M4" s="15" t="s">
        <v>11</v>
      </c>
      <c r="N4" s="15" t="s">
        <v>12</v>
      </c>
      <c r="O4" s="16" t="s">
        <v>13</v>
      </c>
      <c r="P4" s="16" t="s">
        <v>14</v>
      </c>
      <c r="Q4" s="17" t="s">
        <v>15</v>
      </c>
      <c r="R4" s="17" t="s">
        <v>16</v>
      </c>
      <c r="S4" s="18" t="s">
        <v>17</v>
      </c>
      <c r="T4" s="15" t="s">
        <v>7</v>
      </c>
      <c r="U4" s="15" t="s">
        <v>11</v>
      </c>
      <c r="V4" s="15" t="s">
        <v>12</v>
      </c>
      <c r="W4" s="16" t="s">
        <v>13</v>
      </c>
      <c r="X4" s="16" t="s">
        <v>14</v>
      </c>
      <c r="Y4" s="17" t="s">
        <v>15</v>
      </c>
      <c r="Z4" s="17" t="s">
        <v>16</v>
      </c>
      <c r="AA4" s="19" t="s">
        <v>17</v>
      </c>
    </row>
    <row r="5" spans="1:27" x14ac:dyDescent="0.25">
      <c r="A5" s="20" t="s">
        <v>18</v>
      </c>
      <c r="B5" s="21"/>
      <c r="C5" s="22" t="s">
        <v>19</v>
      </c>
      <c r="D5" s="23"/>
      <c r="E5" s="24"/>
      <c r="F5" s="24"/>
      <c r="G5" s="25"/>
      <c r="H5" s="25"/>
      <c r="I5" s="26"/>
      <c r="J5" s="26"/>
      <c r="K5" s="27">
        <v>1242.1199999999999</v>
      </c>
      <c r="L5" s="28">
        <v>1</v>
      </c>
      <c r="M5" s="29">
        <v>1</v>
      </c>
      <c r="N5" s="29">
        <v>1</v>
      </c>
      <c r="O5" s="30">
        <v>1</v>
      </c>
      <c r="P5" s="30">
        <v>1</v>
      </c>
      <c r="Q5" s="31">
        <v>1</v>
      </c>
      <c r="R5" s="31">
        <v>1</v>
      </c>
      <c r="S5" s="32">
        <v>1</v>
      </c>
      <c r="T5" s="23">
        <f t="shared" ref="T5:AA27" si="0">D5*L5</f>
        <v>0</v>
      </c>
      <c r="U5" s="24">
        <f t="shared" si="0"/>
        <v>0</v>
      </c>
      <c r="V5" s="24">
        <f t="shared" si="0"/>
        <v>0</v>
      </c>
      <c r="W5" s="25">
        <f t="shared" si="0"/>
        <v>0</v>
      </c>
      <c r="X5" s="25">
        <f t="shared" si="0"/>
        <v>0</v>
      </c>
      <c r="Y5" s="26">
        <f t="shared" si="0"/>
        <v>0</v>
      </c>
      <c r="Z5" s="26">
        <f t="shared" si="0"/>
        <v>0</v>
      </c>
      <c r="AA5" s="27">
        <f t="shared" si="0"/>
        <v>1242.1199999999999</v>
      </c>
    </row>
    <row r="6" spans="1:27" ht="30" x14ac:dyDescent="0.25">
      <c r="A6" s="33" t="s">
        <v>18</v>
      </c>
      <c r="B6" s="34"/>
      <c r="C6" s="35" t="s">
        <v>20</v>
      </c>
      <c r="D6" s="36"/>
      <c r="E6" s="37"/>
      <c r="F6" s="37"/>
      <c r="G6" s="38"/>
      <c r="H6" s="38"/>
      <c r="I6" s="39"/>
      <c r="J6" s="39"/>
      <c r="K6" s="40">
        <f>SUM(D21:J26)</f>
        <v>243.08</v>
      </c>
      <c r="L6" s="41">
        <v>-0.2</v>
      </c>
      <c r="M6" s="42">
        <v>-0.2</v>
      </c>
      <c r="N6" s="42">
        <v>-0.2</v>
      </c>
      <c r="O6" s="43">
        <v>-0.2</v>
      </c>
      <c r="P6" s="43">
        <v>-0.2</v>
      </c>
      <c r="Q6" s="44">
        <v>-0.2</v>
      </c>
      <c r="R6" s="44">
        <v>-0.2</v>
      </c>
      <c r="S6" s="45">
        <v>-0.2</v>
      </c>
      <c r="T6" s="36">
        <f t="shared" si="0"/>
        <v>0</v>
      </c>
      <c r="U6" s="37">
        <f t="shared" si="0"/>
        <v>0</v>
      </c>
      <c r="V6" s="37">
        <f t="shared" si="0"/>
        <v>0</v>
      </c>
      <c r="W6" s="38">
        <f t="shared" si="0"/>
        <v>0</v>
      </c>
      <c r="X6" s="38">
        <f t="shared" si="0"/>
        <v>0</v>
      </c>
      <c r="Y6" s="39">
        <f t="shared" si="0"/>
        <v>0</v>
      </c>
      <c r="Z6" s="39">
        <f t="shared" si="0"/>
        <v>0</v>
      </c>
      <c r="AA6" s="40">
        <f t="shared" si="0"/>
        <v>-48.616000000000007</v>
      </c>
    </row>
    <row r="7" spans="1:27" ht="75" x14ac:dyDescent="0.25">
      <c r="A7" s="33" t="s">
        <v>18</v>
      </c>
      <c r="B7" s="34" t="s">
        <v>21</v>
      </c>
      <c r="C7" s="35" t="s">
        <v>22</v>
      </c>
      <c r="D7" s="36">
        <v>0</v>
      </c>
      <c r="E7" s="37">
        <v>0</v>
      </c>
      <c r="F7" s="37">
        <v>17.91</v>
      </c>
      <c r="G7" s="38">
        <v>0</v>
      </c>
      <c r="H7" s="38">
        <v>0</v>
      </c>
      <c r="I7" s="39">
        <v>0</v>
      </c>
      <c r="J7" s="39">
        <v>0</v>
      </c>
      <c r="K7" s="40">
        <v>0</v>
      </c>
      <c r="L7" s="41">
        <v>1</v>
      </c>
      <c r="M7" s="42">
        <v>1</v>
      </c>
      <c r="N7" s="42">
        <v>1</v>
      </c>
      <c r="O7" s="43">
        <v>1</v>
      </c>
      <c r="P7" s="43">
        <v>1</v>
      </c>
      <c r="Q7" s="44">
        <v>1</v>
      </c>
      <c r="R7" s="44">
        <v>1</v>
      </c>
      <c r="S7" s="45">
        <v>1</v>
      </c>
      <c r="T7" s="36">
        <f t="shared" si="0"/>
        <v>0</v>
      </c>
      <c r="U7" s="37">
        <f t="shared" si="0"/>
        <v>0</v>
      </c>
      <c r="V7" s="37">
        <f t="shared" si="0"/>
        <v>17.91</v>
      </c>
      <c r="W7" s="38">
        <f t="shared" si="0"/>
        <v>0</v>
      </c>
      <c r="X7" s="38">
        <f t="shared" si="0"/>
        <v>0</v>
      </c>
      <c r="Y7" s="39">
        <f t="shared" si="0"/>
        <v>0</v>
      </c>
      <c r="Z7" s="39">
        <f t="shared" si="0"/>
        <v>0</v>
      </c>
      <c r="AA7" s="40">
        <f t="shared" si="0"/>
        <v>0</v>
      </c>
    </row>
    <row r="8" spans="1:27" x14ac:dyDescent="0.25">
      <c r="A8" s="33" t="s">
        <v>18</v>
      </c>
      <c r="B8" s="34" t="s">
        <v>23</v>
      </c>
      <c r="C8" s="35" t="s">
        <v>24</v>
      </c>
      <c r="D8" s="36">
        <v>561.73</v>
      </c>
      <c r="E8" s="37">
        <v>7.0000000000000007E-2</v>
      </c>
      <c r="F8" s="37"/>
      <c r="G8" s="38">
        <v>652.39</v>
      </c>
      <c r="H8" s="38">
        <v>404.63</v>
      </c>
      <c r="I8" s="39">
        <v>229.61</v>
      </c>
      <c r="J8" s="39">
        <v>239.31</v>
      </c>
      <c r="K8" s="40">
        <v>19.489999999999998</v>
      </c>
      <c r="L8" s="41">
        <v>0.4</v>
      </c>
      <c r="M8" s="42">
        <v>0.4</v>
      </c>
      <c r="N8" s="42">
        <v>0.4</v>
      </c>
      <c r="O8" s="43">
        <v>0.55000000000000004</v>
      </c>
      <c r="P8" s="43">
        <v>0.75</v>
      </c>
      <c r="Q8" s="44">
        <v>0.85</v>
      </c>
      <c r="R8" s="44">
        <v>0.9</v>
      </c>
      <c r="S8" s="45">
        <v>1</v>
      </c>
      <c r="T8" s="36">
        <f t="shared" si="0"/>
        <v>224.69200000000001</v>
      </c>
      <c r="U8" s="37">
        <f t="shared" si="0"/>
        <v>2.8000000000000004E-2</v>
      </c>
      <c r="V8" s="37">
        <f t="shared" si="0"/>
        <v>0</v>
      </c>
      <c r="W8" s="38">
        <f t="shared" si="0"/>
        <v>358.81450000000001</v>
      </c>
      <c r="X8" s="38">
        <f t="shared" si="0"/>
        <v>303.47249999999997</v>
      </c>
      <c r="Y8" s="39">
        <f t="shared" si="0"/>
        <v>195.16849999999999</v>
      </c>
      <c r="Z8" s="39">
        <f t="shared" si="0"/>
        <v>215.37900000000002</v>
      </c>
      <c r="AA8" s="40">
        <f t="shared" si="0"/>
        <v>19.489999999999998</v>
      </c>
    </row>
    <row r="9" spans="1:27" x14ac:dyDescent="0.25">
      <c r="A9" s="33" t="s">
        <v>18</v>
      </c>
      <c r="B9" s="34" t="s">
        <v>25</v>
      </c>
      <c r="C9" s="35" t="s">
        <v>26</v>
      </c>
      <c r="D9" s="36">
        <v>1888.96</v>
      </c>
      <c r="E9" s="37">
        <v>4</v>
      </c>
      <c r="F9" s="37"/>
      <c r="G9" s="38">
        <v>1101.1600000000001</v>
      </c>
      <c r="H9" s="38">
        <v>268.08999999999997</v>
      </c>
      <c r="I9" s="39">
        <v>282.08999999999997</v>
      </c>
      <c r="J9" s="39">
        <v>23.71</v>
      </c>
      <c r="K9" s="40">
        <v>13.86</v>
      </c>
      <c r="L9" s="41">
        <v>0.5</v>
      </c>
      <c r="M9" s="42">
        <v>0.5</v>
      </c>
      <c r="N9" s="42">
        <v>0.5</v>
      </c>
      <c r="O9" s="43">
        <v>0.5</v>
      </c>
      <c r="P9" s="43">
        <v>0.5</v>
      </c>
      <c r="Q9" s="44">
        <v>0.5</v>
      </c>
      <c r="R9" s="44">
        <v>0.5</v>
      </c>
      <c r="S9" s="45">
        <v>1</v>
      </c>
      <c r="T9" s="36">
        <f t="shared" si="0"/>
        <v>944.48</v>
      </c>
      <c r="U9" s="37">
        <f t="shared" si="0"/>
        <v>2</v>
      </c>
      <c r="V9" s="37">
        <f t="shared" si="0"/>
        <v>0</v>
      </c>
      <c r="W9" s="38">
        <f t="shared" si="0"/>
        <v>550.58000000000004</v>
      </c>
      <c r="X9" s="38">
        <f t="shared" si="0"/>
        <v>134.04499999999999</v>
      </c>
      <c r="Y9" s="39">
        <f t="shared" si="0"/>
        <v>141.04499999999999</v>
      </c>
      <c r="Z9" s="39">
        <f t="shared" si="0"/>
        <v>11.855</v>
      </c>
      <c r="AA9" s="40">
        <f t="shared" si="0"/>
        <v>13.86</v>
      </c>
    </row>
    <row r="10" spans="1:27" x14ac:dyDescent="0.25">
      <c r="A10" s="33" t="s">
        <v>18</v>
      </c>
      <c r="B10" s="34" t="s">
        <v>27</v>
      </c>
      <c r="C10" s="35" t="s">
        <v>28</v>
      </c>
      <c r="D10" s="36">
        <v>1278.3</v>
      </c>
      <c r="E10" s="37">
        <v>0.01</v>
      </c>
      <c r="F10" s="37"/>
      <c r="G10" s="38">
        <v>1.31</v>
      </c>
      <c r="H10" s="38">
        <v>41.56</v>
      </c>
      <c r="I10" s="39">
        <v>0</v>
      </c>
      <c r="J10" s="39">
        <v>0</v>
      </c>
      <c r="K10" s="40">
        <v>0</v>
      </c>
      <c r="L10" s="41">
        <v>0.5</v>
      </c>
      <c r="M10" s="42">
        <v>0.5</v>
      </c>
      <c r="N10" s="42">
        <v>0.5</v>
      </c>
      <c r="O10" s="43">
        <v>0.5</v>
      </c>
      <c r="P10" s="43">
        <v>0.5</v>
      </c>
      <c r="Q10" s="44">
        <v>0.5</v>
      </c>
      <c r="R10" s="44">
        <v>0.5</v>
      </c>
      <c r="S10" s="45">
        <v>1</v>
      </c>
      <c r="T10" s="36">
        <f t="shared" si="0"/>
        <v>639.15</v>
      </c>
      <c r="U10" s="37">
        <f t="shared" si="0"/>
        <v>5.0000000000000001E-3</v>
      </c>
      <c r="V10" s="37">
        <f t="shared" si="0"/>
        <v>0</v>
      </c>
      <c r="W10" s="38">
        <f t="shared" si="0"/>
        <v>0.65500000000000003</v>
      </c>
      <c r="X10" s="38">
        <f t="shared" si="0"/>
        <v>20.78</v>
      </c>
      <c r="Y10" s="39">
        <f t="shared" si="0"/>
        <v>0</v>
      </c>
      <c r="Z10" s="39">
        <f t="shared" si="0"/>
        <v>0</v>
      </c>
      <c r="AA10" s="40">
        <f t="shared" si="0"/>
        <v>0</v>
      </c>
    </row>
    <row r="11" spans="1:27" ht="45" x14ac:dyDescent="0.25">
      <c r="A11" s="33" t="s">
        <v>18</v>
      </c>
      <c r="B11" s="34" t="s">
        <v>29</v>
      </c>
      <c r="C11" s="35" t="s">
        <v>30</v>
      </c>
      <c r="D11" s="36">
        <v>0</v>
      </c>
      <c r="E11" s="37">
        <v>0</v>
      </c>
      <c r="F11" s="37"/>
      <c r="G11" s="38">
        <v>208.27</v>
      </c>
      <c r="H11" s="38">
        <v>1472.42</v>
      </c>
      <c r="I11" s="39">
        <v>84.31</v>
      </c>
      <c r="J11" s="39">
        <v>62.66</v>
      </c>
      <c r="K11" s="40">
        <v>1787.41</v>
      </c>
      <c r="L11" s="41"/>
      <c r="M11" s="42"/>
      <c r="N11" s="42"/>
      <c r="O11" s="43">
        <v>0.5</v>
      </c>
      <c r="P11" s="43">
        <v>0.5</v>
      </c>
      <c r="Q11" s="44">
        <v>0.5</v>
      </c>
      <c r="R11" s="44">
        <v>0.5</v>
      </c>
      <c r="S11" s="45">
        <v>1</v>
      </c>
      <c r="T11" s="36">
        <f t="shared" si="0"/>
        <v>0</v>
      </c>
      <c r="U11" s="37">
        <f t="shared" si="0"/>
        <v>0</v>
      </c>
      <c r="V11" s="37">
        <f t="shared" si="0"/>
        <v>0</v>
      </c>
      <c r="W11" s="38">
        <f t="shared" si="0"/>
        <v>104.13500000000001</v>
      </c>
      <c r="X11" s="38">
        <f t="shared" si="0"/>
        <v>736.21</v>
      </c>
      <c r="Y11" s="39">
        <f t="shared" si="0"/>
        <v>42.155000000000001</v>
      </c>
      <c r="Z11" s="39">
        <f t="shared" si="0"/>
        <v>31.33</v>
      </c>
      <c r="AA11" s="40">
        <f t="shared" si="0"/>
        <v>1787.41</v>
      </c>
    </row>
    <row r="12" spans="1:27" ht="30" x14ac:dyDescent="0.25">
      <c r="A12" s="33" t="s">
        <v>18</v>
      </c>
      <c r="B12" s="34" t="s">
        <v>31</v>
      </c>
      <c r="C12" s="35" t="s">
        <v>32</v>
      </c>
      <c r="D12" s="36">
        <v>0</v>
      </c>
      <c r="E12" s="37">
        <v>0</v>
      </c>
      <c r="F12" s="37"/>
      <c r="G12" s="38">
        <v>28.59</v>
      </c>
      <c r="H12" s="38">
        <v>34.700000000000003</v>
      </c>
      <c r="I12" s="39">
        <v>18.53</v>
      </c>
      <c r="J12" s="39">
        <v>42.47</v>
      </c>
      <c r="K12" s="40">
        <v>3170.04</v>
      </c>
      <c r="L12" s="41"/>
      <c r="M12" s="42"/>
      <c r="N12" s="42"/>
      <c r="O12" s="43">
        <v>0.5</v>
      </c>
      <c r="P12" s="43">
        <v>0.5</v>
      </c>
      <c r="Q12" s="44">
        <v>0.5</v>
      </c>
      <c r="R12" s="44">
        <v>0.5</v>
      </c>
      <c r="S12" s="45">
        <v>1</v>
      </c>
      <c r="T12" s="36">
        <f t="shared" si="0"/>
        <v>0</v>
      </c>
      <c r="U12" s="37">
        <f t="shared" si="0"/>
        <v>0</v>
      </c>
      <c r="V12" s="37">
        <f t="shared" si="0"/>
        <v>0</v>
      </c>
      <c r="W12" s="38">
        <f t="shared" si="0"/>
        <v>14.295</v>
      </c>
      <c r="X12" s="38">
        <f t="shared" si="0"/>
        <v>17.350000000000001</v>
      </c>
      <c r="Y12" s="39">
        <f t="shared" si="0"/>
        <v>9.2650000000000006</v>
      </c>
      <c r="Z12" s="39">
        <f t="shared" si="0"/>
        <v>21.234999999999999</v>
      </c>
      <c r="AA12" s="40">
        <f t="shared" si="0"/>
        <v>3170.04</v>
      </c>
    </row>
    <row r="13" spans="1:27" ht="45" x14ac:dyDescent="0.25">
      <c r="A13" s="33" t="s">
        <v>18</v>
      </c>
      <c r="B13" s="34" t="s">
        <v>33</v>
      </c>
      <c r="C13" s="35" t="s">
        <v>34</v>
      </c>
      <c r="D13" s="36">
        <v>0</v>
      </c>
      <c r="E13" s="37">
        <v>0</v>
      </c>
      <c r="F13" s="37"/>
      <c r="G13" s="38">
        <v>0</v>
      </c>
      <c r="H13" s="38">
        <v>46.67</v>
      </c>
      <c r="I13" s="39">
        <v>0</v>
      </c>
      <c r="J13" s="39">
        <v>76.91</v>
      </c>
      <c r="K13" s="40">
        <v>125.57</v>
      </c>
      <c r="L13" s="41"/>
      <c r="M13" s="42"/>
      <c r="N13" s="42"/>
      <c r="O13" s="43">
        <v>0</v>
      </c>
      <c r="P13" s="43">
        <v>0</v>
      </c>
      <c r="Q13" s="44">
        <v>0.5</v>
      </c>
      <c r="R13" s="44">
        <v>0.5</v>
      </c>
      <c r="S13" s="45">
        <v>1</v>
      </c>
      <c r="T13" s="36">
        <f t="shared" si="0"/>
        <v>0</v>
      </c>
      <c r="U13" s="37">
        <f t="shared" si="0"/>
        <v>0</v>
      </c>
      <c r="V13" s="37">
        <f t="shared" si="0"/>
        <v>0</v>
      </c>
      <c r="W13" s="38">
        <f t="shared" si="0"/>
        <v>0</v>
      </c>
      <c r="X13" s="38">
        <f t="shared" si="0"/>
        <v>0</v>
      </c>
      <c r="Y13" s="39">
        <f t="shared" si="0"/>
        <v>0</v>
      </c>
      <c r="Z13" s="39">
        <f t="shared" si="0"/>
        <v>38.454999999999998</v>
      </c>
      <c r="AA13" s="40">
        <f t="shared" si="0"/>
        <v>125.57</v>
      </c>
    </row>
    <row r="14" spans="1:27" ht="30" x14ac:dyDescent="0.25">
      <c r="A14" s="33" t="s">
        <v>18</v>
      </c>
      <c r="B14" s="34" t="s">
        <v>35</v>
      </c>
      <c r="C14" s="35" t="s">
        <v>36</v>
      </c>
      <c r="D14" s="36">
        <v>21.22</v>
      </c>
      <c r="E14" s="37">
        <v>2.54</v>
      </c>
      <c r="F14" s="37"/>
      <c r="G14" s="38">
        <v>117.1</v>
      </c>
      <c r="H14" s="38">
        <v>26.96</v>
      </c>
      <c r="I14" s="39">
        <v>11.24</v>
      </c>
      <c r="J14" s="39">
        <v>5.82</v>
      </c>
      <c r="K14" s="40">
        <v>0.34</v>
      </c>
      <c r="L14" s="41">
        <v>0</v>
      </c>
      <c r="M14" s="42">
        <v>0</v>
      </c>
      <c r="N14" s="42">
        <v>0</v>
      </c>
      <c r="O14" s="43">
        <v>0</v>
      </c>
      <c r="P14" s="43">
        <v>0</v>
      </c>
      <c r="Q14" s="44">
        <v>0.5</v>
      </c>
      <c r="R14" s="44">
        <v>0.5</v>
      </c>
      <c r="S14" s="45">
        <v>1</v>
      </c>
      <c r="T14" s="36">
        <f t="shared" si="0"/>
        <v>0</v>
      </c>
      <c r="U14" s="37">
        <f t="shared" si="0"/>
        <v>0</v>
      </c>
      <c r="V14" s="37">
        <f t="shared" si="0"/>
        <v>0</v>
      </c>
      <c r="W14" s="38">
        <f t="shared" si="0"/>
        <v>0</v>
      </c>
      <c r="X14" s="38">
        <f t="shared" si="0"/>
        <v>0</v>
      </c>
      <c r="Y14" s="39">
        <f t="shared" si="0"/>
        <v>5.62</v>
      </c>
      <c r="Z14" s="39">
        <f t="shared" si="0"/>
        <v>2.91</v>
      </c>
      <c r="AA14" s="40">
        <f t="shared" si="0"/>
        <v>0.34</v>
      </c>
    </row>
    <row r="15" spans="1:27" ht="30" x14ac:dyDescent="0.25">
      <c r="A15" s="33" t="s">
        <v>18</v>
      </c>
      <c r="B15" s="34" t="s">
        <v>37</v>
      </c>
      <c r="C15" s="35" t="s">
        <v>38</v>
      </c>
      <c r="D15" s="36">
        <v>0</v>
      </c>
      <c r="E15" s="37">
        <v>0</v>
      </c>
      <c r="F15" s="37"/>
      <c r="G15" s="38">
        <v>0</v>
      </c>
      <c r="H15" s="38">
        <v>0</v>
      </c>
      <c r="I15" s="39">
        <v>0</v>
      </c>
      <c r="J15" s="39">
        <v>0</v>
      </c>
      <c r="K15" s="40">
        <v>0</v>
      </c>
      <c r="L15" s="41">
        <v>0</v>
      </c>
      <c r="M15" s="42">
        <v>0</v>
      </c>
      <c r="N15" s="42">
        <v>0</v>
      </c>
      <c r="O15" s="43">
        <v>0</v>
      </c>
      <c r="P15" s="43">
        <v>0</v>
      </c>
      <c r="Q15" s="44">
        <v>0.5</v>
      </c>
      <c r="R15" s="44">
        <v>0.5</v>
      </c>
      <c r="S15" s="45">
        <v>1</v>
      </c>
      <c r="T15" s="36">
        <f t="shared" si="0"/>
        <v>0</v>
      </c>
      <c r="U15" s="37">
        <f t="shared" si="0"/>
        <v>0</v>
      </c>
      <c r="V15" s="37">
        <f t="shared" si="0"/>
        <v>0</v>
      </c>
      <c r="W15" s="38">
        <f t="shared" si="0"/>
        <v>0</v>
      </c>
      <c r="X15" s="38">
        <f t="shared" si="0"/>
        <v>0</v>
      </c>
      <c r="Y15" s="39">
        <f t="shared" si="0"/>
        <v>0</v>
      </c>
      <c r="Z15" s="39">
        <f t="shared" si="0"/>
        <v>0</v>
      </c>
      <c r="AA15" s="40">
        <f t="shared" si="0"/>
        <v>0</v>
      </c>
    </row>
    <row r="16" spans="1:27" x14ac:dyDescent="0.25">
      <c r="A16" s="33" t="s">
        <v>18</v>
      </c>
      <c r="B16" s="34" t="s">
        <v>39</v>
      </c>
      <c r="C16" s="35" t="s">
        <v>40</v>
      </c>
      <c r="D16" s="36">
        <v>68.41</v>
      </c>
      <c r="E16" s="37">
        <v>0</v>
      </c>
      <c r="F16" s="37"/>
      <c r="G16" s="38">
        <v>3.04</v>
      </c>
      <c r="H16" s="38">
        <v>2.2999999999999998</v>
      </c>
      <c r="I16" s="39">
        <v>3.08</v>
      </c>
      <c r="J16" s="39">
        <v>0</v>
      </c>
      <c r="K16" s="40">
        <v>0.27</v>
      </c>
      <c r="L16" s="41">
        <v>0</v>
      </c>
      <c r="M16" s="42">
        <v>0</v>
      </c>
      <c r="N16" s="42">
        <v>0</v>
      </c>
      <c r="O16" s="43">
        <v>0</v>
      </c>
      <c r="P16" s="43">
        <v>0</v>
      </c>
      <c r="Q16" s="44">
        <v>0.5</v>
      </c>
      <c r="R16" s="44">
        <v>0.5</v>
      </c>
      <c r="S16" s="45">
        <v>1</v>
      </c>
      <c r="T16" s="36">
        <f t="shared" si="0"/>
        <v>0</v>
      </c>
      <c r="U16" s="37">
        <f t="shared" si="0"/>
        <v>0</v>
      </c>
      <c r="V16" s="37">
        <f t="shared" si="0"/>
        <v>0</v>
      </c>
      <c r="W16" s="38">
        <f t="shared" si="0"/>
        <v>0</v>
      </c>
      <c r="X16" s="38">
        <f t="shared" si="0"/>
        <v>0</v>
      </c>
      <c r="Y16" s="39">
        <f t="shared" si="0"/>
        <v>1.54</v>
      </c>
      <c r="Z16" s="39">
        <f t="shared" si="0"/>
        <v>0</v>
      </c>
      <c r="AA16" s="40">
        <f t="shared" si="0"/>
        <v>0.27</v>
      </c>
    </row>
    <row r="17" spans="1:27" x14ac:dyDescent="0.25">
      <c r="A17" s="33" t="s">
        <v>18</v>
      </c>
      <c r="B17" s="34" t="s">
        <v>41</v>
      </c>
      <c r="C17" s="35" t="s">
        <v>42</v>
      </c>
      <c r="D17" s="36">
        <v>0</v>
      </c>
      <c r="E17" s="37">
        <v>0</v>
      </c>
      <c r="F17" s="37"/>
      <c r="G17" s="38">
        <v>0</v>
      </c>
      <c r="H17" s="38">
        <v>0</v>
      </c>
      <c r="I17" s="39">
        <v>0</v>
      </c>
      <c r="J17" s="39">
        <v>0</v>
      </c>
      <c r="K17" s="40">
        <v>0</v>
      </c>
      <c r="L17" s="41"/>
      <c r="M17" s="42"/>
      <c r="N17" s="42"/>
      <c r="O17" s="43">
        <v>0</v>
      </c>
      <c r="P17" s="43">
        <v>0</v>
      </c>
      <c r="Q17" s="44">
        <v>0.5</v>
      </c>
      <c r="R17" s="44">
        <v>0.5</v>
      </c>
      <c r="S17" s="45">
        <v>1</v>
      </c>
      <c r="T17" s="36">
        <f t="shared" si="0"/>
        <v>0</v>
      </c>
      <c r="U17" s="37">
        <f t="shared" si="0"/>
        <v>0</v>
      </c>
      <c r="V17" s="37">
        <f t="shared" si="0"/>
        <v>0</v>
      </c>
      <c r="W17" s="38">
        <f t="shared" si="0"/>
        <v>0</v>
      </c>
      <c r="X17" s="38">
        <f t="shared" si="0"/>
        <v>0</v>
      </c>
      <c r="Y17" s="39">
        <f t="shared" si="0"/>
        <v>0</v>
      </c>
      <c r="Z17" s="39">
        <f t="shared" si="0"/>
        <v>0</v>
      </c>
      <c r="AA17" s="40">
        <f t="shared" si="0"/>
        <v>0</v>
      </c>
    </row>
    <row r="18" spans="1:27" ht="45" x14ac:dyDescent="0.25">
      <c r="A18" s="33" t="s">
        <v>18</v>
      </c>
      <c r="B18" s="34" t="s">
        <v>43</v>
      </c>
      <c r="C18" s="35" t="s">
        <v>44</v>
      </c>
      <c r="D18" s="36">
        <v>0</v>
      </c>
      <c r="E18" s="37">
        <v>0</v>
      </c>
      <c r="F18" s="37"/>
      <c r="G18" s="38">
        <v>0</v>
      </c>
      <c r="H18" s="38">
        <v>0</v>
      </c>
      <c r="I18" s="39">
        <v>0</v>
      </c>
      <c r="J18" s="39">
        <v>0</v>
      </c>
      <c r="K18" s="40">
        <v>396.75</v>
      </c>
      <c r="L18" s="41"/>
      <c r="M18" s="42"/>
      <c r="N18" s="42"/>
      <c r="O18" s="43">
        <v>0</v>
      </c>
      <c r="P18" s="43">
        <v>0</v>
      </c>
      <c r="Q18" s="44">
        <v>0.5</v>
      </c>
      <c r="R18" s="44">
        <v>0.5</v>
      </c>
      <c r="S18" s="45">
        <v>1</v>
      </c>
      <c r="T18" s="36">
        <f t="shared" si="0"/>
        <v>0</v>
      </c>
      <c r="U18" s="37">
        <f t="shared" si="0"/>
        <v>0</v>
      </c>
      <c r="V18" s="37">
        <f t="shared" si="0"/>
        <v>0</v>
      </c>
      <c r="W18" s="38">
        <f t="shared" si="0"/>
        <v>0</v>
      </c>
      <c r="X18" s="38">
        <f t="shared" si="0"/>
        <v>0</v>
      </c>
      <c r="Y18" s="39">
        <f t="shared" si="0"/>
        <v>0</v>
      </c>
      <c r="Z18" s="39">
        <f t="shared" si="0"/>
        <v>0</v>
      </c>
      <c r="AA18" s="40">
        <f t="shared" si="0"/>
        <v>396.75</v>
      </c>
    </row>
    <row r="19" spans="1:27" ht="30" x14ac:dyDescent="0.25">
      <c r="A19" s="33" t="s">
        <v>18</v>
      </c>
      <c r="B19" s="34" t="s">
        <v>45</v>
      </c>
      <c r="C19" s="35" t="s">
        <v>46</v>
      </c>
      <c r="D19" s="36">
        <v>0</v>
      </c>
      <c r="E19" s="37">
        <v>0</v>
      </c>
      <c r="F19" s="37"/>
      <c r="G19" s="38">
        <v>0</v>
      </c>
      <c r="H19" s="38">
        <v>0</v>
      </c>
      <c r="I19" s="39">
        <v>0</v>
      </c>
      <c r="J19" s="39">
        <v>0</v>
      </c>
      <c r="K19" s="40">
        <v>0</v>
      </c>
      <c r="L19" s="41"/>
      <c r="M19" s="42"/>
      <c r="N19" s="42"/>
      <c r="O19" s="43">
        <v>0</v>
      </c>
      <c r="P19" s="43">
        <v>0</v>
      </c>
      <c r="Q19" s="44">
        <v>0.5</v>
      </c>
      <c r="R19" s="44">
        <v>0.5</v>
      </c>
      <c r="S19" s="45">
        <v>1</v>
      </c>
      <c r="T19" s="36">
        <f t="shared" si="0"/>
        <v>0</v>
      </c>
      <c r="U19" s="37">
        <f t="shared" si="0"/>
        <v>0</v>
      </c>
      <c r="V19" s="37">
        <f t="shared" si="0"/>
        <v>0</v>
      </c>
      <c r="W19" s="38">
        <f t="shared" si="0"/>
        <v>0</v>
      </c>
      <c r="X19" s="38">
        <f t="shared" si="0"/>
        <v>0</v>
      </c>
      <c r="Y19" s="39">
        <f t="shared" si="0"/>
        <v>0</v>
      </c>
      <c r="Z19" s="39">
        <f t="shared" si="0"/>
        <v>0</v>
      </c>
      <c r="AA19" s="40">
        <f t="shared" si="0"/>
        <v>0</v>
      </c>
    </row>
    <row r="20" spans="1:27" ht="45" x14ac:dyDescent="0.25">
      <c r="A20" s="33" t="s">
        <v>18</v>
      </c>
      <c r="B20" s="34" t="s">
        <v>47</v>
      </c>
      <c r="C20" s="35" t="s">
        <v>48</v>
      </c>
      <c r="D20" s="36">
        <v>0</v>
      </c>
      <c r="E20" s="37">
        <v>0</v>
      </c>
      <c r="F20" s="37"/>
      <c r="G20" s="38">
        <v>0</v>
      </c>
      <c r="H20" s="38">
        <v>0</v>
      </c>
      <c r="I20" s="39">
        <v>0</v>
      </c>
      <c r="J20" s="39">
        <v>0</v>
      </c>
      <c r="K20" s="40">
        <v>0</v>
      </c>
      <c r="L20" s="41"/>
      <c r="M20" s="42"/>
      <c r="N20" s="42"/>
      <c r="O20" s="43">
        <v>0.5</v>
      </c>
      <c r="P20" s="43">
        <v>0.5</v>
      </c>
      <c r="Q20" s="44">
        <v>0.5</v>
      </c>
      <c r="R20" s="44">
        <v>0.5</v>
      </c>
      <c r="S20" s="45">
        <v>1</v>
      </c>
      <c r="T20" s="36">
        <f t="shared" si="0"/>
        <v>0</v>
      </c>
      <c r="U20" s="37">
        <f t="shared" si="0"/>
        <v>0</v>
      </c>
      <c r="V20" s="37">
        <f t="shared" si="0"/>
        <v>0</v>
      </c>
      <c r="W20" s="38">
        <f t="shared" si="0"/>
        <v>0</v>
      </c>
      <c r="X20" s="38">
        <f t="shared" si="0"/>
        <v>0</v>
      </c>
      <c r="Y20" s="39">
        <f t="shared" si="0"/>
        <v>0</v>
      </c>
      <c r="Z20" s="39">
        <f t="shared" si="0"/>
        <v>0</v>
      </c>
      <c r="AA20" s="40">
        <f t="shared" si="0"/>
        <v>0</v>
      </c>
    </row>
    <row r="21" spans="1:27" ht="60" x14ac:dyDescent="0.25">
      <c r="A21" s="33" t="s">
        <v>18</v>
      </c>
      <c r="B21" s="34" t="s">
        <v>49</v>
      </c>
      <c r="C21" s="35" t="s">
        <v>50</v>
      </c>
      <c r="D21" s="36">
        <v>0</v>
      </c>
      <c r="E21" s="37">
        <v>0</v>
      </c>
      <c r="F21" s="37"/>
      <c r="G21" s="38">
        <v>0</v>
      </c>
      <c r="H21" s="38">
        <v>0</v>
      </c>
      <c r="I21" s="39">
        <v>0</v>
      </c>
      <c r="J21" s="39">
        <v>0</v>
      </c>
      <c r="K21" s="40">
        <v>0</v>
      </c>
      <c r="L21" s="41"/>
      <c r="M21" s="42"/>
      <c r="N21" s="42"/>
      <c r="O21" s="43">
        <f t="shared" ref="O21:R22" si="1">O8</f>
        <v>0.55000000000000004</v>
      </c>
      <c r="P21" s="43">
        <f t="shared" si="1"/>
        <v>0.75</v>
      </c>
      <c r="Q21" s="44">
        <f t="shared" si="1"/>
        <v>0.85</v>
      </c>
      <c r="R21" s="44">
        <f t="shared" si="1"/>
        <v>0.9</v>
      </c>
      <c r="S21" s="45"/>
      <c r="T21" s="36">
        <f t="shared" si="0"/>
        <v>0</v>
      </c>
      <c r="U21" s="37">
        <f t="shared" si="0"/>
        <v>0</v>
      </c>
      <c r="V21" s="37">
        <f t="shared" si="0"/>
        <v>0</v>
      </c>
      <c r="W21" s="38">
        <f t="shared" si="0"/>
        <v>0</v>
      </c>
      <c r="X21" s="38">
        <f t="shared" si="0"/>
        <v>0</v>
      </c>
      <c r="Y21" s="39">
        <f t="shared" si="0"/>
        <v>0</v>
      </c>
      <c r="Z21" s="39">
        <f t="shared" si="0"/>
        <v>0</v>
      </c>
      <c r="AA21" s="40">
        <f t="shared" si="0"/>
        <v>0</v>
      </c>
    </row>
    <row r="22" spans="1:27" ht="75" x14ac:dyDescent="0.25">
      <c r="A22" s="33" t="s">
        <v>18</v>
      </c>
      <c r="B22" s="34" t="s">
        <v>51</v>
      </c>
      <c r="C22" s="35" t="s">
        <v>52</v>
      </c>
      <c r="D22" s="36">
        <v>0</v>
      </c>
      <c r="E22" s="37">
        <v>0</v>
      </c>
      <c r="F22" s="37"/>
      <c r="G22" s="38">
        <v>0</v>
      </c>
      <c r="H22" s="38">
        <v>0</v>
      </c>
      <c r="I22" s="39">
        <v>0</v>
      </c>
      <c r="J22" s="39">
        <v>0</v>
      </c>
      <c r="K22" s="40">
        <v>0</v>
      </c>
      <c r="L22" s="41"/>
      <c r="M22" s="42"/>
      <c r="N22" s="42"/>
      <c r="O22" s="43">
        <f t="shared" si="1"/>
        <v>0.5</v>
      </c>
      <c r="P22" s="43">
        <f t="shared" si="1"/>
        <v>0.5</v>
      </c>
      <c r="Q22" s="44">
        <f t="shared" si="1"/>
        <v>0.5</v>
      </c>
      <c r="R22" s="44">
        <f t="shared" si="1"/>
        <v>0.5</v>
      </c>
      <c r="S22" s="45"/>
      <c r="T22" s="36">
        <f t="shared" si="0"/>
        <v>0</v>
      </c>
      <c r="U22" s="37">
        <f t="shared" si="0"/>
        <v>0</v>
      </c>
      <c r="V22" s="37">
        <f t="shared" si="0"/>
        <v>0</v>
      </c>
      <c r="W22" s="38">
        <f t="shared" si="0"/>
        <v>0</v>
      </c>
      <c r="X22" s="38">
        <f t="shared" si="0"/>
        <v>0</v>
      </c>
      <c r="Y22" s="39">
        <f t="shared" si="0"/>
        <v>0</v>
      </c>
      <c r="Z22" s="39">
        <f t="shared" si="0"/>
        <v>0</v>
      </c>
      <c r="AA22" s="40">
        <f t="shared" si="0"/>
        <v>0</v>
      </c>
    </row>
    <row r="23" spans="1:27" ht="60" x14ac:dyDescent="0.25">
      <c r="A23" s="33" t="s">
        <v>18</v>
      </c>
      <c r="B23" s="34" t="s">
        <v>53</v>
      </c>
      <c r="C23" s="35" t="s">
        <v>54</v>
      </c>
      <c r="D23" s="36">
        <v>0</v>
      </c>
      <c r="E23" s="37">
        <v>0</v>
      </c>
      <c r="F23" s="37"/>
      <c r="G23" s="38">
        <v>0</v>
      </c>
      <c r="H23" s="38">
        <v>0</v>
      </c>
      <c r="I23" s="39">
        <v>0</v>
      </c>
      <c r="J23" s="39">
        <v>0</v>
      </c>
      <c r="K23" s="40">
        <v>0</v>
      </c>
      <c r="L23" s="41"/>
      <c r="M23" s="42"/>
      <c r="N23" s="42"/>
      <c r="O23" s="43">
        <f>O12</f>
        <v>0.5</v>
      </c>
      <c r="P23" s="43">
        <f>P12</f>
        <v>0.5</v>
      </c>
      <c r="Q23" s="44">
        <f>Q12</f>
        <v>0.5</v>
      </c>
      <c r="R23" s="44">
        <f>R11</f>
        <v>0.5</v>
      </c>
      <c r="S23" s="45"/>
      <c r="T23" s="36">
        <f t="shared" si="0"/>
        <v>0</v>
      </c>
      <c r="U23" s="37">
        <f t="shared" si="0"/>
        <v>0</v>
      </c>
      <c r="V23" s="37">
        <f t="shared" si="0"/>
        <v>0</v>
      </c>
      <c r="W23" s="38">
        <f t="shared" si="0"/>
        <v>0</v>
      </c>
      <c r="X23" s="38">
        <f t="shared" si="0"/>
        <v>0</v>
      </c>
      <c r="Y23" s="39">
        <f t="shared" si="0"/>
        <v>0</v>
      </c>
      <c r="Z23" s="39">
        <f t="shared" si="0"/>
        <v>0</v>
      </c>
      <c r="AA23" s="40">
        <f t="shared" si="0"/>
        <v>0</v>
      </c>
    </row>
    <row r="24" spans="1:27" ht="75" x14ac:dyDescent="0.25">
      <c r="A24" s="33" t="s">
        <v>18</v>
      </c>
      <c r="B24" s="34" t="s">
        <v>55</v>
      </c>
      <c r="C24" s="35" t="s">
        <v>56</v>
      </c>
      <c r="D24" s="36">
        <v>0</v>
      </c>
      <c r="E24" s="37">
        <v>0</v>
      </c>
      <c r="F24" s="37"/>
      <c r="G24" s="38">
        <v>0</v>
      </c>
      <c r="H24" s="38">
        <v>0</v>
      </c>
      <c r="I24" s="39">
        <v>0</v>
      </c>
      <c r="J24" s="39">
        <v>0</v>
      </c>
      <c r="K24" s="40">
        <v>0</v>
      </c>
      <c r="L24" s="41"/>
      <c r="M24" s="42"/>
      <c r="N24" s="42"/>
      <c r="O24" s="43">
        <f>O11</f>
        <v>0.5</v>
      </c>
      <c r="P24" s="43">
        <f>P11</f>
        <v>0.5</v>
      </c>
      <c r="Q24" s="44">
        <f>Q11</f>
        <v>0.5</v>
      </c>
      <c r="R24" s="44">
        <f>R11</f>
        <v>0.5</v>
      </c>
      <c r="S24" s="45"/>
      <c r="T24" s="36">
        <f t="shared" si="0"/>
        <v>0</v>
      </c>
      <c r="U24" s="37">
        <f t="shared" si="0"/>
        <v>0</v>
      </c>
      <c r="V24" s="37">
        <f t="shared" si="0"/>
        <v>0</v>
      </c>
      <c r="W24" s="38">
        <f t="shared" si="0"/>
        <v>0</v>
      </c>
      <c r="X24" s="38">
        <f t="shared" si="0"/>
        <v>0</v>
      </c>
      <c r="Y24" s="39">
        <f t="shared" si="0"/>
        <v>0</v>
      </c>
      <c r="Z24" s="39">
        <f t="shared" si="0"/>
        <v>0</v>
      </c>
      <c r="AA24" s="40">
        <f t="shared" si="0"/>
        <v>0</v>
      </c>
    </row>
    <row r="25" spans="1:27" ht="75" x14ac:dyDescent="0.25">
      <c r="A25" s="33" t="s">
        <v>18</v>
      </c>
      <c r="B25" s="34" t="s">
        <v>57</v>
      </c>
      <c r="C25" s="35" t="s">
        <v>58</v>
      </c>
      <c r="D25" s="36">
        <v>0</v>
      </c>
      <c r="E25" s="37">
        <v>0</v>
      </c>
      <c r="F25" s="37"/>
      <c r="G25" s="38">
        <v>0</v>
      </c>
      <c r="H25" s="38">
        <v>0</v>
      </c>
      <c r="I25" s="39">
        <v>0</v>
      </c>
      <c r="J25" s="39">
        <v>0</v>
      </c>
      <c r="K25" s="40">
        <v>0</v>
      </c>
      <c r="L25" s="41"/>
      <c r="M25" s="42"/>
      <c r="N25" s="42"/>
      <c r="O25" s="43">
        <f t="shared" ref="O25:R26" si="2">O13</f>
        <v>0</v>
      </c>
      <c r="P25" s="43">
        <f t="shared" si="2"/>
        <v>0</v>
      </c>
      <c r="Q25" s="44">
        <f t="shared" si="2"/>
        <v>0.5</v>
      </c>
      <c r="R25" s="44">
        <f t="shared" si="2"/>
        <v>0.5</v>
      </c>
      <c r="S25" s="45"/>
      <c r="T25" s="36">
        <f t="shared" si="0"/>
        <v>0</v>
      </c>
      <c r="U25" s="37">
        <f t="shared" si="0"/>
        <v>0</v>
      </c>
      <c r="V25" s="37">
        <f t="shared" si="0"/>
        <v>0</v>
      </c>
      <c r="W25" s="38">
        <f t="shared" si="0"/>
        <v>0</v>
      </c>
      <c r="X25" s="38">
        <f t="shared" si="0"/>
        <v>0</v>
      </c>
      <c r="Y25" s="39">
        <f t="shared" si="0"/>
        <v>0</v>
      </c>
      <c r="Z25" s="39">
        <f t="shared" si="0"/>
        <v>0</v>
      </c>
      <c r="AA25" s="40">
        <f t="shared" si="0"/>
        <v>0</v>
      </c>
    </row>
    <row r="26" spans="1:27" ht="75" x14ac:dyDescent="0.25">
      <c r="A26" s="33" t="s">
        <v>18</v>
      </c>
      <c r="B26" s="34" t="s">
        <v>59</v>
      </c>
      <c r="C26" s="35" t="s">
        <v>60</v>
      </c>
      <c r="D26" s="36">
        <v>1.28</v>
      </c>
      <c r="E26" s="37">
        <v>0</v>
      </c>
      <c r="F26" s="37"/>
      <c r="G26" s="38">
        <v>0</v>
      </c>
      <c r="H26" s="38">
        <v>0</v>
      </c>
      <c r="I26" s="39">
        <v>0</v>
      </c>
      <c r="J26" s="39">
        <v>241.8</v>
      </c>
      <c r="K26" s="40">
        <v>0</v>
      </c>
      <c r="L26" s="41"/>
      <c r="M26" s="42"/>
      <c r="N26" s="42"/>
      <c r="O26" s="43">
        <f t="shared" si="2"/>
        <v>0</v>
      </c>
      <c r="P26" s="43">
        <f t="shared" si="2"/>
        <v>0</v>
      </c>
      <c r="Q26" s="44">
        <f t="shared" si="2"/>
        <v>0.5</v>
      </c>
      <c r="R26" s="44">
        <f t="shared" si="2"/>
        <v>0.5</v>
      </c>
      <c r="S26" s="45"/>
      <c r="T26" s="36">
        <f t="shared" si="0"/>
        <v>0</v>
      </c>
      <c r="U26" s="37">
        <f t="shared" si="0"/>
        <v>0</v>
      </c>
      <c r="V26" s="37">
        <f t="shared" si="0"/>
        <v>0</v>
      </c>
      <c r="W26" s="38">
        <f t="shared" si="0"/>
        <v>0</v>
      </c>
      <c r="X26" s="38">
        <f t="shared" si="0"/>
        <v>0</v>
      </c>
      <c r="Y26" s="39">
        <f t="shared" si="0"/>
        <v>0</v>
      </c>
      <c r="Z26" s="39">
        <f t="shared" si="0"/>
        <v>120.9</v>
      </c>
      <c r="AA26" s="40">
        <f t="shared" si="0"/>
        <v>0</v>
      </c>
    </row>
    <row r="27" spans="1:27" x14ac:dyDescent="0.25">
      <c r="A27" s="33" t="s">
        <v>18</v>
      </c>
      <c r="B27" s="34" t="s">
        <v>61</v>
      </c>
      <c r="C27" s="35" t="s">
        <v>62</v>
      </c>
      <c r="D27" s="36">
        <v>14437.59</v>
      </c>
      <c r="E27" s="37">
        <v>1.1234346615763939E-2</v>
      </c>
      <c r="F27" s="37"/>
      <c r="G27" s="38">
        <v>132.76</v>
      </c>
      <c r="H27" s="38">
        <v>0.84</v>
      </c>
      <c r="I27" s="39">
        <v>0.39</v>
      </c>
      <c r="J27" s="39">
        <v>1.61</v>
      </c>
      <c r="K27" s="40">
        <v>8559.2999999999993</v>
      </c>
      <c r="L27" s="41">
        <v>0</v>
      </c>
      <c r="M27" s="42">
        <v>0</v>
      </c>
      <c r="N27" s="42">
        <v>0</v>
      </c>
      <c r="O27" s="43">
        <v>0</v>
      </c>
      <c r="P27" s="43">
        <v>0</v>
      </c>
      <c r="Q27" s="44">
        <v>0</v>
      </c>
      <c r="R27" s="44">
        <v>0</v>
      </c>
      <c r="S27" s="45">
        <v>0</v>
      </c>
      <c r="T27" s="36">
        <f t="shared" si="0"/>
        <v>0</v>
      </c>
      <c r="U27" s="37">
        <f t="shared" si="0"/>
        <v>0</v>
      </c>
      <c r="V27" s="37">
        <f t="shared" si="0"/>
        <v>0</v>
      </c>
      <c r="W27" s="38">
        <f t="shared" si="0"/>
        <v>0</v>
      </c>
      <c r="X27" s="38">
        <f t="shared" si="0"/>
        <v>0</v>
      </c>
      <c r="Y27" s="39">
        <f t="shared" si="0"/>
        <v>0</v>
      </c>
      <c r="Z27" s="39">
        <f t="shared" si="0"/>
        <v>0</v>
      </c>
      <c r="AA27" s="40">
        <f t="shared" si="0"/>
        <v>0</v>
      </c>
    </row>
    <row r="28" spans="1:27" x14ac:dyDescent="0.25">
      <c r="A28" s="46"/>
      <c r="B28" s="47"/>
      <c r="C28" s="48" t="s">
        <v>18</v>
      </c>
      <c r="D28" s="49">
        <f t="shared" ref="D28:K28" si="3">SUM(D7:D27)</f>
        <v>18257.489999999998</v>
      </c>
      <c r="E28" s="50">
        <f t="shared" si="3"/>
        <v>6.6312343466157637</v>
      </c>
      <c r="F28" s="50">
        <f t="shared" si="3"/>
        <v>17.91</v>
      </c>
      <c r="G28" s="51">
        <f t="shared" si="3"/>
        <v>2244.62</v>
      </c>
      <c r="H28" s="51">
        <f t="shared" si="3"/>
        <v>2298.17</v>
      </c>
      <c r="I28" s="52">
        <f t="shared" si="3"/>
        <v>629.25</v>
      </c>
      <c r="J28" s="52">
        <f t="shared" si="3"/>
        <v>694.29</v>
      </c>
      <c r="K28" s="53">
        <f t="shared" si="3"/>
        <v>14073.029999999999</v>
      </c>
      <c r="L28" s="54"/>
      <c r="M28" s="55"/>
      <c r="N28" s="55"/>
      <c r="O28" s="56"/>
      <c r="P28" s="56"/>
      <c r="Q28" s="57"/>
      <c r="R28" s="57"/>
      <c r="S28" s="58"/>
      <c r="T28" s="59">
        <f t="shared" ref="T28:AA28" si="4">SUM(T5:T27)</f>
        <v>1808.3220000000001</v>
      </c>
      <c r="U28" s="60">
        <f t="shared" si="4"/>
        <v>2.0329999999999999</v>
      </c>
      <c r="V28" s="60">
        <f t="shared" si="4"/>
        <v>17.91</v>
      </c>
      <c r="W28" s="61">
        <f t="shared" si="4"/>
        <v>1028.4795000000001</v>
      </c>
      <c r="X28" s="61">
        <f t="shared" si="4"/>
        <v>1211.8574999999998</v>
      </c>
      <c r="Y28" s="62">
        <f t="shared" si="4"/>
        <v>394.79349999999994</v>
      </c>
      <c r="Z28" s="62">
        <f t="shared" si="4"/>
        <v>442.06400000000008</v>
      </c>
      <c r="AA28" s="63">
        <f t="shared" si="4"/>
        <v>6707.2340000000004</v>
      </c>
    </row>
    <row r="29" spans="1:27" x14ac:dyDescent="0.2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6"/>
    </row>
    <row r="30" spans="1:27" x14ac:dyDescent="0.25">
      <c r="A30" s="33" t="s">
        <v>63</v>
      </c>
      <c r="B30" s="34" t="s">
        <v>64</v>
      </c>
      <c r="C30" s="35" t="s">
        <v>65</v>
      </c>
      <c r="D30" s="36"/>
      <c r="E30" s="37"/>
      <c r="F30" s="37">
        <v>78.069999999999993</v>
      </c>
      <c r="G30" s="38">
        <v>0</v>
      </c>
      <c r="H30" s="38">
        <v>0</v>
      </c>
      <c r="I30" s="39">
        <v>0</v>
      </c>
      <c r="J30" s="39">
        <v>0</v>
      </c>
      <c r="K30" s="40">
        <v>0</v>
      </c>
      <c r="L30" s="41">
        <v>0</v>
      </c>
      <c r="M30" s="42">
        <v>0</v>
      </c>
      <c r="N30" s="42">
        <v>0</v>
      </c>
      <c r="O30" s="43"/>
      <c r="P30" s="43"/>
      <c r="Q30" s="44"/>
      <c r="R30" s="44"/>
      <c r="S30" s="45"/>
      <c r="T30" s="36">
        <f t="shared" ref="T30:AA48" si="5">D30*L30</f>
        <v>0</v>
      </c>
      <c r="U30" s="37">
        <f t="shared" si="5"/>
        <v>0</v>
      </c>
      <c r="V30" s="37">
        <f t="shared" si="5"/>
        <v>0</v>
      </c>
      <c r="W30" s="38">
        <f t="shared" si="5"/>
        <v>0</v>
      </c>
      <c r="X30" s="38">
        <f t="shared" si="5"/>
        <v>0</v>
      </c>
      <c r="Y30" s="39">
        <f t="shared" si="5"/>
        <v>0</v>
      </c>
      <c r="Z30" s="39">
        <f t="shared" si="5"/>
        <v>0</v>
      </c>
      <c r="AA30" s="40">
        <f t="shared" si="5"/>
        <v>0</v>
      </c>
    </row>
    <row r="31" spans="1:27" x14ac:dyDescent="0.25">
      <c r="A31" s="33" t="s">
        <v>63</v>
      </c>
      <c r="B31" s="34" t="s">
        <v>66</v>
      </c>
      <c r="C31" s="35" t="s">
        <v>67</v>
      </c>
      <c r="D31" s="36"/>
      <c r="E31" s="37"/>
      <c r="F31" s="37">
        <v>5.83</v>
      </c>
      <c r="G31" s="38">
        <v>0</v>
      </c>
      <c r="H31" s="38">
        <v>0</v>
      </c>
      <c r="I31" s="39">
        <v>0</v>
      </c>
      <c r="J31" s="39">
        <v>0</v>
      </c>
      <c r="K31" s="40">
        <v>0</v>
      </c>
      <c r="L31" s="41">
        <v>0.85</v>
      </c>
      <c r="M31" s="42">
        <v>0.85</v>
      </c>
      <c r="N31" s="42">
        <v>0.85</v>
      </c>
      <c r="O31" s="43"/>
      <c r="P31" s="43"/>
      <c r="Q31" s="44"/>
      <c r="R31" s="44"/>
      <c r="S31" s="45"/>
      <c r="T31" s="36">
        <f t="shared" si="5"/>
        <v>0</v>
      </c>
      <c r="U31" s="37">
        <f t="shared" si="5"/>
        <v>0</v>
      </c>
      <c r="V31" s="37">
        <f t="shared" si="5"/>
        <v>4.9554999999999998</v>
      </c>
      <c r="W31" s="38">
        <f t="shared" si="5"/>
        <v>0</v>
      </c>
      <c r="X31" s="38">
        <f t="shared" si="5"/>
        <v>0</v>
      </c>
      <c r="Y31" s="39">
        <f t="shared" si="5"/>
        <v>0</v>
      </c>
      <c r="Z31" s="39">
        <f t="shared" si="5"/>
        <v>0</v>
      </c>
      <c r="AA31" s="40">
        <f t="shared" si="5"/>
        <v>0</v>
      </c>
    </row>
    <row r="32" spans="1:27" ht="45" x14ac:dyDescent="0.25">
      <c r="A32" s="33" t="s">
        <v>63</v>
      </c>
      <c r="B32" s="34" t="s">
        <v>68</v>
      </c>
      <c r="C32" s="35" t="s">
        <v>69</v>
      </c>
      <c r="D32" s="36"/>
      <c r="E32" s="37"/>
      <c r="F32" s="37">
        <v>495.42</v>
      </c>
      <c r="G32" s="38">
        <v>0</v>
      </c>
      <c r="H32" s="38">
        <v>0</v>
      </c>
      <c r="I32" s="39">
        <v>0</v>
      </c>
      <c r="J32" s="39">
        <v>0</v>
      </c>
      <c r="K32" s="40">
        <v>0</v>
      </c>
      <c r="L32" s="41">
        <v>0</v>
      </c>
      <c r="M32" s="42">
        <v>0</v>
      </c>
      <c r="N32" s="42">
        <v>0</v>
      </c>
      <c r="O32" s="43">
        <v>0</v>
      </c>
      <c r="P32" s="43">
        <v>0</v>
      </c>
      <c r="Q32" s="44">
        <v>0</v>
      </c>
      <c r="R32" s="44">
        <v>0</v>
      </c>
      <c r="S32" s="45">
        <v>0</v>
      </c>
      <c r="T32" s="36">
        <f t="shared" si="5"/>
        <v>0</v>
      </c>
      <c r="U32" s="37">
        <f t="shared" si="5"/>
        <v>0</v>
      </c>
      <c r="V32" s="37">
        <f t="shared" si="5"/>
        <v>0</v>
      </c>
      <c r="W32" s="38">
        <f t="shared" si="5"/>
        <v>0</v>
      </c>
      <c r="X32" s="38">
        <f t="shared" si="5"/>
        <v>0</v>
      </c>
      <c r="Y32" s="39">
        <f t="shared" si="5"/>
        <v>0</v>
      </c>
      <c r="Z32" s="39">
        <f t="shared" si="5"/>
        <v>0</v>
      </c>
      <c r="AA32" s="40">
        <f t="shared" si="5"/>
        <v>0</v>
      </c>
    </row>
    <row r="33" spans="1:27" ht="30" x14ac:dyDescent="0.25">
      <c r="A33" s="33" t="s">
        <v>63</v>
      </c>
      <c r="B33" s="34" t="s">
        <v>70</v>
      </c>
      <c r="C33" s="35" t="s">
        <v>71</v>
      </c>
      <c r="D33" s="36"/>
      <c r="E33" s="37"/>
      <c r="F33" s="37">
        <v>533.61</v>
      </c>
      <c r="G33" s="38">
        <v>0</v>
      </c>
      <c r="H33" s="38">
        <v>0</v>
      </c>
      <c r="I33" s="39">
        <v>0</v>
      </c>
      <c r="J33" s="39">
        <v>0</v>
      </c>
      <c r="K33" s="40">
        <v>0</v>
      </c>
      <c r="L33" s="41">
        <v>0</v>
      </c>
      <c r="M33" s="42">
        <v>0</v>
      </c>
      <c r="N33" s="42">
        <v>0</v>
      </c>
      <c r="O33" s="43">
        <v>0</v>
      </c>
      <c r="P33" s="43">
        <v>0</v>
      </c>
      <c r="Q33" s="44">
        <v>0</v>
      </c>
      <c r="R33" s="44">
        <v>0</v>
      </c>
      <c r="S33" s="45">
        <v>0</v>
      </c>
      <c r="T33" s="36">
        <f t="shared" si="5"/>
        <v>0</v>
      </c>
      <c r="U33" s="37">
        <f t="shared" si="5"/>
        <v>0</v>
      </c>
      <c r="V33" s="37">
        <f t="shared" si="5"/>
        <v>0</v>
      </c>
      <c r="W33" s="38">
        <f t="shared" si="5"/>
        <v>0</v>
      </c>
      <c r="X33" s="38">
        <f t="shared" si="5"/>
        <v>0</v>
      </c>
      <c r="Y33" s="39">
        <f t="shared" si="5"/>
        <v>0</v>
      </c>
      <c r="Z33" s="39">
        <f t="shared" si="5"/>
        <v>0</v>
      </c>
      <c r="AA33" s="40">
        <f t="shared" si="5"/>
        <v>0</v>
      </c>
    </row>
    <row r="34" spans="1:27" ht="30" x14ac:dyDescent="0.25">
      <c r="A34" s="33" t="s">
        <v>63</v>
      </c>
      <c r="B34" s="34" t="s">
        <v>72</v>
      </c>
      <c r="C34" s="35" t="s">
        <v>73</v>
      </c>
      <c r="D34" s="36"/>
      <c r="E34" s="37"/>
      <c r="F34" s="37">
        <v>13.16</v>
      </c>
      <c r="G34" s="38">
        <v>0</v>
      </c>
      <c r="H34" s="38">
        <v>0</v>
      </c>
      <c r="I34" s="39">
        <v>0</v>
      </c>
      <c r="J34" s="39">
        <v>0</v>
      </c>
      <c r="K34" s="40">
        <v>0</v>
      </c>
      <c r="L34" s="41">
        <v>0</v>
      </c>
      <c r="M34" s="42">
        <v>0</v>
      </c>
      <c r="N34" s="42">
        <v>0</v>
      </c>
      <c r="O34" s="43">
        <v>0</v>
      </c>
      <c r="P34" s="43">
        <v>0</v>
      </c>
      <c r="Q34" s="44">
        <v>0</v>
      </c>
      <c r="R34" s="44">
        <v>0</v>
      </c>
      <c r="S34" s="45">
        <v>0</v>
      </c>
      <c r="T34" s="36">
        <f t="shared" si="5"/>
        <v>0</v>
      </c>
      <c r="U34" s="37">
        <f t="shared" si="5"/>
        <v>0</v>
      </c>
      <c r="V34" s="37">
        <f t="shared" si="5"/>
        <v>0</v>
      </c>
      <c r="W34" s="38">
        <f t="shared" si="5"/>
        <v>0</v>
      </c>
      <c r="X34" s="38">
        <f t="shared" si="5"/>
        <v>0</v>
      </c>
      <c r="Y34" s="39">
        <f t="shared" si="5"/>
        <v>0</v>
      </c>
      <c r="Z34" s="39">
        <f t="shared" si="5"/>
        <v>0</v>
      </c>
      <c r="AA34" s="40">
        <f t="shared" si="5"/>
        <v>0</v>
      </c>
    </row>
    <row r="35" spans="1:27" ht="30" x14ac:dyDescent="0.25">
      <c r="A35" s="33" t="s">
        <v>63</v>
      </c>
      <c r="B35" s="34" t="s">
        <v>74</v>
      </c>
      <c r="C35" s="35" t="s">
        <v>75</v>
      </c>
      <c r="D35" s="36"/>
      <c r="E35" s="37"/>
      <c r="F35" s="37"/>
      <c r="G35" s="38">
        <v>0</v>
      </c>
      <c r="H35" s="38">
        <v>0</v>
      </c>
      <c r="I35" s="39">
        <v>0</v>
      </c>
      <c r="J35" s="39">
        <v>0</v>
      </c>
      <c r="K35" s="40">
        <v>0</v>
      </c>
      <c r="L35" s="41"/>
      <c r="M35" s="42"/>
      <c r="N35" s="42"/>
      <c r="O35" s="43">
        <v>0</v>
      </c>
      <c r="P35" s="43">
        <v>0</v>
      </c>
      <c r="Q35" s="44">
        <v>0.5</v>
      </c>
      <c r="R35" s="44">
        <v>0.5</v>
      </c>
      <c r="S35" s="45">
        <v>0.65</v>
      </c>
      <c r="T35" s="36">
        <f t="shared" si="5"/>
        <v>0</v>
      </c>
      <c r="U35" s="37">
        <f t="shared" si="5"/>
        <v>0</v>
      </c>
      <c r="V35" s="37">
        <f t="shared" si="5"/>
        <v>0</v>
      </c>
      <c r="W35" s="38">
        <f t="shared" si="5"/>
        <v>0</v>
      </c>
      <c r="X35" s="38">
        <f t="shared" si="5"/>
        <v>0</v>
      </c>
      <c r="Y35" s="39">
        <f t="shared" si="5"/>
        <v>0</v>
      </c>
      <c r="Z35" s="39">
        <f t="shared" si="5"/>
        <v>0</v>
      </c>
      <c r="AA35" s="40">
        <f t="shared" si="5"/>
        <v>0</v>
      </c>
    </row>
    <row r="36" spans="1:27" x14ac:dyDescent="0.25">
      <c r="A36" s="33" t="s">
        <v>63</v>
      </c>
      <c r="B36" s="34" t="s">
        <v>76</v>
      </c>
      <c r="C36" s="35" t="s">
        <v>77</v>
      </c>
      <c r="D36" s="36"/>
      <c r="E36" s="37"/>
      <c r="F36" s="37"/>
      <c r="G36" s="38">
        <v>7.48</v>
      </c>
      <c r="H36" s="38">
        <v>0.42</v>
      </c>
      <c r="I36" s="39">
        <v>0</v>
      </c>
      <c r="J36" s="39">
        <v>0</v>
      </c>
      <c r="K36" s="40">
        <v>0</v>
      </c>
      <c r="L36" s="41"/>
      <c r="M36" s="42"/>
      <c r="N36" s="42"/>
      <c r="O36" s="43">
        <v>0.1</v>
      </c>
      <c r="P36" s="43">
        <v>0.1</v>
      </c>
      <c r="Q36" s="44">
        <v>0.5</v>
      </c>
      <c r="R36" s="44">
        <v>0.5</v>
      </c>
      <c r="S36" s="45">
        <v>0.85</v>
      </c>
      <c r="T36" s="36">
        <f t="shared" si="5"/>
        <v>0</v>
      </c>
      <c r="U36" s="37">
        <f t="shared" si="5"/>
        <v>0</v>
      </c>
      <c r="V36" s="37">
        <f t="shared" si="5"/>
        <v>0</v>
      </c>
      <c r="W36" s="38">
        <f t="shared" si="5"/>
        <v>0.74800000000000011</v>
      </c>
      <c r="X36" s="38">
        <f t="shared" si="5"/>
        <v>4.2000000000000003E-2</v>
      </c>
      <c r="Y36" s="39">
        <f t="shared" si="5"/>
        <v>0</v>
      </c>
      <c r="Z36" s="39">
        <f t="shared" si="5"/>
        <v>0</v>
      </c>
      <c r="AA36" s="40">
        <f t="shared" si="5"/>
        <v>0</v>
      </c>
    </row>
    <row r="37" spans="1:27" ht="45" x14ac:dyDescent="0.25">
      <c r="A37" s="33" t="s">
        <v>63</v>
      </c>
      <c r="B37" s="34" t="s">
        <v>78</v>
      </c>
      <c r="C37" s="35" t="s">
        <v>79</v>
      </c>
      <c r="D37" s="36">
        <v>0</v>
      </c>
      <c r="E37" s="37"/>
      <c r="F37" s="37"/>
      <c r="G37" s="38">
        <v>0.28000000000000003</v>
      </c>
      <c r="H37" s="38">
        <v>0.82</v>
      </c>
      <c r="I37" s="39">
        <v>14.85</v>
      </c>
      <c r="J37" s="39">
        <v>123.02</v>
      </c>
      <c r="K37" s="40">
        <v>91.18</v>
      </c>
      <c r="L37" s="41">
        <v>0.85</v>
      </c>
      <c r="M37" s="42"/>
      <c r="N37" s="42">
        <v>0.85</v>
      </c>
      <c r="O37" s="43">
        <v>0.5</v>
      </c>
      <c r="P37" s="43">
        <v>0.5</v>
      </c>
      <c r="Q37" s="44">
        <v>0.5</v>
      </c>
      <c r="R37" s="44">
        <v>0.5</v>
      </c>
      <c r="S37" s="45">
        <v>0.65</v>
      </c>
      <c r="T37" s="36">
        <f t="shared" si="5"/>
        <v>0</v>
      </c>
      <c r="U37" s="37">
        <f t="shared" si="5"/>
        <v>0</v>
      </c>
      <c r="V37" s="37">
        <f t="shared" si="5"/>
        <v>0</v>
      </c>
      <c r="W37" s="38">
        <f t="shared" si="5"/>
        <v>0.14000000000000001</v>
      </c>
      <c r="X37" s="38">
        <f t="shared" si="5"/>
        <v>0.41</v>
      </c>
      <c r="Y37" s="39">
        <f t="shared" si="5"/>
        <v>7.4249999999999998</v>
      </c>
      <c r="Z37" s="39">
        <f t="shared" si="5"/>
        <v>61.51</v>
      </c>
      <c r="AA37" s="40">
        <f t="shared" si="5"/>
        <v>59.267000000000003</v>
      </c>
    </row>
    <row r="38" spans="1:27" ht="45" x14ac:dyDescent="0.25">
      <c r="A38" s="33" t="s">
        <v>63</v>
      </c>
      <c r="B38" s="34" t="s">
        <v>80</v>
      </c>
      <c r="C38" s="35" t="s">
        <v>81</v>
      </c>
      <c r="D38" s="36">
        <v>47.32</v>
      </c>
      <c r="E38" s="37"/>
      <c r="F38" s="37"/>
      <c r="G38" s="38">
        <v>756.21</v>
      </c>
      <c r="H38" s="38">
        <v>37.01</v>
      </c>
      <c r="I38" s="39">
        <v>243.61</v>
      </c>
      <c r="J38" s="39">
        <v>121.44</v>
      </c>
      <c r="K38" s="40">
        <v>614.21</v>
      </c>
      <c r="L38" s="41">
        <v>0.85</v>
      </c>
      <c r="M38" s="42"/>
      <c r="N38" s="42">
        <v>0.85</v>
      </c>
      <c r="O38" s="43">
        <v>0.5</v>
      </c>
      <c r="P38" s="43">
        <v>0.5</v>
      </c>
      <c r="Q38" s="44">
        <v>0.5</v>
      </c>
      <c r="R38" s="44">
        <v>0.5</v>
      </c>
      <c r="S38" s="45">
        <v>0.85</v>
      </c>
      <c r="T38" s="36">
        <f t="shared" si="5"/>
        <v>40.222000000000001</v>
      </c>
      <c r="U38" s="37">
        <f t="shared" si="5"/>
        <v>0</v>
      </c>
      <c r="V38" s="37">
        <f t="shared" si="5"/>
        <v>0</v>
      </c>
      <c r="W38" s="38">
        <f t="shared" si="5"/>
        <v>378.10500000000002</v>
      </c>
      <c r="X38" s="38">
        <f t="shared" si="5"/>
        <v>18.504999999999999</v>
      </c>
      <c r="Y38" s="39">
        <f t="shared" si="5"/>
        <v>121.80500000000001</v>
      </c>
      <c r="Z38" s="39">
        <f t="shared" si="5"/>
        <v>60.72</v>
      </c>
      <c r="AA38" s="40">
        <f t="shared" si="5"/>
        <v>522.07849999999996</v>
      </c>
    </row>
    <row r="39" spans="1:27" ht="45" x14ac:dyDescent="0.25">
      <c r="A39" s="33" t="s">
        <v>63</v>
      </c>
      <c r="B39" s="34" t="s">
        <v>82</v>
      </c>
      <c r="C39" s="35" t="s">
        <v>83</v>
      </c>
      <c r="D39" s="36"/>
      <c r="E39" s="37"/>
      <c r="F39" s="37"/>
      <c r="G39" s="38">
        <v>6.73</v>
      </c>
      <c r="H39" s="38">
        <v>17.05</v>
      </c>
      <c r="I39" s="39">
        <v>220.21</v>
      </c>
      <c r="J39" s="39">
        <v>0</v>
      </c>
      <c r="K39" s="40">
        <v>516.74</v>
      </c>
      <c r="L39" s="41"/>
      <c r="M39" s="42"/>
      <c r="N39" s="42"/>
      <c r="O39" s="43">
        <v>0.5</v>
      </c>
      <c r="P39" s="43">
        <v>0.5</v>
      </c>
      <c r="Q39" s="44">
        <v>0.5</v>
      </c>
      <c r="R39" s="44">
        <v>0.5</v>
      </c>
      <c r="S39" s="45">
        <v>0.85</v>
      </c>
      <c r="T39" s="36">
        <f t="shared" si="5"/>
        <v>0</v>
      </c>
      <c r="U39" s="37">
        <f t="shared" si="5"/>
        <v>0</v>
      </c>
      <c r="V39" s="37">
        <f t="shared" si="5"/>
        <v>0</v>
      </c>
      <c r="W39" s="38">
        <f t="shared" si="5"/>
        <v>3.3650000000000002</v>
      </c>
      <c r="X39" s="38">
        <f t="shared" si="5"/>
        <v>8.5250000000000004</v>
      </c>
      <c r="Y39" s="39">
        <f t="shared" si="5"/>
        <v>110.105</v>
      </c>
      <c r="Z39" s="39">
        <f t="shared" si="5"/>
        <v>0</v>
      </c>
      <c r="AA39" s="40">
        <f t="shared" si="5"/>
        <v>439.22899999999998</v>
      </c>
    </row>
    <row r="40" spans="1:27" ht="30" x14ac:dyDescent="0.25">
      <c r="A40" s="33" t="s">
        <v>63</v>
      </c>
      <c r="B40" s="34" t="s">
        <v>84</v>
      </c>
      <c r="C40" s="35" t="s">
        <v>85</v>
      </c>
      <c r="D40" s="36"/>
      <c r="E40" s="37"/>
      <c r="F40" s="37">
        <v>14.25</v>
      </c>
      <c r="G40" s="38">
        <v>0</v>
      </c>
      <c r="H40" s="38">
        <v>0</v>
      </c>
      <c r="I40" s="39">
        <v>0</v>
      </c>
      <c r="J40" s="39">
        <v>0</v>
      </c>
      <c r="K40" s="40">
        <v>0</v>
      </c>
      <c r="L40" s="41">
        <v>0.85</v>
      </c>
      <c r="M40" s="42">
        <v>0.85</v>
      </c>
      <c r="N40" s="42">
        <v>0.85</v>
      </c>
      <c r="O40" s="43"/>
      <c r="P40" s="43"/>
      <c r="Q40" s="44"/>
      <c r="R40" s="44"/>
      <c r="S40" s="45"/>
      <c r="T40" s="36">
        <f t="shared" si="5"/>
        <v>0</v>
      </c>
      <c r="U40" s="37">
        <f t="shared" si="5"/>
        <v>0</v>
      </c>
      <c r="V40" s="37">
        <f t="shared" si="5"/>
        <v>12.112499999999999</v>
      </c>
      <c r="W40" s="38">
        <f t="shared" si="5"/>
        <v>0</v>
      </c>
      <c r="X40" s="38">
        <f t="shared" si="5"/>
        <v>0</v>
      </c>
      <c r="Y40" s="39">
        <f t="shared" si="5"/>
        <v>0</v>
      </c>
      <c r="Z40" s="39">
        <f t="shared" si="5"/>
        <v>0</v>
      </c>
      <c r="AA40" s="40">
        <f t="shared" si="5"/>
        <v>0</v>
      </c>
    </row>
    <row r="41" spans="1:27" ht="60" x14ac:dyDescent="0.25">
      <c r="A41" s="33" t="s">
        <v>63</v>
      </c>
      <c r="B41" s="34" t="s">
        <v>86</v>
      </c>
      <c r="C41" s="35" t="s">
        <v>87</v>
      </c>
      <c r="D41" s="36"/>
      <c r="E41" s="37"/>
      <c r="F41" s="37"/>
      <c r="G41" s="38">
        <v>0</v>
      </c>
      <c r="H41" s="38">
        <v>0</v>
      </c>
      <c r="I41" s="39">
        <v>0</v>
      </c>
      <c r="J41" s="39">
        <v>0</v>
      </c>
      <c r="K41" s="40">
        <v>0</v>
      </c>
      <c r="L41" s="41"/>
      <c r="M41" s="42"/>
      <c r="N41" s="42"/>
      <c r="O41" s="43">
        <v>0</v>
      </c>
      <c r="P41" s="43">
        <v>0</v>
      </c>
      <c r="Q41" s="44">
        <v>0.5</v>
      </c>
      <c r="R41" s="44">
        <v>0.5</v>
      </c>
      <c r="S41" s="45">
        <v>1</v>
      </c>
      <c r="T41" s="36">
        <f t="shared" si="5"/>
        <v>0</v>
      </c>
      <c r="U41" s="37">
        <f t="shared" si="5"/>
        <v>0</v>
      </c>
      <c r="V41" s="37">
        <f t="shared" si="5"/>
        <v>0</v>
      </c>
      <c r="W41" s="38">
        <f t="shared" si="5"/>
        <v>0</v>
      </c>
      <c r="X41" s="38">
        <f t="shared" si="5"/>
        <v>0</v>
      </c>
      <c r="Y41" s="39">
        <f t="shared" si="5"/>
        <v>0</v>
      </c>
      <c r="Z41" s="39">
        <f t="shared" si="5"/>
        <v>0</v>
      </c>
      <c r="AA41" s="40">
        <f t="shared" si="5"/>
        <v>0</v>
      </c>
    </row>
    <row r="42" spans="1:27" ht="60" x14ac:dyDescent="0.25">
      <c r="A42" s="33" t="s">
        <v>63</v>
      </c>
      <c r="B42" s="34" t="s">
        <v>88</v>
      </c>
      <c r="C42" s="35" t="s">
        <v>89</v>
      </c>
      <c r="D42" s="36"/>
      <c r="E42" s="37"/>
      <c r="F42" s="37"/>
      <c r="G42" s="38">
        <v>0</v>
      </c>
      <c r="H42" s="38">
        <v>0</v>
      </c>
      <c r="I42" s="39">
        <v>0</v>
      </c>
      <c r="J42" s="39">
        <v>0</v>
      </c>
      <c r="K42" s="40">
        <v>0</v>
      </c>
      <c r="L42" s="41"/>
      <c r="M42" s="42"/>
      <c r="N42" s="42"/>
      <c r="O42" s="43">
        <v>0.05</v>
      </c>
      <c r="P42" s="43">
        <v>0.05</v>
      </c>
      <c r="Q42" s="44">
        <v>0.5</v>
      </c>
      <c r="R42" s="44">
        <v>0.5</v>
      </c>
      <c r="S42" s="45">
        <v>1</v>
      </c>
      <c r="T42" s="36">
        <f t="shared" si="5"/>
        <v>0</v>
      </c>
      <c r="U42" s="37">
        <f t="shared" si="5"/>
        <v>0</v>
      </c>
      <c r="V42" s="37">
        <f t="shared" si="5"/>
        <v>0</v>
      </c>
      <c r="W42" s="38">
        <f t="shared" si="5"/>
        <v>0</v>
      </c>
      <c r="X42" s="38">
        <f t="shared" si="5"/>
        <v>0</v>
      </c>
      <c r="Y42" s="39">
        <f t="shared" si="5"/>
        <v>0</v>
      </c>
      <c r="Z42" s="39">
        <f t="shared" si="5"/>
        <v>0</v>
      </c>
      <c r="AA42" s="40">
        <f t="shared" si="5"/>
        <v>0</v>
      </c>
    </row>
    <row r="43" spans="1:27" x14ac:dyDescent="0.25">
      <c r="A43" s="33" t="s">
        <v>63</v>
      </c>
      <c r="B43" s="34" t="s">
        <v>90</v>
      </c>
      <c r="C43" s="35" t="s">
        <v>91</v>
      </c>
      <c r="D43" s="36">
        <v>2145.6</v>
      </c>
      <c r="E43" s="37"/>
      <c r="F43" s="37"/>
      <c r="G43" s="38">
        <v>341.7</v>
      </c>
      <c r="H43" s="38">
        <v>0.37</v>
      </c>
      <c r="I43" s="39">
        <v>0.56000000000000005</v>
      </c>
      <c r="J43" s="39">
        <v>0.57999999999999996</v>
      </c>
      <c r="K43" s="40">
        <v>2.95</v>
      </c>
      <c r="L43" s="41">
        <v>0.1</v>
      </c>
      <c r="M43" s="42"/>
      <c r="N43" s="42">
        <v>0.1</v>
      </c>
      <c r="O43" s="43">
        <v>0.1</v>
      </c>
      <c r="P43" s="43">
        <v>0.1</v>
      </c>
      <c r="Q43" s="44">
        <v>0.5</v>
      </c>
      <c r="R43" s="44">
        <v>0.5</v>
      </c>
      <c r="S43" s="45">
        <v>1</v>
      </c>
      <c r="T43" s="36">
        <f t="shared" si="5"/>
        <v>214.56</v>
      </c>
      <c r="U43" s="37">
        <f t="shared" si="5"/>
        <v>0</v>
      </c>
      <c r="V43" s="37">
        <f t="shared" si="5"/>
        <v>0</v>
      </c>
      <c r="W43" s="38">
        <f t="shared" si="5"/>
        <v>34.17</v>
      </c>
      <c r="X43" s="38">
        <f t="shared" si="5"/>
        <v>3.6999999999999998E-2</v>
      </c>
      <c r="Y43" s="39">
        <f t="shared" si="5"/>
        <v>0.28000000000000003</v>
      </c>
      <c r="Z43" s="39">
        <f t="shared" si="5"/>
        <v>0.28999999999999998</v>
      </c>
      <c r="AA43" s="40">
        <f t="shared" si="5"/>
        <v>2.95</v>
      </c>
    </row>
    <row r="44" spans="1:27" ht="45" x14ac:dyDescent="0.25">
      <c r="A44" s="33" t="s">
        <v>63</v>
      </c>
      <c r="B44" s="34" t="s">
        <v>92</v>
      </c>
      <c r="C44" s="35" t="s">
        <v>93</v>
      </c>
      <c r="D44" s="36">
        <v>299.87</v>
      </c>
      <c r="E44" s="37">
        <v>1921.35</v>
      </c>
      <c r="F44" s="37"/>
      <c r="G44" s="38">
        <v>111.23</v>
      </c>
      <c r="H44" s="38">
        <v>247.52</v>
      </c>
      <c r="I44" s="39">
        <v>57.93</v>
      </c>
      <c r="J44" s="39">
        <v>60.93</v>
      </c>
      <c r="K44" s="40">
        <v>2097.0300000000002</v>
      </c>
      <c r="L44" s="41">
        <v>1</v>
      </c>
      <c r="M44" s="42">
        <v>1</v>
      </c>
      <c r="N44" s="42">
        <v>1</v>
      </c>
      <c r="O44" s="43">
        <v>1</v>
      </c>
      <c r="P44" s="43">
        <v>1</v>
      </c>
      <c r="Q44" s="44">
        <v>1</v>
      </c>
      <c r="R44" s="44">
        <v>1</v>
      </c>
      <c r="S44" s="45">
        <v>1</v>
      </c>
      <c r="T44" s="36">
        <f t="shared" si="5"/>
        <v>299.87</v>
      </c>
      <c r="U44" s="37">
        <f t="shared" si="5"/>
        <v>1921.35</v>
      </c>
      <c r="V44" s="37">
        <f t="shared" si="5"/>
        <v>0</v>
      </c>
      <c r="W44" s="38">
        <f t="shared" si="5"/>
        <v>111.23</v>
      </c>
      <c r="X44" s="38">
        <f t="shared" si="5"/>
        <v>247.52</v>
      </c>
      <c r="Y44" s="39">
        <f t="shared" si="5"/>
        <v>57.93</v>
      </c>
      <c r="Z44" s="39">
        <f t="shared" si="5"/>
        <v>60.93</v>
      </c>
      <c r="AA44" s="40">
        <f t="shared" si="5"/>
        <v>2097.0300000000002</v>
      </c>
    </row>
    <row r="45" spans="1:27" ht="30" x14ac:dyDescent="0.25">
      <c r="A45" s="33" t="s">
        <v>63</v>
      </c>
      <c r="B45" s="34" t="s">
        <v>94</v>
      </c>
      <c r="C45" s="35" t="s">
        <v>95</v>
      </c>
      <c r="D45" s="36"/>
      <c r="E45" s="37"/>
      <c r="F45" s="37"/>
      <c r="G45" s="38">
        <v>87.84</v>
      </c>
      <c r="H45" s="38">
        <v>114.77</v>
      </c>
      <c r="I45" s="39">
        <v>5.57</v>
      </c>
      <c r="J45" s="39">
        <v>11.09</v>
      </c>
      <c r="K45" s="40">
        <v>64.47</v>
      </c>
      <c r="L45" s="41"/>
      <c r="M45" s="42"/>
      <c r="N45" s="42"/>
      <c r="O45" s="43">
        <v>0.05</v>
      </c>
      <c r="P45" s="43">
        <v>0.05</v>
      </c>
      <c r="Q45" s="44">
        <v>7.4999999999999997E-2</v>
      </c>
      <c r="R45" s="44">
        <v>7.4999999999999997E-2</v>
      </c>
      <c r="S45" s="45">
        <v>0.1</v>
      </c>
      <c r="T45" s="36">
        <f t="shared" si="5"/>
        <v>0</v>
      </c>
      <c r="U45" s="37">
        <f t="shared" si="5"/>
        <v>0</v>
      </c>
      <c r="V45" s="37">
        <f t="shared" si="5"/>
        <v>0</v>
      </c>
      <c r="W45" s="38">
        <f t="shared" si="5"/>
        <v>4.3920000000000003</v>
      </c>
      <c r="X45" s="38">
        <f t="shared" si="5"/>
        <v>5.7385000000000002</v>
      </c>
      <c r="Y45" s="39">
        <f t="shared" si="5"/>
        <v>0.41775000000000001</v>
      </c>
      <c r="Z45" s="39">
        <f t="shared" si="5"/>
        <v>0.83174999999999999</v>
      </c>
      <c r="AA45" s="40">
        <f t="shared" si="5"/>
        <v>6.4470000000000001</v>
      </c>
    </row>
    <row r="46" spans="1:27" ht="60" x14ac:dyDescent="0.25">
      <c r="A46" s="33" t="s">
        <v>63</v>
      </c>
      <c r="B46" s="34" t="s">
        <v>96</v>
      </c>
      <c r="C46" s="35" t="s">
        <v>97</v>
      </c>
      <c r="D46" s="36"/>
      <c r="E46" s="37"/>
      <c r="F46" s="37"/>
      <c r="G46" s="38">
        <v>0</v>
      </c>
      <c r="H46" s="38">
        <v>0</v>
      </c>
      <c r="I46" s="39">
        <v>0</v>
      </c>
      <c r="J46" s="39">
        <v>0</v>
      </c>
      <c r="K46" s="40">
        <v>0</v>
      </c>
      <c r="L46" s="41"/>
      <c r="M46" s="42"/>
      <c r="N46" s="42"/>
      <c r="O46" s="43">
        <v>0</v>
      </c>
      <c r="P46" s="43">
        <v>0</v>
      </c>
      <c r="Q46" s="44">
        <v>0</v>
      </c>
      <c r="R46" s="44">
        <v>0</v>
      </c>
      <c r="S46" s="45">
        <v>0</v>
      </c>
      <c r="T46" s="36">
        <f t="shared" si="5"/>
        <v>0</v>
      </c>
      <c r="U46" s="37">
        <f t="shared" si="5"/>
        <v>0</v>
      </c>
      <c r="V46" s="37">
        <f t="shared" si="5"/>
        <v>0</v>
      </c>
      <c r="W46" s="38">
        <f t="shared" si="5"/>
        <v>0</v>
      </c>
      <c r="X46" s="38">
        <f t="shared" si="5"/>
        <v>0</v>
      </c>
      <c r="Y46" s="39">
        <f t="shared" si="5"/>
        <v>0</v>
      </c>
      <c r="Z46" s="39">
        <f t="shared" si="5"/>
        <v>0</v>
      </c>
      <c r="AA46" s="40">
        <f t="shared" si="5"/>
        <v>0</v>
      </c>
    </row>
    <row r="47" spans="1:27" ht="30" x14ac:dyDescent="0.25">
      <c r="A47" s="33" t="s">
        <v>63</v>
      </c>
      <c r="B47" s="34" t="s">
        <v>98</v>
      </c>
      <c r="C47" s="35" t="s">
        <v>99</v>
      </c>
      <c r="D47" s="36"/>
      <c r="E47" s="37"/>
      <c r="F47" s="37">
        <v>45.8</v>
      </c>
      <c r="G47" s="38">
        <v>0</v>
      </c>
      <c r="H47" s="38">
        <v>0</v>
      </c>
      <c r="I47" s="39">
        <v>0</v>
      </c>
      <c r="J47" s="39">
        <v>0</v>
      </c>
      <c r="K47" s="40">
        <v>0</v>
      </c>
      <c r="L47" s="41">
        <v>0.05</v>
      </c>
      <c r="M47" s="42">
        <v>0.05</v>
      </c>
      <c r="N47" s="42">
        <v>0.05</v>
      </c>
      <c r="O47" s="43">
        <v>0.05</v>
      </c>
      <c r="P47" s="43">
        <v>0.05</v>
      </c>
      <c r="Q47" s="44">
        <v>0.05</v>
      </c>
      <c r="R47" s="44">
        <v>0.05</v>
      </c>
      <c r="S47" s="45">
        <v>0.05</v>
      </c>
      <c r="T47" s="36">
        <f t="shared" si="5"/>
        <v>0</v>
      </c>
      <c r="U47" s="37">
        <f t="shared" si="5"/>
        <v>0</v>
      </c>
      <c r="V47" s="37">
        <f t="shared" si="5"/>
        <v>2.29</v>
      </c>
      <c r="W47" s="38">
        <f t="shared" si="5"/>
        <v>0</v>
      </c>
      <c r="X47" s="38">
        <f t="shared" si="5"/>
        <v>0</v>
      </c>
      <c r="Y47" s="39">
        <f t="shared" si="5"/>
        <v>0</v>
      </c>
      <c r="Z47" s="39">
        <f t="shared" si="5"/>
        <v>0</v>
      </c>
      <c r="AA47" s="40">
        <f t="shared" si="5"/>
        <v>0</v>
      </c>
    </row>
    <row r="48" spans="1:27" ht="45" x14ac:dyDescent="0.25">
      <c r="A48" s="33" t="s">
        <v>63</v>
      </c>
      <c r="B48" s="34" t="s">
        <v>100</v>
      </c>
      <c r="C48" s="35" t="s">
        <v>101</v>
      </c>
      <c r="D48" s="36"/>
      <c r="E48" s="37"/>
      <c r="F48" s="37">
        <v>0</v>
      </c>
      <c r="G48" s="38">
        <v>0</v>
      </c>
      <c r="H48" s="38">
        <v>0</v>
      </c>
      <c r="I48" s="39">
        <v>3.43</v>
      </c>
      <c r="J48" s="39">
        <v>0</v>
      </c>
      <c r="K48" s="40">
        <v>15.23</v>
      </c>
      <c r="L48" s="41"/>
      <c r="M48" s="42"/>
      <c r="N48" s="42"/>
      <c r="O48" s="43">
        <v>1</v>
      </c>
      <c r="P48" s="43">
        <v>1</v>
      </c>
      <c r="Q48" s="44">
        <v>1</v>
      </c>
      <c r="R48" s="44">
        <v>1</v>
      </c>
      <c r="S48" s="45">
        <v>1</v>
      </c>
      <c r="T48" s="36">
        <f t="shared" si="5"/>
        <v>0</v>
      </c>
      <c r="U48" s="37">
        <f t="shared" si="5"/>
        <v>0</v>
      </c>
      <c r="V48" s="37">
        <f t="shared" si="5"/>
        <v>0</v>
      </c>
      <c r="W48" s="38">
        <f t="shared" si="5"/>
        <v>0</v>
      </c>
      <c r="X48" s="38">
        <f t="shared" si="5"/>
        <v>0</v>
      </c>
      <c r="Y48" s="39">
        <f t="shared" si="5"/>
        <v>3.43</v>
      </c>
      <c r="Z48" s="39">
        <f t="shared" si="5"/>
        <v>0</v>
      </c>
      <c r="AA48" s="40">
        <f t="shared" si="5"/>
        <v>15.23</v>
      </c>
    </row>
    <row r="49" spans="1:27" x14ac:dyDescent="0.25">
      <c r="A49" s="46" t="s">
        <v>63</v>
      </c>
      <c r="B49" s="47"/>
      <c r="C49" s="48" t="s">
        <v>63</v>
      </c>
      <c r="D49" s="49">
        <f t="shared" ref="D49:K49" si="6">SUM(D30:D48)</f>
        <v>2492.79</v>
      </c>
      <c r="E49" s="50">
        <f t="shared" si="6"/>
        <v>1921.35</v>
      </c>
      <c r="F49" s="50">
        <f t="shared" si="6"/>
        <v>1186.1400000000001</v>
      </c>
      <c r="G49" s="51">
        <f t="shared" si="6"/>
        <v>1311.47</v>
      </c>
      <c r="H49" s="51">
        <f t="shared" si="6"/>
        <v>417.96</v>
      </c>
      <c r="I49" s="52">
        <f t="shared" si="6"/>
        <v>546.16000000000008</v>
      </c>
      <c r="J49" s="52">
        <f t="shared" si="6"/>
        <v>317.05999999999995</v>
      </c>
      <c r="K49" s="53">
        <f t="shared" si="6"/>
        <v>3401.8100000000004</v>
      </c>
      <c r="L49" s="54"/>
      <c r="M49" s="55"/>
      <c r="N49" s="55"/>
      <c r="O49" s="56"/>
      <c r="P49" s="56"/>
      <c r="Q49" s="57"/>
      <c r="R49" s="57"/>
      <c r="S49" s="58"/>
      <c r="T49" s="49">
        <f t="shared" ref="T49:AA49" si="7">SUM(T30:T48)</f>
        <v>554.65200000000004</v>
      </c>
      <c r="U49" s="50">
        <f t="shared" si="7"/>
        <v>1921.35</v>
      </c>
      <c r="V49" s="50">
        <f t="shared" si="7"/>
        <v>19.357999999999997</v>
      </c>
      <c r="W49" s="51">
        <f t="shared" si="7"/>
        <v>532.15000000000009</v>
      </c>
      <c r="X49" s="51">
        <f t="shared" si="7"/>
        <v>280.77749999999997</v>
      </c>
      <c r="Y49" s="52">
        <f t="shared" si="7"/>
        <v>301.39275000000004</v>
      </c>
      <c r="Z49" s="52">
        <f t="shared" si="7"/>
        <v>184.28174999999999</v>
      </c>
      <c r="AA49" s="53">
        <f t="shared" si="7"/>
        <v>3142.2315000000003</v>
      </c>
    </row>
    <row r="50" spans="1:27" x14ac:dyDescent="0.25">
      <c r="A50" s="46"/>
      <c r="B50" s="47"/>
      <c r="C50" s="48" t="s">
        <v>102</v>
      </c>
      <c r="D50" s="49">
        <v>87.24</v>
      </c>
      <c r="E50" s="50">
        <f>SUM(T28:AA28)</f>
        <v>11612.693500000001</v>
      </c>
      <c r="F50" s="50">
        <f>SUM(T49:AA49)</f>
        <v>6936.1935000000012</v>
      </c>
      <c r="G50" s="38"/>
      <c r="H50" s="38"/>
      <c r="I50" s="39"/>
      <c r="J50" s="39"/>
      <c r="K50" s="40"/>
      <c r="L50" s="41"/>
      <c r="M50" s="42"/>
      <c r="N50" s="42"/>
      <c r="O50" s="43"/>
      <c r="P50" s="43"/>
      <c r="Q50" s="44"/>
      <c r="R50" s="44"/>
      <c r="S50" s="45"/>
      <c r="T50" s="36"/>
      <c r="U50" s="37"/>
      <c r="V50" s="37"/>
      <c r="W50" s="38"/>
      <c r="X50" s="38"/>
      <c r="Y50" s="39"/>
      <c r="Z50" s="39"/>
      <c r="AA50" s="40"/>
    </row>
    <row r="51" spans="1:27" ht="27" thickBot="1" x14ac:dyDescent="0.3">
      <c r="A51" s="67"/>
      <c r="B51" s="68"/>
      <c r="C51" s="69" t="s">
        <v>103</v>
      </c>
      <c r="D51" s="70">
        <f>E50/(F50-D50)*100</f>
        <v>169.55427570065996</v>
      </c>
      <c r="E51" s="71"/>
      <c r="F51" s="71"/>
      <c r="G51" s="72"/>
      <c r="H51" s="73"/>
      <c r="I51" s="74"/>
      <c r="J51" s="74"/>
      <c r="K51" s="75"/>
      <c r="L51" s="76"/>
      <c r="M51" s="77"/>
      <c r="N51" s="77"/>
      <c r="O51" s="78"/>
      <c r="P51" s="78"/>
      <c r="Q51" s="79"/>
      <c r="R51" s="79"/>
      <c r="S51" s="80"/>
      <c r="T51" s="81"/>
      <c r="U51" s="82"/>
      <c r="V51" s="82"/>
      <c r="W51" s="73"/>
      <c r="X51" s="73"/>
      <c r="Y51" s="74"/>
      <c r="Z51" s="74"/>
      <c r="AA51" s="75"/>
    </row>
  </sheetData>
  <mergeCells count="16">
    <mergeCell ref="O3:P3"/>
    <mergeCell ref="Q3:R3"/>
    <mergeCell ref="T3:V3"/>
    <mergeCell ref="W3:X3"/>
    <mergeCell ref="Y3:Z3"/>
    <mergeCell ref="A29:AA29"/>
    <mergeCell ref="A2:A4"/>
    <mergeCell ref="B2:B4"/>
    <mergeCell ref="C2:C4"/>
    <mergeCell ref="D2:K2"/>
    <mergeCell ref="L2:S2"/>
    <mergeCell ref="T2:AA2"/>
    <mergeCell ref="D3:F3"/>
    <mergeCell ref="G3:H3"/>
    <mergeCell ref="I3:J3"/>
    <mergeCell ref="L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NSFR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Myroslav Tarnavskyi</dc:creator>
  <cp:lastModifiedBy>Myroslav Tarnavskyi</cp:lastModifiedBy>
  <dcterms:created xsi:type="dcterms:W3CDTF">2020-10-21T14:04:28Z</dcterms:created>
  <dcterms:modified xsi:type="dcterms:W3CDTF">2020-10-21T14:06:40Z</dcterms:modified>
</cp:coreProperties>
</file>