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6" windowWidth="19320" windowHeight="9096" activeTab="6"/>
  </bookViews>
  <sheets>
    <sheet name="Інфляція" sheetId="4" r:id="rId1"/>
    <sheet name="Економічна активність" sheetId="2" r:id="rId2"/>
    <sheet name="Зовнішній сектор" sheetId="6" r:id="rId3"/>
    <sheet name="Ринок праці" sheetId="17" r:id="rId4"/>
    <sheet name="Фіскальний сектор" sheetId="18" r:id="rId5"/>
    <sheet name="Платіжний баланс" sheetId="13" r:id="rId6"/>
    <sheet name="Монетарний сектор" sheetId="1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cpi2" localSheetId="1">#REF!</definedName>
    <definedName name="_cpi2" localSheetId="0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0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0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6" hidden="1">{#N/A,#N/A,FALSE,"т02бд"}</definedName>
    <definedName name="_Mn2_1" localSheetId="3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0" hidden="1">{#N/A,#N/A,FALSE,"т04"}</definedName>
    <definedName name="_t04" localSheetId="3" hidden="1">{#N/A,#N/A,FALSE,"т04"}</definedName>
    <definedName name="_t04" hidden="1">{#N/A,#N/A,FALSE,"т04"}</definedName>
    <definedName name="_t04_1" localSheetId="6" hidden="1">{#N/A,#N/A,FALSE,"т04"}</definedName>
    <definedName name="_t04_1" localSheetId="3" hidden="1">{#N/A,#N/A,FALSE,"т04"}</definedName>
    <definedName name="_t04_2" localSheetId="3" hidden="1">{#N/A,#N/A,FALSE,"т04"}</definedName>
    <definedName name="_t04_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0" hidden="1">{#N/A,#N/A,FALSE,"т04"}</definedName>
    <definedName name="_t06" localSheetId="3" hidden="1">{#N/A,#N/A,FALSE,"т04"}</definedName>
    <definedName name="_t06" hidden="1">{#N/A,#N/A,FALSE,"т04"}</definedName>
    <definedName name="_t06_1" localSheetId="6" hidden="1">{#N/A,#N/A,FALSE,"т04"}</definedName>
    <definedName name="_t06_1" localSheetId="3" hidden="1">{#N/A,#N/A,FALSE,"т04"}</definedName>
    <definedName name="_t06_2" localSheetId="3" hidden="1">{#N/A,#N/A,FALSE,"т04"}</definedName>
    <definedName name="_t06_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0">#REF!</definedName>
    <definedName name="_wpi2">#REF!</definedName>
    <definedName name="a" localSheetId="1">#REF!</definedName>
    <definedName name="a" localSheetId="2">#REF!</definedName>
    <definedName name="a">#REF!</definedName>
    <definedName name="aaa" localSheetId="1" hidden="1">{#N/A,#N/A,FALSE,"т02бд"}</definedName>
    <definedName name="aaa" localSheetId="0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6" hidden="1">{#N/A,#N/A,FALSE,"т02бд"}</definedName>
    <definedName name="aaa_1" localSheetId="3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3" hidden="1">{#N/A,#N/A,FALSE,"т02бд"}</definedName>
    <definedName name="af" hidden="1">{#N/A,#N/A,FALSE,"т02бд"}</definedName>
    <definedName name="af_1" localSheetId="6" hidden="1">{#N/A,#N/A,FALSE,"т02бд"}</definedName>
    <definedName name="af_1" localSheetId="3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0">[1]Links!#REF!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>#REF!</definedName>
    <definedName name="asasa" localSheetId="1" hidden="1">{#N/A,#N/A,FALSE,"т02бд"}</definedName>
    <definedName name="asasa" localSheetId="0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6" hidden="1">{#N/A,#N/A,FALSE,"т02бд"}</definedName>
    <definedName name="asasa_1" localSheetId="3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6" hidden="1">{#N/A,#N/A,FALSE,"т02бд"}</definedName>
    <definedName name="asf_1" localSheetId="3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6" hidden="1">{#N/A,#N/A,FALSE,"т02бд"}</definedName>
    <definedName name="asfasg_1" localSheetId="3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6" hidden="1">{#N/A,#N/A,FALSE,"т04"}</definedName>
    <definedName name="asfdasdf_1" localSheetId="3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6" hidden="1">{#N/A,#N/A,FALSE,"т02бд"}</definedName>
    <definedName name="asgf_1" localSheetId="3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3" hidden="1">{#N/A,#N/A,FALSE,"т02бд"}</definedName>
    <definedName name="b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6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0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6" hidden="1">{#N/A,#N/A,FALSE,"т02бд"}</definedName>
    <definedName name="bbb_1" localSheetId="3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0">[1]Links!#REF!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0">[1]Links!#REF!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0">[1]Links!#REF!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0">[1]Links!#REF!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2">#REF!</definedName>
    <definedName name="BRO">#REF!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bull" localSheetId="1">[2]C!#REF!</definedName>
    <definedName name="bull" localSheetId="0">[1]C!#REF!</definedName>
    <definedName name="bull">[2]C!#REF!</definedName>
    <definedName name="Central" localSheetId="1">#REF!</definedName>
    <definedName name="Central">#REF!</definedName>
    <definedName name="CONS_f" localSheetId="1">[2]Links!#REF!</definedName>
    <definedName name="CONS_f" localSheetId="0">[1]Links!#REF!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0">[4]Links!$B$2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0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0">[1]Links!#REF!</definedName>
    <definedName name="CPIA_f">[2]Links!#REF!</definedName>
    <definedName name="CPIADDR" localSheetId="1">[2]C!#REF!</definedName>
    <definedName name="CPIADDR" localSheetId="0">[1]C!#REF!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0">[1]Links!#REF!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0">[1]Links!#REF!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0">[1]Links!#REF!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0">[1]Links!#REF!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0">[1]Links!#REF!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0">[1]Links!#REF!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0">[1]Links!#REF!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0">[1]Links!#REF!</definedName>
    <definedName name="CURR_f">[2]Links!#REF!</definedName>
    <definedName name="Current_account" localSheetId="1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0">[1]Links!#REF!</definedName>
    <definedName name="D_SHARES_f">[2]Links!#REF!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DD_f" localSheetId="1">[2]Links!#REF!</definedName>
    <definedName name="DD_f" localSheetId="0">[1]Links!#REF!</definedName>
    <definedName name="DD_f">[2]Links!#REF!</definedName>
    <definedName name="ddd" localSheetId="3" hidden="1">{#N/A,#N/A,FALSE,"т04"}</definedName>
    <definedName name="ddd" hidden="1">{#N/A,#N/A,FALSE,"т04"}</definedName>
    <definedName name="ddd_1" localSheetId="3" hidden="1">{#N/A,#N/A,FALSE,"т04"}</definedName>
    <definedName name="ddd_1" hidden="1">{#N/A,#N/A,FALSE,"т04"}</definedName>
    <definedName name="ddd_1_1" localSheetId="6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0">#REF!</definedName>
    <definedName name="DEFL">#REF!</definedName>
    <definedName name="defl2" localSheetId="1">#REF!</definedName>
    <definedName name="defl2" localSheetId="0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0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6" hidden="1">{#N/A,#N/A,FALSE,"т02бд"}</definedName>
    <definedName name="dfdfdf_1" localSheetId="3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>#REF!</definedName>
    <definedName name="Dif_2" localSheetId="1">#REF!</definedName>
    <definedName name="Dif_2" localSheetId="0">#REF!</definedName>
    <definedName name="Dif_2">#REF!</definedName>
    <definedName name="dsf" localSheetId="0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6" hidden="1">{#N/A,#N/A,FALSE,"т02бд"}</definedName>
    <definedName name="dsf_1" localSheetId="3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6" hidden="1">{#N/A,#N/A,FALSE,"т02бд"}</definedName>
    <definedName name="dsfb_1" localSheetId="3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6" hidden="1">{#N/A,#N/A,FALSE,"т02бд"}</definedName>
    <definedName name="dsfg_1" localSheetId="3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0">[1]Links!#REF!</definedName>
    <definedName name="ENTS_f">[2]Links!#REF!</definedName>
    <definedName name="ENTSM" localSheetId="1">[2]Links!#REF!</definedName>
    <definedName name="ENTSM" localSheetId="0">[1]Links!#REF!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0">[1]Links!#REF!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0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6" hidden="1">{#N/A,#N/A,FALSE,"т02бд"}</definedName>
    <definedName name="fff_1" localSheetId="3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3" hidden="1">{#N/A,#N/A,FALSE,"т17-1банки (2)"}</definedName>
    <definedName name="fffffff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6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6" hidden="1">{#N/A,#N/A,FALSE,"т02бд"}</definedName>
    <definedName name="fgf_1" localSheetId="3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0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6" hidden="1">{#N/A,#N/A,FALSE,"т02бд"}</definedName>
    <definedName name="fgfgf_1" localSheetId="3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6" hidden="1">{#N/A,#N/A,FALSE,"т02бд"}</definedName>
    <definedName name="fgfgfgfgfgf_1" localSheetId="3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6" hidden="1">{#N/A,#N/A,FALSE,"т17-1банки (2)"}</definedName>
    <definedName name="fgk_1" localSheetId="3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6" hidden="1">{#N/A,#N/A,FALSE,"т02бд"}</definedName>
    <definedName name="fgkf_1" localSheetId="3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3" hidden="1">{#N/A,#N/A,FALSE,"т04"}</definedName>
    <definedName name="fkfgk" hidden="1">{#N/A,#N/A,FALSE,"т04"}</definedName>
    <definedName name="fkfgk_1" localSheetId="6" hidden="1">{#N/A,#N/A,FALSE,"т04"}</definedName>
    <definedName name="fkfgk_1" localSheetId="3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6" hidden="1">{#N/A,#N/A,FALSE,"т02бд"}</definedName>
    <definedName name="fkfkgk_1" localSheetId="3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6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0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0">[1]Links!#REF!</definedName>
    <definedName name="GDPM_f">[2]Links!#REF!</definedName>
    <definedName name="GDPMNC_f" localSheetId="1">[2]Links!#REF!</definedName>
    <definedName name="GDPMNC_f" localSheetId="0">[1]Links!#REF!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0">[1]Links!#REF!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0">[1]Links!#REF!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0">[1]Links!#REF!</definedName>
    <definedName name="GDPRM_f">[2]Links!#REF!</definedName>
    <definedName name="GDPRMG_f" localSheetId="1">[2]Links!#REF!</definedName>
    <definedName name="GDPRMG_f" localSheetId="0">[1]Links!#REF!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0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6" hidden="1">{#N/A,#N/A,FALSE,"т02бд"}</definedName>
    <definedName name="ggg_1" localSheetId="3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0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6" hidden="1">{#N/A,#N/A,FALSE,"т02бд"}</definedName>
    <definedName name="gggggg_1" localSheetId="3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6" hidden="1">{#N/A,#N/A,FALSE,"т02бд"}</definedName>
    <definedName name="ghghg_1" localSheetId="3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0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6" hidden="1">{#N/A,#N/A,FALSE,"т02бд"}</definedName>
    <definedName name="ghghghg_1" localSheetId="3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0">[1]Links!#REF!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0">[1]Links!#REF!</definedName>
    <definedName name="GOODS_f">[2]Links!#REF!</definedName>
    <definedName name="GRANT_f" localSheetId="1">[2]Links!#REF!</definedName>
    <definedName name="GRANT_f" localSheetId="0">[1]Links!#REF!</definedName>
    <definedName name="GRANT_f">[2]Links!#REF!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hgj" localSheetId="3" hidden="1">{#N/A,#N/A,FALSE,"т02бд"}</definedName>
    <definedName name="hgj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6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3" hidden="1">{#N/A,#N/A,FALSE,"т02бд"}</definedName>
    <definedName name="hj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6" hidden="1">{#N/A,#N/A,FALSE,"т02бд"}</definedName>
    <definedName name="hj_2" localSheetId="3" hidden="1">{#N/A,#N/A,FALSE,"т02бд"}</definedName>
    <definedName name="hj_2" hidden="1">{#N/A,#N/A,FALSE,"т02бд"}</definedName>
    <definedName name="i" localSheetId="3" hidden="1">{#N/A,#N/A,FALSE,"т02бд"}</definedName>
    <definedName name="i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6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0">[1]Links!#REF!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0">[1]Links!#REF!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0">[1]Links!#REF!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0">[1]Links!#REF!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0">[1]Links!#REF!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>#REF!</definedName>
    <definedName name="j">[3]Links!$B$64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3" hidden="1">{"WEO",#N/A,FALSE,"T"}</definedName>
    <definedName name="k_1" hidden="1">{"WEO",#N/A,FALSE,"T"}</definedName>
    <definedName name="k_1_1" localSheetId="6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2">#REF!</definedName>
    <definedName name="KEND">#REF!</definedName>
    <definedName name="kkk" localSheetId="3" hidden="1">{#N/A,#N/A,FALSE,"т02бд"}</definedName>
    <definedName name="kkk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6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6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2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>#REF!</definedName>
    <definedName name="lk" localSheetId="3" hidden="1">{#N/A,#N/A,FALSE,"т02бд"}</definedName>
    <definedName name="lk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6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6" hidden="1">{#N/A,#N/A,FALSE,"т02бд"}</definedName>
    <definedName name="lll_1" localSheetId="3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2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6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0">[1]Links!#REF!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0">[1]Links!#REF!</definedName>
    <definedName name="M1m_f">[2]Links!#REF!</definedName>
    <definedName name="M1R_f" localSheetId="1">[2]Links!#REF!</definedName>
    <definedName name="M1R_f" localSheetId="0">[1]Links!#REF!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0">[1]Links!#REF!</definedName>
    <definedName name="M2m_f">[2]Links!#REF!</definedName>
    <definedName name="M2R_f" localSheetId="1">[2]Links!#REF!</definedName>
    <definedName name="M2R_f" localSheetId="0">[1]Links!#REF!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0">[1]Links!#REF!</definedName>
    <definedName name="M3m_f">[2]Links!#REF!</definedName>
    <definedName name="M3R_f" localSheetId="1">[2]Links!#REF!</definedName>
    <definedName name="M3R_f" localSheetId="0">[1]Links!#REF!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0">[1]C!#REF!</definedName>
    <definedName name="macro">[2]C!#REF!</definedName>
    <definedName name="MACROS" localSheetId="1">#REF!</definedName>
    <definedName name="MACROS" localSheetId="2">#REF!</definedName>
    <definedName name="MACROS">#REF!</definedName>
    <definedName name="main_m" localSheetId="1">[2]C!#REF!</definedName>
    <definedName name="main_m" localSheetId="0">[1]C!#REF!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0">[1]Links!#REF!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3" hidden="1">{"MONA",#N/A,FALSE,"S"}</definedName>
    <definedName name="mn_1" hidden="1">{"MONA",#N/A,FALSE,"S"}</definedName>
    <definedName name="mn_1_1" localSheetId="6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>[2]Links!#REF!</definedName>
    <definedName name="Moldova__Balance_of_Payments__1994_98" localSheetId="1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onth" localSheetId="1">#REF!</definedName>
    <definedName name="Month" localSheetId="0">[4]C!$H$7</definedName>
    <definedName name="Month">#REF!</definedName>
    <definedName name="Month_" localSheetId="0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jgf" localSheetId="0" hidden="1">{#N/A,#N/A,FALSE,"т04"}</definedName>
    <definedName name="njgf" localSheetId="3" hidden="1">{#N/A,#N/A,FALSE,"т04"}</definedName>
    <definedName name="njgf" hidden="1">{#N/A,#N/A,FALSE,"т04"}</definedName>
    <definedName name="njgf_1" localSheetId="6" hidden="1">{#N/A,#N/A,FALSE,"т04"}</definedName>
    <definedName name="njgf_1" localSheetId="3" hidden="1">{#N/A,#N/A,FALSE,"т04"}</definedName>
    <definedName name="njgf_2" localSheetId="3" hidden="1">{#N/A,#N/A,FALSE,"т04"}</definedName>
    <definedName name="njgf_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>#REF!</definedName>
    <definedName name="Notes">#REF!</definedName>
    <definedName name="Number" localSheetId="1">#REF!</definedName>
    <definedName name="Number" localSheetId="0">[19]C!#REF!</definedName>
    <definedName name="Number" localSheetId="4">#REF!</definedName>
    <definedName name="Number">#REF!</definedName>
    <definedName name="ooo" localSheetId="3" hidden="1">{#N/A,#N/A,FALSE,"т02бд"}</definedName>
    <definedName name="ooo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6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6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6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2">[21]labels!#REF!</definedName>
    <definedName name="p">[20]labels!#REF!</definedName>
    <definedName name="PAYMENT_f" localSheetId="1">[2]Links!#REF!</definedName>
    <definedName name="PAYMENT_f" localSheetId="0">[1]Links!#REF!</definedName>
    <definedName name="PAYMENT_f">[2]Links!#REF!</definedName>
    <definedName name="PEND" localSheetId="1">#REF!</definedName>
    <definedName name="PEND" localSheetId="2">#REF!</definedName>
    <definedName name="PEND">#REF!</definedName>
    <definedName name="PENSION_f" localSheetId="1">[2]Links!#REF!</definedName>
    <definedName name="PENSION_f" localSheetId="0">[1]Links!#REF!</definedName>
    <definedName name="PENSION_f">[2]Links!#REF!</definedName>
    <definedName name="PMENU" localSheetId="1">#REF!</definedName>
    <definedName name="PMENU">#REF!</definedName>
    <definedName name="PRINT_AREA_MI" localSheetId="2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0" hidden="1">{#N/A,#N/A,FALSE,"т02бд"}</definedName>
    <definedName name="q" localSheetId="3" hidden="1">{#N/A,#N/A,FALSE,"т02бд"}</definedName>
    <definedName name="q" hidden="1">{#N/A,#N/A,FALSE,"т02бд"}</definedName>
    <definedName name="q_1" localSheetId="6" hidden="1">{#N/A,#N/A,FALSE,"т02бд"}</definedName>
    <definedName name="q_1" localSheetId="3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3" hidden="1">{#N/A,#N/A,FALSE,"т04"}</definedName>
    <definedName name="qart" hidden="1">{#N/A,#N/A,FALSE,"т04"}</definedName>
    <definedName name="qart_1" localSheetId="6" hidden="1">{#N/A,#N/A,FALSE,"т04"}</definedName>
    <definedName name="qart_1" localSheetId="3" hidden="1">{#N/A,#N/A,FALSE,"т04"}</definedName>
    <definedName name="qart_2" localSheetId="3" hidden="1">{#N/A,#N/A,FALSE,"т04"}</definedName>
    <definedName name="qart_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0" hidden="1">{#N/A,#N/A,FALSE,"т02бд"}</definedName>
    <definedName name="qq" localSheetId="3" hidden="1">{#N/A,#N/A,FALSE,"т02бд"}</definedName>
    <definedName name="qq" hidden="1">{#N/A,#N/A,FALSE,"т02бд"}</definedName>
    <definedName name="qq_1" localSheetId="6" hidden="1">{#N/A,#N/A,FALSE,"т02бд"}</definedName>
    <definedName name="qq_1" localSheetId="3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0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6" hidden="1">{#N/A,#N/A,FALSE,"т02бд"}</definedName>
    <definedName name="qqq_1" localSheetId="3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>#REF!</definedName>
    <definedName name="Range_DownloadDateTime">#REF!</definedName>
    <definedName name="Range_ReportFormName">#REF!</definedName>
    <definedName name="REAL" localSheetId="1">#REF!</definedName>
    <definedName name="REAL">#REF!</definedName>
    <definedName name="REF_f" localSheetId="1">[2]Links!#REF!</definedName>
    <definedName name="REF_f" localSheetId="0">[1]Links!#REF!</definedName>
    <definedName name="REF_f">[2]Links!#REF!</definedName>
    <definedName name="RevA" localSheetId="1">#REF!</definedName>
    <definedName name="RevA">#REF!</definedName>
    <definedName name="RevB" localSheetId="1">#REF!</definedName>
    <definedName name="RevB">#REF!</definedName>
    <definedName name="REZREQ_f" localSheetId="1">[2]Links!#REF!</definedName>
    <definedName name="REZREQ_f" localSheetId="0">[1]Links!#REF!</definedName>
    <definedName name="REZREQ_f">[2]Links!#REF!</definedName>
    <definedName name="rrr" localSheetId="0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6" hidden="1">{#N/A,#N/A,FALSE,"т02бд"}</definedName>
    <definedName name="rrr_1" localSheetId="3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>#REF!</definedName>
    <definedName name="RTab1.1a" localSheetId="1">#REF!</definedName>
    <definedName name="RTab1.1a" localSheetId="0">#REF!</definedName>
    <definedName name="RTab1.1a">#REF!</definedName>
    <definedName name="RTab1.2" localSheetId="1">#REF!</definedName>
    <definedName name="RTab1.2" localSheetId="0">#REF!</definedName>
    <definedName name="RTab1.2">#REF!</definedName>
    <definedName name="RTab1.2a" localSheetId="1">#REF!</definedName>
    <definedName name="RTab1.2a">#REF!</definedName>
    <definedName name="RTab1.4" localSheetId="1">#REF!</definedName>
    <definedName name="RTab1.4">#REF!</definedName>
    <definedName name="RTab2.1" localSheetId="1">#REF!</definedName>
    <definedName name="RTab2.1">#REF!</definedName>
    <definedName name="RTab2.1a" localSheetId="1">#REF!</definedName>
    <definedName name="RTab2.1a">#REF!</definedName>
    <definedName name="RTab2.2" localSheetId="1">#REF!</definedName>
    <definedName name="RTab2.2">#REF!</definedName>
    <definedName name="RTab2.3" localSheetId="1">#REF!</definedName>
    <definedName name="RTab2.3">#REF!</definedName>
    <definedName name="RTab3.3" localSheetId="1">#REF!</definedName>
    <definedName name="RTab3.3">#REF!</definedName>
    <definedName name="RTab4.1" localSheetId="1">#REF!</definedName>
    <definedName name="RTab4.1">#REF!</definedName>
    <definedName name="RTab4.1a" localSheetId="1">#REF!</definedName>
    <definedName name="RTab4.1a">#REF!</definedName>
    <definedName name="RTab4.2" localSheetId="1">#REF!</definedName>
    <definedName name="RTab4.2">#REF!</definedName>
    <definedName name="RTab4.2a" localSheetId="1">#REF!</definedName>
    <definedName name="RTab4.2a">#REF!</definedName>
    <definedName name="RTab4.3" localSheetId="1">#REF!</definedName>
    <definedName name="RTab4.3">#REF!</definedName>
    <definedName name="RTab4.3a" localSheetId="1">#REF!</definedName>
    <definedName name="RTab4.3a">#REF!</definedName>
    <definedName name="RTab4.4" localSheetId="1">#REF!</definedName>
    <definedName name="RTab4.4">#REF!</definedName>
    <definedName name="RTab4.4a" localSheetId="1">#REF!</definedName>
    <definedName name="RTab4.4a">#REF!</definedName>
    <definedName name="RTab5.1" localSheetId="1">#REF!</definedName>
    <definedName name="RTab5.1">#REF!</definedName>
    <definedName name="RTab5.1a" localSheetId="1">#REF!</definedName>
    <definedName name="RTab5.1a">#REF!</definedName>
    <definedName name="RTab5.2" localSheetId="1">#REF!</definedName>
    <definedName name="RTab5.2">#REF!</definedName>
    <definedName name="RTab6.1" localSheetId="1">#REF!</definedName>
    <definedName name="RTab6.1">#REF!</definedName>
    <definedName name="RTab6.10B" localSheetId="1">#REF!</definedName>
    <definedName name="RTab6.10B">#REF!</definedName>
    <definedName name="RTab6.10P" localSheetId="1">#REF!</definedName>
    <definedName name="RTab6.10P">#REF!</definedName>
    <definedName name="RTab6.2" localSheetId="1">#REF!</definedName>
    <definedName name="RTab6.2">#REF!</definedName>
    <definedName name="RTab6.3" localSheetId="1">#REF!</definedName>
    <definedName name="RTab6.3">#REF!</definedName>
    <definedName name="RTab6.4" localSheetId="1">#REF!</definedName>
    <definedName name="RTab6.4">#REF!</definedName>
    <definedName name="RTab6.5" localSheetId="1">#REF!</definedName>
    <definedName name="RTab6.5">#REF!</definedName>
    <definedName name="RTab6.6" localSheetId="1">#REF!</definedName>
    <definedName name="RTab6.6">#REF!</definedName>
    <definedName name="RTab6.7" localSheetId="1">#REF!</definedName>
    <definedName name="RTab6.7">#REF!</definedName>
    <definedName name="RTab6.8" localSheetId="1">#REF!</definedName>
    <definedName name="RTab6.8">#REF!</definedName>
    <definedName name="RTab6.9" localSheetId="1">#REF!</definedName>
    <definedName name="RTab6.9">#REF!</definedName>
    <definedName name="s">[3]Links!$B$37</definedName>
    <definedName name="S_CONS_f" localSheetId="1">[2]Links!#REF!</definedName>
    <definedName name="S_CONS_f" localSheetId="0">[1]Links!#REF!</definedName>
    <definedName name="S_CONS_f">[2]Links!#REF!</definedName>
    <definedName name="S_CURR_f" localSheetId="1">[2]Links!#REF!</definedName>
    <definedName name="S_CURR_f" localSheetId="0">[1]Links!#REF!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>[2]Links!#REF!</definedName>
    <definedName name="sf" localSheetId="0" hidden="1">{#N/A,#N/A,FALSE,"т02бд"}</definedName>
    <definedName name="sf" localSheetId="3" hidden="1">{#N/A,#N/A,FALSE,"т02бд"}</definedName>
    <definedName name="sf" hidden="1">{#N/A,#N/A,FALSE,"т02бд"}</definedName>
    <definedName name="sf_1" localSheetId="6" hidden="1">{#N/A,#N/A,FALSE,"т02бд"}</definedName>
    <definedName name="sf_1" localSheetId="3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0">[1]Links!#REF!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0">[1]Links!#REF!</definedName>
    <definedName name="SPD_f">[2]Links!#REF!</definedName>
    <definedName name="SUMMARY1" localSheetId="1">#REF!</definedName>
    <definedName name="SUMMARY1" localSheetId="2">#REF!</definedName>
    <definedName name="SUMMARY1">#REF!</definedName>
    <definedName name="SUMMARY2" localSheetId="1">#REF!</definedName>
    <definedName name="SUMMARY2">#REF!</definedName>
    <definedName name="t05n" localSheetId="1" hidden="1">{#N/A,#N/A,FALSE,"т04"}</definedName>
    <definedName name="t05n" localSheetId="0" hidden="1">{#N/A,#N/A,FALSE,"т04"}</definedName>
    <definedName name="t05n" localSheetId="3" hidden="1">{#N/A,#N/A,FALSE,"т04"}</definedName>
    <definedName name="t05n" hidden="1">{#N/A,#N/A,FALSE,"т04"}</definedName>
    <definedName name="t05n_1" localSheetId="6" hidden="1">{#N/A,#N/A,FALSE,"т04"}</definedName>
    <definedName name="t05n_1" localSheetId="3" hidden="1">{#N/A,#N/A,FALSE,"т04"}</definedName>
    <definedName name="t05n_2" localSheetId="3" hidden="1">{#N/A,#N/A,FALSE,"т04"}</definedName>
    <definedName name="t05n_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0" hidden="1">{#N/A,#N/A,FALSE,"т04"}</definedName>
    <definedName name="t05nn" localSheetId="3" hidden="1">{#N/A,#N/A,FALSE,"т04"}</definedName>
    <definedName name="t05nn" hidden="1">{#N/A,#N/A,FALSE,"т04"}</definedName>
    <definedName name="t05nn_1" localSheetId="6" hidden="1">{#N/A,#N/A,FALSE,"т04"}</definedName>
    <definedName name="t05nn_1" localSheetId="3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0">#REF!</definedName>
    <definedName name="Tab1.1">#REF!</definedName>
    <definedName name="Tab1.1a" localSheetId="1">#REF!</definedName>
    <definedName name="Tab1.1a" localSheetId="0">#REF!</definedName>
    <definedName name="Tab1.1a">#REF!</definedName>
    <definedName name="Tab6.5" localSheetId="1">#REF!</definedName>
    <definedName name="Tab6.5" localSheetId="0">#REF!</definedName>
    <definedName name="Tab6.5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#REF!,[23]Contents!$A$87:$H$247</definedName>
    <definedName name="Table135" localSheetId="2">#REF!,[24]Contents!$A$87:$H$247</definedName>
    <definedName name="Table135">#REF!,[23]Contents!$A$87:$H$247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#REF!,[25]Contents!$A$87:$H$247</definedName>
    <definedName name="Table21" localSheetId="2">#REF!,[26]Contents!$A$87:$H$247</definedName>
    <definedName name="Table21">#REF!,[25]Contents!$A$87:$H$247</definedName>
    <definedName name="Table22" localSheetId="1">#REF!</definedName>
    <definedName name="Table22" localSheetId="2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 localSheetId="2">#REF!</definedName>
    <definedName name="Table29">#REF!</definedName>
    <definedName name="Table30" localSheetId="1">#REF!</definedName>
    <definedName name="Table30" localSheetId="2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 localSheetId="2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_f" localSheetId="1">[2]Links!#REF!</definedName>
    <definedName name="TAX_f" localSheetId="0">[1]Links!#REF!</definedName>
    <definedName name="TAX_f">[2]Links!#REF!</definedName>
    <definedName name="TaxArrears" localSheetId="1">#REF!</definedName>
    <definedName name="TaxArrears">#REF!</definedName>
    <definedName name="TB" localSheetId="1">[2]Links!#REF!</definedName>
    <definedName name="TB" localSheetId="0">[1]Links!#REF!</definedName>
    <definedName name="TB">[2]Links!#REF!</definedName>
    <definedName name="TB_f" localSheetId="1">[2]Links!#REF!</definedName>
    <definedName name="TB_f" localSheetId="0">[1]Links!#REF!</definedName>
    <definedName name="TB_f">[2]Links!#REF!</definedName>
    <definedName name="TD_f" localSheetId="1">[2]Links!#REF!</definedName>
    <definedName name="TD_f" localSheetId="0">[1]Links!#REF!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6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2">#REF!</definedName>
    <definedName name="Trade_balance">#REF!</definedName>
    <definedName name="trade_figure" localSheetId="1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3" hidden="1">{#N/A,#N/A,FALSE,"т02бд"}</definedName>
    <definedName name="Vaga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6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6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3" hidden="1">{#N/A,#N/A,FALSE,"т02бд"}</definedName>
    <definedName name="vvvv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6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0">[1]Links!#REF!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0">[1]Links!#REF!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0">[1]Links!#REF!</definedName>
    <definedName name="WAGESK_f">[2]Links!#REF!</definedName>
    <definedName name="WAGESP_f" localSheetId="1">[2]Links!#REF!</definedName>
    <definedName name="WAGESP_f" localSheetId="0">[1]Links!#REF!</definedName>
    <definedName name="WAGESP_f">[2]Links!#REF!</definedName>
    <definedName name="WAGESR_f" localSheetId="1">[2]Links!#REF!</definedName>
    <definedName name="WAGESR_f" localSheetId="0">[1]Links!#REF!</definedName>
    <definedName name="WAGESR_f">[2]Links!#REF!</definedName>
    <definedName name="WAGESW_f" localSheetId="1">[2]Links!#REF!</definedName>
    <definedName name="WAGESW_f" localSheetId="0">[1]Links!#REF!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0">[4]Links!$B$7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0">[1]Links!#REF!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0">[1]Links!#REF!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0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6" hidden="1">{#N/A,#N/A,FALSE,"т04"}</definedName>
    <definedName name="wrn.04._1" localSheetId="3" hidden="1">{#N/A,#N/A,FALSE,"т02бд"}</definedName>
    <definedName name="wrn.04._2" localSheetId="3" hidden="1">{#N/A,#N/A,FALSE,"т04"}</definedName>
    <definedName name="wrn.04._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6" hidden="1">{"BOP_TAB",#N/A,FALSE,"N";"MIDTERM_TAB",#N/A,FALSE,"O"}</definedName>
    <definedName name="wrn.BOP_MIDTERM._1" localSheetId="3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6" hidden="1">{"MONA",#N/A,FALSE,"S"}</definedName>
    <definedName name="wrn.MONA._1" localSheetId="3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6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6" hidden="1">{"WEO",#N/A,FALSE,"T"}</definedName>
    <definedName name="wrn.WEO._1" localSheetId="3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0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6" hidden="1">{#N/A,#N/A,FALSE,"т02бд"}</definedName>
    <definedName name="wrn.д02._1" localSheetId="3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0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6" hidden="1">{#N/A,#N/A,FALSE,"т17-1банки (2)"}</definedName>
    <definedName name="wrn.т171банки._1" localSheetId="3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0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6" hidden="1">{#N/A,#N/A,FALSE,"т02бд"}</definedName>
    <definedName name="xxx_1" localSheetId="3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3" hidden="1">{#N/A,#N/A,FALSE,"т04"}</definedName>
    <definedName name="xzcb" hidden="1">{#N/A,#N/A,FALSE,"т04"}</definedName>
    <definedName name="xzcb_1" localSheetId="6" hidden="1">{#N/A,#N/A,FALSE,"т04"}</definedName>
    <definedName name="xzcb_1" localSheetId="3" hidden="1">{#N/A,#N/A,FALSE,"т04"}</definedName>
    <definedName name="xzcb_2" localSheetId="3" hidden="1">{#N/A,#N/A,FALSE,"т04"}</definedName>
    <definedName name="xzcb_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0">[19]C!#REF!</definedName>
    <definedName name="Year">#REF!</definedName>
    <definedName name="Year2">[19]C!#REF!</definedName>
    <definedName name="zDollarGDP">[29]ass!$A$7:$IV$7</definedName>
    <definedName name="zGDPgrowth" localSheetId="1">#REF!</definedName>
    <definedName name="zGDPgrowth" localSheetId="2">#REF!</definedName>
    <definedName name="zGDPgrowth">#REF!</definedName>
    <definedName name="zgxsd" localSheetId="3" hidden="1">{#N/A,#N/A,FALSE,"т02бд"}</definedName>
    <definedName name="zgxsd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6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2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[29]oth!$A$17:$IV$17</definedName>
    <definedName name="zRoWCPIchange" localSheetId="1">#REF!</definedName>
    <definedName name="zRoWCPIchange" localSheetId="2">#REF!</definedName>
    <definedName name="zRoWCPIchange">#REF!</definedName>
    <definedName name="zSDReRate">[29]ass!$A$24:$IV$24</definedName>
    <definedName name="zXGNFS" localSheetId="1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6" hidden="1">{#N/A,#N/A,FALSE,"т02бд"}</definedName>
    <definedName name="zxz_1" localSheetId="3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3" hidden="1">{#N/A,#N/A,FALSE,"т02бд"}</definedName>
    <definedName name="а" hidden="1">{#N/A,#N/A,FALSE,"т02бд"}</definedName>
    <definedName name="а_1" localSheetId="6" hidden="1">{#N/A,#N/A,FALSE,"т02бд"}</definedName>
    <definedName name="а_1" localSheetId="3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3" hidden="1">{#N/A,#N/A,FALSE,"т04"}</definedName>
    <definedName name="ааа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6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6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>#REF!</definedName>
    <definedName name="бюдж2" localSheetId="0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6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3" hidden="1">{#N/A,#N/A,FALSE,"т02бд"}</definedName>
    <definedName name="в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6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0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6" hidden="1">{#N/A,#N/A,FALSE,"т02бд"}</definedName>
    <definedName name="вававав_1" localSheetId="3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0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6" hidden="1">{#N/A,#N/A,FALSE,"т02бд"}</definedName>
    <definedName name="еппп_1" localSheetId="3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>#REF!</definedName>
    <definedName name="й" localSheetId="3" hidden="1">{#N/A,#N/A,FALSE,"т02бд"}</definedName>
    <definedName name="й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6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3" hidden="1">{#N/A,#N/A,FALSE,"т02бд"}</definedName>
    <definedName name="і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6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6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6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0">#REF!</definedName>
    <definedName name="нy69">#REF!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>#REF!</definedName>
    <definedName name="_xlnm.Print_Area" localSheetId="1">'Економічна активність'!$A$1:$H$20</definedName>
    <definedName name="_xlnm.Print_Area" localSheetId="2">'Зовнішній сектор'!$A$1:$K$65</definedName>
    <definedName name="_xlnm.Print_Area" localSheetId="0">Інфляція!$A$1:$F$59</definedName>
    <definedName name="_xlnm.Print_Area" localSheetId="5">'Платіжний баланс'!$A$1:$J$65</definedName>
    <definedName name="_xlnm.Print_Area" localSheetId="4">'Фіскальний сектор'!$A$2:$J$62</definedName>
    <definedName name="_xlnm.Print_Area">#N/A</definedName>
    <definedName name="Область_печати_ИМ" localSheetId="1">#REF!</definedName>
    <definedName name="Область_печати_ИМ" localSheetId="2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_1" localSheetId="3" hidden="1">{"MONA",#N/A,FALSE,"S"}</definedName>
    <definedName name="п_1" hidden="1">{"MONA",#N/A,FALSE,"S"}</definedName>
    <definedName name="п_1_1" localSheetId="6" hidden="1">{"MONA",#N/A,FALSE,"S"}</definedName>
    <definedName name="п_2" localSheetId="3" hidden="1">{"MONA",#N/A,FALSE,"S"}</definedName>
    <definedName name="п_2" hidden="1">{"MONA",#N/A,FALSE,"S"}</definedName>
    <definedName name="певп" localSheetId="3" hidden="1">{#N/A,#N/A,FALSE,"т02бд"}</definedName>
    <definedName name="певп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6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0" hidden="1">{#N/A,#N/A,FALSE,"т04"}</definedName>
    <definedName name="пп" localSheetId="3" hidden="1">{#N/A,#N/A,FALSE,"т04"}</definedName>
    <definedName name="пп" hidden="1">{#N/A,#N/A,FALSE,"т04"}</definedName>
    <definedName name="пп_1" localSheetId="6" hidden="1">{#N/A,#N/A,FALSE,"т04"}</definedName>
    <definedName name="пп_1" localSheetId="3" hidden="1">{#N/A,#N/A,FALSE,"т04"}</definedName>
    <definedName name="пп_2" localSheetId="3" hidden="1">{#N/A,#N/A,FALSE,"т04"}</definedName>
    <definedName name="пп_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3" hidden="1">{#N/A,#N/A,FALSE,"т02бд"}</definedName>
    <definedName name="пппп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6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6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3" hidden="1">{#N/A,#N/A,FALSE,"т02бд"}</definedName>
    <definedName name="прогшлл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6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6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6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6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6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4">'Фіскальний сектор'!#REF!</definedName>
    <definedName name="т01" localSheetId="1">#REF!</definedName>
    <definedName name="т01" localSheetId="0">#REF!</definedName>
    <definedName name="т01">#REF!</definedName>
    <definedName name="т05" localSheetId="1" hidden="1">{#N/A,#N/A,FALSE,"т04"}</definedName>
    <definedName name="т05" localSheetId="0" hidden="1">{#N/A,#N/A,FALSE,"т04"}</definedName>
    <definedName name="т05" localSheetId="3" hidden="1">{#N/A,#N/A,FALSE,"т04"}</definedName>
    <definedName name="т05" hidden="1">{#N/A,#N/A,FALSE,"т04"}</definedName>
    <definedName name="т05_1" localSheetId="6" hidden="1">{#N/A,#N/A,FALSE,"т04"}</definedName>
    <definedName name="т05_1" localSheetId="3" hidden="1">{#N/A,#N/A,FALSE,"т04"}</definedName>
    <definedName name="т05_2" localSheetId="3" hidden="1">{#N/A,#N/A,FALSE,"т04"}</definedName>
    <definedName name="т05_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0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0">#REF!</definedName>
    <definedName name="т17.4">#REF!</definedName>
    <definedName name="т17.4.1999" localSheetId="1">#REF!</definedName>
    <definedName name="т17.4.1999" localSheetId="0">#REF!</definedName>
    <definedName name="т17.4.1999">#REF!</definedName>
    <definedName name="т17.4.2001" localSheetId="1">#REF!</definedName>
    <definedName name="т17.4.2001" localSheetId="0">#REF!</definedName>
    <definedName name="т17.4.2001">#REF!</definedName>
    <definedName name="т17.5" localSheetId="1">#REF!</definedName>
    <definedName name="т17.5">#REF!</definedName>
    <definedName name="т17.5.2001" localSheetId="1">#REF!</definedName>
    <definedName name="т17.5.2001">#REF!</definedName>
    <definedName name="т17.7" localSheetId="1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3" hidden="1">{#N/A,#N/A,FALSE,"т02бд"}</definedName>
    <definedName name="ф" hidden="1">{#N/A,#N/A,FALSE,"т02бд"}</definedName>
    <definedName name="ф_1" localSheetId="6" hidden="1">{#N/A,#N/A,FALSE,"т02бд"}</definedName>
    <definedName name="ф_1" localSheetId="3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6" hidden="1">{#N/A,#N/A,FALSE,"т02бд"}</definedName>
    <definedName name="фіва_1" localSheetId="3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6" hidden="1">{#N/A,#N/A,FALSE,"т02бд"}</definedName>
    <definedName name="фф_1" localSheetId="3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6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3" hidden="1">{#N/A,#N/A,FALSE,"т02бд"}</definedName>
    <definedName name="ц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6" hidden="1">{#N/A,#N/A,FALSE,"т02бд"}</definedName>
    <definedName name="ц_2" localSheetId="3" hidden="1">{#N/A,#N/A,FALSE,"т02бд"}</definedName>
    <definedName name="ц_2" hidden="1">{#N/A,#N/A,FALSE,"т02бд"}</definedName>
  </definedNames>
  <calcPr calcId="145621"/>
</workbook>
</file>

<file path=xl/calcChain.xml><?xml version="1.0" encoding="utf-8"?>
<calcChain xmlns="http://schemas.openxmlformats.org/spreadsheetml/2006/main">
  <c r="J41" i="16" l="1"/>
  <c r="H41" i="16"/>
  <c r="J7" i="18" l="1"/>
  <c r="G8" i="18"/>
  <c r="H8" i="18"/>
  <c r="J8" i="18"/>
  <c r="G9" i="18"/>
  <c r="H9" i="18"/>
  <c r="J9" i="18"/>
  <c r="G10" i="18"/>
  <c r="H10" i="18"/>
  <c r="J10" i="18"/>
  <c r="G11" i="18"/>
  <c r="H11" i="18"/>
  <c r="J11" i="18"/>
  <c r="J12" i="18"/>
  <c r="G13" i="18"/>
  <c r="H13" i="18"/>
  <c r="J13" i="18"/>
  <c r="G14" i="18"/>
  <c r="H14" i="18"/>
  <c r="J14" i="18"/>
  <c r="C15" i="18"/>
  <c r="D15" i="18"/>
  <c r="E15" i="18"/>
  <c r="F15" i="18"/>
  <c r="G15" i="18"/>
  <c r="H15" i="18"/>
  <c r="J17" i="18"/>
  <c r="G19" i="18"/>
  <c r="H19" i="18"/>
  <c r="J19" i="18"/>
  <c r="G20" i="18"/>
  <c r="H20" i="18"/>
  <c r="J20" i="18"/>
  <c r="G21" i="18"/>
  <c r="H21" i="18"/>
  <c r="J21" i="18"/>
  <c r="G22" i="18"/>
  <c r="H22" i="18"/>
  <c r="J22" i="18"/>
  <c r="G23" i="18"/>
  <c r="H23" i="18"/>
  <c r="J23" i="18"/>
  <c r="G24" i="18"/>
  <c r="H24" i="18"/>
  <c r="J24" i="18"/>
  <c r="G25" i="18"/>
  <c r="H25" i="18"/>
  <c r="J25" i="18"/>
  <c r="C26" i="18"/>
  <c r="D26" i="18"/>
  <c r="E26" i="18"/>
  <c r="F26" i="18"/>
  <c r="G26" i="18"/>
  <c r="H26" i="18"/>
  <c r="J26" i="18"/>
  <c r="G28" i="18"/>
  <c r="H28" i="18"/>
  <c r="J28" i="18"/>
  <c r="G29" i="18"/>
  <c r="H29" i="18"/>
  <c r="J29" i="18"/>
  <c r="G30" i="18"/>
  <c r="H30" i="18"/>
  <c r="J30" i="18"/>
  <c r="C34" i="18"/>
  <c r="D34" i="18"/>
  <c r="E34" i="18"/>
  <c r="F34" i="18"/>
  <c r="J35" i="18"/>
  <c r="J36" i="18"/>
  <c r="J37" i="18"/>
  <c r="C39" i="18"/>
  <c r="D39" i="18"/>
  <c r="E39" i="18"/>
  <c r="F39" i="18"/>
  <c r="J15" i="18" l="1"/>
  <c r="H17" i="18"/>
  <c r="G7" i="18"/>
  <c r="G17" i="18"/>
  <c r="H7" i="18"/>
  <c r="K17" i="17"/>
  <c r="J17" i="17"/>
  <c r="K16" i="17"/>
  <c r="J16" i="17"/>
  <c r="K15" i="17"/>
  <c r="J15" i="17"/>
  <c r="F12" i="17"/>
  <c r="E12" i="17"/>
  <c r="I11" i="17"/>
  <c r="H11" i="17"/>
  <c r="G11" i="17"/>
  <c r="F10" i="17"/>
  <c r="K7" i="17"/>
  <c r="J7" i="17"/>
  <c r="K6" i="17"/>
  <c r="J6" i="17"/>
  <c r="K5" i="17"/>
  <c r="J5" i="17"/>
  <c r="J44" i="16" l="1"/>
  <c r="J43" i="16"/>
  <c r="J40" i="16"/>
  <c r="J39" i="16"/>
  <c r="J37" i="16"/>
  <c r="J36" i="16"/>
  <c r="J35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0" i="16"/>
  <c r="H39" i="16"/>
  <c r="H37" i="16"/>
  <c r="H36" i="16"/>
  <c r="H35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</calcChain>
</file>

<file path=xl/sharedStrings.xml><?xml version="1.0" encoding="utf-8"?>
<sst xmlns="http://schemas.openxmlformats.org/spreadsheetml/2006/main" count="485" uniqueCount="329">
  <si>
    <t>Компонента</t>
  </si>
  <si>
    <t>Частка в ІВБГ (дані за 2014 рік), %</t>
  </si>
  <si>
    <t>ІВБГ в цілому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</si>
  <si>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</si>
  <si>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</si>
  <si>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</si>
  <si>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</si>
  <si>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</si>
  <si>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</si>
  <si>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</si>
  <si>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 xml:space="preserve"> -19.8 *</t>
  </si>
  <si>
    <t xml:space="preserve"> -15.6 *</t>
  </si>
  <si>
    <t xml:space="preserve">   додатково: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</si>
  <si>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</si>
  <si>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</si>
  <si>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</si>
  <si>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</si>
  <si>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</si>
  <si>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</si>
  <si>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</si>
  <si>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</si>
  <si>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</si>
  <si>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</si>
  <si>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</si>
  <si>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</si>
  <si>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</si>
  <si>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</si>
  <si>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</si>
  <si>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</si>
  <si>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</si>
  <si>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</si>
  <si>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</si>
  <si>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</si>
  <si>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</si>
  <si>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</si>
  <si>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</si>
  <si>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</si>
  <si>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</si>
  <si>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</si>
  <si>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</si>
  <si>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</si>
  <si>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Зміна цінових індексів та внески компонентів у зміну ІСЦ та ІЦВ*</t>
  </si>
  <si>
    <t>Компоненти споживчого кошика (за класифікацією Національного банку)</t>
  </si>
  <si>
    <t>частка ІСЦ, %</t>
  </si>
  <si>
    <t>зміна за рік</t>
  </si>
  <si>
    <t>зміна, %</t>
  </si>
  <si>
    <t>внесок у зміну ІСЦ, в. п.</t>
  </si>
  <si>
    <t>ІСЦ</t>
  </si>
  <si>
    <t>Індекс споживчих цін</t>
  </si>
  <si>
    <t>Базова інфляція</t>
  </si>
  <si>
    <t>Небазова інфляція</t>
  </si>
  <si>
    <t>сирі продукти</t>
  </si>
  <si>
    <t>адміністративно регульовані тарифи та ціни</t>
  </si>
  <si>
    <t>паливо</t>
  </si>
  <si>
    <t>Компоненти споживчого кошика (за класифікацією ДССУ)</t>
  </si>
  <si>
    <t>Продукти харчування та безалкогольні напої, у т. ч.:</t>
  </si>
  <si>
    <t>хліб та хлібопродукти</t>
  </si>
  <si>
    <t xml:space="preserve">хліб </t>
  </si>
  <si>
    <t>борошно пшеничне</t>
  </si>
  <si>
    <t>м’ясо та м’ясопродукти</t>
  </si>
  <si>
    <t>риба та продукти з риби</t>
  </si>
  <si>
    <t>молоко</t>
  </si>
  <si>
    <t>яйця</t>
  </si>
  <si>
    <t>олія та жири</t>
  </si>
  <si>
    <t xml:space="preserve">   інші їстівні жири</t>
  </si>
  <si>
    <t>фрукти</t>
  </si>
  <si>
    <t>овочі</t>
  </si>
  <si>
    <t xml:space="preserve">   картопля</t>
  </si>
  <si>
    <t>цукор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</si>
  <si>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</si>
  <si>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</si>
  <si>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</si>
  <si>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</si>
  <si>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</si>
  <si>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</si>
  <si>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</si>
  <si>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</si>
  <si>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паливо і мастила</t>
  </si>
  <si>
    <t>залізничний пасажирський транспорт</t>
  </si>
  <si>
    <t>автодорожній пасажирський транспорт</t>
  </si>
  <si>
    <t>Зв’язок</t>
  </si>
  <si>
    <t>Освіта</t>
  </si>
  <si>
    <t>Інші</t>
  </si>
  <si>
    <t>Компоненти ІЦВ</t>
  </si>
  <si>
    <t>частка ІЦВ, %</t>
  </si>
  <si>
    <t>внесок у зміну ІЦВ, в. п.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</si>
  <si>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</si>
  <si>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</si>
  <si>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</si>
  <si>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</si>
  <si>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</si>
  <si>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</si>
  <si>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</si>
  <si>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</si>
  <si>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</si>
  <si>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</si>
  <si>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</si>
  <si>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</si>
  <si>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</si>
  <si>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* Розрахунки Національного банку на підставі даних ДCCУ. Сума внесків, наведених у таблицях, може не дорівнювати загальному значенню у зв’язку з їх округленням.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</si>
  <si>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</si>
  <si>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</si>
  <si>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</si>
  <si>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</si>
  <si>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</si>
  <si>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</si>
  <si>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</si>
  <si>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</si>
  <si>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</si>
  <si>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</si>
  <si>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</si>
  <si>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</si>
  <si>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</si>
  <si>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</si>
  <si>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</si>
  <si>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</si>
  <si>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</si>
  <si>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</si>
  <si>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</si>
  <si>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</si>
  <si>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</si>
  <si>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</si>
  <si>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</si>
  <si>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</si>
  <si>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</si>
  <si>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</si>
  <si>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</si>
  <si>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</si>
  <si>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</si>
  <si>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</si>
  <si>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</si>
  <si>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</si>
  <si>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</si>
  <si>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</si>
  <si>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</si>
  <si>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</si>
  <si>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Зовнішній сектор: основні показники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</si>
  <si>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</si>
  <si>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</si>
  <si>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</si>
  <si>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</si>
  <si>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</si>
  <si>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</si>
  <si>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</si>
  <si>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</si>
  <si>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</si>
  <si>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</si>
  <si>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</si>
  <si>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</si>
  <si>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</si>
  <si>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</si>
  <si>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Сальдо рахунку операцій з капіталом та фінансових операцій 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</si>
  <si>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</si>
  <si>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</si>
  <si>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</si>
  <si>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Розрив у фінансуванні/резервні активи (мінус: зростання) (у млрд. дол. США)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</si>
  <si>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</si>
  <si>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</si>
  <si>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</si>
  <si>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</si>
  <si>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</si>
  <si>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Сальдо рахунку операцій з капіталом та фінансових операцій 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</si>
  <si>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</si>
  <si>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</si>
  <si>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</si>
  <si>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</si>
  <si>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</si>
  <si>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</si>
  <si>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</si>
  <si>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</si>
  <si>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</si>
  <si>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(у % до ВВП)</t>
  </si>
  <si>
    <t>(у % до експорту товарів і послуг)</t>
  </si>
  <si>
    <t>(у % до валового зовнішнього боргу)</t>
  </si>
  <si>
    <t>Короткостроковий ЗБ за початковим терміном погашення (на к.п., у млрд. дол. США)</t>
  </si>
  <si>
    <t>(у дол. США на 1 особу)</t>
  </si>
  <si>
    <t>2014 рік</t>
  </si>
  <si>
    <t>2015 рік</t>
  </si>
  <si>
    <t xml:space="preserve"> </t>
  </si>
  <si>
    <t>Рахунок поточних операцій</t>
  </si>
  <si>
    <t>Баланс товарів та послуг</t>
  </si>
  <si>
    <t>експорт товарів та послуг</t>
  </si>
  <si>
    <t>Баланс товарів</t>
  </si>
  <si>
    <t xml:space="preserve">експорт товарів </t>
  </si>
  <si>
    <t>імпорт товарів</t>
  </si>
  <si>
    <t>Баланс послуг</t>
  </si>
  <si>
    <t xml:space="preserve">надходження    </t>
  </si>
  <si>
    <t>виплати</t>
  </si>
  <si>
    <t>Доходи (сальдо)</t>
  </si>
  <si>
    <t>оплата праці (сальдо)</t>
  </si>
  <si>
    <t>доходи від інвестицій (сальдо)</t>
  </si>
  <si>
    <t>Поточні трансферти (сальдо)</t>
  </si>
  <si>
    <t>Рахунок операцій з капіталом</t>
  </si>
  <si>
    <t>Фінансовий рахунок</t>
  </si>
  <si>
    <t xml:space="preserve">  Прямі  інвестиції (сальдо) </t>
  </si>
  <si>
    <t xml:space="preserve">  Портфельні інвестиції (акціонерний капітал)</t>
  </si>
  <si>
    <t xml:space="preserve">  Кредити та облігації (сальдо)</t>
  </si>
  <si>
    <t>Середньо і довгострокові кредити, облігації</t>
  </si>
  <si>
    <t>сектор загальнодержавного управління</t>
  </si>
  <si>
    <t>надходження</t>
  </si>
  <si>
    <t>банки</t>
  </si>
  <si>
    <t>інші сектори</t>
  </si>
  <si>
    <t>Короткострокові кредити</t>
  </si>
  <si>
    <t xml:space="preserve">  Інший капітал</t>
  </si>
  <si>
    <t xml:space="preserve"> у т. ч. готівкова валюта поза банками</t>
  </si>
  <si>
    <t>Зведений баланс</t>
  </si>
  <si>
    <t>Фінансування</t>
  </si>
  <si>
    <t xml:space="preserve">Резервні активи (мінус: зростання) </t>
  </si>
  <si>
    <t>Довідково:</t>
  </si>
  <si>
    <t xml:space="preserve">Поточний рахунок у відсотках ВВП </t>
  </si>
  <si>
    <t xml:space="preserve">Темпи зростання експорту товарів </t>
  </si>
  <si>
    <t xml:space="preserve">Темпи зростання імпорту товарів </t>
  </si>
  <si>
    <t xml:space="preserve">Темпи зростання експорту товарів та послуг </t>
  </si>
  <si>
    <t>Темпи зростання імпорту товарів та послуг</t>
  </si>
  <si>
    <t>у т. ч. кредити прямого інвестора в Україну</t>
  </si>
  <si>
    <t>* Розрахунки Національного банку.</t>
  </si>
  <si>
    <t>Темпи змін порівняно з відповідним періодом попереднього року, %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</si>
  <si>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</si>
  <si>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</si>
  <si>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</si>
  <si>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</si>
  <si>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січень 2015 року</t>
  </si>
  <si>
    <t>лютий 2015 року</t>
  </si>
  <si>
    <t>2012 рік</t>
  </si>
  <si>
    <t>лютий</t>
  </si>
  <si>
    <t xml:space="preserve">  - фізичні обсяги, млн. т</t>
  </si>
  <si>
    <t xml:space="preserve">  - ціна, дол. США за т</t>
  </si>
  <si>
    <t>Прямі іноземні інвестиції (у млрд. дол. США)</t>
  </si>
  <si>
    <t>Зовнішній борг банківського сектору (на к. п., у млрд. дол. США)</t>
  </si>
  <si>
    <t>Зовнішній борг державного сектору (на к. п., у млрд. дол. США)</t>
  </si>
  <si>
    <t>Зовнішній борг інших секторів (на к. п., у млрд. дол. США)</t>
  </si>
  <si>
    <t>Валовий зовнішній борг (на к. п., у млрд. дол. США)</t>
  </si>
  <si>
    <t>Міжнародні резерви (на к. п., у млрд. дол. США)</t>
  </si>
  <si>
    <t>Чисті міжнародні резерви (на к. п., у млрд. дол. США)</t>
  </si>
  <si>
    <t>Прямі іноземні інвестиції в Україну (акумульований обсяг, у млрд. дол. США)</t>
  </si>
  <si>
    <t>Короткостроковий зовнішній борг за залишковим терміном погашення (на к. п., у млрд. дол. США)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</si>
  <si>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</si>
  <si>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</si>
  <si>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</si>
  <si>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</si>
  <si>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</si>
  <si>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</si>
  <si>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</si>
  <si>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</si>
  <si>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</si>
  <si>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>рік</t>
  </si>
  <si>
    <t>імпорт товарів та послуг</t>
  </si>
  <si>
    <t>Рахунок операцій з капіталом та фінансових операцій</t>
  </si>
  <si>
    <t>* Попередні дані.</t>
  </si>
  <si>
    <t>Кредит МВФ для НБУ (мінус: погашення)</t>
  </si>
  <si>
    <t>Кредит МВФ для Уряду Ураїни (мінус: погашення)</t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</si>
  <si>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</si>
  <si>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</si>
  <si>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</si>
  <si>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</si>
  <si>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</si>
  <si>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</si>
  <si>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</si>
  <si>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Прямі іноземні інвестиції (у % до ВВП)</t>
  </si>
  <si>
    <t>Платіжний баланс України, 2014 – 2015 роки</t>
  </si>
  <si>
    <t>зміна за березень</t>
  </si>
  <si>
    <t>01.04.2015*</t>
  </si>
  <si>
    <t>Темп приросту, %</t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</si>
  <si>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</si>
  <si>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t>Рівень безробіття за методологією МОП (у % до економічно активного населення у віці 15-70 років)</t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</si>
  <si>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</si>
  <si>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</si>
  <si>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</si>
  <si>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</si>
  <si>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0.9 в.п.</t>
  </si>
  <si>
    <t>-21.8 в.п.</t>
  </si>
  <si>
    <t>-1.8 в.п.</t>
  </si>
  <si>
    <t>-4.5 в.п.</t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</si>
  <si>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</si>
  <si>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</si>
  <si>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</si>
  <si>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тимчасово окупованої території АР Крим та м. Севастополь здійснено тільки з квітня 2014 року.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</si>
  <si>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тимчасово окупованої території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</si>
  <si>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антитерористичної операції.</t>
    </r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</si>
  <si>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</si>
  <si>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</si>
  <si>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</si>
  <si>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</si>
  <si>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</si>
  <si>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</si>
  <si>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</si>
  <si>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</si>
  <si>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</si>
  <si>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</si>
  <si>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</si>
  <si>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</si>
  <si>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</si>
  <si>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</si>
  <si>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</si>
  <si>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</si>
  <si>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</si>
  <si>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</si>
  <si>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</si>
  <si>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</si>
  <si>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</si>
  <si>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</si>
  <si>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</si>
  <si>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</si>
  <si>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</si>
  <si>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</si>
  <si>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</si>
  <si>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</si>
  <si>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</si>
  <si>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</si>
  <si>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</si>
  <si>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</si>
  <si>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 2015 року</t>
  </si>
  <si>
    <t>січень-березень 2015 року</t>
  </si>
  <si>
    <t xml:space="preserve"> -28.6*</t>
  </si>
  <si>
    <t xml:space="preserve"> -18.3*</t>
  </si>
  <si>
    <t>січень-березень</t>
  </si>
  <si>
    <t>січень-березень*</t>
  </si>
  <si>
    <t>березень</t>
  </si>
  <si>
    <t>Березень</t>
  </si>
  <si>
    <t>Січень-Березень</t>
  </si>
  <si>
    <t>Основні показники Зведеного бюджету України</t>
  </si>
  <si>
    <t>Основні показники Державного бюджету України</t>
  </si>
  <si>
    <t>Заборгованість за депозитними сертифікатами Національного банку</t>
  </si>
  <si>
    <t>Заборгованість за кредитами Національного банку, наданими банкам та ФГВФО</t>
  </si>
  <si>
    <t>Інтервенції Національного банку , млн. дол.</t>
  </si>
  <si>
    <t xml:space="preserve">                у тому числі енергоринок</t>
  </si>
  <si>
    <t xml:space="preserve"> січень-лютий</t>
  </si>
  <si>
    <t xml:space="preserve">податкові надходження, у тому числі </t>
  </si>
  <si>
    <t xml:space="preserve"> січень – березень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</si>
</sst>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&quot;               &quot;@"/>
    <numFmt numFmtId="172" formatCode="0.000_)"/>
    <numFmt numFmtId="173" formatCode="_(* #,##0_);_(* \(#,##0\);_(* &quot;-&quot;_);_(@_)"/>
    <numFmt numFmtId="174" formatCode="_-* #,##0\ _р_._-;\-* #,##0\ _р_._-;_-* &quot;-&quot;\ _р_._-;_-@_-"/>
    <numFmt numFmtId="175" formatCode="_-* #,##0_р_._-;\-* #,##0_р_._-;_-* &quot;-&quot;_р_._-;_-@_-"/>
    <numFmt numFmtId="176" formatCode="_(* #,##0.00_);_(* \(#,##0.00\);_(* &quot;-&quot;??_);_(@_)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_-* #,##0_-;\-* #,##0_-;_-* &quot;-&quot;_-;_-@_-"/>
    <numFmt numFmtId="192" formatCode="_-* #,##0.00_-;\-* #,##0.00_-;_-* &quot;-&quot;??_-;_-@_-"/>
    <numFmt numFmtId="193" formatCode="&quot;$&quot;#,##0_);\(&quot;$&quot;#,##0\)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_(&quot;$&quot;* #,##0_);_(&quot;$&quot;* \(#,##0\);_(&quot;$&quot;* &quot;-&quot;_);_(@_)"/>
    <numFmt numFmtId="197" formatCode="_(&quot;$&quot;* #,##0.00_);_(&quot;$&quot;* \(#,##0.00\);_(&quot;$&quot;* &quot;-&quot;??_);_(@_)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_(* #,##0.000_);_(* \-#,##0.000_);_(* &quot;--&quot;_);_(@_)"/>
    <numFmt numFmtId="210" formatCode="_(* #,##0_);_(* \-#,##0_);_(* &quot;--&quot;_);_(@_)"/>
    <numFmt numFmtId="211" formatCode="_(* #,##0.0_);_(* \-#,##0.0_);_(* &quot;--&quot;_);_(@_)"/>
  </numFmts>
  <fonts count="17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Arial Cyr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b/>
      <u val="singleAccounting"/>
      <sz val="10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u val="singleAccounting"/>
      <sz val="9"/>
      <name val="Times New Roman"/>
      <family val="1"/>
      <charset val="204"/>
    </font>
    <font>
      <i/>
      <u val="singleAccounting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i/>
      <u val="singleAccounting"/>
      <sz val="8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u val="singleAccounting"/>
      <sz val="10"/>
      <color indexed="17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8"/>
      <name val="UkrainianKudriashov"/>
      <family val="1"/>
      <charset val="204"/>
    </font>
    <font>
      <sz val="9"/>
      <name val="UkrainianKudriashov"/>
      <family val="1"/>
      <charset val="204"/>
    </font>
    <font>
      <sz val="7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9"/>
      <name val="UkrainianKudriashov"/>
      <family val="1"/>
      <charset val="204"/>
    </font>
    <font>
      <sz val="20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/>
      <right style="hair">
        <color theme="0" tint="-0.14993743705557422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 style="thin">
        <color indexed="64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 style="hair">
        <color theme="0" tint="-0.14990691854609822"/>
      </left>
      <right style="hair">
        <color theme="0" tint="-0.14990691854609822"/>
      </right>
      <top/>
      <bottom/>
      <diagonal/>
    </border>
    <border>
      <left style="hair">
        <color theme="0" tint="-0.14990691854609822"/>
      </left>
      <right style="hair">
        <color theme="0" tint="-0.14990691854609822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49">
    <xf numFmtId="0" fontId="0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9" fontId="10" fillId="0" borderId="0">
      <alignment horizontal="centerContinuous" vertical="top" wrapText="1"/>
    </xf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171" fontId="9" fillId="0" borderId="0" applyFont="0" applyFill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6" borderId="0" applyNumberFormat="0" applyBorder="0" applyAlignment="0" applyProtection="0"/>
    <xf numFmtId="0" fontId="14" fillId="18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4">
      <protection hidden="1"/>
    </xf>
    <xf numFmtId="0" fontId="18" fillId="22" borderId="4" applyNumberFormat="0" applyFont="0" applyBorder="0" applyAlignment="0" applyProtection="0">
      <protection hidden="1"/>
    </xf>
    <xf numFmtId="0" fontId="19" fillId="0" borderId="4">
      <protection hidden="1"/>
    </xf>
    <xf numFmtId="0" fontId="20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3" fillId="22" borderId="5" applyNumberFormat="0" applyAlignment="0" applyProtection="0"/>
    <xf numFmtId="0" fontId="24" fillId="0" borderId="6" applyNumberFormat="0" applyFont="0" applyFill="0" applyAlignment="0" applyProtection="0"/>
    <xf numFmtId="0" fontId="25" fillId="23" borderId="7" applyNumberFormat="0" applyAlignment="0" applyProtection="0"/>
    <xf numFmtId="0" fontId="26" fillId="23" borderId="7" applyNumberFormat="0" applyAlignment="0" applyProtection="0"/>
    <xf numFmtId="0" fontId="26" fillId="23" borderId="7" applyNumberFormat="0" applyAlignment="0" applyProtection="0"/>
    <xf numFmtId="0" fontId="26" fillId="23" borderId="7" applyNumberFormat="0" applyAlignment="0" applyProtection="0"/>
    <xf numFmtId="0" fontId="26" fillId="23" borderId="7" applyNumberFormat="0" applyAlignment="0" applyProtection="0"/>
    <xf numFmtId="0" fontId="26" fillId="23" borderId="7" applyNumberFormat="0" applyAlignment="0" applyProtection="0"/>
    <xf numFmtId="0" fontId="26" fillId="23" borderId="7" applyNumberFormat="0" applyAlignment="0" applyProtection="0"/>
    <xf numFmtId="0" fontId="26" fillId="23" borderId="7" applyNumberFormat="0" applyAlignment="0" applyProtection="0"/>
    <xf numFmtId="0" fontId="26" fillId="23" borderId="7" applyNumberFormat="0" applyAlignment="0" applyProtection="0"/>
    <xf numFmtId="0" fontId="26" fillId="23" borderId="7" applyNumberFormat="0" applyAlignment="0" applyProtection="0"/>
    <xf numFmtId="1" fontId="27" fillId="24" borderId="8">
      <alignment horizontal="right" vertical="center"/>
    </xf>
    <xf numFmtId="0" fontId="28" fillId="24" borderId="8">
      <alignment horizontal="right" vertical="center"/>
    </xf>
    <xf numFmtId="0" fontId="13" fillId="24" borderId="9"/>
    <xf numFmtId="0" fontId="27" fillId="25" borderId="8">
      <alignment horizontal="center" vertical="center"/>
    </xf>
    <xf numFmtId="1" fontId="27" fillId="24" borderId="8">
      <alignment horizontal="right" vertical="center"/>
    </xf>
    <xf numFmtId="0" fontId="13" fillId="24" borderId="0"/>
    <xf numFmtId="0" fontId="13" fillId="24" borderId="0"/>
    <xf numFmtId="0" fontId="29" fillId="24" borderId="8">
      <alignment horizontal="left" vertical="center"/>
    </xf>
    <xf numFmtId="0" fontId="29" fillId="24" borderId="10">
      <alignment vertical="center"/>
    </xf>
    <xf numFmtId="0" fontId="30" fillId="24" borderId="11">
      <alignment vertical="center"/>
    </xf>
    <xf numFmtId="0" fontId="29" fillId="24" borderId="8"/>
    <xf numFmtId="0" fontId="28" fillId="24" borderId="8">
      <alignment horizontal="right" vertical="center"/>
    </xf>
    <xf numFmtId="0" fontId="31" fillId="26" borderId="8">
      <alignment horizontal="left" vertical="center"/>
    </xf>
    <xf numFmtId="0" fontId="31" fillId="26" borderId="8">
      <alignment horizontal="left" vertical="center"/>
    </xf>
    <xf numFmtId="0" fontId="6" fillId="24" borderId="8">
      <alignment horizontal="left" vertical="center"/>
    </xf>
    <xf numFmtId="0" fontId="32" fillId="24" borderId="9"/>
    <xf numFmtId="0" fontId="27" fillId="25" borderId="8">
      <alignment horizontal="left" vertical="center"/>
    </xf>
    <xf numFmtId="172" fontId="33" fillId="0" borderId="0"/>
    <xf numFmtId="172" fontId="33" fillId="0" borderId="0"/>
    <xf numFmtId="172" fontId="33" fillId="0" borderId="0"/>
    <xf numFmtId="172" fontId="33" fillId="0" borderId="0"/>
    <xf numFmtId="172" fontId="33" fillId="0" borderId="0"/>
    <xf numFmtId="172" fontId="33" fillId="0" borderId="0"/>
    <xf numFmtId="172" fontId="33" fillId="0" borderId="0"/>
    <xf numFmtId="172" fontId="33" fillId="0" borderId="0"/>
    <xf numFmtId="38" fontId="34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7" fillId="0" borderId="0">
      <alignment horizontal="right" vertical="top"/>
    </xf>
    <xf numFmtId="179" fontId="36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9" fillId="0" borderId="0"/>
    <xf numFmtId="3" fontId="13" fillId="0" borderId="0" applyFill="0" applyBorder="0" applyAlignment="0" applyProtection="0"/>
    <xf numFmtId="0" fontId="40" fillId="0" borderId="0"/>
    <xf numFmtId="0" fontId="40" fillId="0" borderId="0"/>
    <xf numFmtId="180" fontId="34" fillId="0" borderId="0" applyFont="0" applyFill="0" applyBorder="0" applyAlignment="0" applyProtection="0"/>
    <xf numFmtId="181" fontId="36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41" fillId="0" borderId="0">
      <protection locked="0"/>
    </xf>
    <xf numFmtId="183" fontId="42" fillId="0" borderId="0">
      <protection locked="0"/>
    </xf>
    <xf numFmtId="0" fontId="24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85" fontId="46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47" fillId="0" borderId="0">
      <protection locked="0"/>
    </xf>
    <xf numFmtId="0" fontId="47" fillId="0" borderId="0">
      <protection locked="0"/>
    </xf>
    <xf numFmtId="0" fontId="48" fillId="0" borderId="0">
      <protection locked="0"/>
    </xf>
    <xf numFmtId="0" fontId="47" fillId="0" borderId="0">
      <protection locked="0"/>
    </xf>
    <xf numFmtId="0" fontId="49" fillId="0" borderId="0"/>
    <xf numFmtId="0" fontId="47" fillId="0" borderId="0">
      <protection locked="0"/>
    </xf>
    <xf numFmtId="0" fontId="50" fillId="0" borderId="0"/>
    <xf numFmtId="0" fontId="47" fillId="0" borderId="0">
      <protection locked="0"/>
    </xf>
    <xf numFmtId="0" fontId="50" fillId="0" borderId="0"/>
    <xf numFmtId="0" fontId="48" fillId="0" borderId="0">
      <protection locked="0"/>
    </xf>
    <xf numFmtId="0" fontId="50" fillId="0" borderId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183" fontId="41" fillId="0" borderId="0">
      <protection locked="0"/>
    </xf>
    <xf numFmtId="183" fontId="42" fillId="0" borderId="0">
      <protection locked="0"/>
    </xf>
    <xf numFmtId="0" fontId="50" fillId="0" borderId="0"/>
    <xf numFmtId="0" fontId="51" fillId="0" borderId="0"/>
    <xf numFmtId="0" fontId="50" fillId="0" borderId="0"/>
    <xf numFmtId="0" fontId="39" fillId="0" borderId="0"/>
    <xf numFmtId="0" fontId="52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38" fontId="54" fillId="25" borderId="0" applyNumberFormat="0" applyBorder="0" applyAlignment="0" applyProtection="0"/>
    <xf numFmtId="0" fontId="55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6" fillId="0" borderId="12" applyNumberFormat="0" applyFill="0" applyAlignment="0" applyProtection="0"/>
    <xf numFmtId="0" fontId="57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83" fontId="61" fillId="0" borderId="0">
      <protection locked="0"/>
    </xf>
    <xf numFmtId="183" fontId="62" fillId="0" borderId="0">
      <protection locked="0"/>
    </xf>
    <xf numFmtId="183" fontId="61" fillId="0" borderId="0">
      <protection locked="0"/>
    </xf>
    <xf numFmtId="183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/>
    <xf numFmtId="0" fontId="67" fillId="0" borderId="0"/>
    <xf numFmtId="0" fontId="6" fillId="0" borderId="0"/>
    <xf numFmtId="187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68" fillId="7" borderId="5" applyNumberFormat="0" applyAlignment="0" applyProtection="0"/>
    <xf numFmtId="10" fontId="54" fillId="24" borderId="8" applyNumberFormat="0" applyBorder="0" applyAlignment="0" applyProtection="0"/>
    <xf numFmtId="0" fontId="69" fillId="7" borderId="5" applyNumberFormat="0" applyAlignment="0" applyProtection="0"/>
    <xf numFmtId="0" fontId="69" fillId="7" borderId="5" applyNumberFormat="0" applyAlignment="0" applyProtection="0"/>
    <xf numFmtId="0" fontId="69" fillId="7" borderId="5" applyNumberFormat="0" applyAlignment="0" applyProtection="0"/>
    <xf numFmtId="0" fontId="69" fillId="7" borderId="5" applyNumberFormat="0" applyAlignment="0" applyProtection="0"/>
    <xf numFmtId="0" fontId="69" fillId="7" borderId="5" applyNumberFormat="0" applyAlignment="0" applyProtection="0"/>
    <xf numFmtId="0" fontId="69" fillId="7" borderId="5" applyNumberFormat="0" applyAlignment="0" applyProtection="0"/>
    <xf numFmtId="0" fontId="69" fillId="7" borderId="5" applyNumberFormat="0" applyAlignment="0" applyProtection="0"/>
    <xf numFmtId="0" fontId="69" fillId="7" borderId="5" applyNumberFormat="0" applyAlignment="0" applyProtection="0"/>
    <xf numFmtId="0" fontId="69" fillId="7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189" fontId="71" fillId="0" borderId="0"/>
    <xf numFmtId="0" fontId="50" fillId="0" borderId="15"/>
    <xf numFmtId="0" fontId="72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3" fillId="0" borderId="16" applyNumberFormat="0" applyFill="0" applyAlignment="0" applyProtection="0"/>
    <xf numFmtId="0" fontId="74" fillId="0" borderId="4">
      <alignment horizontal="left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90" fontId="24" fillId="0" borderId="0" applyFont="0" applyFill="0" applyBorder="0" applyAlignment="0" applyProtection="0"/>
    <xf numFmtId="191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93" fontId="24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96" fontId="35" fillId="0" borderId="0" applyFont="0" applyFill="0" applyBorder="0" applyAlignment="0" applyProtection="0"/>
    <xf numFmtId="197" fontId="35" fillId="0" borderId="0" applyFont="0" applyFill="0" applyBorder="0" applyAlignment="0" applyProtection="0"/>
    <xf numFmtId="0" fontId="76" fillId="0" borderId="0"/>
    <xf numFmtId="0" fontId="77" fillId="13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8" fillId="13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81" fillId="0" borderId="0"/>
    <xf numFmtId="0" fontId="8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3" fillId="0" borderId="0"/>
    <xf numFmtId="0" fontId="9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198" fontId="35" fillId="0" borderId="0" applyFill="0" applyBorder="0" applyAlignment="0" applyProtection="0">
      <alignment horizontal="right"/>
    </xf>
    <xf numFmtId="0" fontId="46" fillId="0" borderId="0"/>
    <xf numFmtId="199" fontId="82" fillId="0" borderId="0"/>
    <xf numFmtId="0" fontId="83" fillId="0" borderId="0"/>
    <xf numFmtId="0" fontId="6" fillId="10" borderId="17" applyNumberFormat="0" applyFont="0" applyAlignment="0" applyProtection="0"/>
    <xf numFmtId="0" fontId="81" fillId="10" borderId="17" applyNumberFormat="0" applyFont="0" applyAlignment="0" applyProtection="0"/>
    <xf numFmtId="0" fontId="12" fillId="10" borderId="17" applyNumberFormat="0" applyFont="0" applyAlignment="0" applyProtection="0"/>
    <xf numFmtId="0" fontId="81" fillId="10" borderId="17" applyNumberFormat="0" applyFont="0" applyAlignment="0" applyProtection="0"/>
    <xf numFmtId="0" fontId="81" fillId="10" borderId="17" applyNumberFormat="0" applyFont="0" applyAlignment="0" applyProtection="0"/>
    <xf numFmtId="0" fontId="81" fillId="10" borderId="17" applyNumberFormat="0" applyFont="0" applyAlignment="0" applyProtection="0"/>
    <xf numFmtId="0" fontId="81" fillId="10" borderId="17" applyNumberFormat="0" applyFont="0" applyAlignment="0" applyProtection="0"/>
    <xf numFmtId="0" fontId="81" fillId="10" borderId="17" applyNumberFormat="0" applyFont="0" applyAlignment="0" applyProtection="0"/>
    <xf numFmtId="0" fontId="81" fillId="10" borderId="17" applyNumberFormat="0" applyFont="0" applyAlignment="0" applyProtection="0"/>
    <xf numFmtId="0" fontId="81" fillId="10" borderId="17" applyNumberFormat="0" applyFont="0" applyAlignment="0" applyProtection="0"/>
    <xf numFmtId="0" fontId="81" fillId="10" borderId="17" applyNumberFormat="0" applyFont="0" applyAlignment="0" applyProtection="0"/>
    <xf numFmtId="49" fontId="84" fillId="0" borderId="0"/>
    <xf numFmtId="176" fontId="85" fillId="0" borderId="0" applyFont="0" applyFill="0" applyBorder="0" applyAlignment="0" applyProtection="0"/>
    <xf numFmtId="0" fontId="86" fillId="22" borderId="18" applyNumberFormat="0" applyAlignment="0" applyProtection="0"/>
    <xf numFmtId="0" fontId="87" fillId="22" borderId="18" applyNumberFormat="0" applyAlignment="0" applyProtection="0"/>
    <xf numFmtId="0" fontId="87" fillId="22" borderId="18" applyNumberFormat="0" applyAlignment="0" applyProtection="0"/>
    <xf numFmtId="0" fontId="87" fillId="22" borderId="18" applyNumberFormat="0" applyAlignment="0" applyProtection="0"/>
    <xf numFmtId="0" fontId="87" fillId="22" borderId="18" applyNumberFormat="0" applyAlignment="0" applyProtection="0"/>
    <xf numFmtId="0" fontId="87" fillId="22" borderId="18" applyNumberFormat="0" applyAlignment="0" applyProtection="0"/>
    <xf numFmtId="0" fontId="87" fillId="22" borderId="18" applyNumberFormat="0" applyAlignment="0" applyProtection="0"/>
    <xf numFmtId="0" fontId="87" fillId="22" borderId="18" applyNumberFormat="0" applyAlignment="0" applyProtection="0"/>
    <xf numFmtId="0" fontId="87" fillId="22" borderId="18" applyNumberFormat="0" applyAlignment="0" applyProtection="0"/>
    <xf numFmtId="0" fontId="87" fillId="22" borderId="18" applyNumberFormat="0" applyAlignment="0" applyProtection="0"/>
    <xf numFmtId="200" fontId="46" fillId="0" borderId="0" applyFont="0" applyFill="0" applyBorder="0" applyAlignment="0" applyProtection="0"/>
    <xf numFmtId="201" fontId="46" fillId="0" borderId="0" applyFont="0" applyFill="0" applyBorder="0" applyAlignment="0" applyProtection="0"/>
    <xf numFmtId="0" fontId="39" fillId="0" borderId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202" fontId="13" fillId="0" borderId="0" applyFont="0" applyFill="0" applyBorder="0" applyAlignment="0" applyProtection="0"/>
    <xf numFmtId="20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" fontId="24" fillId="0" borderId="0" applyFont="0" applyFill="0" applyBorder="0" applyAlignment="0" applyProtection="0"/>
    <xf numFmtId="205" fontId="35" fillId="0" borderId="0" applyFill="0" applyBorder="0" applyAlignment="0">
      <alignment horizontal="centerContinuous"/>
    </xf>
    <xf numFmtId="0" fontId="9" fillId="0" borderId="0"/>
    <xf numFmtId="0" fontId="88" fillId="0" borderId="4" applyNumberFormat="0" applyFill="0" applyBorder="0" applyAlignment="0" applyProtection="0">
      <protection hidden="1"/>
    </xf>
    <xf numFmtId="166" fontId="89" fillId="0" borderId="0"/>
    <xf numFmtId="0" fontId="90" fillId="0" borderId="0"/>
    <xf numFmtId="0" fontId="13" fillId="0" borderId="0" applyNumberFormat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9" fillId="22" borderId="4"/>
    <xf numFmtId="183" fontId="41" fillId="0" borderId="19">
      <protection locked="0"/>
    </xf>
    <xf numFmtId="0" fontId="93" fillId="0" borderId="20" applyNumberFormat="0" applyFill="0" applyAlignment="0" applyProtection="0"/>
    <xf numFmtId="183" fontId="42" fillId="0" borderId="19">
      <protection locked="0"/>
    </xf>
    <xf numFmtId="0" fontId="47" fillId="0" borderId="19">
      <protection locked="0"/>
    </xf>
    <xf numFmtId="0" fontId="76" fillId="0" borderId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66" fontId="98" fillId="0" borderId="0">
      <alignment horizontal="right"/>
    </xf>
    <xf numFmtId="0" fontId="14" fillId="27" borderId="0" applyNumberFormat="0" applyBorder="0" applyAlignment="0" applyProtection="0"/>
    <xf numFmtId="0" fontId="14" fillId="18" borderId="0" applyNumberFormat="0" applyBorder="0" applyAlignment="0" applyProtection="0"/>
    <xf numFmtId="0" fontId="14" fillId="12" borderId="0" applyNumberFormat="0" applyBorder="0" applyAlignment="0" applyProtection="0"/>
    <xf numFmtId="0" fontId="14" fillId="28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68" fillId="7" borderId="5" applyNumberFormat="0" applyAlignment="0" applyProtection="0"/>
    <xf numFmtId="0" fontId="68" fillId="13" borderId="5" applyNumberFormat="0" applyAlignment="0" applyProtection="0"/>
    <xf numFmtId="0" fontId="86" fillId="29" borderId="18" applyNumberFormat="0" applyAlignment="0" applyProtection="0"/>
    <xf numFmtId="0" fontId="99" fillId="29" borderId="5" applyNumberFormat="0" applyAlignment="0" applyProtection="0"/>
    <xf numFmtId="0" fontId="100" fillId="0" borderId="0" applyProtection="0"/>
    <xf numFmtId="206" fontId="101" fillId="0" borderId="0" applyFont="0" applyFill="0" applyBorder="0" applyAlignment="0" applyProtection="0"/>
    <xf numFmtId="0" fontId="52" fillId="4" borderId="0" applyNumberFormat="0" applyBorder="0" applyAlignment="0" applyProtection="0"/>
    <xf numFmtId="0" fontId="10" fillId="0" borderId="21">
      <alignment horizontal="centerContinuous" vertical="top" wrapText="1"/>
    </xf>
    <xf numFmtId="0" fontId="102" fillId="0" borderId="22" applyNumberFormat="0" applyFill="0" applyAlignment="0" applyProtection="0"/>
    <xf numFmtId="0" fontId="103" fillId="0" borderId="23" applyNumberFormat="0" applyFill="0" applyAlignment="0" applyProtection="0"/>
    <xf numFmtId="0" fontId="104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79" fillId="0" borderId="0">
      <alignment wrapText="1"/>
    </xf>
    <xf numFmtId="0" fontId="72" fillId="0" borderId="16" applyNumberFormat="0" applyFill="0" applyAlignment="0" applyProtection="0"/>
    <xf numFmtId="0" fontId="107" fillId="0" borderId="25" applyNumberFormat="0" applyFill="0" applyAlignment="0" applyProtection="0"/>
    <xf numFmtId="0" fontId="100" fillId="0" borderId="19" applyProtection="0"/>
    <xf numFmtId="0" fontId="25" fillId="23" borderId="7" applyNumberFormat="0" applyAlignment="0" applyProtection="0"/>
    <xf numFmtId="0" fontId="25" fillId="23" borderId="7" applyNumberFormat="0" applyAlignment="0" applyProtection="0"/>
    <xf numFmtId="0" fontId="91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13" borderId="0" applyNumberFormat="0" applyBorder="0" applyAlignment="0" applyProtection="0"/>
    <xf numFmtId="0" fontId="22" fillId="22" borderId="5" applyNumberForma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110" fillId="0" borderId="0"/>
    <xf numFmtId="0" fontId="11" fillId="0" borderId="0"/>
    <xf numFmtId="0" fontId="79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6" fillId="0" borderId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111" fillId="0" borderId="0"/>
    <xf numFmtId="0" fontId="7" fillId="0" borderId="0"/>
    <xf numFmtId="0" fontId="79" fillId="0" borderId="0"/>
    <xf numFmtId="0" fontId="6" fillId="0" borderId="0"/>
    <xf numFmtId="0" fontId="6" fillId="0" borderId="0"/>
    <xf numFmtId="0" fontId="11" fillId="0" borderId="0"/>
    <xf numFmtId="0" fontId="111" fillId="0" borderId="0"/>
    <xf numFmtId="0" fontId="111" fillId="0" borderId="0"/>
    <xf numFmtId="0" fontId="6" fillId="0" borderId="0"/>
    <xf numFmtId="0" fontId="6" fillId="0" borderId="0"/>
    <xf numFmtId="0" fontId="112" fillId="0" borderId="0"/>
    <xf numFmtId="0" fontId="5" fillId="0" borderId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/>
    <xf numFmtId="0" fontId="6" fillId="0" borderId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9" fillId="0" borderId="0" applyNumberFormat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79" fillId="0" borderId="0"/>
    <xf numFmtId="0" fontId="11" fillId="0" borderId="0"/>
    <xf numFmtId="0" fontId="11" fillId="0" borderId="0"/>
    <xf numFmtId="0" fontId="11" fillId="0" borderId="0"/>
    <xf numFmtId="0" fontId="107" fillId="0" borderId="20" applyNumberFormat="0" applyFill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36" fillId="10" borderId="17" applyNumberFormat="0" applyFont="0" applyAlignment="0" applyProtection="0"/>
    <xf numFmtId="0" fontId="11" fillId="10" borderId="17" applyNumberFormat="0" applyFont="0" applyAlignment="0" applyProtection="0"/>
    <xf numFmtId="0" fontId="6" fillId="10" borderId="1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6" fillId="22" borderId="18" applyNumberFormat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94" fillId="0" borderId="26" applyNumberFormat="0" applyFill="0" applyAlignment="0" applyProtection="0"/>
    <xf numFmtId="0" fontId="77" fillId="13" borderId="0" applyNumberFormat="0" applyBorder="0" applyAlignment="0" applyProtection="0"/>
    <xf numFmtId="0" fontId="82" fillId="0" borderId="0"/>
    <xf numFmtId="0" fontId="100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38" fontId="101" fillId="0" borderId="0" applyFont="0" applyFill="0" applyBorder="0" applyAlignment="0" applyProtection="0"/>
    <xf numFmtId="40" fontId="101" fillId="0" borderId="0" applyFont="0" applyFill="0" applyBorder="0" applyAlignment="0" applyProtection="0"/>
    <xf numFmtId="2" fontId="100" fillId="0" borderId="0" applyProtection="0"/>
    <xf numFmtId="165" fontId="11" fillId="0" borderId="0" applyFont="0" applyFill="0" applyBorder="0" applyAlignment="0" applyProtection="0"/>
    <xf numFmtId="177" fontId="6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2" fillId="6" borderId="0" applyNumberFormat="0" applyBorder="0" applyAlignment="0" applyProtection="0"/>
    <xf numFmtId="49" fontId="10" fillId="0" borderId="8">
      <alignment horizontal="center" vertical="center" wrapText="1"/>
    </xf>
    <xf numFmtId="0" fontId="11" fillId="8" borderId="0" applyNumberFormat="0" applyBorder="0" applyAlignment="0" applyProtection="0"/>
    <xf numFmtId="0" fontId="4" fillId="38" borderId="0" applyNumberFormat="0" applyBorder="0" applyAlignment="0" applyProtection="0"/>
    <xf numFmtId="0" fontId="11" fillId="9" borderId="0" applyNumberFormat="0" applyBorder="0" applyAlignment="0" applyProtection="0"/>
    <xf numFmtId="0" fontId="4" fillId="42" borderId="0" applyNumberFormat="0" applyBorder="0" applyAlignment="0" applyProtection="0"/>
    <xf numFmtId="0" fontId="11" fillId="10" borderId="0" applyNumberFormat="0" applyBorder="0" applyAlignment="0" applyProtection="0"/>
    <xf numFmtId="0" fontId="4" fillId="46" borderId="0" applyNumberFormat="0" applyBorder="0" applyAlignment="0" applyProtection="0"/>
    <xf numFmtId="0" fontId="11" fillId="7" borderId="0" applyNumberFormat="0" applyBorder="0" applyAlignment="0" applyProtection="0"/>
    <xf numFmtId="0" fontId="4" fillId="49" borderId="0" applyNumberFormat="0" applyBorder="0" applyAlignment="0" applyProtection="0"/>
    <xf numFmtId="0" fontId="4" fillId="52" borderId="0" applyNumberFormat="0" applyBorder="0" applyAlignment="0" applyProtection="0"/>
    <xf numFmtId="0" fontId="4" fillId="56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11" fillId="13" borderId="0" applyNumberFormat="0" applyBorder="0" applyAlignment="0" applyProtection="0"/>
    <xf numFmtId="0" fontId="4" fillId="47" borderId="0" applyNumberFormat="0" applyBorder="0" applyAlignment="0" applyProtection="0"/>
    <xf numFmtId="0" fontId="4" fillId="50" borderId="0" applyNumberFormat="0" applyBorder="0" applyAlignment="0" applyProtection="0"/>
    <xf numFmtId="0" fontId="4" fillId="53" borderId="0" applyNumberFormat="0" applyBorder="0" applyAlignment="0" applyProtection="0"/>
    <xf numFmtId="0" fontId="4" fillId="57" borderId="0" applyNumberFormat="0" applyBorder="0" applyAlignment="0" applyProtection="0"/>
    <xf numFmtId="0" fontId="130" fillId="40" borderId="0" applyNumberFormat="0" applyBorder="0" applyAlignment="0" applyProtection="0"/>
    <xf numFmtId="0" fontId="130" fillId="44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30" fillId="54" borderId="0" applyNumberFormat="0" applyBorder="0" applyAlignment="0" applyProtection="0"/>
    <xf numFmtId="0" fontId="14" fillId="9" borderId="0" applyNumberFormat="0" applyBorder="0" applyAlignment="0" applyProtection="0"/>
    <xf numFmtId="0" fontId="138" fillId="29" borderId="0">
      <alignment horizontal="right" vertical="top"/>
    </xf>
    <xf numFmtId="0" fontId="139" fillId="29" borderId="0">
      <alignment horizontal="center" vertical="center"/>
    </xf>
    <xf numFmtId="0" fontId="138" fillId="29" borderId="0">
      <alignment horizontal="left" vertical="top"/>
    </xf>
    <xf numFmtId="0" fontId="138" fillId="29" borderId="0">
      <alignment horizontal="left" vertical="top"/>
    </xf>
    <xf numFmtId="0" fontId="139" fillId="29" borderId="0">
      <alignment horizontal="left" vertical="top"/>
    </xf>
    <xf numFmtId="0" fontId="139" fillId="29" borderId="0">
      <alignment horizontal="right" vertical="top"/>
    </xf>
    <xf numFmtId="0" fontId="139" fillId="29" borderId="0">
      <alignment horizontal="right" vertical="top"/>
    </xf>
    <xf numFmtId="0" fontId="130" fillId="37" borderId="0" applyNumberFormat="0" applyBorder="0" applyAlignment="0" applyProtection="0"/>
    <xf numFmtId="0" fontId="130" fillId="41" borderId="0" applyNumberFormat="0" applyBorder="0" applyAlignment="0" applyProtection="0"/>
    <xf numFmtId="0" fontId="130" fillId="45" borderId="0" applyNumberFormat="0" applyBorder="0" applyAlignment="0" applyProtection="0"/>
    <xf numFmtId="0" fontId="130" fillId="48" borderId="0" applyNumberFormat="0" applyBorder="0" applyAlignment="0" applyProtection="0"/>
    <xf numFmtId="0" fontId="130" fillId="51" borderId="0" applyNumberFormat="0" applyBorder="0" applyAlignment="0" applyProtection="0"/>
    <xf numFmtId="0" fontId="130" fillId="55" borderId="0" applyNumberFormat="0" applyBorder="0" applyAlignment="0" applyProtection="0"/>
    <xf numFmtId="0" fontId="122" fillId="33" borderId="35" applyNumberFormat="0" applyAlignment="0" applyProtection="0"/>
    <xf numFmtId="0" fontId="123" fillId="34" borderId="36" applyNumberFormat="0" applyAlignment="0" applyProtection="0"/>
    <xf numFmtId="0" fontId="124" fillId="34" borderId="35" applyNumberFormat="0" applyAlignment="0" applyProtection="0"/>
    <xf numFmtId="0" fontId="140" fillId="0" borderId="0" applyNumberFormat="0" applyFill="0" applyBorder="0" applyAlignment="0" applyProtection="0"/>
    <xf numFmtId="0" fontId="116" fillId="0" borderId="32" applyNumberFormat="0" applyFill="0" applyAlignment="0" applyProtection="0"/>
    <xf numFmtId="0" fontId="117" fillId="0" borderId="33" applyNumberFormat="0" applyFill="0" applyAlignment="0" applyProtection="0"/>
    <xf numFmtId="0" fontId="118" fillId="0" borderId="34" applyNumberFormat="0" applyFill="0" applyAlignment="0" applyProtection="0"/>
    <xf numFmtId="0" fontId="118" fillId="0" borderId="0" applyNumberFormat="0" applyFill="0" applyBorder="0" applyAlignment="0" applyProtection="0"/>
    <xf numFmtId="0" fontId="129" fillId="0" borderId="40" applyNumberFormat="0" applyFill="0" applyAlignment="0" applyProtection="0"/>
    <xf numFmtId="0" fontId="126" fillId="35" borderId="38" applyNumberFormat="0" applyAlignment="0" applyProtection="0"/>
    <xf numFmtId="0" fontId="115" fillId="0" borderId="0" applyNumberFormat="0" applyFill="0" applyBorder="0" applyAlignment="0" applyProtection="0"/>
    <xf numFmtId="0" fontId="121" fillId="32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1" fillId="0" borderId="0"/>
    <xf numFmtId="0" fontId="11" fillId="0" borderId="0"/>
    <xf numFmtId="0" fontId="120" fillId="31" borderId="0" applyNumberFormat="0" applyBorder="0" applyAlignment="0" applyProtection="0"/>
    <xf numFmtId="0" fontId="128" fillId="0" borderId="0" applyNumberFormat="0" applyFill="0" applyBorder="0" applyAlignment="0" applyProtection="0"/>
    <xf numFmtId="0" fontId="4" fillId="36" borderId="39" applyNumberFormat="0" applyFont="0" applyAlignment="0" applyProtection="0"/>
    <xf numFmtId="0" fontId="11" fillId="10" borderId="17" applyNumberFormat="0" applyFont="0" applyAlignment="0" applyProtection="0"/>
    <xf numFmtId="9" fontId="6" fillId="0" borderId="0" applyFont="0" applyFill="0" applyBorder="0" applyAlignment="0" applyProtection="0"/>
    <xf numFmtId="0" fontId="125" fillId="0" borderId="37" applyNumberFormat="0" applyFill="0" applyAlignment="0" applyProtection="0"/>
    <xf numFmtId="0" fontId="127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19" fillId="30" borderId="0" applyNumberFormat="0" applyBorder="0" applyAlignment="0" applyProtection="0"/>
    <xf numFmtId="0" fontId="101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63" fillId="0" borderId="0"/>
    <xf numFmtId="0" fontId="52" fillId="4" borderId="0" applyNumberFormat="0" applyBorder="0" applyAlignment="0" applyProtection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6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6" fillId="0" borderId="0"/>
    <xf numFmtId="0" fontId="163" fillId="0" borderId="0"/>
    <xf numFmtId="0" fontId="6" fillId="0" borderId="0"/>
    <xf numFmtId="0" fontId="79" fillId="0" borderId="0"/>
    <xf numFmtId="0" fontId="7" fillId="0" borderId="0"/>
  </cellStyleXfs>
  <cellXfs count="58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2" fillId="60" borderId="8" xfId="0" applyFont="1" applyFill="1" applyBorder="1"/>
    <xf numFmtId="166" fontId="132" fillId="60" borderId="8" xfId="0" applyNumberFormat="1" applyFont="1" applyFill="1" applyBorder="1" applyAlignment="1">
      <alignment horizontal="center" wrapText="1"/>
    </xf>
    <xf numFmtId="0" fontId="132" fillId="59" borderId="8" xfId="0" applyFont="1" applyFill="1" applyBorder="1" applyAlignment="1">
      <alignment horizontal="left" indent="1"/>
    </xf>
    <xf numFmtId="166" fontId="132" fillId="59" borderId="8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left" indent="2"/>
    </xf>
    <xf numFmtId="166" fontId="132" fillId="0" borderId="8" xfId="0" applyNumberFormat="1" applyFont="1" applyFill="1" applyBorder="1" applyAlignment="1">
      <alignment horizontal="center" wrapText="1"/>
    </xf>
    <xf numFmtId="166" fontId="7" fillId="0" borderId="8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left" indent="3"/>
    </xf>
    <xf numFmtId="0" fontId="7" fillId="0" borderId="8" xfId="0" applyFont="1" applyBorder="1" applyAlignment="1">
      <alignment horizontal="left" wrapText="1" indent="2"/>
    </xf>
    <xf numFmtId="166" fontId="142" fillId="59" borderId="8" xfId="0" applyNumberFormat="1" applyFont="1" applyFill="1" applyBorder="1" applyAlignment="1">
      <alignment horizontal="center" wrapText="1"/>
    </xf>
    <xf numFmtId="0" fontId="142" fillId="59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left" wrapText="1"/>
    </xf>
    <xf numFmtId="166" fontId="7" fillId="0" borderId="8" xfId="0" applyNumberFormat="1" applyFont="1" applyBorder="1" applyAlignment="1">
      <alignment horizontal="center" vertical="center" wrapText="1"/>
    </xf>
    <xf numFmtId="0" fontId="132" fillId="60" borderId="8" xfId="0" applyFont="1" applyFill="1" applyBorder="1" applyAlignment="1">
      <alignment horizontal="center"/>
    </xf>
    <xf numFmtId="166" fontId="132" fillId="60" borderId="8" xfId="0" applyNumberFormat="1" applyFont="1" applyFill="1" applyBorder="1" applyAlignment="1">
      <alignment horizontal="center"/>
    </xf>
    <xf numFmtId="0" fontId="144" fillId="59" borderId="53" xfId="0" applyFont="1" applyFill="1" applyBorder="1" applyAlignment="1">
      <alignment horizontal="center" vertical="center" wrapText="1"/>
    </xf>
    <xf numFmtId="0" fontId="144" fillId="59" borderId="30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0" borderId="50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61" xfId="0" applyFont="1" applyBorder="1" applyAlignment="1">
      <alignment horizontal="left" wrapText="1"/>
    </xf>
    <xf numFmtId="0" fontId="7" fillId="0" borderId="8" xfId="0" applyFont="1" applyBorder="1"/>
    <xf numFmtId="0" fontId="144" fillId="59" borderId="62" xfId="0" applyFont="1" applyFill="1" applyBorder="1" applyAlignment="1">
      <alignment horizontal="center" vertical="center" wrapText="1"/>
    </xf>
    <xf numFmtId="166" fontId="8" fillId="0" borderId="50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166" fontId="7" fillId="0" borderId="63" xfId="0" applyNumberFormat="1" applyFont="1" applyBorder="1" applyAlignment="1">
      <alignment horizontal="center"/>
    </xf>
    <xf numFmtId="0" fontId="143" fillId="59" borderId="8" xfId="0" applyFont="1" applyFill="1" applyBorder="1" applyAlignment="1">
      <alignment horizontal="center" vertical="center" wrapText="1"/>
    </xf>
    <xf numFmtId="0" fontId="7" fillId="0" borderId="0" xfId="918" applyFont="1"/>
    <xf numFmtId="0" fontId="7" fillId="59" borderId="27" xfId="918" applyFont="1" applyFill="1" applyBorder="1"/>
    <xf numFmtId="0" fontId="132" fillId="59" borderId="27" xfId="918" applyFont="1" applyFill="1" applyBorder="1" applyAlignment="1">
      <alignment horizontal="center"/>
    </xf>
    <xf numFmtId="0" fontId="132" fillId="59" borderId="27" xfId="918" applyFont="1" applyFill="1" applyBorder="1" applyAlignment="1">
      <alignment horizontal="center" wrapText="1"/>
    </xf>
    <xf numFmtId="0" fontId="7" fillId="59" borderId="0" xfId="918" applyFont="1" applyFill="1" applyBorder="1"/>
    <xf numFmtId="0" fontId="132" fillId="59" borderId="0" xfId="918" applyFont="1" applyFill="1" applyBorder="1" applyAlignment="1">
      <alignment horizontal="center"/>
    </xf>
    <xf numFmtId="0" fontId="132" fillId="59" borderId="0" xfId="918" applyFont="1" applyFill="1" applyBorder="1" applyAlignment="1">
      <alignment horizontal="center" wrapText="1"/>
    </xf>
    <xf numFmtId="166" fontId="7" fillId="0" borderId="0" xfId="918" applyNumberFormat="1" applyFont="1" applyBorder="1"/>
    <xf numFmtId="166" fontId="142" fillId="0" borderId="0" xfId="918" applyNumberFormat="1" applyFont="1" applyBorder="1"/>
    <xf numFmtId="166" fontId="142" fillId="0" borderId="0" xfId="918" applyNumberFormat="1" applyFont="1" applyFill="1" applyBorder="1"/>
    <xf numFmtId="0" fontId="7" fillId="0" borderId="59" xfId="918" applyFont="1" applyBorder="1"/>
    <xf numFmtId="0" fontId="7" fillId="0" borderId="59" xfId="918" applyFont="1" applyFill="1" applyBorder="1"/>
    <xf numFmtId="166" fontId="7" fillId="0" borderId="0" xfId="918" applyNumberFormat="1" applyFont="1" applyFill="1" applyBorder="1"/>
    <xf numFmtId="166" fontId="7" fillId="0" borderId="21" xfId="918" applyNumberFormat="1" applyFont="1" applyBorder="1"/>
    <xf numFmtId="166" fontId="7" fillId="0" borderId="21" xfId="918" applyNumberFormat="1" applyFont="1" applyFill="1" applyBorder="1"/>
    <xf numFmtId="17" fontId="7" fillId="0" borderId="59" xfId="918" applyNumberFormat="1" applyFont="1" applyBorder="1" applyAlignment="1"/>
    <xf numFmtId="166" fontId="142" fillId="0" borderId="21" xfId="918" applyNumberFormat="1" applyFont="1" applyFill="1" applyBorder="1"/>
    <xf numFmtId="166" fontId="7" fillId="0" borderId="0" xfId="918" applyNumberFormat="1" applyFont="1" applyFill="1" applyBorder="1" applyAlignment="1">
      <alignment horizontal="right"/>
    </xf>
    <xf numFmtId="0" fontId="6" fillId="0" borderId="0" xfId="918" applyFont="1" applyBorder="1" applyAlignment="1">
      <alignment horizontal="left" indent="1"/>
    </xf>
    <xf numFmtId="3" fontId="145" fillId="0" borderId="0" xfId="920" applyNumberFormat="1" applyFont="1" applyFill="1"/>
    <xf numFmtId="2" fontId="146" fillId="0" borderId="0" xfId="920" applyNumberFormat="1" applyFont="1" applyFill="1"/>
    <xf numFmtId="0" fontId="147" fillId="0" borderId="0" xfId="917" applyFont="1" applyFill="1"/>
    <xf numFmtId="166" fontId="132" fillId="60" borderId="0" xfId="918" applyNumberFormat="1" applyFont="1" applyFill="1" applyBorder="1"/>
    <xf numFmtId="189" fontId="132" fillId="60" borderId="0" xfId="918" applyNumberFormat="1" applyFont="1" applyFill="1" applyBorder="1"/>
    <xf numFmtId="166" fontId="132" fillId="60" borderId="0" xfId="918" applyNumberFormat="1" applyFont="1" applyFill="1" applyBorder="1" applyAlignment="1">
      <alignment horizontal="right"/>
    </xf>
    <xf numFmtId="166" fontId="7" fillId="59" borderId="0" xfId="918" applyNumberFormat="1" applyFont="1" applyFill="1" applyBorder="1"/>
    <xf numFmtId="166" fontId="132" fillId="59" borderId="0" xfId="918" applyNumberFormat="1" applyFont="1" applyFill="1" applyBorder="1"/>
    <xf numFmtId="166" fontId="113" fillId="0" borderId="0" xfId="919" applyNumberFormat="1" applyFont="1" applyFill="1" applyBorder="1"/>
    <xf numFmtId="0" fontId="7" fillId="0" borderId="0" xfId="918" applyFont="1" applyFill="1" applyBorder="1"/>
    <xf numFmtId="0" fontId="7" fillId="0" borderId="0" xfId="918" applyFont="1" applyFill="1" applyBorder="1" applyAlignment="1"/>
    <xf numFmtId="0" fontId="7" fillId="0" borderId="59" xfId="918" applyFont="1" applyFill="1" applyBorder="1" applyAlignment="1">
      <alignment horizontal="center"/>
    </xf>
    <xf numFmtId="0" fontId="7" fillId="0" borderId="0" xfId="918" applyFont="1" applyFill="1" applyBorder="1" applyAlignment="1">
      <alignment horizontal="center"/>
    </xf>
    <xf numFmtId="2" fontId="142" fillId="0" borderId="0" xfId="918" applyNumberFormat="1" applyFont="1" applyFill="1" applyBorder="1"/>
    <xf numFmtId="166" fontId="135" fillId="0" borderId="0" xfId="918" applyNumberFormat="1" applyFont="1" applyFill="1" applyBorder="1" applyAlignment="1">
      <alignment horizontal="right"/>
    </xf>
    <xf numFmtId="166" fontId="7" fillId="59" borderId="21" xfId="918" applyNumberFormat="1" applyFont="1" applyFill="1" applyBorder="1"/>
    <xf numFmtId="166" fontId="7" fillId="59" borderId="0" xfId="918" applyNumberFormat="1" applyFont="1" applyFill="1" applyBorder="1" applyAlignment="1">
      <alignment horizontal="right"/>
    </xf>
    <xf numFmtId="0" fontId="7" fillId="59" borderId="72" xfId="918" applyFont="1" applyFill="1" applyBorder="1"/>
    <xf numFmtId="0" fontId="132" fillId="59" borderId="73" xfId="918" applyFont="1" applyFill="1" applyBorder="1" applyAlignment="1">
      <alignment horizontal="center" wrapText="1"/>
    </xf>
    <xf numFmtId="0" fontId="7" fillId="59" borderId="74" xfId="918" applyFont="1" applyFill="1" applyBorder="1"/>
    <xf numFmtId="0" fontId="132" fillId="59" borderId="64" xfId="918" applyFont="1" applyFill="1" applyBorder="1" applyAlignment="1">
      <alignment horizontal="center" wrapText="1"/>
    </xf>
    <xf numFmtId="0" fontId="132" fillId="60" borderId="74" xfId="918" applyFont="1" applyFill="1" applyBorder="1"/>
    <xf numFmtId="166" fontId="132" fillId="60" borderId="64" xfId="918" applyNumberFormat="1" applyFont="1" applyFill="1" applyBorder="1"/>
    <xf numFmtId="0" fontId="7" fillId="59" borderId="74" xfId="918" applyFont="1" applyFill="1" applyBorder="1" applyAlignment="1">
      <alignment horizontal="left" indent="1"/>
    </xf>
    <xf numFmtId="166" fontId="7" fillId="59" borderId="64" xfId="918" applyNumberFormat="1" applyFont="1" applyFill="1" applyBorder="1"/>
    <xf numFmtId="166" fontId="132" fillId="59" borderId="64" xfId="918" applyNumberFormat="1" applyFont="1" applyFill="1" applyBorder="1"/>
    <xf numFmtId="0" fontId="142" fillId="0" borderId="74" xfId="918" applyFont="1" applyFill="1" applyBorder="1" applyAlignment="1">
      <alignment horizontal="left" indent="1"/>
    </xf>
    <xf numFmtId="166" fontId="142" fillId="0" borderId="64" xfId="918" applyNumberFormat="1" applyFont="1" applyFill="1" applyBorder="1"/>
    <xf numFmtId="166" fontId="113" fillId="0" borderId="64" xfId="919" applyNumberFormat="1" applyFont="1" applyFill="1" applyBorder="1"/>
    <xf numFmtId="166" fontId="7" fillId="0" borderId="64" xfId="918" applyNumberFormat="1" applyFont="1" applyFill="1" applyBorder="1"/>
    <xf numFmtId="0" fontId="132" fillId="60" borderId="74" xfId="918" applyFont="1" applyFill="1" applyBorder="1" applyAlignment="1">
      <alignment wrapText="1"/>
    </xf>
    <xf numFmtId="189" fontId="132" fillId="60" borderId="64" xfId="918" applyNumberFormat="1" applyFont="1" applyFill="1" applyBorder="1"/>
    <xf numFmtId="0" fontId="7" fillId="0" borderId="58" xfId="918" applyFont="1" applyBorder="1"/>
    <xf numFmtId="0" fontId="7" fillId="0" borderId="60" xfId="918" applyFont="1" applyFill="1" applyBorder="1"/>
    <xf numFmtId="0" fontId="7" fillId="59" borderId="74" xfId="918" applyFont="1" applyFill="1" applyBorder="1" applyAlignment="1">
      <alignment wrapText="1"/>
    </xf>
    <xf numFmtId="0" fontId="7" fillId="59" borderId="51" xfId="918" applyFont="1" applyFill="1" applyBorder="1"/>
    <xf numFmtId="166" fontId="7" fillId="59" borderId="63" xfId="918" applyNumberFormat="1" applyFont="1" applyFill="1" applyBorder="1"/>
    <xf numFmtId="0" fontId="7" fillId="0" borderId="74" xfId="918" applyFont="1" applyFill="1" applyBorder="1" applyAlignment="1">
      <alignment horizontal="left" indent="1"/>
    </xf>
    <xf numFmtId="0" fontId="7" fillId="0" borderId="64" xfId="918" applyFont="1" applyFill="1" applyBorder="1"/>
    <xf numFmtId="0" fontId="7" fillId="0" borderId="74" xfId="918" applyFont="1" applyBorder="1"/>
    <xf numFmtId="166" fontId="7" fillId="0" borderId="0" xfId="917" applyNumberFormat="1" applyFont="1" applyFill="1" applyBorder="1"/>
    <xf numFmtId="166" fontId="7" fillId="0" borderId="64" xfId="917" applyNumberFormat="1" applyFont="1" applyFill="1" applyBorder="1"/>
    <xf numFmtId="0" fontId="7" fillId="0" borderId="74" xfId="918" applyFont="1" applyFill="1" applyBorder="1" applyAlignment="1">
      <alignment wrapText="1"/>
    </xf>
    <xf numFmtId="166" fontId="132" fillId="60" borderId="64" xfId="918" applyNumberFormat="1" applyFont="1" applyFill="1" applyBorder="1" applyAlignment="1">
      <alignment horizontal="right"/>
    </xf>
    <xf numFmtId="0" fontId="142" fillId="0" borderId="74" xfId="918" applyFont="1" applyFill="1" applyBorder="1" applyAlignment="1">
      <alignment horizontal="left" wrapText="1" indent="1"/>
    </xf>
    <xf numFmtId="0" fontId="7" fillId="59" borderId="51" xfId="918" applyFont="1" applyFill="1" applyBorder="1" applyAlignment="1">
      <alignment wrapText="1"/>
    </xf>
    <xf numFmtId="0" fontId="7" fillId="0" borderId="74" xfId="918" applyFont="1" applyFill="1" applyBorder="1"/>
    <xf numFmtId="0" fontId="7" fillId="0" borderId="64" xfId="918" applyFont="1" applyFill="1" applyBorder="1" applyAlignment="1">
      <alignment horizontal="center"/>
    </xf>
    <xf numFmtId="0" fontId="7" fillId="0" borderId="51" xfId="918" applyFont="1" applyFill="1" applyBorder="1" applyAlignment="1">
      <alignment horizontal="left" indent="1"/>
    </xf>
    <xf numFmtId="166" fontId="7" fillId="0" borderId="64" xfId="918" applyNumberFormat="1" applyFont="1" applyFill="1" applyBorder="1" applyAlignment="1">
      <alignment horizontal="right"/>
    </xf>
    <xf numFmtId="166" fontId="135" fillId="59" borderId="0" xfId="918" applyNumberFormat="1" applyFont="1" applyFill="1" applyBorder="1"/>
    <xf numFmtId="0" fontId="7" fillId="0" borderId="51" xfId="918" applyFont="1" applyBorder="1" applyAlignment="1">
      <alignment horizontal="left" indent="1"/>
    </xf>
    <xf numFmtId="166" fontId="135" fillId="61" borderId="0" xfId="918" applyNumberFormat="1" applyFont="1" applyFill="1" applyBorder="1" applyAlignment="1">
      <alignment horizontal="right"/>
    </xf>
    <xf numFmtId="0" fontId="7" fillId="0" borderId="74" xfId="918" applyFont="1" applyBorder="1" applyAlignment="1">
      <alignment wrapText="1"/>
    </xf>
    <xf numFmtId="0" fontId="142" fillId="0" borderId="74" xfId="918" applyFont="1" applyBorder="1" applyAlignment="1">
      <alignment horizontal="left" indent="1"/>
    </xf>
    <xf numFmtId="166" fontId="7" fillId="59" borderId="64" xfId="918" applyNumberFormat="1" applyFont="1" applyFill="1" applyBorder="1" applyAlignment="1">
      <alignment horizontal="right"/>
    </xf>
    <xf numFmtId="0" fontId="142" fillId="0" borderId="51" xfId="918" applyFont="1" applyFill="1" applyBorder="1" applyAlignment="1">
      <alignment horizontal="left" indent="1"/>
    </xf>
    <xf numFmtId="166" fontId="142" fillId="0" borderId="63" xfId="918" applyNumberFormat="1" applyFont="1" applyFill="1" applyBorder="1"/>
    <xf numFmtId="189" fontId="142" fillId="0" borderId="21" xfId="918" applyNumberFormat="1" applyFont="1" applyFill="1" applyBorder="1"/>
    <xf numFmtId="166" fontId="7" fillId="0" borderId="21" xfId="918" applyNumberFormat="1" applyFont="1" applyFill="1" applyBorder="1" applyAlignment="1">
      <alignment horizontal="right"/>
    </xf>
    <xf numFmtId="166" fontId="7" fillId="0" borderId="63" xfId="918" applyNumberFormat="1" applyFont="1" applyFill="1" applyBorder="1" applyAlignment="1">
      <alignment horizontal="right"/>
    </xf>
    <xf numFmtId="0" fontId="2" fillId="0" borderId="0" xfId="922"/>
    <xf numFmtId="0" fontId="157" fillId="0" borderId="0" xfId="922" applyFont="1"/>
    <xf numFmtId="210" fontId="7" fillId="63" borderId="0" xfId="922" applyNumberFormat="1" applyFont="1" applyFill="1" applyBorder="1" applyAlignment="1" applyProtection="1">
      <alignment horizontal="right"/>
    </xf>
    <xf numFmtId="210" fontId="149" fillId="63" borderId="0" xfId="922" applyNumberFormat="1" applyFont="1" applyFill="1" applyBorder="1" applyAlignment="1" applyProtection="1">
      <alignment horizontal="right"/>
    </xf>
    <xf numFmtId="210" fontId="149" fillId="63" borderId="65" xfId="922" applyNumberFormat="1" applyFont="1" applyFill="1" applyBorder="1" applyAlignment="1" applyProtection="1">
      <alignment horizontal="right"/>
    </xf>
    <xf numFmtId="210" fontId="132" fillId="64" borderId="0" xfId="922" applyNumberFormat="1" applyFont="1" applyFill="1" applyBorder="1" applyAlignment="1" applyProtection="1">
      <alignment horizontal="right"/>
    </xf>
    <xf numFmtId="210" fontId="148" fillId="64" borderId="0" xfId="922" applyNumberFormat="1" applyFont="1" applyFill="1" applyBorder="1" applyAlignment="1" applyProtection="1">
      <alignment horizontal="right"/>
    </xf>
    <xf numFmtId="210" fontId="148" fillId="64" borderId="65" xfId="922" applyNumberFormat="1" applyFont="1" applyFill="1" applyBorder="1" applyAlignment="1" applyProtection="1">
      <alignment horizontal="right"/>
    </xf>
    <xf numFmtId="210" fontId="132" fillId="62" borderId="0" xfId="922" applyNumberFormat="1" applyFont="1" applyFill="1" applyBorder="1" applyAlignment="1" applyProtection="1">
      <alignment horizontal="right"/>
    </xf>
    <xf numFmtId="210" fontId="148" fillId="62" borderId="0" xfId="922" applyNumberFormat="1" applyFont="1" applyFill="1" applyBorder="1" applyAlignment="1" applyProtection="1">
      <alignment horizontal="right"/>
    </xf>
    <xf numFmtId="210" fontId="148" fillId="62" borderId="65" xfId="922" applyNumberFormat="1" applyFont="1" applyFill="1" applyBorder="1" applyAlignment="1" applyProtection="1">
      <alignment horizontal="right"/>
    </xf>
    <xf numFmtId="210" fontId="7" fillId="62" borderId="0" xfId="922" applyNumberFormat="1" applyFont="1" applyFill="1" applyBorder="1" applyAlignment="1" applyProtection="1">
      <alignment horizontal="right"/>
    </xf>
    <xf numFmtId="210" fontId="149" fillId="62" borderId="0" xfId="922" applyNumberFormat="1" applyFont="1" applyFill="1" applyBorder="1" applyAlignment="1" applyProtection="1">
      <alignment horizontal="right"/>
    </xf>
    <xf numFmtId="210" fontId="149" fillId="62" borderId="65" xfId="922" applyNumberFormat="1" applyFont="1" applyFill="1" applyBorder="1" applyAlignment="1" applyProtection="1">
      <alignment horizontal="right"/>
    </xf>
    <xf numFmtId="210" fontId="150" fillId="63" borderId="0" xfId="922" applyNumberFormat="1" applyFont="1" applyFill="1" applyBorder="1" applyAlignment="1" applyProtection="1">
      <alignment horizontal="right"/>
    </xf>
    <xf numFmtId="210" fontId="151" fillId="63" borderId="0" xfId="922" applyNumberFormat="1" applyFont="1" applyFill="1" applyBorder="1" applyAlignment="1" applyProtection="1">
      <alignment horizontal="right"/>
    </xf>
    <xf numFmtId="210" fontId="151" fillId="63" borderId="65" xfId="922" applyNumberFormat="1" applyFont="1" applyFill="1" applyBorder="1" applyAlignment="1" applyProtection="1">
      <alignment horizontal="right"/>
    </xf>
    <xf numFmtId="210" fontId="7" fillId="63" borderId="69" xfId="922" applyNumberFormat="1" applyFont="1" applyFill="1" applyBorder="1" applyAlignment="1" applyProtection="1">
      <alignment horizontal="right"/>
    </xf>
    <xf numFmtId="210" fontId="7" fillId="63" borderId="70" xfId="922" applyNumberFormat="1" applyFont="1" applyFill="1" applyBorder="1" applyAlignment="1" applyProtection="1">
      <alignment horizontal="right"/>
    </xf>
    <xf numFmtId="210" fontId="149" fillId="63" borderId="70" xfId="922" applyNumberFormat="1" applyFont="1" applyFill="1" applyBorder="1" applyAlignment="1" applyProtection="1">
      <alignment horizontal="right"/>
    </xf>
    <xf numFmtId="210" fontId="149" fillId="63" borderId="71" xfId="922" applyNumberFormat="1" applyFont="1" applyFill="1" applyBorder="1" applyAlignment="1" applyProtection="1">
      <alignment horizontal="right"/>
    </xf>
    <xf numFmtId="210" fontId="142" fillId="63" borderId="0" xfId="922" applyNumberFormat="1" applyFont="1" applyFill="1" applyBorder="1" applyAlignment="1" applyProtection="1">
      <alignment horizontal="left" indent="1"/>
    </xf>
    <xf numFmtId="210" fontId="152" fillId="63" borderId="0" xfId="922" applyNumberFormat="1" applyFont="1" applyFill="1" applyBorder="1" applyAlignment="1" applyProtection="1">
      <alignment horizontal="left" indent="1"/>
    </xf>
    <xf numFmtId="210" fontId="152" fillId="63" borderId="65" xfId="922" applyNumberFormat="1" applyFont="1" applyFill="1" applyBorder="1" applyAlignment="1" applyProtection="1">
      <alignment horizontal="left" indent="1"/>
    </xf>
    <xf numFmtId="210" fontId="150" fillId="63" borderId="0" xfId="922" applyNumberFormat="1" applyFont="1" applyFill="1" applyBorder="1" applyAlignment="1" applyProtection="1">
      <alignment horizontal="left" indent="1"/>
    </xf>
    <xf numFmtId="210" fontId="151" fillId="63" borderId="0" xfId="922" applyNumberFormat="1" applyFont="1" applyFill="1" applyBorder="1" applyAlignment="1" applyProtection="1">
      <alignment horizontal="left" indent="1"/>
    </xf>
    <xf numFmtId="210" fontId="151" fillId="63" borderId="65" xfId="922" applyNumberFormat="1" applyFont="1" applyFill="1" applyBorder="1" applyAlignment="1" applyProtection="1">
      <alignment horizontal="left" indent="1"/>
    </xf>
    <xf numFmtId="210" fontId="153" fillId="63" borderId="0" xfId="922" applyNumberFormat="1" applyFont="1" applyFill="1" applyBorder="1" applyAlignment="1" applyProtection="1">
      <alignment horizontal="left" indent="1"/>
    </xf>
    <xf numFmtId="210" fontId="154" fillId="63" borderId="0" xfId="922" applyNumberFormat="1" applyFont="1" applyFill="1" applyBorder="1" applyAlignment="1" applyProtection="1">
      <alignment horizontal="left" indent="1"/>
    </xf>
    <xf numFmtId="210" fontId="154" fillId="0" borderId="65" xfId="922" applyNumberFormat="1" applyFont="1" applyFill="1" applyBorder="1" applyAlignment="1" applyProtection="1">
      <alignment horizontal="left" indent="1"/>
    </xf>
    <xf numFmtId="210" fontId="132" fillId="62" borderId="0" xfId="922" applyNumberFormat="1" applyFont="1" applyFill="1" applyBorder="1" applyAlignment="1" applyProtection="1"/>
    <xf numFmtId="210" fontId="148" fillId="62" borderId="0" xfId="922" applyNumberFormat="1" applyFont="1" applyFill="1" applyBorder="1" applyAlignment="1" applyProtection="1"/>
    <xf numFmtId="210" fontId="148" fillId="62" borderId="65" xfId="922" applyNumberFormat="1" applyFont="1" applyFill="1" applyBorder="1" applyAlignment="1" applyProtection="1"/>
    <xf numFmtId="211" fontId="155" fillId="63" borderId="0" xfId="922" applyNumberFormat="1" applyFont="1" applyFill="1" applyBorder="1" applyAlignment="1" applyProtection="1">
      <alignment horizontal="right"/>
    </xf>
    <xf numFmtId="211" fontId="156" fillId="63" borderId="0" xfId="922" applyNumberFormat="1" applyFont="1" applyFill="1" applyBorder="1" applyAlignment="1" applyProtection="1">
      <alignment horizontal="right"/>
    </xf>
    <xf numFmtId="211" fontId="156" fillId="63" borderId="65" xfId="922" applyNumberFormat="1" applyFont="1" applyFill="1" applyBorder="1" applyAlignment="1" applyProtection="1">
      <alignment horizontal="right"/>
    </xf>
    <xf numFmtId="211" fontId="7" fillId="63" borderId="0" xfId="922" applyNumberFormat="1" applyFont="1" applyFill="1" applyBorder="1" applyAlignment="1" applyProtection="1">
      <alignment horizontal="right"/>
    </xf>
    <xf numFmtId="211" fontId="149" fillId="63" borderId="0" xfId="922" applyNumberFormat="1" applyFont="1" applyFill="1" applyBorder="1" applyAlignment="1" applyProtection="1">
      <alignment horizontal="right"/>
    </xf>
    <xf numFmtId="211" fontId="149" fillId="63" borderId="65" xfId="922" applyNumberFormat="1" applyFont="1" applyFill="1" applyBorder="1" applyAlignment="1" applyProtection="1">
      <alignment horizontal="right"/>
    </xf>
    <xf numFmtId="210" fontId="7" fillId="63" borderId="0" xfId="922" applyNumberFormat="1" applyFont="1" applyFill="1" applyBorder="1" applyAlignment="1" applyProtection="1"/>
    <xf numFmtId="0" fontId="7" fillId="0" borderId="0" xfId="922" applyNumberFormat="1" applyFont="1" applyFill="1" applyBorder="1" applyAlignment="1" applyProtection="1"/>
    <xf numFmtId="209" fontId="132" fillId="62" borderId="75" xfId="922" applyNumberFormat="1" applyFont="1" applyFill="1" applyBorder="1" applyAlignment="1" applyProtection="1">
      <alignment horizontal="centerContinuous"/>
    </xf>
    <xf numFmtId="209" fontId="132" fillId="62" borderId="76" xfId="922" applyNumberFormat="1" applyFont="1" applyFill="1" applyBorder="1" applyAlignment="1" applyProtection="1"/>
    <xf numFmtId="209" fontId="7" fillId="63" borderId="76" xfId="922" applyNumberFormat="1" applyFont="1" applyFill="1" applyBorder="1" applyAlignment="1" applyProtection="1">
      <alignment horizontal="left"/>
    </xf>
    <xf numFmtId="210" fontId="149" fillId="63" borderId="64" xfId="922" applyNumberFormat="1" applyFont="1" applyFill="1" applyBorder="1" applyAlignment="1" applyProtection="1">
      <alignment horizontal="right"/>
    </xf>
    <xf numFmtId="209" fontId="132" fillId="64" borderId="76" xfId="922" applyNumberFormat="1" applyFont="1" applyFill="1" applyBorder="1" applyAlignment="1" applyProtection="1">
      <alignment horizontal="left"/>
    </xf>
    <xf numFmtId="210" fontId="148" fillId="64" borderId="64" xfId="922" applyNumberFormat="1" applyFont="1" applyFill="1" applyBorder="1" applyAlignment="1" applyProtection="1">
      <alignment horizontal="right"/>
    </xf>
    <xf numFmtId="209" fontId="132" fillId="62" borderId="76" xfId="922" applyNumberFormat="1" applyFont="1" applyFill="1" applyBorder="1" applyAlignment="1" applyProtection="1">
      <alignment horizontal="left" indent="1"/>
    </xf>
    <xf numFmtId="210" fontId="148" fillId="62" borderId="64" xfId="922" applyNumberFormat="1" applyFont="1" applyFill="1" applyBorder="1" applyAlignment="1" applyProtection="1">
      <alignment horizontal="right"/>
    </xf>
    <xf numFmtId="209" fontId="7" fillId="63" borderId="76" xfId="922" applyNumberFormat="1" applyFont="1" applyFill="1" applyBorder="1" applyAlignment="1" applyProtection="1">
      <alignment horizontal="left" indent="4"/>
    </xf>
    <xf numFmtId="209" fontId="132" fillId="62" borderId="76" xfId="922" applyNumberFormat="1" applyFont="1" applyFill="1" applyBorder="1" applyAlignment="1" applyProtection="1">
      <alignment horizontal="left" indent="2"/>
    </xf>
    <xf numFmtId="209" fontId="7" fillId="63" borderId="76" xfId="922" applyNumberFormat="1" applyFont="1" applyFill="1" applyBorder="1" applyAlignment="1" applyProtection="1">
      <alignment horizontal="left" indent="5"/>
    </xf>
    <xf numFmtId="210" fontId="132" fillId="64" borderId="76" xfId="922" applyNumberFormat="1" applyFont="1" applyFill="1" applyBorder="1" applyAlignment="1" applyProtection="1">
      <alignment vertical="center" wrapText="1"/>
    </xf>
    <xf numFmtId="210" fontId="132" fillId="62" borderId="76" xfId="922" applyNumberFormat="1" applyFont="1" applyFill="1" applyBorder="1" applyAlignment="1" applyProtection="1">
      <alignment vertical="center" wrapText="1"/>
    </xf>
    <xf numFmtId="210" fontId="132" fillId="62" borderId="76" xfId="922" applyNumberFormat="1" applyFont="1" applyFill="1" applyBorder="1" applyAlignment="1" applyProtection="1"/>
    <xf numFmtId="210" fontId="149" fillId="62" borderId="64" xfId="922" applyNumberFormat="1" applyFont="1" applyFill="1" applyBorder="1" applyAlignment="1" applyProtection="1">
      <alignment horizontal="right"/>
    </xf>
    <xf numFmtId="210" fontId="150" fillId="63" borderId="76" xfId="922" applyNumberFormat="1" applyFont="1" applyFill="1" applyBorder="1" applyAlignment="1" applyProtection="1">
      <alignment horizontal="left" indent="5"/>
    </xf>
    <xf numFmtId="210" fontId="151" fillId="63" borderId="64" xfId="922" applyNumberFormat="1" applyFont="1" applyFill="1" applyBorder="1" applyAlignment="1" applyProtection="1">
      <alignment horizontal="right"/>
    </xf>
    <xf numFmtId="210" fontId="7" fillId="63" borderId="76" xfId="922" applyNumberFormat="1" applyFont="1" applyFill="1" applyBorder="1" applyAlignment="1" applyProtection="1">
      <alignment horizontal="left" indent="2"/>
    </xf>
    <xf numFmtId="210" fontId="149" fillId="63" borderId="78" xfId="922" applyNumberFormat="1" applyFont="1" applyFill="1" applyBorder="1" applyAlignment="1" applyProtection="1">
      <alignment horizontal="right"/>
    </xf>
    <xf numFmtId="210" fontId="142" fillId="63" borderId="79" xfId="922" applyNumberFormat="1" applyFont="1" applyFill="1" applyBorder="1" applyAlignment="1" applyProtection="1">
      <alignment horizontal="left" indent="3"/>
    </xf>
    <xf numFmtId="210" fontId="152" fillId="63" borderId="64" xfId="922" applyNumberFormat="1" applyFont="1" applyFill="1" applyBorder="1" applyAlignment="1" applyProtection="1">
      <alignment horizontal="left" indent="1"/>
    </xf>
    <xf numFmtId="210" fontId="151" fillId="63" borderId="64" xfId="922" applyNumberFormat="1" applyFont="1" applyFill="1" applyBorder="1" applyAlignment="1" applyProtection="1">
      <alignment horizontal="left" indent="1"/>
    </xf>
    <xf numFmtId="210" fontId="7" fillId="63" borderId="79" xfId="922" applyNumberFormat="1" applyFont="1" applyFill="1" applyBorder="1" applyAlignment="1" applyProtection="1">
      <alignment horizontal="left" indent="2"/>
    </xf>
    <xf numFmtId="210" fontId="142" fillId="63" borderId="76" xfId="922" applyNumberFormat="1" applyFont="1" applyFill="1" applyBorder="1" applyAlignment="1" applyProtection="1">
      <alignment horizontal="left" indent="3"/>
    </xf>
    <xf numFmtId="210" fontId="153" fillId="63" borderId="76" xfId="922" applyNumberFormat="1" applyFont="1" applyFill="1" applyBorder="1" applyAlignment="1" applyProtection="1">
      <alignment horizontal="left" indent="5"/>
    </xf>
    <xf numFmtId="210" fontId="154" fillId="63" borderId="64" xfId="922" applyNumberFormat="1" applyFont="1" applyFill="1" applyBorder="1" applyAlignment="1" applyProtection="1">
      <alignment horizontal="left" indent="1"/>
    </xf>
    <xf numFmtId="210" fontId="132" fillId="64" borderId="76" xfId="922" applyNumberFormat="1" applyFont="1" applyFill="1" applyBorder="1" applyAlignment="1" applyProtection="1"/>
    <xf numFmtId="210" fontId="148" fillId="62" borderId="64" xfId="922" applyNumberFormat="1" applyFont="1" applyFill="1" applyBorder="1" applyAlignment="1" applyProtection="1"/>
    <xf numFmtId="210" fontId="144" fillId="63" borderId="76" xfId="922" applyNumberFormat="1" applyFont="1" applyFill="1" applyBorder="1" applyAlignment="1" applyProtection="1"/>
    <xf numFmtId="210" fontId="7" fillId="63" borderId="76" xfId="922" applyNumberFormat="1" applyFont="1" applyFill="1" applyBorder="1" applyAlignment="1" applyProtection="1"/>
    <xf numFmtId="211" fontId="156" fillId="63" borderId="64" xfId="922" applyNumberFormat="1" applyFont="1" applyFill="1" applyBorder="1" applyAlignment="1" applyProtection="1">
      <alignment horizontal="right"/>
    </xf>
    <xf numFmtId="211" fontId="149" fillId="63" borderId="64" xfId="922" applyNumberFormat="1" applyFont="1" applyFill="1" applyBorder="1" applyAlignment="1" applyProtection="1">
      <alignment horizontal="right"/>
    </xf>
    <xf numFmtId="210" fontId="150" fillId="63" borderId="76" xfId="922" applyNumberFormat="1" applyFont="1" applyFill="1" applyBorder="1" applyAlignment="1" applyProtection="1">
      <alignment horizontal="center"/>
    </xf>
    <xf numFmtId="210" fontId="7" fillId="63" borderId="80" xfId="922" applyNumberFormat="1" applyFont="1" applyFill="1" applyBorder="1" applyAlignment="1" applyProtection="1"/>
    <xf numFmtId="211" fontId="7" fillId="63" borderId="21" xfId="922" applyNumberFormat="1" applyFont="1" applyFill="1" applyBorder="1" applyAlignment="1" applyProtection="1">
      <alignment horizontal="right"/>
    </xf>
    <xf numFmtId="211" fontId="149" fillId="63" borderId="21" xfId="922" applyNumberFormat="1" applyFont="1" applyFill="1" applyBorder="1" applyAlignment="1" applyProtection="1">
      <alignment horizontal="right"/>
    </xf>
    <xf numFmtId="211" fontId="149" fillId="63" borderId="68" xfId="922" applyNumberFormat="1" applyFont="1" applyFill="1" applyBorder="1" applyAlignment="1" applyProtection="1">
      <alignment horizontal="right"/>
    </xf>
    <xf numFmtId="211" fontId="149" fillId="63" borderId="63" xfId="922" applyNumberFormat="1" applyFont="1" applyFill="1" applyBorder="1" applyAlignment="1" applyProtection="1">
      <alignment horizontal="right"/>
    </xf>
    <xf numFmtId="14" fontId="7" fillId="62" borderId="91" xfId="0" applyNumberFormat="1" applyFont="1" applyFill="1" applyBorder="1" applyAlignment="1" applyProtection="1">
      <alignment horizontal="center" vertical="center" wrapText="1"/>
    </xf>
    <xf numFmtId="14" fontId="7" fillId="62" borderId="92" xfId="0" applyNumberFormat="1" applyFont="1" applyFill="1" applyBorder="1" applyAlignment="1" applyProtection="1">
      <alignment horizontal="center" vertical="center" wrapText="1"/>
    </xf>
    <xf numFmtId="0" fontId="132" fillId="62" borderId="93" xfId="0" applyNumberFormat="1" applyFont="1" applyFill="1" applyBorder="1" applyAlignment="1" applyProtection="1"/>
    <xf numFmtId="3" fontId="132" fillId="62" borderId="88" xfId="0" applyNumberFormat="1" applyFont="1" applyFill="1" applyBorder="1" applyAlignment="1" applyProtection="1">
      <alignment horizontal="center"/>
    </xf>
    <xf numFmtId="3" fontId="132" fillId="62" borderId="94" xfId="0" applyNumberFormat="1" applyFont="1" applyFill="1" applyBorder="1" applyAlignment="1" applyProtection="1">
      <alignment horizontal="center"/>
    </xf>
    <xf numFmtId="3" fontId="132" fillId="62" borderId="95" xfId="0" applyNumberFormat="1" applyFont="1" applyFill="1" applyBorder="1" applyAlignment="1" applyProtection="1">
      <alignment horizontal="center"/>
    </xf>
    <xf numFmtId="3" fontId="132" fillId="62" borderId="96" xfId="0" applyNumberFormat="1" applyFont="1" applyFill="1" applyBorder="1" applyAlignment="1" applyProtection="1">
      <alignment horizontal="center"/>
    </xf>
    <xf numFmtId="189" fontId="132" fillId="62" borderId="96" xfId="0" applyNumberFormat="1" applyFont="1" applyFill="1" applyBorder="1" applyAlignment="1" applyProtection="1">
      <alignment horizontal="center"/>
    </xf>
    <xf numFmtId="189" fontId="132" fillId="62" borderId="95" xfId="0" applyNumberFormat="1" applyFont="1" applyFill="1" applyBorder="1" applyAlignment="1" applyProtection="1">
      <alignment horizontal="center"/>
    </xf>
    <xf numFmtId="0" fontId="132" fillId="62" borderId="93" xfId="0" applyNumberFormat="1" applyFont="1" applyFill="1" applyBorder="1" applyAlignment="1" applyProtection="1">
      <alignment horizontal="left"/>
    </xf>
    <xf numFmtId="3" fontId="132" fillId="62" borderId="97" xfId="0" applyNumberFormat="1" applyFont="1" applyFill="1" applyBorder="1" applyAlignment="1" applyProtection="1">
      <alignment horizontal="center"/>
    </xf>
    <xf numFmtId="3" fontId="132" fillId="62" borderId="98" xfId="0" applyNumberFormat="1" applyFont="1" applyFill="1" applyBorder="1" applyAlignment="1" applyProtection="1">
      <alignment horizontal="center"/>
    </xf>
    <xf numFmtId="3" fontId="132" fillId="62" borderId="99" xfId="0" applyNumberFormat="1" applyFont="1" applyFill="1" applyBorder="1" applyAlignment="1" applyProtection="1">
      <alignment horizontal="center"/>
    </xf>
    <xf numFmtId="3" fontId="132" fillId="62" borderId="100" xfId="0" applyNumberFormat="1" applyFont="1" applyFill="1" applyBorder="1" applyAlignment="1" applyProtection="1">
      <alignment horizontal="center"/>
    </xf>
    <xf numFmtId="189" fontId="132" fillId="62" borderId="100" xfId="0" applyNumberFormat="1" applyFont="1" applyFill="1" applyBorder="1" applyAlignment="1" applyProtection="1">
      <alignment horizontal="center"/>
    </xf>
    <xf numFmtId="189" fontId="132" fillId="62" borderId="99" xfId="0" applyNumberFormat="1" applyFont="1" applyFill="1" applyBorder="1" applyAlignment="1" applyProtection="1">
      <alignment horizontal="center"/>
    </xf>
    <xf numFmtId="0" fontId="7" fillId="0" borderId="93" xfId="0" applyNumberFormat="1" applyFont="1" applyFill="1" applyBorder="1" applyAlignment="1" applyProtection="1">
      <alignment horizontal="left"/>
    </xf>
    <xf numFmtId="3" fontId="7" fillId="0" borderId="97" xfId="0" applyNumberFormat="1" applyFont="1" applyFill="1" applyBorder="1" applyAlignment="1" applyProtection="1">
      <alignment horizontal="center"/>
    </xf>
    <xf numFmtId="3" fontId="7" fillId="0" borderId="98" xfId="0" applyNumberFormat="1" applyFont="1" applyFill="1" applyBorder="1" applyAlignment="1" applyProtection="1">
      <alignment horizontal="center"/>
    </xf>
    <xf numFmtId="3" fontId="7" fillId="0" borderId="99" xfId="0" applyNumberFormat="1" applyFont="1" applyFill="1" applyBorder="1" applyAlignment="1" applyProtection="1">
      <alignment horizontal="center"/>
    </xf>
    <xf numFmtId="3" fontId="7" fillId="0" borderId="100" xfId="0" applyNumberFormat="1" applyFont="1" applyFill="1" applyBorder="1" applyAlignment="1" applyProtection="1">
      <alignment horizontal="center"/>
    </xf>
    <xf numFmtId="189" fontId="7" fillId="0" borderId="100" xfId="0" applyNumberFormat="1" applyFont="1" applyFill="1" applyBorder="1" applyAlignment="1" applyProtection="1">
      <alignment horizontal="center"/>
    </xf>
    <xf numFmtId="189" fontId="7" fillId="0" borderId="99" xfId="0" applyNumberFormat="1" applyFont="1" applyFill="1" applyBorder="1" applyAlignment="1" applyProtection="1">
      <alignment horizontal="center"/>
    </xf>
    <xf numFmtId="0" fontId="7" fillId="0" borderId="93" xfId="0" applyNumberFormat="1" applyFont="1" applyFill="1" applyBorder="1" applyAlignment="1" applyProtection="1"/>
    <xf numFmtId="189" fontId="7" fillId="0" borderId="97" xfId="0" applyNumberFormat="1" applyFont="1" applyFill="1" applyBorder="1" applyAlignment="1" applyProtection="1">
      <alignment horizontal="center"/>
    </xf>
    <xf numFmtId="189" fontId="7" fillId="0" borderId="98" xfId="0" applyNumberFormat="1" applyFont="1" applyFill="1" applyBorder="1" applyAlignment="1" applyProtection="1">
      <alignment horizontal="center"/>
    </xf>
    <xf numFmtId="207" fontId="7" fillId="0" borderId="100" xfId="0" applyNumberFormat="1" applyFont="1" applyFill="1" applyBorder="1" applyAlignment="1" applyProtection="1">
      <alignment horizontal="center"/>
    </xf>
    <xf numFmtId="207" fontId="7" fillId="0" borderId="97" xfId="0" applyNumberFormat="1" applyFont="1" applyFill="1" applyBorder="1" applyAlignment="1" applyProtection="1">
      <alignment horizontal="center"/>
    </xf>
    <xf numFmtId="4" fontId="158" fillId="0" borderId="99" xfId="0" applyNumberFormat="1" applyFont="1" applyFill="1" applyBorder="1" applyAlignment="1" applyProtection="1">
      <alignment horizontal="center"/>
    </xf>
    <xf numFmtId="3" fontId="159" fillId="62" borderId="100" xfId="0" applyNumberFormat="1" applyFont="1" applyFill="1" applyBorder="1" applyAlignment="1" applyProtection="1">
      <alignment horizontal="center"/>
    </xf>
    <xf numFmtId="3" fontId="159" fillId="62" borderId="99" xfId="0" applyNumberFormat="1" applyFont="1" applyFill="1" applyBorder="1" applyAlignment="1" applyProtection="1">
      <alignment horizontal="center"/>
    </xf>
    <xf numFmtId="3" fontId="158" fillId="0" borderId="100" xfId="0" applyNumberFormat="1" applyFont="1" applyFill="1" applyBorder="1" applyAlignment="1" applyProtection="1">
      <alignment horizontal="center"/>
    </xf>
    <xf numFmtId="3" fontId="158" fillId="0" borderId="99" xfId="0" applyNumberFormat="1" applyFont="1" applyFill="1" applyBorder="1" applyAlignment="1" applyProtection="1">
      <alignment horizontal="center"/>
    </xf>
    <xf numFmtId="189" fontId="132" fillId="62" borderId="97" xfId="0" applyNumberFormat="1" applyFont="1" applyFill="1" applyBorder="1" applyAlignment="1" applyProtection="1">
      <alignment horizontal="center"/>
    </xf>
    <xf numFmtId="189" fontId="132" fillId="62" borderId="98" xfId="0" applyNumberFormat="1" applyFont="1" applyFill="1" applyBorder="1" applyAlignment="1" applyProtection="1">
      <alignment horizontal="center"/>
    </xf>
    <xf numFmtId="207" fontId="159" fillId="62" borderId="100" xfId="0" applyNumberFormat="1" applyFont="1" applyFill="1" applyBorder="1" applyAlignment="1" applyProtection="1">
      <alignment horizontal="center"/>
    </xf>
    <xf numFmtId="207" fontId="159" fillId="62" borderId="99" xfId="0" applyNumberFormat="1" applyFont="1" applyFill="1" applyBorder="1" applyAlignment="1" applyProtection="1">
      <alignment horizontal="center"/>
    </xf>
    <xf numFmtId="208" fontId="160" fillId="62" borderId="100" xfId="0" applyNumberFormat="1" applyFont="1" applyFill="1" applyBorder="1" applyAlignment="1" applyProtection="1">
      <alignment horizontal="center"/>
    </xf>
    <xf numFmtId="4" fontId="160" fillId="62" borderId="99" xfId="0" applyNumberFormat="1" applyFont="1" applyFill="1" applyBorder="1" applyAlignment="1" applyProtection="1">
      <alignment horizontal="center"/>
    </xf>
    <xf numFmtId="2" fontId="132" fillId="62" borderId="97" xfId="0" applyNumberFormat="1" applyFont="1" applyFill="1" applyBorder="1" applyAlignment="1" applyProtection="1">
      <alignment horizontal="center"/>
    </xf>
    <xf numFmtId="2" fontId="132" fillId="62" borderId="98" xfId="0" applyNumberFormat="1" applyFont="1" applyFill="1" applyBorder="1" applyAlignment="1" applyProtection="1">
      <alignment horizontal="center"/>
    </xf>
    <xf numFmtId="2" fontId="132" fillId="62" borderId="99" xfId="0" applyNumberFormat="1" applyFont="1" applyFill="1" applyBorder="1" applyAlignment="1" applyProtection="1">
      <alignment horizontal="center"/>
    </xf>
    <xf numFmtId="207" fontId="132" fillId="62" borderId="100" xfId="0" applyNumberFormat="1" applyFont="1" applyFill="1" applyBorder="1" applyAlignment="1" applyProtection="1">
      <alignment horizontal="center"/>
    </xf>
    <xf numFmtId="207" fontId="159" fillId="62" borderId="97" xfId="0" applyNumberFormat="1" applyFont="1" applyFill="1" applyBorder="1" applyAlignment="1" applyProtection="1">
      <alignment horizontal="center"/>
    </xf>
    <xf numFmtId="2" fontId="7" fillId="0" borderId="97" xfId="0" applyNumberFormat="1" applyFont="1" applyFill="1" applyBorder="1" applyAlignment="1" applyProtection="1">
      <alignment horizontal="center"/>
    </xf>
    <xf numFmtId="2" fontId="7" fillId="0" borderId="98" xfId="0" applyNumberFormat="1" applyFont="1" applyFill="1" applyBorder="1" applyAlignment="1" applyProtection="1">
      <alignment horizontal="center"/>
    </xf>
    <xf numFmtId="2" fontId="7" fillId="0" borderId="99" xfId="0" applyNumberFormat="1" applyFont="1" applyFill="1" applyBorder="1" applyAlignment="1" applyProtection="1">
      <alignment horizontal="center"/>
    </xf>
    <xf numFmtId="207" fontId="158" fillId="0" borderId="97" xfId="0" applyNumberFormat="1" applyFont="1" applyFill="1" applyBorder="1" applyAlignment="1" applyProtection="1">
      <alignment horizontal="center"/>
    </xf>
    <xf numFmtId="208" fontId="161" fillId="0" borderId="100" xfId="0" applyNumberFormat="1" applyFont="1" applyFill="1" applyBorder="1" applyAlignment="1" applyProtection="1">
      <alignment horizontal="center"/>
    </xf>
    <xf numFmtId="4" fontId="161" fillId="0" borderId="99" xfId="0" applyNumberFormat="1" applyFont="1" applyFill="1" applyBorder="1" applyAlignment="1" applyProtection="1">
      <alignment horizontal="center"/>
    </xf>
    <xf numFmtId="0" fontId="132" fillId="62" borderId="93" xfId="0" applyNumberFormat="1" applyFont="1" applyFill="1" applyBorder="1" applyAlignment="1" applyProtection="1">
      <alignment horizontal="left" wrapText="1"/>
    </xf>
    <xf numFmtId="0" fontId="7" fillId="0" borderId="84" xfId="0" applyNumberFormat="1" applyFont="1" applyFill="1" applyBorder="1" applyAlignment="1" applyProtection="1"/>
    <xf numFmtId="2" fontId="7" fillId="0" borderId="89" xfId="0" applyNumberFormat="1" applyFont="1" applyFill="1" applyBorder="1" applyAlignment="1" applyProtection="1">
      <alignment horizontal="center"/>
    </xf>
    <xf numFmtId="2" fontId="7" fillId="0" borderId="101" xfId="0" applyNumberFormat="1" applyFont="1" applyFill="1" applyBorder="1" applyAlignment="1" applyProtection="1">
      <alignment horizontal="center"/>
    </xf>
    <xf numFmtId="2" fontId="7" fillId="0" borderId="92" xfId="0" applyNumberFormat="1" applyFont="1" applyFill="1" applyBorder="1" applyAlignment="1" applyProtection="1">
      <alignment horizontal="center"/>
    </xf>
    <xf numFmtId="207" fontId="7" fillId="0" borderId="102" xfId="0" applyNumberFormat="1" applyFont="1" applyFill="1" applyBorder="1" applyAlignment="1" applyProtection="1">
      <alignment horizontal="center"/>
    </xf>
    <xf numFmtId="207" fontId="158" fillId="0" borderId="92" xfId="0" applyNumberFormat="1" applyFont="1" applyFill="1" applyBorder="1" applyAlignment="1" applyProtection="1">
      <alignment horizontal="center"/>
    </xf>
    <xf numFmtId="208" fontId="161" fillId="0" borderId="102" xfId="0" applyNumberFormat="1" applyFont="1" applyFill="1" applyBorder="1" applyAlignment="1" applyProtection="1">
      <alignment horizontal="center"/>
    </xf>
    <xf numFmtId="4" fontId="161" fillId="0" borderId="92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166" fontId="7" fillId="0" borderId="0" xfId="0" applyNumberFormat="1" applyFont="1" applyFill="1" applyBorder="1" applyAlignment="1" applyProtection="1">
      <alignment horizontal="center"/>
    </xf>
    <xf numFmtId="49" fontId="143" fillId="59" borderId="8" xfId="0" applyNumberFormat="1" applyFont="1" applyFill="1" applyBorder="1" applyAlignment="1">
      <alignment horizontal="center" vertical="center" wrapText="1"/>
    </xf>
    <xf numFmtId="0" fontId="132" fillId="62" borderId="66" xfId="922" applyNumberFormat="1" applyFont="1" applyFill="1" applyBorder="1" applyAlignment="1" applyProtection="1">
      <alignment horizontal="center" vertical="center" wrapText="1"/>
    </xf>
    <xf numFmtId="0" fontId="132" fillId="62" borderId="103" xfId="922" applyNumberFormat="1" applyFont="1" applyFill="1" applyBorder="1" applyAlignment="1" applyProtection="1">
      <alignment horizontal="center" vertical="center" wrapText="1"/>
    </xf>
    <xf numFmtId="0" fontId="132" fillId="62" borderId="67" xfId="922" applyNumberFormat="1" applyFont="1" applyFill="1" applyBorder="1" applyAlignment="1" applyProtection="1">
      <alignment horizontal="center" vertical="center" wrapText="1"/>
    </xf>
    <xf numFmtId="0" fontId="132" fillId="62" borderId="77" xfId="922" applyNumberFormat="1" applyFont="1" applyFill="1" applyBorder="1" applyAlignment="1" applyProtection="1">
      <alignment horizontal="center" vertical="center" wrapText="1"/>
    </xf>
    <xf numFmtId="0" fontId="1" fillId="0" borderId="0" xfId="924"/>
    <xf numFmtId="0" fontId="132" fillId="62" borderId="44" xfId="924" quotePrefix="1" applyNumberFormat="1" applyFont="1" applyFill="1" applyBorder="1" applyAlignment="1" applyProtection="1">
      <alignment horizontal="center" vertical="center" wrapText="1"/>
    </xf>
    <xf numFmtId="0" fontId="132" fillId="62" borderId="45" xfId="924" quotePrefix="1" applyNumberFormat="1" applyFont="1" applyFill="1" applyBorder="1" applyAlignment="1" applyProtection="1">
      <alignment horizontal="center" vertical="center" wrapText="1"/>
    </xf>
    <xf numFmtId="0" fontId="132" fillId="62" borderId="95" xfId="924" quotePrefix="1" applyNumberFormat="1" applyFont="1" applyFill="1" applyBorder="1" applyAlignment="1" applyProtection="1">
      <alignment horizontal="center" vertical="center" wrapText="1"/>
    </xf>
    <xf numFmtId="0" fontId="132" fillId="62" borderId="46" xfId="924" quotePrefix="1" applyNumberFormat="1" applyFont="1" applyFill="1" applyBorder="1" applyAlignment="1" applyProtection="1">
      <alignment horizontal="center" vertical="center" wrapText="1"/>
    </xf>
    <xf numFmtId="0" fontId="132" fillId="62" borderId="47" xfId="924" applyNumberFormat="1" applyFont="1" applyFill="1" applyBorder="1" applyAlignment="1" applyProtection="1">
      <alignment horizontal="center" vertical="center" wrapText="1"/>
    </xf>
    <xf numFmtId="0" fontId="7" fillId="63" borderId="48" xfId="924" applyNumberFormat="1" applyFont="1" applyFill="1" applyBorder="1" applyAlignment="1" applyProtection="1">
      <alignment horizontal="left" vertical="center" wrapText="1"/>
    </xf>
    <xf numFmtId="0" fontId="7" fillId="0" borderId="2" xfId="924" applyNumberFormat="1" applyFont="1" applyFill="1" applyBorder="1" applyAlignment="1" applyProtection="1">
      <alignment horizontal="center" vertical="center" wrapText="1"/>
    </xf>
    <xf numFmtId="1" fontId="7" fillId="0" borderId="82" xfId="924" applyNumberFormat="1" applyFont="1" applyFill="1" applyBorder="1" applyAlignment="1" applyProtection="1">
      <alignment horizontal="center" vertical="center" wrapText="1"/>
    </xf>
    <xf numFmtId="1" fontId="7" fillId="0" borderId="2" xfId="924" applyNumberFormat="1" applyFont="1" applyFill="1" applyBorder="1" applyAlignment="1" applyProtection="1">
      <alignment horizontal="center" vertical="center" wrapText="1"/>
    </xf>
    <xf numFmtId="1" fontId="7" fillId="0" borderId="49" xfId="924" applyNumberFormat="1" applyFont="1" applyFill="1" applyBorder="1" applyAlignment="1" applyProtection="1">
      <alignment horizontal="center" vertical="center" wrapText="1"/>
    </xf>
    <xf numFmtId="1" fontId="7" fillId="0" borderId="84" xfId="924" applyNumberFormat="1" applyFont="1" applyFill="1" applyBorder="1" applyAlignment="1" applyProtection="1">
      <alignment horizontal="center" vertical="center" wrapText="1"/>
    </xf>
    <xf numFmtId="1" fontId="7" fillId="63" borderId="48" xfId="924" applyNumberFormat="1" applyFont="1" applyFill="1" applyBorder="1" applyAlignment="1" applyProtection="1">
      <alignment horizontal="center" vertical="center" wrapText="1"/>
    </xf>
    <xf numFmtId="166" fontId="7" fillId="0" borderId="42" xfId="924" applyNumberFormat="1" applyFont="1" applyFill="1" applyBorder="1" applyAlignment="1" applyProtection="1">
      <alignment horizontal="center" vertical="center"/>
    </xf>
    <xf numFmtId="166" fontId="1" fillId="0" borderId="0" xfId="924" applyNumberFormat="1"/>
    <xf numFmtId="0" fontId="7" fillId="63" borderId="29" xfId="924" applyNumberFormat="1" applyFont="1" applyFill="1" applyBorder="1" applyAlignment="1" applyProtection="1">
      <alignment horizontal="left" vertical="center" wrapText="1"/>
    </xf>
    <xf numFmtId="0" fontId="7" fillId="0" borderId="3" xfId="924" applyNumberFormat="1" applyFont="1" applyFill="1" applyBorder="1" applyAlignment="1" applyProtection="1">
      <alignment horizontal="center" vertical="center" wrapText="1"/>
    </xf>
    <xf numFmtId="166" fontId="7" fillId="0" borderId="30" xfId="924" applyNumberFormat="1" applyFont="1" applyFill="1" applyBorder="1" applyAlignment="1" applyProtection="1">
      <alignment horizontal="center" vertical="center"/>
    </xf>
    <xf numFmtId="166" fontId="7" fillId="0" borderId="3" xfId="924" applyNumberFormat="1" applyFont="1" applyFill="1" applyBorder="1" applyAlignment="1" applyProtection="1">
      <alignment horizontal="center" vertical="center"/>
    </xf>
    <xf numFmtId="166" fontId="7" fillId="0" borderId="52" xfId="924" applyNumberFormat="1" applyFont="1" applyFill="1" applyBorder="1" applyAlignment="1" applyProtection="1">
      <alignment horizontal="center" vertical="center"/>
    </xf>
    <xf numFmtId="166" fontId="7" fillId="0" borderId="8" xfId="924" applyNumberFormat="1" applyFont="1" applyFill="1" applyBorder="1" applyAlignment="1" applyProtection="1">
      <alignment horizontal="center" vertical="center"/>
    </xf>
    <xf numFmtId="166" fontId="7" fillId="0" borderId="29" xfId="924" applyNumberFormat="1" applyFont="1" applyFill="1" applyBorder="1" applyAlignment="1" applyProtection="1">
      <alignment horizontal="center" vertical="center"/>
    </xf>
    <xf numFmtId="166" fontId="7" fillId="0" borderId="81" xfId="924" applyNumberFormat="1" applyFont="1" applyFill="1" applyBorder="1" applyAlignment="1" applyProtection="1">
      <alignment horizontal="center" vertical="center"/>
    </xf>
    <xf numFmtId="166" fontId="7" fillId="0" borderId="54" xfId="924" applyNumberFormat="1" applyFont="1" applyFill="1" applyBorder="1" applyAlignment="1" applyProtection="1">
      <alignment horizontal="center" vertical="center"/>
    </xf>
    <xf numFmtId="166" fontId="7" fillId="63" borderId="52" xfId="924" applyNumberFormat="1" applyFont="1" applyFill="1" applyBorder="1" applyAlignment="1" applyProtection="1">
      <alignment horizontal="center" vertical="center"/>
    </xf>
    <xf numFmtId="166" fontId="7" fillId="63" borderId="81" xfId="924" applyNumberFormat="1" applyFont="1" applyFill="1" applyBorder="1" applyAlignment="1" applyProtection="1">
      <alignment horizontal="center" vertical="center"/>
    </xf>
    <xf numFmtId="1" fontId="7" fillId="0" borderId="30" xfId="924" applyNumberFormat="1" applyFont="1" applyFill="1" applyBorder="1" applyAlignment="1" applyProtection="1">
      <alignment horizontal="center" vertical="center"/>
    </xf>
    <xf numFmtId="1" fontId="7" fillId="0" borderId="3" xfId="924" applyNumberFormat="1" applyFont="1" applyFill="1" applyBorder="1" applyAlignment="1" applyProtection="1">
      <alignment horizontal="center" vertical="center"/>
    </xf>
    <xf numFmtId="1" fontId="7" fillId="0" borderId="52" xfId="924" applyNumberFormat="1" applyFont="1" applyFill="1" applyBorder="1" applyAlignment="1" applyProtection="1">
      <alignment horizontal="center" vertical="center"/>
    </xf>
    <xf numFmtId="1" fontId="7" fillId="0" borderId="8" xfId="924" applyNumberFormat="1" applyFont="1" applyFill="1" applyBorder="1" applyAlignment="1" applyProtection="1">
      <alignment horizontal="center" vertical="center"/>
    </xf>
    <xf numFmtId="1" fontId="7" fillId="0" borderId="29" xfId="924" applyNumberFormat="1" applyFont="1" applyFill="1" applyBorder="1" applyAlignment="1" applyProtection="1">
      <alignment horizontal="center" vertical="center"/>
    </xf>
    <xf numFmtId="1" fontId="7" fillId="0" borderId="81" xfId="924" applyNumberFormat="1" applyFont="1" applyFill="1" applyBorder="1" applyAlignment="1" applyProtection="1">
      <alignment horizontal="center" vertical="center"/>
    </xf>
    <xf numFmtId="1" fontId="7" fillId="66" borderId="52" xfId="924" quotePrefix="1" applyNumberFormat="1" applyFont="1" applyFill="1" applyBorder="1" applyAlignment="1" applyProtection="1">
      <alignment horizontal="center" vertical="center"/>
    </xf>
    <xf numFmtId="1" fontId="7" fillId="66" borderId="81" xfId="924" quotePrefix="1" applyNumberFormat="1" applyFont="1" applyFill="1" applyBorder="1" applyAlignment="1" applyProtection="1">
      <alignment horizontal="center" vertical="center"/>
    </xf>
    <xf numFmtId="0" fontId="7" fillId="0" borderId="54" xfId="924" applyNumberFormat="1" applyFont="1" applyFill="1" applyBorder="1" applyAlignment="1" applyProtection="1">
      <alignment horizontal="center" vertical="center"/>
    </xf>
    <xf numFmtId="166" fontId="7" fillId="0" borderId="54" xfId="924" quotePrefix="1" applyNumberFormat="1" applyFont="1" applyFill="1" applyBorder="1" applyAlignment="1" applyProtection="1">
      <alignment horizontal="center" vertical="center"/>
    </xf>
    <xf numFmtId="0" fontId="162" fillId="0" borderId="0" xfId="924" applyFont="1"/>
    <xf numFmtId="0" fontId="7" fillId="0" borderId="52" xfId="924" quotePrefix="1" applyNumberFormat="1" applyFont="1" applyFill="1" applyBorder="1" applyAlignment="1" applyProtection="1">
      <alignment horizontal="center" vertical="center"/>
    </xf>
    <xf numFmtId="0" fontId="7" fillId="0" borderId="54" xfId="924" quotePrefix="1" applyNumberFormat="1" applyFont="1" applyFill="1" applyBorder="1" applyAlignment="1" applyProtection="1">
      <alignment horizontal="center" vertical="center"/>
    </xf>
    <xf numFmtId="166" fontId="7" fillId="65" borderId="52" xfId="924" quotePrefix="1" applyNumberFormat="1" applyFont="1" applyFill="1" applyBorder="1" applyAlignment="1" applyProtection="1">
      <alignment horizontal="center" vertical="center"/>
    </xf>
    <xf numFmtId="166" fontId="7" fillId="65" borderId="81" xfId="924" quotePrefix="1" applyNumberFormat="1" applyFont="1" applyFill="1" applyBorder="1" applyAlignment="1" applyProtection="1">
      <alignment horizontal="center" vertical="center"/>
    </xf>
    <xf numFmtId="166" fontId="7" fillId="63" borderId="3" xfId="924" applyNumberFormat="1" applyFont="1" applyFill="1" applyBorder="1" applyAlignment="1" applyProtection="1">
      <alignment horizontal="center" vertical="center"/>
    </xf>
    <xf numFmtId="166" fontId="7" fillId="63" borderId="29" xfId="924" applyNumberFormat="1" applyFont="1" applyFill="1" applyBorder="1" applyAlignment="1" applyProtection="1">
      <alignment horizontal="center" vertical="center"/>
    </xf>
    <xf numFmtId="166" fontId="7" fillId="63" borderId="54" xfId="924" applyNumberFormat="1" applyFont="1" applyFill="1" applyBorder="1" applyAlignment="1" applyProtection="1">
      <alignment horizontal="center" vertical="center"/>
    </xf>
    <xf numFmtId="0" fontId="7" fillId="63" borderId="3" xfId="924" applyNumberFormat="1" applyFont="1" applyFill="1" applyBorder="1" applyAlignment="1" applyProtection="1">
      <alignment horizontal="center" vertical="center" wrapText="1"/>
    </xf>
    <xf numFmtId="166" fontId="7" fillId="63" borderId="30" xfId="924" applyNumberFormat="1" applyFont="1" applyFill="1" applyBorder="1" applyAlignment="1" applyProtection="1">
      <alignment horizontal="center" vertical="center"/>
    </xf>
    <xf numFmtId="166" fontId="7" fillId="63" borderId="8" xfId="924" applyNumberFormat="1" applyFont="1" applyFill="1" applyBorder="1" applyAlignment="1" applyProtection="1">
      <alignment horizontal="center" vertical="center"/>
    </xf>
    <xf numFmtId="0" fontId="7" fillId="0" borderId="30" xfId="924" applyNumberFormat="1" applyFont="1" applyFill="1" applyBorder="1" applyAlignment="1" applyProtection="1">
      <alignment horizontal="center" vertical="center"/>
    </xf>
    <xf numFmtId="0" fontId="7" fillId="63" borderId="3" xfId="924" applyNumberFormat="1" applyFont="1" applyFill="1" applyBorder="1" applyAlignment="1" applyProtection="1">
      <alignment horizontal="center" vertical="center"/>
    </xf>
    <xf numFmtId="1" fontId="7" fillId="63" borderId="29" xfId="924" applyNumberFormat="1" applyFont="1" applyFill="1" applyBorder="1" applyAlignment="1" applyProtection="1">
      <alignment horizontal="center" vertical="center"/>
    </xf>
    <xf numFmtId="1" fontId="7" fillId="63" borderId="52" xfId="924" applyNumberFormat="1" applyFont="1" applyFill="1" applyBorder="1" applyAlignment="1" applyProtection="1">
      <alignment horizontal="center" vertical="center"/>
    </xf>
    <xf numFmtId="1" fontId="7" fillId="63" borderId="81" xfId="924" applyNumberFormat="1" applyFont="1" applyFill="1" applyBorder="1" applyAlignment="1" applyProtection="1">
      <alignment horizontal="center" vertical="center"/>
    </xf>
    <xf numFmtId="0" fontId="7" fillId="0" borderId="3" xfId="924" applyNumberFormat="1" applyFont="1" applyFill="1" applyBorder="1" applyAlignment="1" applyProtection="1">
      <alignment horizontal="center" vertical="center"/>
    </xf>
    <xf numFmtId="0" fontId="7" fillId="63" borderId="31" xfId="924" applyNumberFormat="1" applyFont="1" applyFill="1" applyBorder="1" applyAlignment="1" applyProtection="1">
      <alignment horizontal="left" vertical="center" wrapText="1"/>
    </xf>
    <xf numFmtId="0" fontId="7" fillId="0" borderId="55" xfId="924" applyNumberFormat="1" applyFont="1" applyFill="1" applyBorder="1" applyAlignment="1" applyProtection="1">
      <alignment horizontal="center" vertical="center" wrapText="1"/>
    </xf>
    <xf numFmtId="0" fontId="7" fillId="0" borderId="56" xfId="924" applyNumberFormat="1" applyFont="1" applyFill="1" applyBorder="1" applyAlignment="1" applyProtection="1">
      <alignment horizontal="center" vertical="center"/>
    </xf>
    <xf numFmtId="0" fontId="7" fillId="0" borderId="55" xfId="924" applyNumberFormat="1" applyFont="1" applyFill="1" applyBorder="1" applyAlignment="1" applyProtection="1">
      <alignment horizontal="center" vertical="center"/>
    </xf>
    <xf numFmtId="1" fontId="7" fillId="0" borderId="44" xfId="924" applyNumberFormat="1" applyFont="1" applyFill="1" applyBorder="1" applyAlignment="1" applyProtection="1">
      <alignment horizontal="center" vertical="center"/>
    </xf>
    <xf numFmtId="1" fontId="7" fillId="0" borderId="45" xfId="924" applyNumberFormat="1" applyFont="1" applyFill="1" applyBorder="1" applyAlignment="1" applyProtection="1">
      <alignment horizontal="center" vertical="center"/>
    </xf>
    <xf numFmtId="1" fontId="7" fillId="0" borderId="31" xfId="924" applyNumberFormat="1" applyFont="1" applyFill="1" applyBorder="1" applyAlignment="1" applyProtection="1">
      <alignment horizontal="center" vertical="center"/>
    </xf>
    <xf numFmtId="1" fontId="7" fillId="0" borderId="108" xfId="924" applyNumberFormat="1" applyFont="1" applyFill="1" applyBorder="1" applyAlignment="1" applyProtection="1">
      <alignment horizontal="center" vertical="center"/>
    </xf>
    <xf numFmtId="166" fontId="7" fillId="0" borderId="44" xfId="924" applyNumberFormat="1" applyFont="1" applyFill="1" applyBorder="1" applyAlignment="1" applyProtection="1">
      <alignment horizontal="center" vertical="center"/>
    </xf>
    <xf numFmtId="166" fontId="7" fillId="0" borderId="57" xfId="924" applyNumberFormat="1" applyFont="1" applyFill="1" applyBorder="1" applyAlignment="1" applyProtection="1">
      <alignment horizontal="center" vertical="center"/>
    </xf>
    <xf numFmtId="0" fontId="7" fillId="63" borderId="0" xfId="924" applyNumberFormat="1" applyFont="1" applyFill="1" applyBorder="1" applyAlignment="1" applyProtection="1"/>
    <xf numFmtId="0" fontId="7" fillId="0" borderId="0" xfId="924" applyNumberFormat="1" applyFont="1" applyFill="1" applyBorder="1" applyAlignment="1" applyProtection="1"/>
    <xf numFmtId="0" fontId="136" fillId="0" borderId="0" xfId="924" applyNumberFormat="1" applyFont="1" applyFill="1" applyBorder="1" applyAlignment="1" applyProtection="1"/>
    <xf numFmtId="0" fontId="137" fillId="0" borderId="0" xfId="924" applyNumberFormat="1" applyFont="1" applyFill="1" applyBorder="1" applyAlignment="1" applyProtection="1">
      <alignment horizontal="left" wrapText="1"/>
    </xf>
    <xf numFmtId="0" fontId="133" fillId="0" borderId="0" xfId="924" applyNumberFormat="1" applyFont="1" applyFill="1" applyBorder="1" applyAlignment="1" applyProtection="1">
      <alignment horizontal="left" wrapText="1"/>
    </xf>
    <xf numFmtId="0" fontId="133" fillId="0" borderId="0" xfId="924" quotePrefix="1" applyFont="1"/>
    <xf numFmtId="0" fontId="164" fillId="0" borderId="0" xfId="925" applyFont="1"/>
    <xf numFmtId="0" fontId="164" fillId="67" borderId="0" xfId="925" applyFont="1" applyFill="1"/>
    <xf numFmtId="0" fontId="164" fillId="67" borderId="0" xfId="925" applyFont="1" applyFill="1" applyBorder="1"/>
    <xf numFmtId="0" fontId="165" fillId="0" borderId="0" xfId="925" applyFont="1"/>
    <xf numFmtId="0" fontId="9" fillId="0" borderId="0" xfId="925" applyFont="1"/>
    <xf numFmtId="0" fontId="164" fillId="0" borderId="0" xfId="925" applyFont="1" applyFill="1"/>
    <xf numFmtId="0" fontId="164" fillId="0" borderId="0" xfId="925" applyFont="1" applyFill="1" applyBorder="1"/>
    <xf numFmtId="0" fontId="166" fillId="0" borderId="0" xfId="925" applyFont="1" applyFill="1" applyBorder="1" applyAlignment="1">
      <alignment wrapText="1"/>
    </xf>
    <xf numFmtId="0" fontId="132" fillId="0" borderId="0" xfId="925" applyFont="1" applyFill="1" applyBorder="1" applyAlignment="1">
      <alignment horizontal="center" vertical="center" wrapText="1"/>
    </xf>
    <xf numFmtId="0" fontId="164" fillId="0" borderId="0" xfId="925" applyFont="1" applyBorder="1"/>
    <xf numFmtId="0" fontId="132" fillId="67" borderId="0" xfId="925" applyFont="1" applyFill="1" applyBorder="1" applyAlignment="1">
      <alignment horizontal="center" vertical="center" wrapText="1"/>
    </xf>
    <xf numFmtId="166" fontId="142" fillId="67" borderId="0" xfId="925" applyNumberFormat="1" applyFont="1" applyFill="1" applyBorder="1" applyAlignment="1">
      <alignment horizontal="center" vertical="center"/>
    </xf>
    <xf numFmtId="166" fontId="7" fillId="67" borderId="0" xfId="925" applyNumberFormat="1" applyFont="1" applyFill="1" applyBorder="1" applyAlignment="1">
      <alignment horizontal="center" vertical="center" wrapText="1"/>
    </xf>
    <xf numFmtId="166" fontId="7" fillId="67" borderId="109" xfId="925" applyNumberFormat="1" applyFont="1" applyFill="1" applyBorder="1" applyAlignment="1">
      <alignment horizontal="center" vertical="center"/>
    </xf>
    <xf numFmtId="166" fontId="142" fillId="67" borderId="110" xfId="925" applyNumberFormat="1" applyFont="1" applyFill="1" applyBorder="1" applyAlignment="1">
      <alignment horizontal="center" vertical="center"/>
    </xf>
    <xf numFmtId="166" fontId="142" fillId="67" borderId="82" xfId="925" applyNumberFormat="1" applyFont="1" applyFill="1" applyBorder="1" applyAlignment="1">
      <alignment horizontal="center" vertical="center"/>
    </xf>
    <xf numFmtId="166" fontId="7" fillId="67" borderId="111" xfId="925" applyNumberFormat="1" applyFont="1" applyFill="1" applyBorder="1" applyAlignment="1">
      <alignment horizontal="center" vertical="center"/>
    </xf>
    <xf numFmtId="166" fontId="7" fillId="67" borderId="110" xfId="925" applyNumberFormat="1" applyFont="1" applyFill="1" applyBorder="1" applyAlignment="1">
      <alignment horizontal="center" vertical="center"/>
    </xf>
    <xf numFmtId="166" fontId="7" fillId="67" borderId="0" xfId="925" applyNumberFormat="1" applyFont="1" applyFill="1" applyBorder="1" applyAlignment="1">
      <alignment horizontal="center" vertical="center"/>
    </xf>
    <xf numFmtId="4" fontId="167" fillId="67" borderId="0" xfId="925" applyNumberFormat="1" applyFont="1" applyFill="1" applyBorder="1" applyAlignment="1">
      <alignment horizontal="right" wrapText="1"/>
    </xf>
    <xf numFmtId="166" fontId="164" fillId="0" borderId="112" xfId="925" applyNumberFormat="1" applyFont="1" applyFill="1" applyBorder="1" applyAlignment="1">
      <alignment horizontal="center"/>
    </xf>
    <xf numFmtId="166" fontId="142" fillId="67" borderId="113" xfId="925" applyNumberFormat="1" applyFont="1" applyFill="1" applyBorder="1" applyAlignment="1">
      <alignment horizontal="center" vertical="center"/>
    </xf>
    <xf numFmtId="166" fontId="164" fillId="0" borderId="114" xfId="925" applyNumberFormat="1" applyFont="1" applyFill="1" applyBorder="1" applyAlignment="1">
      <alignment horizontal="center"/>
    </xf>
    <xf numFmtId="166" fontId="164" fillId="0" borderId="113" xfId="925" applyNumberFormat="1" applyFont="1" applyFill="1" applyBorder="1" applyAlignment="1">
      <alignment horizontal="center"/>
    </xf>
    <xf numFmtId="2" fontId="164" fillId="0" borderId="114" xfId="925" applyNumberFormat="1" applyFont="1" applyFill="1" applyBorder="1" applyAlignment="1">
      <alignment horizontal="center"/>
    </xf>
    <xf numFmtId="2" fontId="164" fillId="0" borderId="112" xfId="925" applyNumberFormat="1" applyFont="1" applyFill="1" applyBorder="1" applyAlignment="1">
      <alignment horizontal="center"/>
    </xf>
    <xf numFmtId="4" fontId="114" fillId="67" borderId="0" xfId="925" applyNumberFormat="1" applyFont="1" applyFill="1" applyBorder="1" applyAlignment="1">
      <alignment horizontal="right" wrapText="1"/>
    </xf>
    <xf numFmtId="4" fontId="168" fillId="67" borderId="0" xfId="925" applyNumberFormat="1" applyFont="1" applyFill="1" applyBorder="1" applyAlignment="1">
      <alignment horizontal="right" wrapText="1"/>
    </xf>
    <xf numFmtId="166" fontId="132" fillId="67" borderId="0" xfId="925" applyNumberFormat="1" applyFont="1" applyFill="1" applyBorder="1" applyAlignment="1">
      <alignment horizontal="center" vertical="center" wrapText="1"/>
    </xf>
    <xf numFmtId="166" fontId="142" fillId="68" borderId="0" xfId="925" applyNumberFormat="1" applyFont="1" applyFill="1" applyBorder="1" applyAlignment="1">
      <alignment horizontal="center" vertical="center"/>
    </xf>
    <xf numFmtId="166" fontId="142" fillId="68" borderId="113" xfId="925" applyNumberFormat="1" applyFont="1" applyFill="1" applyBorder="1" applyAlignment="1">
      <alignment horizontal="center" vertical="center"/>
    </xf>
    <xf numFmtId="166" fontId="132" fillId="68" borderId="114" xfId="925" applyNumberFormat="1" applyFont="1" applyFill="1" applyBorder="1" applyAlignment="1">
      <alignment horizontal="center" vertical="center" wrapText="1"/>
    </xf>
    <xf numFmtId="166" fontId="132" fillId="68" borderId="112" xfId="925" applyNumberFormat="1" applyFont="1" applyFill="1" applyBorder="1" applyAlignment="1">
      <alignment horizontal="center" vertical="center" wrapText="1"/>
    </xf>
    <xf numFmtId="166" fontId="132" fillId="68" borderId="113" xfId="925" applyNumberFormat="1" applyFont="1" applyFill="1" applyBorder="1" applyAlignment="1">
      <alignment horizontal="center" vertical="center" wrapText="1"/>
    </xf>
    <xf numFmtId="166" fontId="132" fillId="67" borderId="0" xfId="925" applyNumberFormat="1" applyFont="1" applyFill="1" applyBorder="1" applyAlignment="1">
      <alignment horizontal="center" vertical="center"/>
    </xf>
    <xf numFmtId="166" fontId="132" fillId="67" borderId="112" xfId="925" applyNumberFormat="1" applyFont="1" applyFill="1" applyBorder="1" applyAlignment="1">
      <alignment horizontal="center" vertical="center"/>
    </xf>
    <xf numFmtId="166" fontId="132" fillId="67" borderId="114" xfId="925" applyNumberFormat="1" applyFont="1" applyFill="1" applyBorder="1" applyAlignment="1">
      <alignment horizontal="center" vertical="center"/>
    </xf>
    <xf numFmtId="166" fontId="132" fillId="67" borderId="113" xfId="925" applyNumberFormat="1" applyFont="1" applyFill="1" applyBorder="1" applyAlignment="1">
      <alignment horizontal="center" vertical="center"/>
    </xf>
    <xf numFmtId="166" fontId="132" fillId="68" borderId="114" xfId="925" applyNumberFormat="1" applyFont="1" applyFill="1" applyBorder="1" applyAlignment="1">
      <alignment horizontal="center" vertical="center"/>
    </xf>
    <xf numFmtId="166" fontId="132" fillId="68" borderId="112" xfId="925" applyNumberFormat="1" applyFont="1" applyFill="1" applyBorder="1" applyAlignment="1">
      <alignment horizontal="center" vertical="center"/>
    </xf>
    <xf numFmtId="166" fontId="132" fillId="68" borderId="113" xfId="925" applyNumberFormat="1" applyFont="1" applyFill="1" applyBorder="1" applyAlignment="1">
      <alignment horizontal="center" vertical="center"/>
    </xf>
    <xf numFmtId="166" fontId="7" fillId="67" borderId="112" xfId="925" applyNumberFormat="1" applyFont="1" applyFill="1" applyBorder="1" applyAlignment="1">
      <alignment horizontal="center" vertical="center"/>
    </xf>
    <xf numFmtId="166" fontId="7" fillId="67" borderId="113" xfId="925" applyNumberFormat="1" applyFont="1" applyFill="1" applyBorder="1" applyAlignment="1">
      <alignment horizontal="center" vertical="center"/>
    </xf>
    <xf numFmtId="166" fontId="7" fillId="67" borderId="114" xfId="925" applyNumberFormat="1" applyFont="1" applyFill="1" applyBorder="1" applyAlignment="1">
      <alignment horizontal="center" vertical="center"/>
    </xf>
    <xf numFmtId="166" fontId="161" fillId="67" borderId="114" xfId="925" applyNumberFormat="1" applyFont="1" applyFill="1" applyBorder="1" applyAlignment="1">
      <alignment horizontal="center" vertical="center"/>
    </xf>
    <xf numFmtId="166" fontId="161" fillId="67" borderId="112" xfId="925" applyNumberFormat="1" applyFont="1" applyFill="1" applyBorder="1" applyAlignment="1">
      <alignment horizontal="center" vertical="center"/>
    </xf>
    <xf numFmtId="4" fontId="167" fillId="67" borderId="0" xfId="925" applyNumberFormat="1" applyFont="1" applyFill="1" applyBorder="1"/>
    <xf numFmtId="0" fontId="164" fillId="0" borderId="113" xfId="925" applyFont="1" applyBorder="1"/>
    <xf numFmtId="0" fontId="164" fillId="0" borderId="112" xfId="925" applyFont="1" applyBorder="1"/>
    <xf numFmtId="1" fontId="7" fillId="67" borderId="0" xfId="925" applyNumberFormat="1" applyFont="1" applyFill="1" applyBorder="1" applyAlignment="1">
      <alignment horizontal="center" vertical="center"/>
    </xf>
    <xf numFmtId="1" fontId="7" fillId="68" borderId="113" xfId="925" applyNumberFormat="1" applyFont="1" applyFill="1" applyBorder="1" applyAlignment="1">
      <alignment horizontal="center" vertical="center"/>
    </xf>
    <xf numFmtId="1" fontId="7" fillId="68" borderId="0" xfId="925" applyNumberFormat="1" applyFont="1" applyFill="1" applyBorder="1" applyAlignment="1">
      <alignment horizontal="center" vertical="center"/>
    </xf>
    <xf numFmtId="4" fontId="169" fillId="67" borderId="0" xfId="925" applyNumberFormat="1" applyFont="1" applyFill="1" applyBorder="1"/>
    <xf numFmtId="4" fontId="13" fillId="67" borderId="0" xfId="925" applyNumberFormat="1" applyFont="1" applyFill="1" applyBorder="1"/>
    <xf numFmtId="4" fontId="170" fillId="67" borderId="0" xfId="925" applyNumberFormat="1" applyFont="1" applyFill="1" applyBorder="1"/>
    <xf numFmtId="1" fontId="7" fillId="68" borderId="115" xfId="925" applyNumberFormat="1" applyFont="1" applyFill="1" applyBorder="1" applyAlignment="1">
      <alignment horizontal="center" vertical="center"/>
    </xf>
    <xf numFmtId="0" fontId="142" fillId="67" borderId="0" xfId="925" applyFont="1" applyFill="1" applyBorder="1" applyAlignment="1">
      <alignment vertical="center" wrapText="1"/>
    </xf>
    <xf numFmtId="166" fontId="142" fillId="59" borderId="110" xfId="925" applyNumberFormat="1" applyFont="1" applyFill="1" applyBorder="1" applyAlignment="1"/>
    <xf numFmtId="166" fontId="142" fillId="59" borderId="82" xfId="925" applyNumberFormat="1" applyFont="1" applyFill="1" applyBorder="1" applyAlignment="1"/>
    <xf numFmtId="0" fontId="171" fillId="0" borderId="0" xfId="925" applyFont="1"/>
    <xf numFmtId="0" fontId="132" fillId="59" borderId="118" xfId="925" applyFont="1" applyFill="1" applyBorder="1" applyAlignment="1">
      <alignment horizontal="center" vertical="center"/>
    </xf>
    <xf numFmtId="0" fontId="132" fillId="59" borderId="119" xfId="925" applyFont="1" applyFill="1" applyBorder="1" applyAlignment="1">
      <alignment horizontal="center" vertical="center"/>
    </xf>
    <xf numFmtId="1" fontId="132" fillId="0" borderId="0" xfId="925" applyNumberFormat="1" applyFont="1" applyFill="1" applyBorder="1" applyAlignment="1">
      <alignment horizontal="center" vertical="center"/>
    </xf>
    <xf numFmtId="1" fontId="132" fillId="67" borderId="0" xfId="925" applyNumberFormat="1" applyFont="1" applyFill="1" applyBorder="1" applyAlignment="1">
      <alignment horizontal="center" vertical="center"/>
    </xf>
    <xf numFmtId="0" fontId="172" fillId="67" borderId="0" xfId="925" applyFont="1" applyFill="1" applyBorder="1" applyAlignment="1"/>
    <xf numFmtId="0" fontId="8" fillId="0" borderId="92" xfId="0" applyFont="1" applyBorder="1" applyAlignment="1">
      <alignment horizontal="center"/>
    </xf>
    <xf numFmtId="0" fontId="8" fillId="0" borderId="90" xfId="0" applyFont="1" applyBorder="1" applyAlignment="1">
      <alignment horizontal="center"/>
    </xf>
    <xf numFmtId="0" fontId="8" fillId="0" borderId="99" xfId="0" applyFont="1" applyBorder="1" applyAlignment="1">
      <alignment horizontal="center"/>
    </xf>
    <xf numFmtId="0" fontId="7" fillId="0" borderId="90" xfId="0" applyFont="1" applyBorder="1" applyAlignment="1">
      <alignment horizontal="center"/>
    </xf>
    <xf numFmtId="0" fontId="7" fillId="0" borderId="92" xfId="0" applyFont="1" applyBorder="1" applyAlignment="1">
      <alignment horizontal="center"/>
    </xf>
    <xf numFmtId="211" fontId="7" fillId="63" borderId="82" xfId="922" applyNumberFormat="1" applyFont="1" applyFill="1" applyBorder="1" applyAlignment="1" applyProtection="1">
      <alignment horizontal="right"/>
    </xf>
    <xf numFmtId="1" fontId="7" fillId="67" borderId="41" xfId="924" quotePrefix="1" applyNumberFormat="1" applyFont="1" applyFill="1" applyBorder="1" applyAlignment="1" applyProtection="1">
      <alignment horizontal="center" vertical="center" wrapText="1"/>
    </xf>
    <xf numFmtId="1" fontId="7" fillId="67" borderId="107" xfId="924" applyNumberFormat="1" applyFont="1" applyFill="1" applyBorder="1" applyAlignment="1" applyProtection="1">
      <alignment horizontal="center" vertical="center" wrapText="1"/>
    </xf>
    <xf numFmtId="166" fontId="7" fillId="67" borderId="41" xfId="924" applyNumberFormat="1" applyFont="1" applyFill="1" applyBorder="1" applyAlignment="1" applyProtection="1">
      <alignment horizontal="center" vertical="center"/>
    </xf>
    <xf numFmtId="2" fontId="7" fillId="59" borderId="21" xfId="918" applyNumberFormat="1" applyFont="1" applyFill="1" applyBorder="1"/>
    <xf numFmtId="2" fontId="7" fillId="59" borderId="92" xfId="918" applyNumberFormat="1" applyFont="1" applyFill="1" applyBorder="1"/>
    <xf numFmtId="166" fontId="7" fillId="0" borderId="99" xfId="945" applyNumberFormat="1" applyFont="1" applyFill="1" applyBorder="1" applyAlignment="1">
      <alignment horizontal="center"/>
    </xf>
    <xf numFmtId="166" fontId="132" fillId="67" borderId="99" xfId="945" applyNumberFormat="1" applyFont="1" applyFill="1" applyBorder="1" applyAlignment="1">
      <alignment horizontal="center" vertical="center"/>
    </xf>
    <xf numFmtId="0" fontId="132" fillId="0" borderId="74" xfId="945" applyFont="1" applyFill="1" applyBorder="1" applyAlignment="1">
      <alignment horizontal="left" vertical="center" wrapText="1" indent="1"/>
    </xf>
    <xf numFmtId="166" fontId="142" fillId="68" borderId="99" xfId="945" applyNumberFormat="1" applyFont="1" applyFill="1" applyBorder="1" applyAlignment="1">
      <alignment horizontal="center" vertical="center"/>
    </xf>
    <xf numFmtId="166" fontId="132" fillId="68" borderId="99" xfId="945" applyNumberFormat="1" applyFont="1" applyFill="1" applyBorder="1" applyAlignment="1">
      <alignment horizontal="center" vertical="center"/>
    </xf>
    <xf numFmtId="0" fontId="7" fillId="0" borderId="74" xfId="945" applyFont="1" applyFill="1" applyBorder="1" applyAlignment="1">
      <alignment horizontal="left" vertical="center" wrapText="1" indent="2"/>
    </xf>
    <xf numFmtId="166" fontId="7" fillId="67" borderId="99" xfId="945" applyNumberFormat="1" applyFont="1" applyFill="1" applyBorder="1" applyAlignment="1">
      <alignment horizontal="center" vertical="center"/>
    </xf>
    <xf numFmtId="0" fontId="7" fillId="0" borderId="74" xfId="945" applyFont="1" applyFill="1" applyBorder="1" applyAlignment="1">
      <alignment horizontal="left" vertical="center" wrapText="1" indent="1"/>
    </xf>
    <xf numFmtId="166" fontId="132" fillId="68" borderId="95" xfId="945" applyNumberFormat="1" applyFont="1" applyFill="1" applyBorder="1" applyAlignment="1">
      <alignment horizontal="center" vertical="center"/>
    </xf>
    <xf numFmtId="0" fontId="132" fillId="68" borderId="74" xfId="945" applyFont="1" applyFill="1" applyBorder="1" applyAlignment="1">
      <alignment horizontal="left" vertical="center" wrapText="1" indent="1"/>
    </xf>
    <xf numFmtId="166" fontId="142" fillId="59" borderId="124" xfId="945" applyNumberFormat="1" applyFont="1" applyFill="1" applyBorder="1" applyAlignment="1">
      <alignment horizontal="center"/>
    </xf>
    <xf numFmtId="0" fontId="132" fillId="59" borderId="123" xfId="945" applyFont="1" applyFill="1" applyBorder="1" applyAlignment="1">
      <alignment horizontal="center" vertical="center"/>
    </xf>
    <xf numFmtId="166" fontId="7" fillId="67" borderId="92" xfId="925" applyNumberFormat="1" applyFont="1" applyFill="1" applyBorder="1" applyAlignment="1">
      <alignment horizontal="center" vertical="center"/>
    </xf>
    <xf numFmtId="0" fontId="7" fillId="0" borderId="87" xfId="925" applyFont="1" applyFill="1" applyBorder="1" applyAlignment="1">
      <alignment horizontal="left" vertical="center" wrapText="1" indent="1"/>
    </xf>
    <xf numFmtId="166" fontId="164" fillId="0" borderId="99" xfId="925" applyNumberFormat="1" applyFont="1" applyFill="1" applyBorder="1" applyAlignment="1">
      <alignment horizontal="center"/>
    </xf>
    <xf numFmtId="166" fontId="132" fillId="67" borderId="99" xfId="925" applyNumberFormat="1" applyFont="1" applyFill="1" applyBorder="1" applyAlignment="1">
      <alignment horizontal="center" vertical="center"/>
    </xf>
    <xf numFmtId="0" fontId="132" fillId="0" borderId="74" xfId="925" applyFont="1" applyFill="1" applyBorder="1" applyAlignment="1">
      <alignment horizontal="left" vertical="center" wrapText="1" indent="1"/>
    </xf>
    <xf numFmtId="166" fontId="142" fillId="68" borderId="99" xfId="925" applyNumberFormat="1" applyFont="1" applyFill="1" applyBorder="1" applyAlignment="1">
      <alignment horizontal="center" vertical="center"/>
    </xf>
    <xf numFmtId="0" fontId="7" fillId="0" borderId="74" xfId="925" applyFont="1" applyFill="1" applyBorder="1" applyAlignment="1">
      <alignment horizontal="left" vertical="center" wrapText="1" indent="3"/>
    </xf>
    <xf numFmtId="166" fontId="161" fillId="67" borderId="99" xfId="925" applyNumberFormat="1" applyFont="1" applyFill="1" applyBorder="1" applyAlignment="1">
      <alignment horizontal="center" vertical="center"/>
    </xf>
    <xf numFmtId="0" fontId="142" fillId="0" borderId="74" xfId="925" applyFont="1" applyFill="1" applyBorder="1" applyAlignment="1">
      <alignment horizontal="left" vertical="center" wrapText="1" indent="1"/>
    </xf>
    <xf numFmtId="166" fontId="132" fillId="68" borderId="99" xfId="925" applyNumberFormat="1" applyFont="1" applyFill="1" applyBorder="1" applyAlignment="1">
      <alignment horizontal="center" vertical="center"/>
    </xf>
    <xf numFmtId="0" fontId="7" fillId="0" borderId="74" xfId="925" applyFont="1" applyFill="1" applyBorder="1" applyAlignment="1">
      <alignment horizontal="left" vertical="center" wrapText="1" indent="2"/>
    </xf>
    <xf numFmtId="166" fontId="7" fillId="67" borderId="99" xfId="925" applyNumberFormat="1" applyFont="1" applyFill="1" applyBorder="1" applyAlignment="1">
      <alignment horizontal="center" vertical="center"/>
    </xf>
    <xf numFmtId="0" fontId="7" fillId="0" borderId="74" xfId="925" applyFont="1" applyFill="1" applyBorder="1" applyAlignment="1">
      <alignment horizontal="left" vertical="center" wrapText="1" indent="1"/>
    </xf>
    <xf numFmtId="166" fontId="132" fillId="68" borderId="95" xfId="925" applyNumberFormat="1" applyFont="1" applyFill="1" applyBorder="1" applyAlignment="1">
      <alignment horizontal="center" vertical="center"/>
    </xf>
    <xf numFmtId="0" fontId="132" fillId="68" borderId="74" xfId="925" applyFont="1" applyFill="1" applyBorder="1" applyAlignment="1">
      <alignment horizontal="left" vertical="center" wrapText="1" indent="1"/>
    </xf>
    <xf numFmtId="0" fontId="132" fillId="59" borderId="123" xfId="925" applyFont="1" applyFill="1" applyBorder="1" applyAlignment="1">
      <alignment horizontal="center" vertical="center"/>
    </xf>
    <xf numFmtId="1" fontId="132" fillId="0" borderId="99" xfId="925" applyNumberFormat="1" applyFont="1" applyFill="1" applyBorder="1" applyAlignment="1">
      <alignment horizontal="center" vertical="center"/>
    </xf>
    <xf numFmtId="1" fontId="132" fillId="0" borderId="74" xfId="925" applyNumberFormat="1" applyFont="1" applyFill="1" applyBorder="1" applyAlignment="1">
      <alignment horizontal="center" vertical="center"/>
    </xf>
    <xf numFmtId="0" fontId="132" fillId="59" borderId="119" xfId="945" applyFont="1" applyFill="1" applyBorder="1" applyAlignment="1">
      <alignment horizontal="center" vertical="center"/>
    </xf>
    <xf numFmtId="0" fontId="132" fillId="59" borderId="118" xfId="945" applyFont="1" applyFill="1" applyBorder="1" applyAlignment="1">
      <alignment horizontal="center" vertical="center"/>
    </xf>
    <xf numFmtId="166" fontId="142" fillId="59" borderId="82" xfId="945" applyNumberFormat="1" applyFont="1" applyFill="1" applyBorder="1" applyAlignment="1"/>
    <xf numFmtId="166" fontId="142" fillId="59" borderId="110" xfId="945" applyNumberFormat="1" applyFont="1" applyFill="1" applyBorder="1" applyAlignment="1"/>
    <xf numFmtId="166" fontId="132" fillId="68" borderId="114" xfId="945" applyNumberFormat="1" applyFont="1" applyFill="1" applyBorder="1" applyAlignment="1">
      <alignment horizontal="center" vertical="center"/>
    </xf>
    <xf numFmtId="1" fontId="7" fillId="68" borderId="0" xfId="945" applyNumberFormat="1" applyFont="1" applyFill="1" applyBorder="1" applyAlignment="1">
      <alignment horizontal="center" vertical="center"/>
    </xf>
    <xf numFmtId="1" fontId="7" fillId="68" borderId="115" xfId="945" applyNumberFormat="1" applyFont="1" applyFill="1" applyBorder="1" applyAlignment="1">
      <alignment horizontal="center" vertical="center"/>
    </xf>
    <xf numFmtId="166" fontId="132" fillId="68" borderId="112" xfId="945" applyNumberFormat="1" applyFont="1" applyFill="1" applyBorder="1" applyAlignment="1">
      <alignment horizontal="center" vertical="center"/>
    </xf>
    <xf numFmtId="0" fontId="7" fillId="0" borderId="0" xfId="945" applyFont="1" applyFill="1" applyBorder="1" applyAlignment="1">
      <alignment horizontal="left" vertical="center" wrapText="1" indent="1"/>
    </xf>
    <xf numFmtId="166" fontId="7" fillId="67" borderId="121" xfId="945" applyNumberFormat="1" applyFont="1" applyFill="1" applyBorder="1" applyAlignment="1">
      <alignment horizontal="center" vertical="center"/>
    </xf>
    <xf numFmtId="166" fontId="7" fillId="67" borderId="0" xfId="945" applyNumberFormat="1" applyFont="1" applyFill="1" applyBorder="1" applyAlignment="1">
      <alignment horizontal="center" vertical="center"/>
    </xf>
    <xf numFmtId="166" fontId="7" fillId="67" borderId="113" xfId="945" applyNumberFormat="1" applyFont="1" applyFill="1" applyBorder="1" applyAlignment="1">
      <alignment horizontal="center" vertical="center"/>
    </xf>
    <xf numFmtId="166" fontId="7" fillId="67" borderId="112" xfId="945" applyNumberFormat="1" applyFont="1" applyFill="1" applyBorder="1" applyAlignment="1">
      <alignment horizontal="center" vertical="center"/>
    </xf>
    <xf numFmtId="166" fontId="132" fillId="68" borderId="121" xfId="945" applyNumberFormat="1" applyFont="1" applyFill="1" applyBorder="1" applyAlignment="1">
      <alignment horizontal="center" vertical="center"/>
    </xf>
    <xf numFmtId="166" fontId="142" fillId="68" borderId="0" xfId="945" applyNumberFormat="1" applyFont="1" applyFill="1" applyBorder="1" applyAlignment="1">
      <alignment horizontal="center" vertical="center"/>
    </xf>
    <xf numFmtId="166" fontId="142" fillId="68" borderId="113" xfId="945" applyNumberFormat="1" applyFont="1" applyFill="1" applyBorder="1" applyAlignment="1">
      <alignment horizontal="center" vertical="center"/>
    </xf>
    <xf numFmtId="166" fontId="132" fillId="68" borderId="121" xfId="945" applyNumberFormat="1" applyFont="1" applyFill="1" applyBorder="1" applyAlignment="1">
      <alignment horizontal="center" vertical="center" wrapText="1"/>
    </xf>
    <xf numFmtId="166" fontId="142" fillId="67" borderId="0" xfId="945" applyNumberFormat="1" applyFont="1" applyFill="1" applyBorder="1" applyAlignment="1">
      <alignment horizontal="center" vertical="center"/>
    </xf>
    <xf numFmtId="166" fontId="132" fillId="67" borderId="121" xfId="945" applyNumberFormat="1" applyFont="1" applyFill="1" applyBorder="1" applyAlignment="1">
      <alignment horizontal="center" vertical="center"/>
    </xf>
    <xf numFmtId="166" fontId="142" fillId="67" borderId="113" xfId="945" applyNumberFormat="1" applyFont="1" applyFill="1" applyBorder="1" applyAlignment="1">
      <alignment horizontal="center" vertical="center"/>
    </xf>
    <xf numFmtId="166" fontId="132" fillId="67" borderId="112" xfId="945" applyNumberFormat="1" applyFont="1" applyFill="1" applyBorder="1" applyAlignment="1">
      <alignment horizontal="center" vertical="center"/>
    </xf>
    <xf numFmtId="166" fontId="7" fillId="0" borderId="112" xfId="945" applyNumberFormat="1" applyFont="1" applyFill="1" applyBorder="1" applyAlignment="1">
      <alignment horizontal="center"/>
    </xf>
    <xf numFmtId="166" fontId="7" fillId="67" borderId="122" xfId="945" applyNumberFormat="1" applyFont="1" applyFill="1" applyBorder="1" applyAlignment="1">
      <alignment horizontal="center" vertical="center"/>
    </xf>
    <xf numFmtId="166" fontId="142" fillId="67" borderId="82" xfId="945" applyNumberFormat="1" applyFont="1" applyFill="1" applyBorder="1" applyAlignment="1">
      <alignment horizontal="center" vertical="center"/>
    </xf>
    <xf numFmtId="166" fontId="142" fillId="67" borderId="110" xfId="945" applyNumberFormat="1" applyFont="1" applyFill="1" applyBorder="1" applyAlignment="1">
      <alignment horizontal="center" vertical="center"/>
    </xf>
    <xf numFmtId="166" fontId="7" fillId="0" borderId="109" xfId="945" applyNumberFormat="1" applyFont="1" applyFill="1" applyBorder="1" applyAlignment="1">
      <alignment horizontal="center"/>
    </xf>
    <xf numFmtId="166" fontId="7" fillId="67" borderId="0" xfId="945" applyNumberFormat="1" applyFont="1" applyFill="1" applyBorder="1" applyAlignment="1">
      <alignment horizontal="center" vertical="center" wrapText="1"/>
    </xf>
    <xf numFmtId="166" fontId="142" fillId="59" borderId="116" xfId="945" applyNumberFormat="1" applyFont="1" applyFill="1" applyBorder="1" applyAlignment="1">
      <alignment horizontal="center"/>
    </xf>
    <xf numFmtId="0" fontId="7" fillId="0" borderId="87" xfId="945" applyFont="1" applyFill="1" applyBorder="1" applyAlignment="1">
      <alignment horizontal="left" vertical="center" wrapText="1" indent="2"/>
    </xf>
    <xf numFmtId="166" fontId="7" fillId="0" borderId="92" xfId="945" applyNumberFormat="1" applyFont="1" applyFill="1" applyBorder="1" applyAlignment="1">
      <alignment horizontal="center"/>
    </xf>
    <xf numFmtId="0" fontId="7" fillId="0" borderId="127" xfId="0" applyNumberFormat="1" applyFont="1" applyFill="1" applyBorder="1" applyAlignment="1" applyProtection="1"/>
    <xf numFmtId="0" fontId="7" fillId="0" borderId="59" xfId="0" applyFont="1" applyBorder="1" applyAlignment="1">
      <alignment wrapText="1"/>
    </xf>
    <xf numFmtId="0" fontId="7" fillId="0" borderId="0" xfId="0" applyFont="1" applyAlignment="1">
      <alignment wrapText="1"/>
    </xf>
    <xf numFmtId="0" fontId="131" fillId="58" borderId="58" xfId="0" applyFont="1" applyFill="1" applyBorder="1" applyAlignment="1">
      <alignment horizontal="center" vertical="center" wrapText="1"/>
    </xf>
    <xf numFmtId="0" fontId="141" fillId="58" borderId="59" xfId="0" applyFont="1" applyFill="1" applyBorder="1" applyAlignment="1">
      <alignment horizontal="center" vertical="center" wrapText="1"/>
    </xf>
    <xf numFmtId="0" fontId="141" fillId="58" borderId="60" xfId="0" applyFont="1" applyFill="1" applyBorder="1" applyAlignment="1">
      <alignment horizontal="center" vertical="center" wrapText="1"/>
    </xf>
    <xf numFmtId="0" fontId="132" fillId="58" borderId="61" xfId="0" applyFont="1" applyFill="1" applyBorder="1" applyAlignment="1">
      <alignment horizontal="center" vertical="center" wrapText="1"/>
    </xf>
    <xf numFmtId="0" fontId="132" fillId="58" borderId="4" xfId="0" applyFont="1" applyFill="1" applyBorder="1" applyAlignment="1">
      <alignment horizontal="center" vertical="center" wrapText="1"/>
    </xf>
    <xf numFmtId="0" fontId="132" fillId="58" borderId="50" xfId="0" applyFont="1" applyFill="1" applyBorder="1" applyAlignment="1">
      <alignment horizontal="center" vertical="center" wrapText="1"/>
    </xf>
    <xf numFmtId="0" fontId="132" fillId="58" borderId="61" xfId="0" applyFont="1" applyFill="1" applyBorder="1" applyAlignment="1">
      <alignment horizontal="center" wrapText="1"/>
    </xf>
    <xf numFmtId="0" fontId="132" fillId="58" borderId="4" xfId="0" applyFont="1" applyFill="1" applyBorder="1" applyAlignment="1">
      <alignment horizontal="center" wrapText="1"/>
    </xf>
    <xf numFmtId="0" fontId="132" fillId="58" borderId="50" xfId="0" applyFont="1" applyFill="1" applyBorder="1" applyAlignment="1">
      <alignment horizontal="center" wrapText="1"/>
    </xf>
    <xf numFmtId="0" fontId="132" fillId="58" borderId="53" xfId="0" applyFont="1" applyFill="1" applyBorder="1" applyAlignment="1">
      <alignment horizontal="center" wrapText="1"/>
    </xf>
    <xf numFmtId="0" fontId="132" fillId="58" borderId="62" xfId="0" applyFont="1" applyFill="1" applyBorder="1" applyAlignment="1">
      <alignment horizontal="center" wrapText="1"/>
    </xf>
    <xf numFmtId="0" fontId="132" fillId="58" borderId="53" xfId="0" applyFont="1" applyFill="1" applyBorder="1" applyAlignment="1">
      <alignment horizontal="center" vertical="center" wrapText="1"/>
    </xf>
    <xf numFmtId="0" fontId="132" fillId="58" borderId="62" xfId="0" applyFont="1" applyFill="1" applyBorder="1" applyAlignment="1">
      <alignment horizontal="center" vertical="center" wrapText="1"/>
    </xf>
    <xf numFmtId="0" fontId="131" fillId="0" borderId="58" xfId="0" applyFont="1" applyBorder="1" applyAlignment="1">
      <alignment horizontal="center" vertical="center" wrapText="1"/>
    </xf>
    <xf numFmtId="0" fontId="141" fillId="0" borderId="59" xfId="0" applyFont="1" applyBorder="1" applyAlignment="1">
      <alignment horizontal="center" vertical="center" wrapText="1"/>
    </xf>
    <xf numFmtId="0" fontId="141" fillId="0" borderId="60" xfId="0" applyFont="1" applyBorder="1" applyAlignment="1">
      <alignment horizontal="center" vertical="center" wrapText="1"/>
    </xf>
    <xf numFmtId="0" fontId="131" fillId="59" borderId="58" xfId="0" applyFont="1" applyFill="1" applyBorder="1" applyAlignment="1">
      <alignment horizontal="center" vertical="center" wrapText="1"/>
    </xf>
    <xf numFmtId="0" fontId="141" fillId="59" borderId="59" xfId="0" applyFont="1" applyFill="1" applyBorder="1" applyAlignment="1">
      <alignment horizontal="center" vertical="center" wrapText="1"/>
    </xf>
    <xf numFmtId="0" fontId="141" fillId="59" borderId="60" xfId="0" applyFont="1" applyFill="1" applyBorder="1" applyAlignment="1">
      <alignment horizontal="center" vertical="center" wrapText="1"/>
    </xf>
    <xf numFmtId="0" fontId="132" fillId="59" borderId="61" xfId="0" applyFont="1" applyFill="1" applyBorder="1" applyAlignment="1">
      <alignment horizontal="center" vertical="center" wrapText="1"/>
    </xf>
    <xf numFmtId="0" fontId="132" fillId="59" borderId="4" xfId="0" applyFont="1" applyFill="1" applyBorder="1" applyAlignment="1">
      <alignment horizontal="center" vertical="center" wrapText="1"/>
    </xf>
    <xf numFmtId="0" fontId="132" fillId="59" borderId="50" xfId="0" applyFont="1" applyFill="1" applyBorder="1" applyAlignment="1">
      <alignment horizontal="center" vertical="center" wrapText="1"/>
    </xf>
    <xf numFmtId="0" fontId="132" fillId="59" borderId="61" xfId="0" applyFont="1" applyFill="1" applyBorder="1" applyAlignment="1">
      <alignment horizontal="center" wrapText="1"/>
    </xf>
    <xf numFmtId="0" fontId="132" fillId="59" borderId="4" xfId="0" applyFont="1" applyFill="1" applyBorder="1" applyAlignment="1">
      <alignment horizontal="center" wrapText="1"/>
    </xf>
    <xf numFmtId="0" fontId="132" fillId="59" borderId="50" xfId="0" applyFont="1" applyFill="1" applyBorder="1" applyAlignment="1">
      <alignment horizontal="center" wrapText="1"/>
    </xf>
    <xf numFmtId="0" fontId="132" fillId="59" borderId="8" xfId="0" applyFont="1" applyFill="1" applyBorder="1" applyAlignment="1">
      <alignment horizontal="center" wrapText="1"/>
    </xf>
    <xf numFmtId="0" fontId="132" fillId="59" borderId="53" xfId="0" applyFont="1" applyFill="1" applyBorder="1" applyAlignment="1">
      <alignment horizontal="center" vertical="center" wrapText="1"/>
    </xf>
    <xf numFmtId="0" fontId="132" fillId="59" borderId="62" xfId="0" applyFont="1" applyFill="1" applyBorder="1" applyAlignment="1">
      <alignment horizontal="center" vertical="center" wrapText="1"/>
    </xf>
    <xf numFmtId="0" fontId="131" fillId="0" borderId="8" xfId="0" applyFont="1" applyBorder="1" applyAlignment="1">
      <alignment horizontal="center" vertical="center" wrapText="1"/>
    </xf>
    <xf numFmtId="0" fontId="14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3" fillId="59" borderId="8" xfId="0" applyFont="1" applyFill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0" borderId="50" xfId="0" applyNumberFormat="1" applyFont="1" applyBorder="1" applyAlignment="1">
      <alignment horizontal="center" vertical="center" wrapText="1"/>
    </xf>
    <xf numFmtId="0" fontId="131" fillId="0" borderId="53" xfId="0" applyFont="1" applyBorder="1" applyAlignment="1">
      <alignment horizontal="center" vertical="center" wrapText="1"/>
    </xf>
    <xf numFmtId="0" fontId="141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34" fillId="0" borderId="0" xfId="924" quotePrefix="1" applyFont="1" applyAlignment="1"/>
    <xf numFmtId="0" fontId="0" fillId="0" borderId="0" xfId="0" applyAlignment="1"/>
    <xf numFmtId="0" fontId="131" fillId="0" borderId="86" xfId="924" applyNumberFormat="1" applyFont="1" applyFill="1" applyBorder="1" applyAlignment="1" applyProtection="1">
      <alignment horizontal="center"/>
    </xf>
    <xf numFmtId="0" fontId="131" fillId="0" borderId="59" xfId="924" applyNumberFormat="1" applyFont="1" applyFill="1" applyBorder="1" applyAlignment="1" applyProtection="1">
      <alignment horizontal="center"/>
    </xf>
    <xf numFmtId="0" fontId="131" fillId="0" borderId="95" xfId="924" applyNumberFormat="1" applyFont="1" applyFill="1" applyBorder="1" applyAlignment="1" applyProtection="1">
      <alignment horizontal="center"/>
    </xf>
    <xf numFmtId="0" fontId="132" fillId="62" borderId="104" xfId="924" applyNumberFormat="1" applyFont="1" applyFill="1" applyBorder="1" applyAlignment="1" applyProtection="1">
      <alignment horizontal="center" vertical="center" wrapText="1"/>
    </xf>
    <xf numFmtId="0" fontId="132" fillId="62" borderId="43" xfId="924" applyNumberFormat="1" applyFont="1" applyFill="1" applyBorder="1" applyAlignment="1" applyProtection="1">
      <alignment horizontal="center" vertical="center" wrapText="1"/>
    </xf>
    <xf numFmtId="0" fontId="132" fillId="62" borderId="105" xfId="924" applyNumberFormat="1" applyFont="1" applyFill="1" applyBorder="1" applyAlignment="1" applyProtection="1">
      <alignment horizontal="center" vertical="center"/>
    </xf>
    <xf numFmtId="0" fontId="132" fillId="62" borderId="1" xfId="924" applyNumberFormat="1" applyFont="1" applyFill="1" applyBorder="1" applyAlignment="1" applyProtection="1">
      <alignment horizontal="center" vertical="center"/>
    </xf>
    <xf numFmtId="0" fontId="132" fillId="62" borderId="104" xfId="924" applyNumberFormat="1" applyFont="1" applyFill="1" applyBorder="1" applyAlignment="1" applyProtection="1">
      <alignment horizontal="center" vertical="center"/>
    </xf>
    <xf numFmtId="0" fontId="132" fillId="62" borderId="43" xfId="924" applyNumberFormat="1" applyFont="1" applyFill="1" applyBorder="1" applyAlignment="1" applyProtection="1">
      <alignment horizontal="center" vertical="center"/>
    </xf>
    <xf numFmtId="0" fontId="132" fillId="62" borderId="28" xfId="924" quotePrefix="1" applyNumberFormat="1" applyFont="1" applyFill="1" applyBorder="1" applyAlignment="1" applyProtection="1">
      <alignment horizontal="center" vertical="center"/>
    </xf>
    <xf numFmtId="0" fontId="132" fillId="62" borderId="106" xfId="924" quotePrefix="1" applyNumberFormat="1" applyFont="1" applyFill="1" applyBorder="1" applyAlignment="1" applyProtection="1">
      <alignment horizontal="center" vertical="center"/>
    </xf>
    <xf numFmtId="0" fontId="132" fillId="62" borderId="28" xfId="924" applyNumberFormat="1" applyFont="1" applyFill="1" applyBorder="1" applyAlignment="1" applyProtection="1">
      <alignment horizontal="center" vertical="center"/>
    </xf>
    <xf numFmtId="0" fontId="132" fillId="62" borderId="107" xfId="924" applyNumberFormat="1" applyFont="1" applyFill="1" applyBorder="1" applyAlignment="1" applyProtection="1">
      <alignment horizontal="center" vertical="center"/>
    </xf>
    <xf numFmtId="0" fontId="132" fillId="62" borderId="107" xfId="924" quotePrefix="1" applyNumberFormat="1" applyFont="1" applyFill="1" applyBorder="1" applyAlignment="1" applyProtection="1">
      <alignment horizontal="center" vertical="center"/>
    </xf>
    <xf numFmtId="0" fontId="7" fillId="0" borderId="0" xfId="924" applyNumberFormat="1" applyFont="1" applyFill="1" applyBorder="1" applyAlignment="1" applyProtection="1"/>
    <xf numFmtId="0" fontId="133" fillId="0" borderId="0" xfId="924" applyNumberFormat="1" applyFont="1" applyFill="1" applyBorder="1" applyAlignment="1" applyProtection="1">
      <alignment horizontal="left"/>
    </xf>
    <xf numFmtId="0" fontId="133" fillId="0" borderId="0" xfId="924" applyNumberFormat="1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134" fillId="0" borderId="0" xfId="924" applyNumberFormat="1" applyFont="1" applyFill="1" applyBorder="1" applyAlignment="1" applyProtection="1">
      <alignment horizontal="left" wrapText="1"/>
    </xf>
    <xf numFmtId="0" fontId="174" fillId="0" borderId="86" xfId="925" applyFont="1" applyBorder="1" applyAlignment="1">
      <alignment horizontal="center"/>
    </xf>
    <xf numFmtId="0" fontId="174" fillId="0" borderId="59" xfId="925" applyFont="1" applyBorder="1" applyAlignment="1">
      <alignment horizontal="center"/>
    </xf>
    <xf numFmtId="0" fontId="174" fillId="0" borderId="95" xfId="925" applyFont="1" applyBorder="1" applyAlignment="1">
      <alignment horizontal="center"/>
    </xf>
    <xf numFmtId="0" fontId="174" fillId="0" borderId="85" xfId="945" applyFont="1" applyBorder="1" applyAlignment="1">
      <alignment horizontal="center"/>
    </xf>
    <xf numFmtId="0" fontId="174" fillId="0" borderId="30" xfId="945" applyFont="1" applyBorder="1" applyAlignment="1">
      <alignment horizontal="center"/>
    </xf>
    <xf numFmtId="0" fontId="174" fillId="0" borderId="90" xfId="945" applyFont="1" applyBorder="1" applyAlignment="1">
      <alignment horizontal="center"/>
    </xf>
    <xf numFmtId="0" fontId="132" fillId="59" borderId="86" xfId="925" applyFont="1" applyFill="1" applyBorder="1" applyAlignment="1">
      <alignment horizontal="center" vertical="center"/>
    </xf>
    <xf numFmtId="0" fontId="132" fillId="59" borderId="74" xfId="925" applyFont="1" applyFill="1" applyBorder="1" applyAlignment="1">
      <alignment horizontal="center" vertical="center"/>
    </xf>
    <xf numFmtId="0" fontId="132" fillId="59" borderId="87" xfId="925" applyFont="1" applyFill="1" applyBorder="1" applyAlignment="1">
      <alignment horizontal="center" vertical="center"/>
    </xf>
    <xf numFmtId="0" fontId="142" fillId="59" borderId="116" xfId="945" applyFont="1" applyFill="1" applyBorder="1" applyAlignment="1">
      <alignment horizontal="center" vertical="center" wrapText="1"/>
    </xf>
    <xf numFmtId="0" fontId="142" fillId="59" borderId="125" xfId="945" applyFont="1" applyFill="1" applyBorder="1" applyAlignment="1">
      <alignment horizontal="center" vertical="center" wrapText="1"/>
    </xf>
    <xf numFmtId="0" fontId="142" fillId="59" borderId="117" xfId="945" applyFont="1" applyFill="1" applyBorder="1" applyAlignment="1">
      <alignment horizontal="center" vertical="center" wrapText="1"/>
    </xf>
    <xf numFmtId="0" fontId="142" fillId="59" borderId="120" xfId="945" applyFont="1" applyFill="1" applyBorder="1" applyAlignment="1">
      <alignment horizontal="center" vertical="center" wrapText="1"/>
    </xf>
    <xf numFmtId="0" fontId="142" fillId="59" borderId="59" xfId="945" applyFont="1" applyFill="1" applyBorder="1" applyAlignment="1">
      <alignment horizontal="center" vertical="center" wrapText="1"/>
    </xf>
    <xf numFmtId="0" fontId="142" fillId="59" borderId="95" xfId="945" applyFont="1" applyFill="1" applyBorder="1" applyAlignment="1">
      <alignment horizontal="center" vertical="center" wrapText="1"/>
    </xf>
    <xf numFmtId="0" fontId="132" fillId="59" borderId="120" xfId="945" applyFont="1" applyFill="1" applyBorder="1" applyAlignment="1">
      <alignment horizontal="center" vertical="center" wrapText="1"/>
    </xf>
    <xf numFmtId="0" fontId="132" fillId="59" borderId="119" xfId="945" applyFont="1" applyFill="1" applyBorder="1" applyAlignment="1">
      <alignment horizontal="center" vertical="center" wrapText="1"/>
    </xf>
    <xf numFmtId="0" fontId="132" fillId="59" borderId="115" xfId="945" applyFont="1" applyFill="1" applyBorder="1" applyAlignment="1">
      <alignment horizontal="center" vertical="center" wrapText="1"/>
    </xf>
    <xf numFmtId="0" fontId="132" fillId="59" borderId="126" xfId="945" applyFont="1" applyFill="1" applyBorder="1" applyAlignment="1">
      <alignment horizontal="center" vertical="center" wrapText="1"/>
    </xf>
    <xf numFmtId="0" fontId="132" fillId="59" borderId="120" xfId="925" applyFont="1" applyFill="1" applyBorder="1" applyAlignment="1">
      <alignment horizontal="center" vertical="center" wrapText="1"/>
    </xf>
    <xf numFmtId="0" fontId="132" fillId="59" borderId="112" xfId="925" applyFont="1" applyFill="1" applyBorder="1" applyAlignment="1">
      <alignment horizontal="center" vertical="center" wrapText="1"/>
    </xf>
    <xf numFmtId="0" fontId="132" fillId="59" borderId="115" xfId="925" applyFont="1" applyFill="1" applyBorder="1" applyAlignment="1">
      <alignment horizontal="center" vertical="center" wrapText="1"/>
    </xf>
    <xf numFmtId="0" fontId="132" fillId="59" borderId="113" xfId="925" applyFont="1" applyFill="1" applyBorder="1" applyAlignment="1">
      <alignment horizontal="center" vertical="center" wrapText="1"/>
    </xf>
    <xf numFmtId="0" fontId="142" fillId="59" borderId="120" xfId="925" applyFont="1" applyFill="1" applyBorder="1" applyAlignment="1">
      <alignment horizontal="center" vertical="center" wrapText="1"/>
    </xf>
    <xf numFmtId="0" fontId="142" fillId="59" borderId="59" xfId="925" applyFont="1" applyFill="1" applyBorder="1" applyAlignment="1">
      <alignment horizontal="center" vertical="center" wrapText="1"/>
    </xf>
    <xf numFmtId="0" fontId="142" fillId="59" borderId="95" xfId="925" applyFont="1" applyFill="1" applyBorder="1" applyAlignment="1">
      <alignment horizontal="center" vertical="center" wrapText="1"/>
    </xf>
    <xf numFmtId="0" fontId="132" fillId="67" borderId="0" xfId="925" applyFont="1" applyFill="1" applyBorder="1" applyAlignment="1">
      <alignment horizontal="center" vertical="center" wrapText="1"/>
    </xf>
    <xf numFmtId="0" fontId="142" fillId="59" borderId="116" xfId="925" applyFont="1" applyFill="1" applyBorder="1" applyAlignment="1">
      <alignment horizontal="center" vertical="center" wrapText="1"/>
    </xf>
    <xf numFmtId="0" fontId="142" fillId="59" borderId="117" xfId="925" applyFont="1" applyFill="1" applyBorder="1" applyAlignment="1">
      <alignment horizontal="center" vertical="center" wrapText="1"/>
    </xf>
    <xf numFmtId="166" fontId="142" fillId="59" borderId="116" xfId="925" applyNumberFormat="1" applyFont="1" applyFill="1" applyBorder="1" applyAlignment="1">
      <alignment horizontal="center"/>
    </xf>
    <xf numFmtId="166" fontId="142" fillId="59" borderId="124" xfId="925" applyNumberFormat="1" applyFont="1" applyFill="1" applyBorder="1" applyAlignment="1">
      <alignment horizontal="center"/>
    </xf>
    <xf numFmtId="209" fontId="131" fillId="0" borderId="58" xfId="922" applyNumberFormat="1" applyFont="1" applyFill="1" applyBorder="1" applyAlignment="1" applyProtection="1">
      <alignment horizontal="center"/>
    </xf>
    <xf numFmtId="209" fontId="131" fillId="0" borderId="59" xfId="922" applyNumberFormat="1" applyFont="1" applyFill="1" applyBorder="1" applyAlignment="1" applyProtection="1">
      <alignment horizontal="center"/>
    </xf>
    <xf numFmtId="209" fontId="131" fillId="0" borderId="60" xfId="922" applyNumberFormat="1" applyFont="1" applyFill="1" applyBorder="1" applyAlignment="1" applyProtection="1">
      <alignment horizontal="center"/>
    </xf>
    <xf numFmtId="14" fontId="132" fillId="62" borderId="85" xfId="0" applyNumberFormat="1" applyFont="1" applyFill="1" applyBorder="1" applyAlignment="1" applyProtection="1">
      <alignment horizontal="center" vertical="center" wrapText="1"/>
    </xf>
    <xf numFmtId="14" fontId="132" fillId="62" borderId="90" xfId="0" applyNumberFormat="1" applyFont="1" applyFill="1" applyBorder="1" applyAlignment="1" applyProtection="1">
      <alignment horizontal="center" vertical="center" wrapText="1"/>
    </xf>
    <xf numFmtId="0" fontId="131" fillId="0" borderId="82" xfId="0" applyNumberFormat="1" applyFont="1" applyFill="1" applyBorder="1" applyAlignment="1" applyProtection="1">
      <alignment horizontal="center"/>
    </xf>
    <xf numFmtId="0" fontId="0" fillId="0" borderId="82" xfId="0" applyBorder="1" applyAlignment="1"/>
    <xf numFmtId="0" fontId="132" fillId="62" borderId="83" xfId="0" applyNumberFormat="1" applyFont="1" applyFill="1" applyBorder="1" applyAlignment="1" applyProtection="1">
      <alignment horizontal="center" vertical="center"/>
    </xf>
    <xf numFmtId="0" fontId="132" fillId="62" borderId="84" xfId="0" applyNumberFormat="1" applyFont="1" applyFill="1" applyBorder="1" applyAlignment="1" applyProtection="1">
      <alignment horizontal="center" vertical="center"/>
    </xf>
    <xf numFmtId="14" fontId="132" fillId="62" borderId="86" xfId="0" applyNumberFormat="1" applyFont="1" applyFill="1" applyBorder="1" applyAlignment="1" applyProtection="1">
      <alignment horizontal="center" vertical="center"/>
    </xf>
    <xf numFmtId="14" fontId="132" fillId="62" borderId="87" xfId="0" applyNumberFormat="1" applyFont="1" applyFill="1" applyBorder="1" applyAlignment="1" applyProtection="1">
      <alignment horizontal="center" vertical="center"/>
    </xf>
    <xf numFmtId="14" fontId="132" fillId="62" borderId="94" xfId="0" applyNumberFormat="1" applyFont="1" applyFill="1" applyBorder="1" applyAlignment="1" applyProtection="1">
      <alignment horizontal="center" vertical="center"/>
    </xf>
    <xf numFmtId="14" fontId="132" fillId="62" borderId="101" xfId="0" applyNumberFormat="1" applyFont="1" applyFill="1" applyBorder="1" applyAlignment="1" applyProtection="1">
      <alignment horizontal="center" vertical="center"/>
    </xf>
    <xf numFmtId="14" fontId="132" fillId="62" borderId="88" xfId="0" applyNumberFormat="1" applyFont="1" applyFill="1" applyBorder="1" applyAlignment="1" applyProtection="1">
      <alignment horizontal="center" vertical="center"/>
    </xf>
    <xf numFmtId="14" fontId="132" fillId="62" borderId="89" xfId="0" applyNumberFormat="1" applyFont="1" applyFill="1" applyBorder="1" applyAlignment="1" applyProtection="1">
      <alignment horizontal="center" vertical="center"/>
    </xf>
    <xf numFmtId="14" fontId="132" fillId="62" borderId="95" xfId="0" applyNumberFormat="1" applyFont="1" applyFill="1" applyBorder="1" applyAlignment="1" applyProtection="1">
      <alignment horizontal="center" vertical="center"/>
    </xf>
    <xf numFmtId="14" fontId="132" fillId="62" borderId="92" xfId="0" applyNumberFormat="1" applyFont="1" applyFill="1" applyBorder="1" applyAlignment="1" applyProtection="1">
      <alignment horizontal="center" vertical="center"/>
    </xf>
  </cellXfs>
  <cellStyles count="94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7"/>
    <cellStyle name="Звичайний 11" xfId="928"/>
    <cellStyle name="Звичайний 12" xfId="929"/>
    <cellStyle name="Звичайний 13" xfId="930"/>
    <cellStyle name="Звичайний 14" xfId="931"/>
    <cellStyle name="Звичайний 15" xfId="932"/>
    <cellStyle name="Звичайний 16" xfId="933"/>
    <cellStyle name="Звичайний 17" xfId="934"/>
    <cellStyle name="Звичайний 18" xfId="935"/>
    <cellStyle name="Звичайний 19" xfId="936"/>
    <cellStyle name="Звичайний 2" xfId="718"/>
    <cellStyle name="Звичайний 2 2" xfId="946"/>
    <cellStyle name="Звичайний 20" xfId="937"/>
    <cellStyle name="Звичайний 4" xfId="938"/>
    <cellStyle name="Звичайний 5" xfId="939"/>
    <cellStyle name="Звичайний 6" xfId="940"/>
    <cellStyle name="Звичайний 7" xfId="941"/>
    <cellStyle name="Звичайний 8" xfId="942"/>
    <cellStyle name="Звичайний 9" xfId="943"/>
    <cellStyle name="Звичайний_doc_6_zatv" xfId="944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7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8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21"/>
    <cellStyle name="Обычный 63" xfId="922"/>
    <cellStyle name="Обычный 63 2" xfId="924"/>
    <cellStyle name="Обычный 64" xfId="923"/>
    <cellStyle name="Обычный 65" xfId="925"/>
    <cellStyle name="Обычный 66" xfId="945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20"/>
    <cellStyle name="Обычный_Метали" xfId="919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6"/>
    <cellStyle name="Шапка" xfId="844"/>
  </cellStyles>
  <dxfs count="0"/>
  <tableStyles count="0" defaultTableStyle="TableStyleMedium2" defaultPivotStyle="PivotStyleLight16"/>
  <colors>
    <mruColors>
      <color rgb="FF8CBA97"/>
      <color rgb="FF31AC10"/>
      <color rgb="FF7CBE87"/>
      <color rgb="FF6FBF7C"/>
      <color rgb="FF48C860"/>
      <color rgb="FF08B425"/>
      <color rgb="FF14A826"/>
      <color rgb="FF1BA11E"/>
      <color rgb="FF38C412"/>
      <color rgb="FF02AA6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8" Type="http://schemas.openxmlformats.org/officeDocument/2006/relationships/externalLink" Target="externalLinks/externalLink1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zoomScale="85" zoomScaleNormal="85" workbookViewId="0">
      <selection activeCell="H8" sqref="H8"/>
    </sheetView>
  </sheetViews>
  <sheetFormatPr defaultRowHeight="13.2"/>
  <cols>
    <col min="1" max="1" width="58.44140625" customWidth="1"/>
    <col min="3" max="3" width="11.6640625" customWidth="1"/>
    <col min="4" max="4" width="13.6640625" customWidth="1"/>
    <col min="5" max="5" width="11.6640625" customWidth="1"/>
    <col min="6" max="6" width="13.88671875" customWidth="1"/>
    <col min="9" max="9" width="11.88671875" customWidth="1"/>
  </cols>
  <sheetData>
    <row r="1" spans="1:6" ht="18.75" customHeight="1">
      <c r="A1" s="488" t="s">
        <v>41</v>
      </c>
      <c r="B1" s="489"/>
      <c r="C1" s="489"/>
      <c r="D1" s="489"/>
      <c r="E1" s="489"/>
      <c r="F1" s="490"/>
    </row>
    <row r="2" spans="1:6" ht="15.75" customHeight="1">
      <c r="A2" s="491" t="s">
        <v>42</v>
      </c>
      <c r="B2" s="492"/>
      <c r="C2" s="492"/>
      <c r="D2" s="492"/>
      <c r="E2" s="492"/>
      <c r="F2" s="493"/>
    </row>
    <row r="3" spans="1:6" ht="12.75" customHeight="1">
      <c r="A3" s="494"/>
      <c r="B3" s="497" t="s">
        <v>43</v>
      </c>
      <c r="C3" s="500" t="s">
        <v>260</v>
      </c>
      <c r="D3" s="500"/>
      <c r="E3" s="501" t="s">
        <v>44</v>
      </c>
      <c r="F3" s="502"/>
    </row>
    <row r="4" spans="1:6" ht="12.75" customHeight="1">
      <c r="A4" s="495"/>
      <c r="B4" s="498"/>
      <c r="C4" s="497" t="s">
        <v>45</v>
      </c>
      <c r="D4" s="497" t="s">
        <v>46</v>
      </c>
      <c r="E4" s="497" t="s">
        <v>45</v>
      </c>
      <c r="F4" s="497" t="s">
        <v>46</v>
      </c>
    </row>
    <row r="5" spans="1:6" ht="12.75" customHeight="1">
      <c r="A5" s="496" t="s">
        <v>47</v>
      </c>
      <c r="B5" s="499">
        <v>100</v>
      </c>
      <c r="C5" s="499">
        <v>3.137</v>
      </c>
      <c r="D5" s="499">
        <v>3.137</v>
      </c>
      <c r="E5" s="499">
        <v>28.48356419872249</v>
      </c>
      <c r="F5" s="499">
        <v>28.48356419872249</v>
      </c>
    </row>
    <row r="6" spans="1:6">
      <c r="A6" s="6" t="s">
        <v>48</v>
      </c>
      <c r="B6" s="7">
        <v>100</v>
      </c>
      <c r="C6" s="7">
        <v>10.835000000000001</v>
      </c>
      <c r="D6" s="7">
        <v>10.835000000000001</v>
      </c>
      <c r="E6" s="7">
        <v>45.803124458912151</v>
      </c>
      <c r="F6" s="7">
        <v>45.803124458912151</v>
      </c>
    </row>
    <row r="7" spans="1:6">
      <c r="A7" s="8" t="s">
        <v>49</v>
      </c>
      <c r="B7" s="9">
        <v>47.736475957498548</v>
      </c>
      <c r="C7" s="9">
        <v>10.8</v>
      </c>
      <c r="D7" s="9">
        <v>5.1555394034098434</v>
      </c>
      <c r="E7" s="9">
        <v>44.55</v>
      </c>
      <c r="F7" s="9">
        <v>21.137615676706204</v>
      </c>
    </row>
    <row r="8" spans="1:6">
      <c r="A8" s="8" t="s">
        <v>50</v>
      </c>
      <c r="B8" s="9">
        <v>52.263524042501452</v>
      </c>
      <c r="C8" s="9">
        <v>10.866968312300443</v>
      </c>
      <c r="D8" s="9">
        <v>5.6794605965901566</v>
      </c>
      <c r="E8" s="9">
        <v>47.612146654514419</v>
      </c>
      <c r="F8" s="9">
        <v>24.662908694350616</v>
      </c>
    </row>
    <row r="9" spans="1:6">
      <c r="A9" s="10" t="s">
        <v>51</v>
      </c>
      <c r="B9" s="11">
        <v>28.174532182191811</v>
      </c>
      <c r="C9" s="12">
        <v>15.798565661215305</v>
      </c>
      <c r="D9" s="12">
        <v>4.4511719665438108</v>
      </c>
      <c r="E9" s="12">
        <v>49.413652095312813</v>
      </c>
      <c r="F9" s="12">
        <v>13.90057394924083</v>
      </c>
    </row>
    <row r="10" spans="1:6">
      <c r="A10" s="10" t="s">
        <v>52</v>
      </c>
      <c r="B10" s="11">
        <v>22.021175944051631</v>
      </c>
      <c r="C10" s="12">
        <v>4.7044796902146864</v>
      </c>
      <c r="D10" s="12">
        <v>1.0359817498343511</v>
      </c>
      <c r="E10" s="12">
        <v>41.491505837119064</v>
      </c>
      <c r="F10" s="12">
        <v>9.1170799188633413</v>
      </c>
    </row>
    <row r="11" spans="1:6">
      <c r="A11" s="10" t="s">
        <v>53</v>
      </c>
      <c r="B11" s="11">
        <v>2.0678159162580081</v>
      </c>
      <c r="C11" s="12">
        <v>9.3000000000000007</v>
      </c>
      <c r="D11" s="12">
        <v>0.19230688021199477</v>
      </c>
      <c r="E11" s="12">
        <v>80.75</v>
      </c>
      <c r="F11" s="12">
        <v>1.6452312661095652</v>
      </c>
    </row>
    <row r="12" spans="1:6" ht="15.75" customHeight="1">
      <c r="A12" s="475" t="s">
        <v>54</v>
      </c>
      <c r="B12" s="476"/>
      <c r="C12" s="476"/>
      <c r="D12" s="476"/>
      <c r="E12" s="476"/>
      <c r="F12" s="477"/>
    </row>
    <row r="13" spans="1:6">
      <c r="A13" s="8" t="s">
        <v>55</v>
      </c>
      <c r="B13" s="9">
        <v>50.690187539935515</v>
      </c>
      <c r="C13" s="9">
        <v>15.6</v>
      </c>
      <c r="D13" s="9">
        <v>7.9</v>
      </c>
      <c r="E13" s="9">
        <v>53.4</v>
      </c>
      <c r="F13" s="9">
        <v>27.1</v>
      </c>
    </row>
    <row r="14" spans="1:6">
      <c r="A14" s="10" t="s">
        <v>56</v>
      </c>
      <c r="B14" s="11">
        <v>7.7217850143362572</v>
      </c>
      <c r="C14" s="12">
        <v>21.7</v>
      </c>
      <c r="D14" s="12">
        <v>1.7</v>
      </c>
      <c r="E14" s="12">
        <v>78</v>
      </c>
      <c r="F14" s="12">
        <v>6</v>
      </c>
    </row>
    <row r="15" spans="1:6">
      <c r="A15" s="13" t="s">
        <v>57</v>
      </c>
      <c r="B15" s="11">
        <v>2.9107417144514054</v>
      </c>
      <c r="C15" s="12">
        <v>22.7</v>
      </c>
      <c r="D15" s="12">
        <v>0.7</v>
      </c>
      <c r="E15" s="12">
        <v>68.7</v>
      </c>
      <c r="F15" s="12">
        <v>2</v>
      </c>
    </row>
    <row r="16" spans="1:6">
      <c r="A16" s="13" t="s">
        <v>58</v>
      </c>
      <c r="B16" s="11">
        <v>0.54444210987254082</v>
      </c>
      <c r="C16" s="12">
        <v>52.6</v>
      </c>
      <c r="D16" s="12">
        <v>0.3</v>
      </c>
      <c r="E16" s="12">
        <v>134.30000000000001</v>
      </c>
      <c r="F16" s="12">
        <v>0.7</v>
      </c>
    </row>
    <row r="17" spans="1:6">
      <c r="A17" s="10" t="s">
        <v>59</v>
      </c>
      <c r="B17" s="11">
        <v>12.118563118274489</v>
      </c>
      <c r="C17" s="12">
        <v>6.2</v>
      </c>
      <c r="D17" s="12">
        <v>0.7</v>
      </c>
      <c r="E17" s="12">
        <v>38.1</v>
      </c>
      <c r="F17" s="12">
        <v>4.5999999999999996</v>
      </c>
    </row>
    <row r="18" spans="1:6">
      <c r="A18" s="10" t="s">
        <v>60</v>
      </c>
      <c r="B18" s="11">
        <v>3.6456521606151227</v>
      </c>
      <c r="C18" s="12">
        <v>20.7</v>
      </c>
      <c r="D18" s="12">
        <v>0.8</v>
      </c>
      <c r="E18" s="12">
        <v>86.8</v>
      </c>
      <c r="F18" s="12">
        <v>3.2</v>
      </c>
    </row>
    <row r="19" spans="1:6">
      <c r="A19" s="10" t="s">
        <v>61</v>
      </c>
      <c r="B19" s="11">
        <v>1.9398369315373205</v>
      </c>
      <c r="C19" s="12">
        <v>5.5</v>
      </c>
      <c r="D19" s="12">
        <v>0.1</v>
      </c>
      <c r="E19" s="12">
        <v>20.2</v>
      </c>
      <c r="F19" s="12">
        <v>0.4</v>
      </c>
    </row>
    <row r="20" spans="1:6">
      <c r="A20" s="10" t="s">
        <v>62</v>
      </c>
      <c r="B20" s="11">
        <v>1.1546413906061095</v>
      </c>
      <c r="C20" s="12">
        <v>1.2</v>
      </c>
      <c r="D20" s="12">
        <v>0</v>
      </c>
      <c r="E20" s="12">
        <v>50.6</v>
      </c>
      <c r="F20" s="12">
        <v>0.6</v>
      </c>
    </row>
    <row r="21" spans="1:6">
      <c r="A21" s="10" t="s">
        <v>63</v>
      </c>
      <c r="B21" s="11">
        <v>4.7793129623194748</v>
      </c>
      <c r="C21" s="12">
        <v>16.2</v>
      </c>
      <c r="D21" s="12">
        <v>0.8</v>
      </c>
      <c r="E21" s="12">
        <v>50.6</v>
      </c>
      <c r="F21" s="12">
        <v>2.4</v>
      </c>
    </row>
    <row r="22" spans="1:6">
      <c r="A22" s="10" t="s">
        <v>64</v>
      </c>
      <c r="B22" s="11">
        <v>1.1106074474386878</v>
      </c>
      <c r="C22" s="12">
        <v>4.5</v>
      </c>
      <c r="D22" s="12">
        <v>0.1</v>
      </c>
      <c r="E22" s="12">
        <v>39.799999999999997</v>
      </c>
      <c r="F22" s="12">
        <v>0.4</v>
      </c>
    </row>
    <row r="23" spans="1:6">
      <c r="A23" s="10" t="s">
        <v>65</v>
      </c>
      <c r="B23" s="11">
        <v>3.513055933939631</v>
      </c>
      <c r="C23" s="12">
        <v>31.9</v>
      </c>
      <c r="D23" s="12">
        <v>1.1000000000000001</v>
      </c>
      <c r="E23" s="12">
        <v>120.2</v>
      </c>
      <c r="F23" s="12">
        <v>4.2</v>
      </c>
    </row>
    <row r="24" spans="1:6">
      <c r="A24" s="10" t="s">
        <v>66</v>
      </c>
      <c r="B24" s="11">
        <v>4.0973024921748902</v>
      </c>
      <c r="C24" s="12">
        <v>17.100000000000001</v>
      </c>
      <c r="D24" s="12">
        <v>0.7</v>
      </c>
      <c r="E24" s="12">
        <v>19.600000000000001</v>
      </c>
      <c r="F24" s="12">
        <v>0.8</v>
      </c>
    </row>
    <row r="25" spans="1:6">
      <c r="A25" s="10" t="s">
        <v>67</v>
      </c>
      <c r="B25" s="11">
        <v>1.0982344802079103</v>
      </c>
      <c r="C25" s="12">
        <v>10.199999999999999</v>
      </c>
      <c r="D25" s="12">
        <v>0.1</v>
      </c>
      <c r="E25" s="12">
        <v>-34.200000000000003</v>
      </c>
      <c r="F25" s="12">
        <v>-0.4</v>
      </c>
    </row>
    <row r="26" spans="1:6">
      <c r="A26" s="10" t="s">
        <v>68</v>
      </c>
      <c r="B26" s="11">
        <v>1.1185665639568125</v>
      </c>
      <c r="C26" s="12">
        <v>39.200000000000003</v>
      </c>
      <c r="D26" s="12">
        <v>0.4</v>
      </c>
      <c r="E26" s="12">
        <v>64.400000000000006</v>
      </c>
      <c r="F26" s="12">
        <v>0.7</v>
      </c>
    </row>
    <row r="27" spans="1:6">
      <c r="A27" s="8" t="s">
        <v>69</v>
      </c>
      <c r="B27" s="9">
        <v>6.860353040764239</v>
      </c>
      <c r="C27" s="9">
        <v>3.3</v>
      </c>
      <c r="D27" s="9">
        <v>0.2</v>
      </c>
      <c r="E27" s="9">
        <v>36.9</v>
      </c>
      <c r="F27" s="9">
        <v>2.5</v>
      </c>
    </row>
    <row r="28" spans="1:6">
      <c r="A28" s="8" t="s">
        <v>70</v>
      </c>
      <c r="B28" s="9">
        <v>7.0219097526648486</v>
      </c>
      <c r="C28" s="9">
        <v>13.5</v>
      </c>
      <c r="D28" s="9">
        <v>0.9</v>
      </c>
      <c r="E28" s="9">
        <v>31.2</v>
      </c>
      <c r="F28" s="9">
        <v>2.2000000000000002</v>
      </c>
    </row>
    <row r="29" spans="1:6">
      <c r="A29" s="8" t="s">
        <v>71</v>
      </c>
      <c r="B29" s="9">
        <v>11.072536040830391</v>
      </c>
      <c r="C29" s="9">
        <v>1.1000000000000001</v>
      </c>
      <c r="D29" s="9">
        <v>0.1</v>
      </c>
      <c r="E29" s="9">
        <v>37.700000000000003</v>
      </c>
      <c r="F29" s="9">
        <v>4.2</v>
      </c>
    </row>
    <row r="30" spans="1:6">
      <c r="A30" s="14" t="s">
        <v>72</v>
      </c>
      <c r="B30" s="11">
        <v>1.3589497186515689</v>
      </c>
      <c r="C30" s="12">
        <v>0.1</v>
      </c>
      <c r="D30" s="12">
        <v>0</v>
      </c>
      <c r="E30" s="12">
        <v>2.6</v>
      </c>
      <c r="F30" s="12">
        <v>0</v>
      </c>
    </row>
    <row r="31" spans="1:6">
      <c r="A31" s="14" t="s">
        <v>73</v>
      </c>
      <c r="B31" s="11">
        <v>0.35847106685489943</v>
      </c>
      <c r="C31" s="12">
        <v>0</v>
      </c>
      <c r="D31" s="12">
        <v>0</v>
      </c>
      <c r="E31" s="12">
        <v>47.6</v>
      </c>
      <c r="F31" s="12">
        <v>0.2</v>
      </c>
    </row>
    <row r="32" spans="1:6">
      <c r="A32" s="14" t="s">
        <v>74</v>
      </c>
      <c r="B32" s="11">
        <v>2.0487925769249387</v>
      </c>
      <c r="C32" s="12">
        <v>0</v>
      </c>
      <c r="D32" s="12">
        <v>0</v>
      </c>
      <c r="E32" s="12">
        <v>62.8</v>
      </c>
      <c r="F32" s="12">
        <v>1.3</v>
      </c>
    </row>
    <row r="33" spans="1:6">
      <c r="A33" s="14" t="s">
        <v>75</v>
      </c>
      <c r="B33" s="11">
        <v>1.7811200542097445</v>
      </c>
      <c r="C33" s="12">
        <v>-0.2</v>
      </c>
      <c r="D33" s="12">
        <v>0</v>
      </c>
      <c r="E33" s="12">
        <v>44.6</v>
      </c>
      <c r="F33" s="12">
        <v>0.8</v>
      </c>
    </row>
    <row r="34" spans="1:6">
      <c r="A34" s="8" t="s">
        <v>76</v>
      </c>
      <c r="B34" s="9">
        <v>4.9338094713724425</v>
      </c>
      <c r="C34" s="9">
        <v>7.4</v>
      </c>
      <c r="D34" s="9">
        <v>0.4</v>
      </c>
      <c r="E34" s="9">
        <v>65.5</v>
      </c>
      <c r="F34" s="9">
        <v>3.2</v>
      </c>
    </row>
    <row r="35" spans="1:6">
      <c r="A35" s="14" t="s">
        <v>77</v>
      </c>
      <c r="B35" s="11">
        <v>2.0678159162580081</v>
      </c>
      <c r="C35" s="12">
        <v>9.3000000000000007</v>
      </c>
      <c r="D35" s="12">
        <v>0.2</v>
      </c>
      <c r="E35" s="12">
        <v>81</v>
      </c>
      <c r="F35" s="12">
        <v>1.7</v>
      </c>
    </row>
    <row r="36" spans="1:6">
      <c r="A36" s="14" t="s">
        <v>78</v>
      </c>
      <c r="B36" s="11">
        <v>0.2320318581404863</v>
      </c>
      <c r="C36" s="12">
        <v>4.9000000000000004</v>
      </c>
      <c r="D36" s="12">
        <v>0</v>
      </c>
      <c r="E36" s="12">
        <v>23.2</v>
      </c>
      <c r="F36" s="12">
        <v>0.1</v>
      </c>
    </row>
    <row r="37" spans="1:6">
      <c r="A37" s="14" t="s">
        <v>79</v>
      </c>
      <c r="B37" s="11">
        <v>1.5948770405952286</v>
      </c>
      <c r="C37" s="12">
        <v>10.5</v>
      </c>
      <c r="D37" s="12">
        <v>0.2</v>
      </c>
      <c r="E37" s="12">
        <v>42.8</v>
      </c>
      <c r="F37" s="12">
        <v>0.7</v>
      </c>
    </row>
    <row r="38" spans="1:6">
      <c r="A38" s="8" t="s">
        <v>80</v>
      </c>
      <c r="B38" s="9">
        <v>3.3775201822990715</v>
      </c>
      <c r="C38" s="9">
        <v>1.7</v>
      </c>
      <c r="D38" s="9">
        <v>0.1</v>
      </c>
      <c r="E38" s="9">
        <v>5.6</v>
      </c>
      <c r="F38" s="9">
        <v>0.2</v>
      </c>
    </row>
    <row r="39" spans="1:6">
      <c r="A39" s="8" t="s">
        <v>81</v>
      </c>
      <c r="B39" s="9">
        <v>1.4312516546237721</v>
      </c>
      <c r="C39" s="9">
        <v>2</v>
      </c>
      <c r="D39" s="9">
        <v>0</v>
      </c>
      <c r="E39" s="9">
        <v>13.4</v>
      </c>
      <c r="F39" s="9">
        <v>0.2</v>
      </c>
    </row>
    <row r="40" spans="1:6">
      <c r="A40" s="8" t="s">
        <v>82</v>
      </c>
      <c r="B40" s="15">
        <v>14.612432317509722</v>
      </c>
      <c r="C40" s="16" t="s">
        <v>31</v>
      </c>
      <c r="D40" s="15">
        <v>1.2</v>
      </c>
      <c r="E40" s="15" t="s">
        <v>31</v>
      </c>
      <c r="F40" s="15">
        <v>6.2</v>
      </c>
    </row>
    <row r="41" spans="1:6" ht="15.75" customHeight="1">
      <c r="A41" s="475" t="s">
        <v>83</v>
      </c>
      <c r="B41" s="476"/>
      <c r="C41" s="476"/>
      <c r="D41" s="476"/>
      <c r="E41" s="476"/>
      <c r="F41" s="477"/>
    </row>
    <row r="42" spans="1:6" ht="12.75" customHeight="1">
      <c r="A42" s="478"/>
      <c r="B42" s="481" t="s">
        <v>84</v>
      </c>
      <c r="C42" s="484" t="s">
        <v>260</v>
      </c>
      <c r="D42" s="485"/>
      <c r="E42" s="486" t="s">
        <v>44</v>
      </c>
      <c r="F42" s="487"/>
    </row>
    <row r="43" spans="1:6" ht="12.75" customHeight="1">
      <c r="A43" s="479"/>
      <c r="B43" s="482"/>
      <c r="C43" s="481" t="s">
        <v>45</v>
      </c>
      <c r="D43" s="481" t="s">
        <v>85</v>
      </c>
      <c r="E43" s="481" t="s">
        <v>45</v>
      </c>
      <c r="F43" s="481" t="s">
        <v>85</v>
      </c>
    </row>
    <row r="44" spans="1:6">
      <c r="A44" s="480" t="s">
        <v>47</v>
      </c>
      <c r="B44" s="483">
        <v>100</v>
      </c>
      <c r="C44" s="483">
        <v>3.137</v>
      </c>
      <c r="D44" s="483">
        <v>3.137</v>
      </c>
      <c r="E44" s="483">
        <v>28.48356419872249</v>
      </c>
      <c r="F44" s="483">
        <v>28.48356419872249</v>
      </c>
    </row>
    <row r="45" spans="1:6">
      <c r="A45" s="6" t="s">
        <v>86</v>
      </c>
      <c r="B45" s="7">
        <v>100</v>
      </c>
      <c r="C45" s="7">
        <v>10.5</v>
      </c>
      <c r="D45" s="7">
        <v>10.5</v>
      </c>
      <c r="E45" s="7">
        <v>51.699999999999989</v>
      </c>
      <c r="F45" s="7">
        <v>51.699999999999989</v>
      </c>
    </row>
    <row r="46" spans="1:6">
      <c r="A46" s="8" t="s">
        <v>87</v>
      </c>
      <c r="B46" s="9">
        <v>12.961572528474591</v>
      </c>
      <c r="C46" s="9">
        <v>10.799999999999997</v>
      </c>
      <c r="D46" s="9">
        <v>1.4131817362474006</v>
      </c>
      <c r="E46" s="9">
        <v>46.5</v>
      </c>
      <c r="F46" s="9">
        <v>5.9804996495260561</v>
      </c>
    </row>
    <row r="47" spans="1:6" ht="12.75" customHeight="1">
      <c r="A47" s="17" t="s">
        <v>88</v>
      </c>
      <c r="B47" s="18">
        <v>3.1726957576789796</v>
      </c>
      <c r="C47" s="18">
        <v>1.0999999999999943</v>
      </c>
      <c r="D47" s="18">
        <v>3.4899653334468594E-2</v>
      </c>
      <c r="E47" s="18">
        <v>49.599999999999994</v>
      </c>
      <c r="F47" s="18">
        <v>1.5736570958087737</v>
      </c>
    </row>
    <row r="48" spans="1:6" ht="12.75" customHeight="1">
      <c r="A48" s="17" t="s">
        <v>89</v>
      </c>
      <c r="B48" s="18">
        <v>2.6345315630892907</v>
      </c>
      <c r="C48" s="18">
        <v>31.199999999999989</v>
      </c>
      <c r="D48" s="18">
        <v>0.82197384768385851</v>
      </c>
      <c r="E48" s="18">
        <v>50.699999999999989</v>
      </c>
      <c r="F48" s="18">
        <v>1.3357075024862701</v>
      </c>
    </row>
    <row r="49" spans="1:6" ht="12.75" customHeight="1">
      <c r="A49" s="17" t="s">
        <v>90</v>
      </c>
      <c r="B49" s="18">
        <v>6.1442639565232602</v>
      </c>
      <c r="C49" s="18">
        <v>12.700000000000003</v>
      </c>
      <c r="D49" s="18">
        <v>0.78032152247845421</v>
      </c>
      <c r="E49" s="18">
        <v>41.800000000000011</v>
      </c>
      <c r="F49" s="18">
        <v>2.5683023338267237</v>
      </c>
    </row>
    <row r="50" spans="1:6">
      <c r="A50" s="8" t="s">
        <v>91</v>
      </c>
      <c r="B50" s="9">
        <v>68.203802064647661</v>
      </c>
      <c r="C50" s="9">
        <v>9.5</v>
      </c>
      <c r="D50" s="9">
        <v>6.541069398009542</v>
      </c>
      <c r="E50" s="9">
        <v>55.300000000000011</v>
      </c>
      <c r="F50" s="9">
        <v>37.424890529821724</v>
      </c>
    </row>
    <row r="51" spans="1:6" ht="12.75" customHeight="1">
      <c r="A51" s="17" t="s">
        <v>92</v>
      </c>
      <c r="B51" s="18">
        <v>21.460421824878001</v>
      </c>
      <c r="C51" s="18">
        <v>10.700000000000003</v>
      </c>
      <c r="D51" s="18">
        <v>2.2962651352619465</v>
      </c>
      <c r="E51" s="18">
        <v>52.599999999999994</v>
      </c>
      <c r="F51" s="18">
        <v>11.288181879885826</v>
      </c>
    </row>
    <row r="52" spans="1:6" ht="12.75" customHeight="1">
      <c r="A52" s="17" t="s">
        <v>93</v>
      </c>
      <c r="B52" s="18">
        <v>3.7498814305233457</v>
      </c>
      <c r="C52" s="18">
        <v>2.4000000000000057</v>
      </c>
      <c r="D52" s="18">
        <v>8.9997154332560517E-2</v>
      </c>
      <c r="E52" s="18">
        <v>63.800000000000011</v>
      </c>
      <c r="F52" s="18">
        <v>2.3924243526738946</v>
      </c>
    </row>
    <row r="53" spans="1:6" ht="12.75" customHeight="1">
      <c r="A53" s="17" t="s">
        <v>94</v>
      </c>
      <c r="B53" s="18">
        <v>3.9311103962981875</v>
      </c>
      <c r="C53" s="18">
        <v>5.9000000000000057</v>
      </c>
      <c r="D53" s="18">
        <v>0.23193551338159327</v>
      </c>
      <c r="E53" s="18">
        <v>83.5</v>
      </c>
      <c r="F53" s="18">
        <v>3.2824771809089865</v>
      </c>
    </row>
    <row r="54" spans="1:6" ht="27.75" customHeight="1">
      <c r="A54" s="17" t="s">
        <v>95</v>
      </c>
      <c r="B54" s="18">
        <v>4.7509408619716389</v>
      </c>
      <c r="C54" s="18">
        <v>9.4000000000000057</v>
      </c>
      <c r="D54" s="18">
        <v>0.44658844102533435</v>
      </c>
      <c r="E54" s="18">
        <v>49.400000000000006</v>
      </c>
      <c r="F54" s="18">
        <v>2.3469647858139897</v>
      </c>
    </row>
    <row r="55" spans="1:6" ht="27.75" customHeight="1">
      <c r="A55" s="17" t="s">
        <v>96</v>
      </c>
      <c r="B55" s="18">
        <v>19.176333153037465</v>
      </c>
      <c r="C55" s="18">
        <v>14.599999999999994</v>
      </c>
      <c r="D55" s="18">
        <v>2.7997446403434685</v>
      </c>
      <c r="E55" s="18">
        <v>70.5</v>
      </c>
      <c r="F55" s="18">
        <v>13.519314872891414</v>
      </c>
    </row>
    <row r="56" spans="1:6" ht="27.75" customHeight="1">
      <c r="A56" s="17" t="s">
        <v>97</v>
      </c>
      <c r="B56" s="18">
        <v>3.188800127485901</v>
      </c>
      <c r="C56" s="18">
        <v>1.5999999999999943</v>
      </c>
      <c r="D56" s="18">
        <v>5.1020802039774237E-2</v>
      </c>
      <c r="E56" s="18">
        <v>16.400000000000006</v>
      </c>
      <c r="F56" s="18">
        <v>0.52296322090768799</v>
      </c>
    </row>
    <row r="57" spans="1:6">
      <c r="A57" s="8" t="s">
        <v>98</v>
      </c>
      <c r="B57" s="9">
        <v>18.834625406877748</v>
      </c>
      <c r="C57" s="9">
        <v>13.400000000000006</v>
      </c>
      <c r="D57" s="9">
        <v>2.5478763740884918</v>
      </c>
      <c r="E57" s="9">
        <v>44.599999999999994</v>
      </c>
      <c r="F57" s="9">
        <v>8.3352507231002182</v>
      </c>
    </row>
    <row r="58" spans="1:6" ht="12.75" customHeight="1">
      <c r="A58" s="473" t="s">
        <v>99</v>
      </c>
      <c r="B58" s="473"/>
      <c r="C58" s="473"/>
      <c r="D58" s="473"/>
      <c r="E58" s="473"/>
      <c r="F58" s="473"/>
    </row>
    <row r="59" spans="1:6">
      <c r="A59" s="474"/>
      <c r="B59" s="474"/>
      <c r="C59" s="474"/>
      <c r="D59" s="474"/>
      <c r="E59" s="474"/>
      <c r="F59" s="474"/>
    </row>
  </sheetData>
  <mergeCells count="21">
    <mergeCell ref="A1:F1"/>
    <mergeCell ref="A2:F2"/>
    <mergeCell ref="A3:A5"/>
    <mergeCell ref="B3:B5"/>
    <mergeCell ref="C3:D3"/>
    <mergeCell ref="E3:F3"/>
    <mergeCell ref="C4:C5"/>
    <mergeCell ref="D4:D5"/>
    <mergeCell ref="E4:E5"/>
    <mergeCell ref="F4:F5"/>
    <mergeCell ref="A58:F59"/>
    <mergeCell ref="A12:F12"/>
    <mergeCell ref="A41:F41"/>
    <mergeCell ref="A42:A44"/>
    <mergeCell ref="B42:B44"/>
    <mergeCell ref="C42:D42"/>
    <mergeCell ref="E42:F42"/>
    <mergeCell ref="C43:C44"/>
    <mergeCell ref="D43:D44"/>
    <mergeCell ref="E43:E44"/>
    <mergeCell ref="F43:F44"/>
  </mergeCells>
  <pageMargins left="0.53125" right="0.33011363636363639" top="0.78205492424242429" bottom="1.1170416666666667" header="0.49619565217391304" footer="0.49281249999999999"/>
  <pageSetup paperSize="9" scale="81" orientation="portrait" r:id="rId1"/>
  <headerFooter>
    <oddHeader>&amp;C&amp;"Times New Roman,полужирный"&amp;14&amp;K8CBA97Макроекономічний та монетарний огляд                                                                Квітень 2015 року</oddHeader>
    <oddFooter>&amp;C&amp;"Times New Roman,обычный"&amp;14&amp;K8CBA97Національний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zoomScale="115" zoomScaleNormal="115" zoomScaleSheetLayoutView="100" workbookViewId="0">
      <selection activeCell="K13" sqref="K13"/>
    </sheetView>
  </sheetViews>
  <sheetFormatPr defaultColWidth="9.109375" defaultRowHeight="13.2"/>
  <cols>
    <col min="1" max="1" width="25" style="1" customWidth="1"/>
    <col min="2" max="2" width="15.6640625" style="1" customWidth="1"/>
    <col min="3" max="4" width="9" style="1" customWidth="1"/>
    <col min="5" max="7" width="9.33203125" style="1" customWidth="1"/>
    <col min="8" max="8" width="13.33203125" style="1" customWidth="1"/>
    <col min="9" max="16384" width="9.109375" style="1"/>
  </cols>
  <sheetData>
    <row r="1" spans="1:8" ht="20.25" customHeight="1">
      <c r="A1" s="503" t="s">
        <v>9</v>
      </c>
      <c r="B1" s="504"/>
      <c r="C1" s="504"/>
      <c r="D1" s="504"/>
      <c r="E1" s="504"/>
      <c r="F1" s="504"/>
      <c r="G1" s="504"/>
      <c r="H1" s="505"/>
    </row>
    <row r="2" spans="1:8" ht="27" customHeight="1">
      <c r="A2" s="494" t="s">
        <v>0</v>
      </c>
      <c r="B2" s="506" t="s">
        <v>1</v>
      </c>
      <c r="C2" s="506" t="s">
        <v>216</v>
      </c>
      <c r="D2" s="506"/>
      <c r="E2" s="506"/>
      <c r="F2" s="506"/>
      <c r="G2" s="506"/>
      <c r="H2" s="506"/>
    </row>
    <row r="3" spans="1:8" ht="25.5" customHeight="1">
      <c r="A3" s="495"/>
      <c r="B3" s="506"/>
      <c r="C3" s="41" t="s">
        <v>220</v>
      </c>
      <c r="D3" s="41" t="s">
        <v>176</v>
      </c>
      <c r="E3" s="262" t="s">
        <v>221</v>
      </c>
      <c r="F3" s="262" t="s">
        <v>222</v>
      </c>
      <c r="G3" s="262" t="s">
        <v>311</v>
      </c>
      <c r="H3" s="262" t="s">
        <v>312</v>
      </c>
    </row>
    <row r="4" spans="1:8" ht="18" customHeight="1">
      <c r="A4" s="6" t="s">
        <v>2</v>
      </c>
      <c r="B4" s="19">
        <v>100</v>
      </c>
      <c r="C4" s="20">
        <v>-0.19822709802797078</v>
      </c>
      <c r="D4" s="20">
        <v>-9.3241416553635901</v>
      </c>
      <c r="E4" s="20">
        <v>-20.101953302429763</v>
      </c>
      <c r="F4" s="20">
        <v>-19.437612271409229</v>
      </c>
      <c r="G4" s="20">
        <v>-20.100000000000001</v>
      </c>
      <c r="H4" s="20">
        <v>-19.600000000000001</v>
      </c>
    </row>
    <row r="5" spans="1:8" s="2" customFormat="1">
      <c r="A5" s="27" t="s">
        <v>3</v>
      </c>
      <c r="B5" s="32">
        <v>22.017326800577194</v>
      </c>
      <c r="C5" s="35">
        <v>13.6</v>
      </c>
      <c r="D5" s="35">
        <v>2.8</v>
      </c>
      <c r="E5" s="35">
        <v>-2.4</v>
      </c>
      <c r="F5" s="35">
        <v>-4.9000000000000004</v>
      </c>
      <c r="G5" s="401">
        <v>-6.8</v>
      </c>
      <c r="H5" s="23">
        <v>-4.7</v>
      </c>
    </row>
    <row r="6" spans="1:8" s="2" customFormat="1">
      <c r="A6" s="28" t="s">
        <v>4</v>
      </c>
      <c r="B6" s="32">
        <v>10.897421829135141</v>
      </c>
      <c r="C6" s="35">
        <v>0.8</v>
      </c>
      <c r="D6" s="35">
        <v>-13.7</v>
      </c>
      <c r="E6" s="35">
        <v>-24.1</v>
      </c>
      <c r="F6" s="35">
        <v>-29</v>
      </c>
      <c r="G6" s="401">
        <v>-28.5</v>
      </c>
      <c r="H6" s="23">
        <v>-27.2</v>
      </c>
    </row>
    <row r="7" spans="1:8" s="2" customFormat="1" ht="13.2" customHeight="1">
      <c r="A7" s="28" t="s">
        <v>5</v>
      </c>
      <c r="B7" s="33">
        <v>24.511414948891975</v>
      </c>
      <c r="C7" s="36">
        <v>-7.3</v>
      </c>
      <c r="D7" s="36">
        <v>-9.3000000000000007</v>
      </c>
      <c r="E7" s="36">
        <v>-21.1</v>
      </c>
      <c r="F7" s="36">
        <v>-20.2</v>
      </c>
      <c r="G7" s="402">
        <v>-19.7</v>
      </c>
      <c r="H7" s="24">
        <v>-20</v>
      </c>
    </row>
    <row r="8" spans="1:8" s="2" customFormat="1" ht="24" customHeight="1">
      <c r="A8" s="28" t="s">
        <v>217</v>
      </c>
      <c r="B8" s="33">
        <v>7.2324852820954559</v>
      </c>
      <c r="C8" s="36">
        <v>-1.1000000000000001</v>
      </c>
      <c r="D8" s="36">
        <v>-6.6</v>
      </c>
      <c r="E8" s="36">
        <v>-17.2</v>
      </c>
      <c r="F8" s="36">
        <v>-18.899999999999999</v>
      </c>
      <c r="G8" s="402">
        <v>-12</v>
      </c>
      <c r="H8" s="24">
        <v>-15.5</v>
      </c>
    </row>
    <row r="9" spans="1:8" s="2" customFormat="1">
      <c r="A9" s="28" t="s">
        <v>6</v>
      </c>
      <c r="B9" s="33">
        <v>4.7979271484299986</v>
      </c>
      <c r="C9" s="36">
        <v>-11</v>
      </c>
      <c r="D9" s="36">
        <v>-20.399999999999999</v>
      </c>
      <c r="E9" s="36">
        <v>-36.700000000000003</v>
      </c>
      <c r="F9" s="36">
        <v>-31.2</v>
      </c>
      <c r="G9" s="402">
        <v>-33.5</v>
      </c>
      <c r="H9" s="24">
        <v>-31.3</v>
      </c>
    </row>
    <row r="10" spans="1:8" s="2" customFormat="1">
      <c r="A10" s="28" t="s">
        <v>7</v>
      </c>
      <c r="B10" s="32">
        <v>6.1086847981740471</v>
      </c>
      <c r="C10" s="35">
        <v>9.5</v>
      </c>
      <c r="D10" s="35">
        <v>-8.6</v>
      </c>
      <c r="E10" s="35">
        <v>-22.6</v>
      </c>
      <c r="F10" s="35" t="s">
        <v>10</v>
      </c>
      <c r="G10" s="401" t="s">
        <v>313</v>
      </c>
      <c r="H10" s="23">
        <v>-23.9</v>
      </c>
    </row>
    <row r="11" spans="1:8" s="2" customFormat="1">
      <c r="A11" s="29" t="s">
        <v>8</v>
      </c>
      <c r="B11" s="34">
        <v>24.434739192696188</v>
      </c>
      <c r="C11" s="35">
        <v>-2</v>
      </c>
      <c r="D11" s="35">
        <v>-15</v>
      </c>
      <c r="E11" s="35">
        <v>-19.2</v>
      </c>
      <c r="F11" s="35" t="s">
        <v>11</v>
      </c>
      <c r="G11" s="403" t="s">
        <v>314</v>
      </c>
      <c r="H11" s="25">
        <v>-17.7</v>
      </c>
    </row>
    <row r="12" spans="1:8" s="2" customFormat="1" ht="13.8">
      <c r="A12" s="21" t="s">
        <v>12</v>
      </c>
      <c r="B12" s="22"/>
      <c r="C12" s="22"/>
      <c r="D12" s="22"/>
      <c r="E12" s="22"/>
      <c r="F12" s="22"/>
      <c r="G12" s="22"/>
      <c r="H12" s="31"/>
    </row>
    <row r="13" spans="1:8" s="2" customFormat="1" ht="13.2" customHeight="1">
      <c r="A13" s="27" t="s">
        <v>218</v>
      </c>
      <c r="B13" s="507" t="s">
        <v>13</v>
      </c>
      <c r="C13" s="36">
        <v>-4.3</v>
      </c>
      <c r="D13" s="3">
        <v>-10.1</v>
      </c>
      <c r="E13" s="36">
        <v>-21.3</v>
      </c>
      <c r="F13" s="36">
        <v>-22.5</v>
      </c>
      <c r="G13" s="401">
        <v>-21.1</v>
      </c>
      <c r="H13" s="23">
        <v>-21.4</v>
      </c>
    </row>
    <row r="14" spans="1:8" s="2" customFormat="1">
      <c r="A14" s="28" t="s">
        <v>14</v>
      </c>
      <c r="B14" s="507"/>
      <c r="C14" s="35">
        <v>-5</v>
      </c>
      <c r="D14" s="3">
        <v>2.5</v>
      </c>
      <c r="E14" s="35">
        <v>-11.9</v>
      </c>
      <c r="F14" s="35">
        <v>-10.1</v>
      </c>
      <c r="G14" s="401">
        <v>-9</v>
      </c>
      <c r="H14" s="23">
        <v>-10.1</v>
      </c>
    </row>
    <row r="15" spans="1:8" s="2" customFormat="1" ht="24" customHeight="1">
      <c r="A15" s="28" t="s">
        <v>219</v>
      </c>
      <c r="B15" s="507"/>
      <c r="C15" s="36">
        <v>-10.8</v>
      </c>
      <c r="D15" s="4">
        <v>-21.3</v>
      </c>
      <c r="E15" s="36">
        <v>-54.1</v>
      </c>
      <c r="F15" s="36">
        <v>-58</v>
      </c>
      <c r="G15" s="402">
        <v>-49.9</v>
      </c>
      <c r="H15" s="24">
        <v>-51.9</v>
      </c>
    </row>
    <row r="16" spans="1:8" s="2" customFormat="1">
      <c r="A16" s="28" t="s">
        <v>15</v>
      </c>
      <c r="B16" s="507"/>
      <c r="C16" s="36">
        <v>-19.3</v>
      </c>
      <c r="D16" s="4">
        <v>-14.2</v>
      </c>
      <c r="E16" s="36">
        <v>-21.6</v>
      </c>
      <c r="F16" s="36">
        <v>-24.2</v>
      </c>
      <c r="G16" s="402">
        <v>-22.5</v>
      </c>
      <c r="H16" s="24">
        <v>-22.6</v>
      </c>
    </row>
    <row r="17" spans="1:8" s="2" customFormat="1">
      <c r="A17" s="28" t="s">
        <v>16</v>
      </c>
      <c r="B17" s="507"/>
      <c r="C17" s="36">
        <v>-5.3</v>
      </c>
      <c r="D17" s="4">
        <v>-14.5</v>
      </c>
      <c r="E17" s="36">
        <v>-18.899999999999999</v>
      </c>
      <c r="F17" s="36">
        <v>-27.6</v>
      </c>
      <c r="G17" s="402">
        <v>-31</v>
      </c>
      <c r="H17" s="24">
        <v>-26</v>
      </c>
    </row>
    <row r="18" spans="1:8" s="2" customFormat="1">
      <c r="A18" s="28" t="s">
        <v>17</v>
      </c>
      <c r="B18" s="507"/>
      <c r="C18" s="37">
        <v>-13.6</v>
      </c>
      <c r="D18" s="5">
        <v>-20.6</v>
      </c>
      <c r="E18" s="37">
        <v>-32.5</v>
      </c>
      <c r="F18" s="37">
        <v>-21.7</v>
      </c>
      <c r="G18" s="404">
        <v>-22.7</v>
      </c>
      <c r="H18" s="39">
        <v>-25.1</v>
      </c>
    </row>
    <row r="19" spans="1:8">
      <c r="A19" s="30" t="s">
        <v>18</v>
      </c>
      <c r="B19" s="508"/>
      <c r="C19" s="38">
        <v>11.3</v>
      </c>
      <c r="D19" s="26">
        <v>3.5</v>
      </c>
      <c r="E19" s="38">
        <v>0.9</v>
      </c>
      <c r="F19" s="38">
        <v>12.3</v>
      </c>
      <c r="G19" s="405">
        <v>-2.9</v>
      </c>
      <c r="H19" s="40">
        <v>8.9</v>
      </c>
    </row>
    <row r="20" spans="1:8">
      <c r="A20" s="1" t="s">
        <v>215</v>
      </c>
    </row>
  </sheetData>
  <mergeCells count="5">
    <mergeCell ref="A1:H1"/>
    <mergeCell ref="A2:A3"/>
    <mergeCell ref="B2:B3"/>
    <mergeCell ref="C2:H2"/>
    <mergeCell ref="B13:B19"/>
  </mergeCells>
  <pageMargins left="0.53030303030303028" right="0.39772727272727271" top="0.78457446808510634" bottom="1.1163522012578617" header="0.49645390070921985" footer="0.49135220125786161"/>
  <pageSetup paperSize="9" scale="95" orientation="portrait" r:id="rId1"/>
  <headerFooter>
    <oddHeader>&amp;L&amp;"Times New Roman,полужирный"&amp;12&amp;K8CBA97Макроекономічний та монетарний огляд     &amp;C&amp;"Times New Roman,полужирный"&amp;12&amp;K8CBA97                                                &amp;R&amp;"Times New Roman,полужирный"&amp;12&amp;K8CBA97  Квітень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zoomScale="85" zoomScaleNormal="85" zoomScaleSheetLayoutView="100" workbookViewId="0">
      <selection activeCell="A13" sqref="A13"/>
    </sheetView>
  </sheetViews>
  <sheetFormatPr defaultRowHeight="13.2" outlineLevelCol="1"/>
  <cols>
    <col min="1" max="1" width="44.33203125" style="42" customWidth="1"/>
    <col min="2" max="2" width="10.44140625" style="42" hidden="1" customWidth="1" outlineLevel="1"/>
    <col min="3" max="3" width="10.44140625" style="42" customWidth="1" collapsed="1"/>
    <col min="4" max="5" width="10.44140625" style="42" customWidth="1"/>
    <col min="6" max="6" width="11" style="42" customWidth="1"/>
    <col min="7" max="11" width="10.44140625" style="42" customWidth="1"/>
    <col min="12" max="256" width="8.88671875" style="42"/>
    <col min="257" max="257" width="44.33203125" style="42" customWidth="1"/>
    <col min="258" max="258" width="0" style="42" hidden="1" customWidth="1"/>
    <col min="259" max="261" width="10.44140625" style="42" customWidth="1"/>
    <col min="262" max="262" width="11" style="42" customWidth="1"/>
    <col min="263" max="267" width="10.44140625" style="42" customWidth="1"/>
    <col min="268" max="512" width="8.88671875" style="42"/>
    <col min="513" max="513" width="44.33203125" style="42" customWidth="1"/>
    <col min="514" max="514" width="0" style="42" hidden="1" customWidth="1"/>
    <col min="515" max="517" width="10.44140625" style="42" customWidth="1"/>
    <col min="518" max="518" width="11" style="42" customWidth="1"/>
    <col min="519" max="523" width="10.44140625" style="42" customWidth="1"/>
    <col min="524" max="768" width="8.88671875" style="42"/>
    <col min="769" max="769" width="44.33203125" style="42" customWidth="1"/>
    <col min="770" max="770" width="0" style="42" hidden="1" customWidth="1"/>
    <col min="771" max="773" width="10.44140625" style="42" customWidth="1"/>
    <col min="774" max="774" width="11" style="42" customWidth="1"/>
    <col min="775" max="779" width="10.44140625" style="42" customWidth="1"/>
    <col min="780" max="1024" width="8.88671875" style="42"/>
    <col min="1025" max="1025" width="44.33203125" style="42" customWidth="1"/>
    <col min="1026" max="1026" width="0" style="42" hidden="1" customWidth="1"/>
    <col min="1027" max="1029" width="10.44140625" style="42" customWidth="1"/>
    <col min="1030" max="1030" width="11" style="42" customWidth="1"/>
    <col min="1031" max="1035" width="10.44140625" style="42" customWidth="1"/>
    <col min="1036" max="1280" width="8.88671875" style="42"/>
    <col min="1281" max="1281" width="44.33203125" style="42" customWidth="1"/>
    <col min="1282" max="1282" width="0" style="42" hidden="1" customWidth="1"/>
    <col min="1283" max="1285" width="10.44140625" style="42" customWidth="1"/>
    <col min="1286" max="1286" width="11" style="42" customWidth="1"/>
    <col min="1287" max="1291" width="10.44140625" style="42" customWidth="1"/>
    <col min="1292" max="1536" width="8.88671875" style="42"/>
    <col min="1537" max="1537" width="44.33203125" style="42" customWidth="1"/>
    <col min="1538" max="1538" width="0" style="42" hidden="1" customWidth="1"/>
    <col min="1539" max="1541" width="10.44140625" style="42" customWidth="1"/>
    <col min="1542" max="1542" width="11" style="42" customWidth="1"/>
    <col min="1543" max="1547" width="10.44140625" style="42" customWidth="1"/>
    <col min="1548" max="1792" width="8.88671875" style="42"/>
    <col min="1793" max="1793" width="44.33203125" style="42" customWidth="1"/>
    <col min="1794" max="1794" width="0" style="42" hidden="1" customWidth="1"/>
    <col min="1795" max="1797" width="10.44140625" style="42" customWidth="1"/>
    <col min="1798" max="1798" width="11" style="42" customWidth="1"/>
    <col min="1799" max="1803" width="10.44140625" style="42" customWidth="1"/>
    <col min="1804" max="2048" width="8.88671875" style="42"/>
    <col min="2049" max="2049" width="44.33203125" style="42" customWidth="1"/>
    <col min="2050" max="2050" width="0" style="42" hidden="1" customWidth="1"/>
    <col min="2051" max="2053" width="10.44140625" style="42" customWidth="1"/>
    <col min="2054" max="2054" width="11" style="42" customWidth="1"/>
    <col min="2055" max="2059" width="10.44140625" style="42" customWidth="1"/>
    <col min="2060" max="2304" width="8.88671875" style="42"/>
    <col min="2305" max="2305" width="44.33203125" style="42" customWidth="1"/>
    <col min="2306" max="2306" width="0" style="42" hidden="1" customWidth="1"/>
    <col min="2307" max="2309" width="10.44140625" style="42" customWidth="1"/>
    <col min="2310" max="2310" width="11" style="42" customWidth="1"/>
    <col min="2311" max="2315" width="10.44140625" style="42" customWidth="1"/>
    <col min="2316" max="2560" width="8.88671875" style="42"/>
    <col min="2561" max="2561" width="44.33203125" style="42" customWidth="1"/>
    <col min="2562" max="2562" width="0" style="42" hidden="1" customWidth="1"/>
    <col min="2563" max="2565" width="10.44140625" style="42" customWidth="1"/>
    <col min="2566" max="2566" width="11" style="42" customWidth="1"/>
    <col min="2567" max="2571" width="10.44140625" style="42" customWidth="1"/>
    <col min="2572" max="2816" width="8.88671875" style="42"/>
    <col min="2817" max="2817" width="44.33203125" style="42" customWidth="1"/>
    <col min="2818" max="2818" width="0" style="42" hidden="1" customWidth="1"/>
    <col min="2819" max="2821" width="10.44140625" style="42" customWidth="1"/>
    <col min="2822" max="2822" width="11" style="42" customWidth="1"/>
    <col min="2823" max="2827" width="10.44140625" style="42" customWidth="1"/>
    <col min="2828" max="3072" width="8.88671875" style="42"/>
    <col min="3073" max="3073" width="44.33203125" style="42" customWidth="1"/>
    <col min="3074" max="3074" width="0" style="42" hidden="1" customWidth="1"/>
    <col min="3075" max="3077" width="10.44140625" style="42" customWidth="1"/>
    <col min="3078" max="3078" width="11" style="42" customWidth="1"/>
    <col min="3079" max="3083" width="10.44140625" style="42" customWidth="1"/>
    <col min="3084" max="3328" width="8.88671875" style="42"/>
    <col min="3329" max="3329" width="44.33203125" style="42" customWidth="1"/>
    <col min="3330" max="3330" width="0" style="42" hidden="1" customWidth="1"/>
    <col min="3331" max="3333" width="10.44140625" style="42" customWidth="1"/>
    <col min="3334" max="3334" width="11" style="42" customWidth="1"/>
    <col min="3335" max="3339" width="10.44140625" style="42" customWidth="1"/>
    <col min="3340" max="3584" width="8.88671875" style="42"/>
    <col min="3585" max="3585" width="44.33203125" style="42" customWidth="1"/>
    <col min="3586" max="3586" width="0" style="42" hidden="1" customWidth="1"/>
    <col min="3587" max="3589" width="10.44140625" style="42" customWidth="1"/>
    <col min="3590" max="3590" width="11" style="42" customWidth="1"/>
    <col min="3591" max="3595" width="10.44140625" style="42" customWidth="1"/>
    <col min="3596" max="3840" width="8.88671875" style="42"/>
    <col min="3841" max="3841" width="44.33203125" style="42" customWidth="1"/>
    <col min="3842" max="3842" width="0" style="42" hidden="1" customWidth="1"/>
    <col min="3843" max="3845" width="10.44140625" style="42" customWidth="1"/>
    <col min="3846" max="3846" width="11" style="42" customWidth="1"/>
    <col min="3847" max="3851" width="10.44140625" style="42" customWidth="1"/>
    <col min="3852" max="4096" width="8.88671875" style="42"/>
    <col min="4097" max="4097" width="44.33203125" style="42" customWidth="1"/>
    <col min="4098" max="4098" width="0" style="42" hidden="1" customWidth="1"/>
    <col min="4099" max="4101" width="10.44140625" style="42" customWidth="1"/>
    <col min="4102" max="4102" width="11" style="42" customWidth="1"/>
    <col min="4103" max="4107" width="10.44140625" style="42" customWidth="1"/>
    <col min="4108" max="4352" width="8.88671875" style="42"/>
    <col min="4353" max="4353" width="44.33203125" style="42" customWidth="1"/>
    <col min="4354" max="4354" width="0" style="42" hidden="1" customWidth="1"/>
    <col min="4355" max="4357" width="10.44140625" style="42" customWidth="1"/>
    <col min="4358" max="4358" width="11" style="42" customWidth="1"/>
    <col min="4359" max="4363" width="10.44140625" style="42" customWidth="1"/>
    <col min="4364" max="4608" width="8.88671875" style="42"/>
    <col min="4609" max="4609" width="44.33203125" style="42" customWidth="1"/>
    <col min="4610" max="4610" width="0" style="42" hidden="1" customWidth="1"/>
    <col min="4611" max="4613" width="10.44140625" style="42" customWidth="1"/>
    <col min="4614" max="4614" width="11" style="42" customWidth="1"/>
    <col min="4615" max="4619" width="10.44140625" style="42" customWidth="1"/>
    <col min="4620" max="4864" width="8.88671875" style="42"/>
    <col min="4865" max="4865" width="44.33203125" style="42" customWidth="1"/>
    <col min="4866" max="4866" width="0" style="42" hidden="1" customWidth="1"/>
    <col min="4867" max="4869" width="10.44140625" style="42" customWidth="1"/>
    <col min="4870" max="4870" width="11" style="42" customWidth="1"/>
    <col min="4871" max="4875" width="10.44140625" style="42" customWidth="1"/>
    <col min="4876" max="5120" width="8.88671875" style="42"/>
    <col min="5121" max="5121" width="44.33203125" style="42" customWidth="1"/>
    <col min="5122" max="5122" width="0" style="42" hidden="1" customWidth="1"/>
    <col min="5123" max="5125" width="10.44140625" style="42" customWidth="1"/>
    <col min="5126" max="5126" width="11" style="42" customWidth="1"/>
    <col min="5127" max="5131" width="10.44140625" style="42" customWidth="1"/>
    <col min="5132" max="5376" width="8.88671875" style="42"/>
    <col min="5377" max="5377" width="44.33203125" style="42" customWidth="1"/>
    <col min="5378" max="5378" width="0" style="42" hidden="1" customWidth="1"/>
    <col min="5379" max="5381" width="10.44140625" style="42" customWidth="1"/>
    <col min="5382" max="5382" width="11" style="42" customWidth="1"/>
    <col min="5383" max="5387" width="10.44140625" style="42" customWidth="1"/>
    <col min="5388" max="5632" width="8.88671875" style="42"/>
    <col min="5633" max="5633" width="44.33203125" style="42" customWidth="1"/>
    <col min="5634" max="5634" width="0" style="42" hidden="1" customWidth="1"/>
    <col min="5635" max="5637" width="10.44140625" style="42" customWidth="1"/>
    <col min="5638" max="5638" width="11" style="42" customWidth="1"/>
    <col min="5639" max="5643" width="10.44140625" style="42" customWidth="1"/>
    <col min="5644" max="5888" width="8.88671875" style="42"/>
    <col min="5889" max="5889" width="44.33203125" style="42" customWidth="1"/>
    <col min="5890" max="5890" width="0" style="42" hidden="1" customWidth="1"/>
    <col min="5891" max="5893" width="10.44140625" style="42" customWidth="1"/>
    <col min="5894" max="5894" width="11" style="42" customWidth="1"/>
    <col min="5895" max="5899" width="10.44140625" style="42" customWidth="1"/>
    <col min="5900" max="6144" width="8.88671875" style="42"/>
    <col min="6145" max="6145" width="44.33203125" style="42" customWidth="1"/>
    <col min="6146" max="6146" width="0" style="42" hidden="1" customWidth="1"/>
    <col min="6147" max="6149" width="10.44140625" style="42" customWidth="1"/>
    <col min="6150" max="6150" width="11" style="42" customWidth="1"/>
    <col min="6151" max="6155" width="10.44140625" style="42" customWidth="1"/>
    <col min="6156" max="6400" width="8.88671875" style="42"/>
    <col min="6401" max="6401" width="44.33203125" style="42" customWidth="1"/>
    <col min="6402" max="6402" width="0" style="42" hidden="1" customWidth="1"/>
    <col min="6403" max="6405" width="10.44140625" style="42" customWidth="1"/>
    <col min="6406" max="6406" width="11" style="42" customWidth="1"/>
    <col min="6407" max="6411" width="10.44140625" style="42" customWidth="1"/>
    <col min="6412" max="6656" width="8.88671875" style="42"/>
    <col min="6657" max="6657" width="44.33203125" style="42" customWidth="1"/>
    <col min="6658" max="6658" width="0" style="42" hidden="1" customWidth="1"/>
    <col min="6659" max="6661" width="10.44140625" style="42" customWidth="1"/>
    <col min="6662" max="6662" width="11" style="42" customWidth="1"/>
    <col min="6663" max="6667" width="10.44140625" style="42" customWidth="1"/>
    <col min="6668" max="6912" width="8.88671875" style="42"/>
    <col min="6913" max="6913" width="44.33203125" style="42" customWidth="1"/>
    <col min="6914" max="6914" width="0" style="42" hidden="1" customWidth="1"/>
    <col min="6915" max="6917" width="10.44140625" style="42" customWidth="1"/>
    <col min="6918" max="6918" width="11" style="42" customWidth="1"/>
    <col min="6919" max="6923" width="10.44140625" style="42" customWidth="1"/>
    <col min="6924" max="7168" width="8.88671875" style="42"/>
    <col min="7169" max="7169" width="44.33203125" style="42" customWidth="1"/>
    <col min="7170" max="7170" width="0" style="42" hidden="1" customWidth="1"/>
    <col min="7171" max="7173" width="10.44140625" style="42" customWidth="1"/>
    <col min="7174" max="7174" width="11" style="42" customWidth="1"/>
    <col min="7175" max="7179" width="10.44140625" style="42" customWidth="1"/>
    <col min="7180" max="7424" width="8.88671875" style="42"/>
    <col min="7425" max="7425" width="44.33203125" style="42" customWidth="1"/>
    <col min="7426" max="7426" width="0" style="42" hidden="1" customWidth="1"/>
    <col min="7427" max="7429" width="10.44140625" style="42" customWidth="1"/>
    <col min="7430" max="7430" width="11" style="42" customWidth="1"/>
    <col min="7431" max="7435" width="10.44140625" style="42" customWidth="1"/>
    <col min="7436" max="7680" width="8.88671875" style="42"/>
    <col min="7681" max="7681" width="44.33203125" style="42" customWidth="1"/>
    <col min="7682" max="7682" width="0" style="42" hidden="1" customWidth="1"/>
    <col min="7683" max="7685" width="10.44140625" style="42" customWidth="1"/>
    <col min="7686" max="7686" width="11" style="42" customWidth="1"/>
    <col min="7687" max="7691" width="10.44140625" style="42" customWidth="1"/>
    <col min="7692" max="7936" width="8.88671875" style="42"/>
    <col min="7937" max="7937" width="44.33203125" style="42" customWidth="1"/>
    <col min="7938" max="7938" width="0" style="42" hidden="1" customWidth="1"/>
    <col min="7939" max="7941" width="10.44140625" style="42" customWidth="1"/>
    <col min="7942" max="7942" width="11" style="42" customWidth="1"/>
    <col min="7943" max="7947" width="10.44140625" style="42" customWidth="1"/>
    <col min="7948" max="8192" width="8.88671875" style="42"/>
    <col min="8193" max="8193" width="44.33203125" style="42" customWidth="1"/>
    <col min="8194" max="8194" width="0" style="42" hidden="1" customWidth="1"/>
    <col min="8195" max="8197" width="10.44140625" style="42" customWidth="1"/>
    <col min="8198" max="8198" width="11" style="42" customWidth="1"/>
    <col min="8199" max="8203" width="10.44140625" style="42" customWidth="1"/>
    <col min="8204" max="8448" width="8.88671875" style="42"/>
    <col min="8449" max="8449" width="44.33203125" style="42" customWidth="1"/>
    <col min="8450" max="8450" width="0" style="42" hidden="1" customWidth="1"/>
    <col min="8451" max="8453" width="10.44140625" style="42" customWidth="1"/>
    <col min="8454" max="8454" width="11" style="42" customWidth="1"/>
    <col min="8455" max="8459" width="10.44140625" style="42" customWidth="1"/>
    <col min="8460" max="8704" width="8.88671875" style="42"/>
    <col min="8705" max="8705" width="44.33203125" style="42" customWidth="1"/>
    <col min="8706" max="8706" width="0" style="42" hidden="1" customWidth="1"/>
    <col min="8707" max="8709" width="10.44140625" style="42" customWidth="1"/>
    <col min="8710" max="8710" width="11" style="42" customWidth="1"/>
    <col min="8711" max="8715" width="10.44140625" style="42" customWidth="1"/>
    <col min="8716" max="8960" width="8.88671875" style="42"/>
    <col min="8961" max="8961" width="44.33203125" style="42" customWidth="1"/>
    <col min="8962" max="8962" width="0" style="42" hidden="1" customWidth="1"/>
    <col min="8963" max="8965" width="10.44140625" style="42" customWidth="1"/>
    <col min="8966" max="8966" width="11" style="42" customWidth="1"/>
    <col min="8967" max="8971" width="10.44140625" style="42" customWidth="1"/>
    <col min="8972" max="9216" width="8.88671875" style="42"/>
    <col min="9217" max="9217" width="44.33203125" style="42" customWidth="1"/>
    <col min="9218" max="9218" width="0" style="42" hidden="1" customWidth="1"/>
    <col min="9219" max="9221" width="10.44140625" style="42" customWidth="1"/>
    <col min="9222" max="9222" width="11" style="42" customWidth="1"/>
    <col min="9223" max="9227" width="10.44140625" style="42" customWidth="1"/>
    <col min="9228" max="9472" width="8.88671875" style="42"/>
    <col min="9473" max="9473" width="44.33203125" style="42" customWidth="1"/>
    <col min="9474" max="9474" width="0" style="42" hidden="1" customWidth="1"/>
    <col min="9475" max="9477" width="10.44140625" style="42" customWidth="1"/>
    <col min="9478" max="9478" width="11" style="42" customWidth="1"/>
    <col min="9479" max="9483" width="10.44140625" style="42" customWidth="1"/>
    <col min="9484" max="9728" width="8.88671875" style="42"/>
    <col min="9729" max="9729" width="44.33203125" style="42" customWidth="1"/>
    <col min="9730" max="9730" width="0" style="42" hidden="1" customWidth="1"/>
    <col min="9731" max="9733" width="10.44140625" style="42" customWidth="1"/>
    <col min="9734" max="9734" width="11" style="42" customWidth="1"/>
    <col min="9735" max="9739" width="10.44140625" style="42" customWidth="1"/>
    <col min="9740" max="9984" width="8.88671875" style="42"/>
    <col min="9985" max="9985" width="44.33203125" style="42" customWidth="1"/>
    <col min="9986" max="9986" width="0" style="42" hidden="1" customWidth="1"/>
    <col min="9987" max="9989" width="10.44140625" style="42" customWidth="1"/>
    <col min="9990" max="9990" width="11" style="42" customWidth="1"/>
    <col min="9991" max="9995" width="10.44140625" style="42" customWidth="1"/>
    <col min="9996" max="10240" width="8.88671875" style="42"/>
    <col min="10241" max="10241" width="44.33203125" style="42" customWidth="1"/>
    <col min="10242" max="10242" width="0" style="42" hidden="1" customWidth="1"/>
    <col min="10243" max="10245" width="10.44140625" style="42" customWidth="1"/>
    <col min="10246" max="10246" width="11" style="42" customWidth="1"/>
    <col min="10247" max="10251" width="10.44140625" style="42" customWidth="1"/>
    <col min="10252" max="10496" width="8.88671875" style="42"/>
    <col min="10497" max="10497" width="44.33203125" style="42" customWidth="1"/>
    <col min="10498" max="10498" width="0" style="42" hidden="1" customWidth="1"/>
    <col min="10499" max="10501" width="10.44140625" style="42" customWidth="1"/>
    <col min="10502" max="10502" width="11" style="42" customWidth="1"/>
    <col min="10503" max="10507" width="10.44140625" style="42" customWidth="1"/>
    <col min="10508" max="10752" width="8.88671875" style="42"/>
    <col min="10753" max="10753" width="44.33203125" style="42" customWidth="1"/>
    <col min="10754" max="10754" width="0" style="42" hidden="1" customWidth="1"/>
    <col min="10755" max="10757" width="10.44140625" style="42" customWidth="1"/>
    <col min="10758" max="10758" width="11" style="42" customWidth="1"/>
    <col min="10759" max="10763" width="10.44140625" style="42" customWidth="1"/>
    <col min="10764" max="11008" width="8.88671875" style="42"/>
    <col min="11009" max="11009" width="44.33203125" style="42" customWidth="1"/>
    <col min="11010" max="11010" width="0" style="42" hidden="1" customWidth="1"/>
    <col min="11011" max="11013" width="10.44140625" style="42" customWidth="1"/>
    <col min="11014" max="11014" width="11" style="42" customWidth="1"/>
    <col min="11015" max="11019" width="10.44140625" style="42" customWidth="1"/>
    <col min="11020" max="11264" width="8.88671875" style="42"/>
    <col min="11265" max="11265" width="44.33203125" style="42" customWidth="1"/>
    <col min="11266" max="11266" width="0" style="42" hidden="1" customWidth="1"/>
    <col min="11267" max="11269" width="10.44140625" style="42" customWidth="1"/>
    <col min="11270" max="11270" width="11" style="42" customWidth="1"/>
    <col min="11271" max="11275" width="10.44140625" style="42" customWidth="1"/>
    <col min="11276" max="11520" width="8.88671875" style="42"/>
    <col min="11521" max="11521" width="44.33203125" style="42" customWidth="1"/>
    <col min="11522" max="11522" width="0" style="42" hidden="1" customWidth="1"/>
    <col min="11523" max="11525" width="10.44140625" style="42" customWidth="1"/>
    <col min="11526" max="11526" width="11" style="42" customWidth="1"/>
    <col min="11527" max="11531" width="10.44140625" style="42" customWidth="1"/>
    <col min="11532" max="11776" width="8.88671875" style="42"/>
    <col min="11777" max="11777" width="44.33203125" style="42" customWidth="1"/>
    <col min="11778" max="11778" width="0" style="42" hidden="1" customWidth="1"/>
    <col min="11779" max="11781" width="10.44140625" style="42" customWidth="1"/>
    <col min="11782" max="11782" width="11" style="42" customWidth="1"/>
    <col min="11783" max="11787" width="10.44140625" style="42" customWidth="1"/>
    <col min="11788" max="12032" width="8.88671875" style="42"/>
    <col min="12033" max="12033" width="44.33203125" style="42" customWidth="1"/>
    <col min="12034" max="12034" width="0" style="42" hidden="1" customWidth="1"/>
    <col min="12035" max="12037" width="10.44140625" style="42" customWidth="1"/>
    <col min="12038" max="12038" width="11" style="42" customWidth="1"/>
    <col min="12039" max="12043" width="10.44140625" style="42" customWidth="1"/>
    <col min="12044" max="12288" width="8.88671875" style="42"/>
    <col min="12289" max="12289" width="44.33203125" style="42" customWidth="1"/>
    <col min="12290" max="12290" width="0" style="42" hidden="1" customWidth="1"/>
    <col min="12291" max="12293" width="10.44140625" style="42" customWidth="1"/>
    <col min="12294" max="12294" width="11" style="42" customWidth="1"/>
    <col min="12295" max="12299" width="10.44140625" style="42" customWidth="1"/>
    <col min="12300" max="12544" width="8.88671875" style="42"/>
    <col min="12545" max="12545" width="44.33203125" style="42" customWidth="1"/>
    <col min="12546" max="12546" width="0" style="42" hidden="1" customWidth="1"/>
    <col min="12547" max="12549" width="10.44140625" style="42" customWidth="1"/>
    <col min="12550" max="12550" width="11" style="42" customWidth="1"/>
    <col min="12551" max="12555" width="10.44140625" style="42" customWidth="1"/>
    <col min="12556" max="12800" width="8.88671875" style="42"/>
    <col min="12801" max="12801" width="44.33203125" style="42" customWidth="1"/>
    <col min="12802" max="12802" width="0" style="42" hidden="1" customWidth="1"/>
    <col min="12803" max="12805" width="10.44140625" style="42" customWidth="1"/>
    <col min="12806" max="12806" width="11" style="42" customWidth="1"/>
    <col min="12807" max="12811" width="10.44140625" style="42" customWidth="1"/>
    <col min="12812" max="13056" width="8.88671875" style="42"/>
    <col min="13057" max="13057" width="44.33203125" style="42" customWidth="1"/>
    <col min="13058" max="13058" width="0" style="42" hidden="1" customWidth="1"/>
    <col min="13059" max="13061" width="10.44140625" style="42" customWidth="1"/>
    <col min="13062" max="13062" width="11" style="42" customWidth="1"/>
    <col min="13063" max="13067" width="10.44140625" style="42" customWidth="1"/>
    <col min="13068" max="13312" width="8.88671875" style="42"/>
    <col min="13313" max="13313" width="44.33203125" style="42" customWidth="1"/>
    <col min="13314" max="13314" width="0" style="42" hidden="1" customWidth="1"/>
    <col min="13315" max="13317" width="10.44140625" style="42" customWidth="1"/>
    <col min="13318" max="13318" width="11" style="42" customWidth="1"/>
    <col min="13319" max="13323" width="10.44140625" style="42" customWidth="1"/>
    <col min="13324" max="13568" width="8.88671875" style="42"/>
    <col min="13569" max="13569" width="44.33203125" style="42" customWidth="1"/>
    <col min="13570" max="13570" width="0" style="42" hidden="1" customWidth="1"/>
    <col min="13571" max="13573" width="10.44140625" style="42" customWidth="1"/>
    <col min="13574" max="13574" width="11" style="42" customWidth="1"/>
    <col min="13575" max="13579" width="10.44140625" style="42" customWidth="1"/>
    <col min="13580" max="13824" width="8.88671875" style="42"/>
    <col min="13825" max="13825" width="44.33203125" style="42" customWidth="1"/>
    <col min="13826" max="13826" width="0" style="42" hidden="1" customWidth="1"/>
    <col min="13827" max="13829" width="10.44140625" style="42" customWidth="1"/>
    <col min="13830" max="13830" width="11" style="42" customWidth="1"/>
    <col min="13831" max="13835" width="10.44140625" style="42" customWidth="1"/>
    <col min="13836" max="14080" width="8.88671875" style="42"/>
    <col min="14081" max="14081" width="44.33203125" style="42" customWidth="1"/>
    <col min="14082" max="14082" width="0" style="42" hidden="1" customWidth="1"/>
    <col min="14083" max="14085" width="10.44140625" style="42" customWidth="1"/>
    <col min="14086" max="14086" width="11" style="42" customWidth="1"/>
    <col min="14087" max="14091" width="10.44140625" style="42" customWidth="1"/>
    <col min="14092" max="14336" width="8.88671875" style="42"/>
    <col min="14337" max="14337" width="44.33203125" style="42" customWidth="1"/>
    <col min="14338" max="14338" width="0" style="42" hidden="1" customWidth="1"/>
    <col min="14339" max="14341" width="10.44140625" style="42" customWidth="1"/>
    <col min="14342" max="14342" width="11" style="42" customWidth="1"/>
    <col min="14343" max="14347" width="10.44140625" style="42" customWidth="1"/>
    <col min="14348" max="14592" width="8.88671875" style="42"/>
    <col min="14593" max="14593" width="44.33203125" style="42" customWidth="1"/>
    <col min="14594" max="14594" width="0" style="42" hidden="1" customWidth="1"/>
    <col min="14595" max="14597" width="10.44140625" style="42" customWidth="1"/>
    <col min="14598" max="14598" width="11" style="42" customWidth="1"/>
    <col min="14599" max="14603" width="10.44140625" style="42" customWidth="1"/>
    <col min="14604" max="14848" width="8.88671875" style="42"/>
    <col min="14849" max="14849" width="44.33203125" style="42" customWidth="1"/>
    <col min="14850" max="14850" width="0" style="42" hidden="1" customWidth="1"/>
    <col min="14851" max="14853" width="10.44140625" style="42" customWidth="1"/>
    <col min="14854" max="14854" width="11" style="42" customWidth="1"/>
    <col min="14855" max="14859" width="10.44140625" style="42" customWidth="1"/>
    <col min="14860" max="15104" width="8.88671875" style="42"/>
    <col min="15105" max="15105" width="44.33203125" style="42" customWidth="1"/>
    <col min="15106" max="15106" width="0" style="42" hidden="1" customWidth="1"/>
    <col min="15107" max="15109" width="10.44140625" style="42" customWidth="1"/>
    <col min="15110" max="15110" width="11" style="42" customWidth="1"/>
    <col min="15111" max="15115" width="10.44140625" style="42" customWidth="1"/>
    <col min="15116" max="15360" width="8.88671875" style="42"/>
    <col min="15361" max="15361" width="44.33203125" style="42" customWidth="1"/>
    <col min="15362" max="15362" width="0" style="42" hidden="1" customWidth="1"/>
    <col min="15363" max="15365" width="10.44140625" style="42" customWidth="1"/>
    <col min="15366" max="15366" width="11" style="42" customWidth="1"/>
    <col min="15367" max="15371" width="10.44140625" style="42" customWidth="1"/>
    <col min="15372" max="15616" width="8.88671875" style="42"/>
    <col min="15617" max="15617" width="44.33203125" style="42" customWidth="1"/>
    <col min="15618" max="15618" width="0" style="42" hidden="1" customWidth="1"/>
    <col min="15619" max="15621" width="10.44140625" style="42" customWidth="1"/>
    <col min="15622" max="15622" width="11" style="42" customWidth="1"/>
    <col min="15623" max="15627" width="10.44140625" style="42" customWidth="1"/>
    <col min="15628" max="15872" width="8.88671875" style="42"/>
    <col min="15873" max="15873" width="44.33203125" style="42" customWidth="1"/>
    <col min="15874" max="15874" width="0" style="42" hidden="1" customWidth="1"/>
    <col min="15875" max="15877" width="10.44140625" style="42" customWidth="1"/>
    <col min="15878" max="15878" width="11" style="42" customWidth="1"/>
    <col min="15879" max="15883" width="10.44140625" style="42" customWidth="1"/>
    <col min="15884" max="16128" width="8.88671875" style="42"/>
    <col min="16129" max="16129" width="44.33203125" style="42" customWidth="1"/>
    <col min="16130" max="16130" width="0" style="42" hidden="1" customWidth="1"/>
    <col min="16131" max="16133" width="10.44140625" style="42" customWidth="1"/>
    <col min="16134" max="16134" width="11" style="42" customWidth="1"/>
    <col min="16135" max="16139" width="10.44140625" style="42" customWidth="1"/>
    <col min="16140" max="16384" width="8.88671875" style="42"/>
  </cols>
  <sheetData>
    <row r="1" spans="1:11" ht="18.75" customHeight="1" thickBot="1">
      <c r="A1" s="509" t="s">
        <v>136</v>
      </c>
      <c r="B1" s="510"/>
      <c r="C1" s="510"/>
      <c r="D1" s="510"/>
      <c r="E1" s="510"/>
      <c r="F1" s="510"/>
      <c r="G1" s="511"/>
      <c r="H1" s="511"/>
      <c r="I1" s="511"/>
      <c r="J1" s="511"/>
      <c r="K1" s="512"/>
    </row>
    <row r="2" spans="1:11" ht="26.4">
      <c r="A2" s="78"/>
      <c r="B2" s="43"/>
      <c r="C2" s="43"/>
      <c r="D2" s="43"/>
      <c r="E2" s="43"/>
      <c r="F2" s="44"/>
      <c r="G2" s="45"/>
      <c r="H2" s="45" t="s">
        <v>318</v>
      </c>
      <c r="I2" s="45" t="s">
        <v>319</v>
      </c>
      <c r="J2" s="45" t="s">
        <v>318</v>
      </c>
      <c r="K2" s="79" t="s">
        <v>319</v>
      </c>
    </row>
    <row r="3" spans="1:11">
      <c r="A3" s="80"/>
      <c r="B3" s="47">
        <v>2009</v>
      </c>
      <c r="C3" s="47">
        <v>2010</v>
      </c>
      <c r="D3" s="47">
        <v>2011</v>
      </c>
      <c r="E3" s="47">
        <v>2012</v>
      </c>
      <c r="F3" s="47">
        <v>2013</v>
      </c>
      <c r="G3" s="47">
        <v>2014</v>
      </c>
      <c r="H3" s="48">
        <v>2014</v>
      </c>
      <c r="I3" s="48">
        <v>2014</v>
      </c>
      <c r="J3" s="48">
        <v>2015</v>
      </c>
      <c r="K3" s="81">
        <v>2015</v>
      </c>
    </row>
    <row r="4" spans="1:11">
      <c r="A4" s="82" t="s">
        <v>137</v>
      </c>
      <c r="B4" s="64">
        <v>-1.732</v>
      </c>
      <c r="C4" s="64">
        <v>-3.0179999999999998</v>
      </c>
      <c r="D4" s="64">
        <v>-10.244999999999999</v>
      </c>
      <c r="E4" s="64">
        <v>-14.315</v>
      </c>
      <c r="F4" s="64">
        <v>-16.478000000000002</v>
      </c>
      <c r="G4" s="64">
        <v>-5.2729999999999997</v>
      </c>
      <c r="H4" s="64">
        <v>-0.63</v>
      </c>
      <c r="I4" s="64">
        <v>-1.5229999999999999</v>
      </c>
      <c r="J4" s="64">
        <v>-1.2999999999999999E-2</v>
      </c>
      <c r="K4" s="83">
        <v>-0.83599999999999997</v>
      </c>
    </row>
    <row r="5" spans="1:11">
      <c r="A5" s="84" t="s">
        <v>138</v>
      </c>
      <c r="B5" s="67">
        <v>54.253</v>
      </c>
      <c r="C5" s="67">
        <v>69.254999999999995</v>
      </c>
      <c r="D5" s="67">
        <v>88.843999999999994</v>
      </c>
      <c r="E5" s="67">
        <v>90.034999999999997</v>
      </c>
      <c r="F5" s="67">
        <v>85.481999999999999</v>
      </c>
      <c r="G5" s="67">
        <v>68.484999999999999</v>
      </c>
      <c r="H5" s="67">
        <v>6.3230000000000004</v>
      </c>
      <c r="I5" s="67">
        <v>18.03</v>
      </c>
      <c r="J5" s="67">
        <v>4.4329999999999998</v>
      </c>
      <c r="K5" s="85">
        <v>12.125999999999999</v>
      </c>
    </row>
    <row r="6" spans="1:11">
      <c r="A6" s="84" t="s">
        <v>139</v>
      </c>
      <c r="B6" s="67">
        <v>-56.206000000000003</v>
      </c>
      <c r="C6" s="67">
        <v>73.239000000000004</v>
      </c>
      <c r="D6" s="67">
        <v>99.001000000000005</v>
      </c>
      <c r="E6" s="67">
        <v>104.361</v>
      </c>
      <c r="F6" s="67">
        <v>101.07599999999999</v>
      </c>
      <c r="G6" s="67">
        <v>-73.768000000000001</v>
      </c>
      <c r="H6" s="67">
        <v>-6.7080000000000002</v>
      </c>
      <c r="I6" s="67">
        <v>-19.542000000000002</v>
      </c>
      <c r="J6" s="67">
        <v>-4.5279999999999996</v>
      </c>
      <c r="K6" s="85">
        <v>-13.128</v>
      </c>
    </row>
    <row r="7" spans="1:11">
      <c r="A7" s="84" t="s">
        <v>140</v>
      </c>
      <c r="B7" s="67">
        <v>40.393999999999998</v>
      </c>
      <c r="C7" s="68">
        <v>52.191000000000003</v>
      </c>
      <c r="D7" s="68">
        <v>69.418000000000006</v>
      </c>
      <c r="E7" s="68">
        <v>70.236000000000004</v>
      </c>
      <c r="F7" s="68">
        <v>64.997</v>
      </c>
      <c r="G7" s="68">
        <v>55.259</v>
      </c>
      <c r="H7" s="68">
        <v>5.1879999999999997</v>
      </c>
      <c r="I7" s="68">
        <v>14.425000000000001</v>
      </c>
      <c r="J7" s="68">
        <v>3.5150000000000001</v>
      </c>
      <c r="K7" s="86">
        <v>9.68</v>
      </c>
    </row>
    <row r="8" spans="1:11">
      <c r="A8" s="87" t="s">
        <v>141</v>
      </c>
      <c r="B8" s="51">
        <v>10.251381551</v>
      </c>
      <c r="C8" s="51">
        <v>14.626608891</v>
      </c>
      <c r="D8" s="51">
        <v>18.478244310999997</v>
      </c>
      <c r="E8" s="51">
        <v>15.340427359</v>
      </c>
      <c r="F8" s="51">
        <v>14.319270853000001</v>
      </c>
      <c r="G8" s="51">
        <v>12.907080284280001</v>
      </c>
      <c r="H8" s="51">
        <v>1.1482931700000001</v>
      </c>
      <c r="I8" s="51">
        <v>3.47265469328</v>
      </c>
      <c r="J8" s="51">
        <v>0.82506400000000002</v>
      </c>
      <c r="K8" s="88">
        <v>2.2012440227399996</v>
      </c>
    </row>
    <row r="9" spans="1:11">
      <c r="A9" s="87" t="s">
        <v>225</v>
      </c>
      <c r="B9" s="51">
        <v>25.547904630000001</v>
      </c>
      <c r="C9" s="51">
        <v>27.028942918000002</v>
      </c>
      <c r="D9" s="51">
        <v>27.667841575999997</v>
      </c>
      <c r="E9" s="51">
        <v>25.578860233</v>
      </c>
      <c r="F9" s="51">
        <v>26.503526307999998</v>
      </c>
      <c r="G9" s="51">
        <v>24.56552613201</v>
      </c>
      <c r="H9" s="51">
        <v>2.1658846510000003</v>
      </c>
      <c r="I9" s="69">
        <v>6.5830000000000002</v>
      </c>
      <c r="J9" s="69">
        <v>1.9277196261682241</v>
      </c>
      <c r="K9" s="89">
        <v>4.883</v>
      </c>
    </row>
    <row r="10" spans="1:11">
      <c r="A10" s="87" t="s">
        <v>226</v>
      </c>
      <c r="B10" s="51">
        <v>401.2611483981417</v>
      </c>
      <c r="C10" s="51">
        <v>541.14616821582649</v>
      </c>
      <c r="D10" s="51">
        <v>667.85998684583467</v>
      </c>
      <c r="E10" s="51">
        <v>599.7306846068492</v>
      </c>
      <c r="F10" s="51">
        <v>540.27794968089881</v>
      </c>
      <c r="G10" s="51">
        <v>525.41436380886171</v>
      </c>
      <c r="H10" s="51">
        <v>530.17281851543999</v>
      </c>
      <c r="I10" s="51">
        <v>527.51856194440222</v>
      </c>
      <c r="J10" s="51">
        <v>428.00000000000006</v>
      </c>
      <c r="K10" s="88">
        <v>450.79746523448694</v>
      </c>
    </row>
    <row r="11" spans="1:11">
      <c r="A11" s="87" t="s">
        <v>142</v>
      </c>
      <c r="B11" s="51"/>
      <c r="C11" s="51">
        <v>42.679392218829349</v>
      </c>
      <c r="D11" s="51">
        <v>26.333071791985716</v>
      </c>
      <c r="E11" s="51">
        <v>-16.981142251334305</v>
      </c>
      <c r="F11" s="51">
        <v>-6.6566366249301439</v>
      </c>
      <c r="G11" s="51">
        <v>-9.8621681454131789</v>
      </c>
      <c r="H11" s="51">
        <v>-6.8906683096430186</v>
      </c>
      <c r="I11" s="51">
        <v>-2.5030635061980746</v>
      </c>
      <c r="J11" s="51">
        <v>-28.148662592846392</v>
      </c>
      <c r="K11" s="88">
        <v>-36.612067217634134</v>
      </c>
    </row>
    <row r="12" spans="1:11">
      <c r="A12" s="87" t="s">
        <v>143</v>
      </c>
      <c r="B12" s="51"/>
      <c r="C12" s="51">
        <v>5.797102773981976</v>
      </c>
      <c r="D12" s="51">
        <v>2.3637574726406427</v>
      </c>
      <c r="E12" s="51">
        <v>-7.5502143427481911</v>
      </c>
      <c r="F12" s="51">
        <v>3.6149619903980863</v>
      </c>
      <c r="G12" s="51">
        <v>-7.3122351851157958</v>
      </c>
      <c r="H12" s="51">
        <v>-1.8552147635935654</v>
      </c>
      <c r="I12" s="51">
        <v>0.9729450320407409</v>
      </c>
      <c r="J12" s="51">
        <v>-10.996200777442795</v>
      </c>
      <c r="K12" s="88">
        <v>-25.824092359106785</v>
      </c>
    </row>
    <row r="13" spans="1:11">
      <c r="A13" s="87" t="s">
        <v>144</v>
      </c>
      <c r="B13" s="51"/>
      <c r="C13" s="51">
        <v>34.861341641500559</v>
      </c>
      <c r="D13" s="51">
        <v>23.415821098352609</v>
      </c>
      <c r="E13" s="51">
        <v>-10.20113550457576</v>
      </c>
      <c r="F13" s="51">
        <v>-9.9132388006667185</v>
      </c>
      <c r="G13" s="51">
        <v>-2.7510998516256109</v>
      </c>
      <c r="H13" s="51">
        <v>-4.9062296805371517</v>
      </c>
      <c r="I13" s="51">
        <v>-3.3546042459145298</v>
      </c>
      <c r="J13" s="51">
        <v>-19.271606341784647</v>
      </c>
      <c r="K13" s="88">
        <v>-14.543771962663428</v>
      </c>
    </row>
    <row r="14" spans="1:11">
      <c r="A14" s="87" t="s">
        <v>145</v>
      </c>
      <c r="B14" s="51"/>
      <c r="C14" s="54">
        <v>2.4670606669999997</v>
      </c>
      <c r="D14" s="54">
        <v>3.6172122110000005</v>
      </c>
      <c r="E14" s="54">
        <v>6.9998710539999989</v>
      </c>
      <c r="F14" s="54">
        <v>6.3713256890000007</v>
      </c>
      <c r="G14" s="54">
        <v>6.5441319987700011</v>
      </c>
      <c r="H14" s="54">
        <v>0.64660088100000002</v>
      </c>
      <c r="I14" s="54">
        <v>1.831</v>
      </c>
      <c r="J14" s="54">
        <v>0.43481500000000001</v>
      </c>
      <c r="K14" s="90">
        <v>1.4179999999999999</v>
      </c>
    </row>
    <row r="15" spans="1:11">
      <c r="A15" s="87" t="s">
        <v>225</v>
      </c>
      <c r="B15" s="51"/>
      <c r="C15" s="51">
        <v>13.905363301000001</v>
      </c>
      <c r="D15" s="51">
        <v>14.149288258999999</v>
      </c>
      <c r="E15" s="51">
        <v>27.113882802999996</v>
      </c>
      <c r="F15" s="51">
        <v>27.100380029999997</v>
      </c>
      <c r="G15" s="51">
        <v>32.58087352023</v>
      </c>
      <c r="H15" s="51">
        <v>3.071549707</v>
      </c>
      <c r="I15" s="51">
        <v>8.9610000000000003</v>
      </c>
      <c r="J15" s="51">
        <v>2.5952627620000044</v>
      </c>
      <c r="K15" s="88">
        <v>8.2674000000000003</v>
      </c>
    </row>
    <row r="16" spans="1:11">
      <c r="A16" s="87" t="s">
        <v>226</v>
      </c>
      <c r="B16" s="51"/>
      <c r="C16" s="51">
        <v>177.41792239420178</v>
      </c>
      <c r="D16" s="51">
        <v>255.64623073525871</v>
      </c>
      <c r="E16" s="51">
        <v>258.16557166889811</v>
      </c>
      <c r="F16" s="51">
        <v>235.10097208773354</v>
      </c>
      <c r="G16" s="51">
        <v>200.85808917021953</v>
      </c>
      <c r="H16" s="51">
        <v>210.51291454812196</v>
      </c>
      <c r="I16" s="51">
        <v>204.32987389800243</v>
      </c>
      <c r="J16" s="51">
        <v>167.54180207360417</v>
      </c>
      <c r="K16" s="88">
        <v>171.51704284297358</v>
      </c>
    </row>
    <row r="17" spans="1:11">
      <c r="A17" s="84" t="s">
        <v>146</v>
      </c>
      <c r="B17" s="67">
        <v>44.701000000000001</v>
      </c>
      <c r="C17" s="67">
        <v>60.579000000000001</v>
      </c>
      <c r="D17" s="68">
        <v>85.67</v>
      </c>
      <c r="E17" s="68">
        <v>89.713999999999999</v>
      </c>
      <c r="F17" s="68">
        <v>84.974000000000004</v>
      </c>
      <c r="G17" s="68">
        <v>61.323999999999998</v>
      </c>
      <c r="H17" s="68">
        <v>5.6150000000000002</v>
      </c>
      <c r="I17" s="68">
        <v>16.381</v>
      </c>
      <c r="J17" s="68">
        <v>3.71</v>
      </c>
      <c r="K17" s="86">
        <v>10.862</v>
      </c>
    </row>
    <row r="18" spans="1:11">
      <c r="A18" s="87" t="s">
        <v>147</v>
      </c>
      <c r="B18" s="51"/>
      <c r="C18" s="51">
        <v>9.3624622250300007</v>
      </c>
      <c r="D18" s="51">
        <v>14.045999999999999</v>
      </c>
      <c r="E18" s="51">
        <v>14.025</v>
      </c>
      <c r="F18" s="51">
        <v>11.538</v>
      </c>
      <c r="G18" s="51">
        <v>5.6963315527746703</v>
      </c>
      <c r="H18" s="51">
        <v>0.5295282</v>
      </c>
      <c r="I18" s="51">
        <v>1.6357280000000001</v>
      </c>
      <c r="J18" s="51">
        <v>0.495064370744358</v>
      </c>
      <c r="K18" s="88">
        <v>1.7790851853443601</v>
      </c>
    </row>
    <row r="19" spans="1:11">
      <c r="A19" s="87" t="s">
        <v>148</v>
      </c>
      <c r="B19" s="51"/>
      <c r="C19" s="51">
        <v>36.473854965000001</v>
      </c>
      <c r="D19" s="51">
        <v>44.801404193000003</v>
      </c>
      <c r="E19" s="51">
        <v>32.921875854999996</v>
      </c>
      <c r="F19" s="51">
        <v>27.968</v>
      </c>
      <c r="G19" s="51">
        <v>19.465949854000002</v>
      </c>
      <c r="H19" s="51">
        <v>1.9721010000000001</v>
      </c>
      <c r="I19" s="51">
        <v>6.0918858</v>
      </c>
      <c r="J19" s="51">
        <v>1.668956224</v>
      </c>
      <c r="K19" s="88">
        <v>5.7594065600000004</v>
      </c>
    </row>
    <row r="20" spans="1:11">
      <c r="A20" s="87" t="s">
        <v>149</v>
      </c>
      <c r="B20" s="51"/>
      <c r="C20" s="51">
        <v>256.68968180122829</v>
      </c>
      <c r="D20" s="51">
        <v>313.5169589660901</v>
      </c>
      <c r="E20" s="51">
        <v>426.0085318883784</v>
      </c>
      <c r="F20" s="51">
        <v>412.54290617848972</v>
      </c>
      <c r="G20" s="51">
        <v>292.63054695500244</v>
      </c>
      <c r="H20" s="51">
        <v>268.5096757214767</v>
      </c>
      <c r="I20" s="51">
        <v>268.50930133982484</v>
      </c>
      <c r="J20" s="51">
        <v>296.63113005914164</v>
      </c>
      <c r="K20" s="88">
        <v>308.9007811499871</v>
      </c>
    </row>
    <row r="21" spans="1:11">
      <c r="A21" s="87" t="s">
        <v>150</v>
      </c>
      <c r="B21" s="51"/>
      <c r="C21" s="51">
        <v>15.454963312418496</v>
      </c>
      <c r="D21" s="51">
        <v>16.39547099334656</v>
      </c>
      <c r="E21" s="51">
        <v>15.633011570100541</v>
      </c>
      <c r="F21" s="51">
        <v>13.578271000541342</v>
      </c>
      <c r="G21" s="51">
        <v>9.2889106267932142</v>
      </c>
      <c r="H21" s="51">
        <v>9.4306001780943891</v>
      </c>
      <c r="I21" s="51">
        <v>9.9855198095354378</v>
      </c>
      <c r="J21" s="51">
        <v>13.344053119794017</v>
      </c>
      <c r="K21" s="88">
        <v>16.378983477668569</v>
      </c>
    </row>
    <row r="22" spans="1:11" ht="26.4">
      <c r="A22" s="91" t="s">
        <v>151</v>
      </c>
      <c r="B22" s="64">
        <v>-11.994</v>
      </c>
      <c r="C22" s="64">
        <v>8.0489999999999995</v>
      </c>
      <c r="D22" s="64">
        <v>7.79</v>
      </c>
      <c r="E22" s="64">
        <v>10.14</v>
      </c>
      <c r="F22" s="64">
        <v>18.501000000000001</v>
      </c>
      <c r="G22" s="64">
        <v>-8.0340000000000007</v>
      </c>
      <c r="H22" s="64">
        <v>0.42599999999999999</v>
      </c>
      <c r="I22" s="64">
        <v>-2.754</v>
      </c>
      <c r="J22" s="64">
        <v>-0.29199999999999998</v>
      </c>
      <c r="K22" s="83">
        <v>-1.1020000000000001</v>
      </c>
    </row>
    <row r="23" spans="1:11">
      <c r="A23" s="84" t="s">
        <v>227</v>
      </c>
      <c r="B23" s="67">
        <v>4.6539999999999999</v>
      </c>
      <c r="C23" s="67">
        <v>5.7590000000000003</v>
      </c>
      <c r="D23" s="67">
        <v>7.0149999999999997</v>
      </c>
      <c r="E23" s="67">
        <v>7.1950000000000003</v>
      </c>
      <c r="F23" s="67">
        <v>4.0789999999999997</v>
      </c>
      <c r="G23" s="67">
        <v>0.29899999999999999</v>
      </c>
      <c r="H23" s="67">
        <v>-0.34499999999999997</v>
      </c>
      <c r="I23" s="67">
        <v>-0.66500000000000004</v>
      </c>
      <c r="J23" s="67">
        <v>7.8E-2</v>
      </c>
      <c r="K23" s="85">
        <v>0.46</v>
      </c>
    </row>
    <row r="24" spans="1:11">
      <c r="A24" s="84" t="s">
        <v>152</v>
      </c>
      <c r="B24" s="67"/>
      <c r="C24" s="67">
        <v>-5.6</v>
      </c>
      <c r="D24" s="67">
        <v>-11.407999999999999</v>
      </c>
      <c r="E24" s="67">
        <v>-7.9610000000000003</v>
      </c>
      <c r="F24" s="67">
        <v>-2.6909999999999998</v>
      </c>
      <c r="G24" s="67">
        <v>-2.7309999999999999</v>
      </c>
      <c r="H24" s="67">
        <v>-0.28699999999999998</v>
      </c>
      <c r="I24" s="67">
        <v>-2.6459999999999999</v>
      </c>
      <c r="J24" s="67">
        <v>0.12</v>
      </c>
      <c r="K24" s="85">
        <v>0.34200000000000003</v>
      </c>
    </row>
    <row r="25" spans="1:11">
      <c r="A25" s="82" t="s">
        <v>153</v>
      </c>
      <c r="B25" s="65">
        <v>-13.725999999999999</v>
      </c>
      <c r="C25" s="65">
        <v>5.0309999999999997</v>
      </c>
      <c r="D25" s="65">
        <v>-2.4549999999999992</v>
      </c>
      <c r="E25" s="65">
        <v>-4.1749999999999989</v>
      </c>
      <c r="F25" s="65">
        <v>2.0229999999999997</v>
      </c>
      <c r="G25" s="65">
        <v>-13.307</v>
      </c>
      <c r="H25" s="65">
        <v>-0.20400000000000001</v>
      </c>
      <c r="I25" s="65">
        <v>-4.2770000000000001</v>
      </c>
      <c r="J25" s="65">
        <v>-0.30499999999999999</v>
      </c>
      <c r="K25" s="92">
        <v>-1.9380000000000002</v>
      </c>
    </row>
    <row r="26" spans="1:11">
      <c r="A26" s="80" t="s">
        <v>154</v>
      </c>
      <c r="B26" s="67">
        <v>6.0259999999999998</v>
      </c>
      <c r="C26" s="67">
        <v>3.4289999999999998</v>
      </c>
      <c r="D26" s="67">
        <v>0</v>
      </c>
      <c r="E26" s="67">
        <v>-3.419</v>
      </c>
      <c r="F26" s="67">
        <v>-5.5750000000000002</v>
      </c>
      <c r="G26" s="67">
        <v>0.93</v>
      </c>
      <c r="H26" s="46">
        <v>-0.193</v>
      </c>
      <c r="I26" s="67">
        <v>-1.2030000000000001</v>
      </c>
      <c r="J26" s="67">
        <v>4.6950000000000003</v>
      </c>
      <c r="K26" s="85">
        <v>4.4749999999999996</v>
      </c>
    </row>
    <row r="27" spans="1:11" ht="0.75" customHeight="1">
      <c r="A27" s="91" t="s">
        <v>155</v>
      </c>
      <c r="B27" s="64">
        <v>5.6539999999999999</v>
      </c>
      <c r="C27" s="64">
        <v>-8.4600000000000009</v>
      </c>
      <c r="D27" s="64">
        <v>2.4550000000000001</v>
      </c>
      <c r="E27" s="64">
        <v>7.5940000000000003</v>
      </c>
      <c r="F27" s="64">
        <v>3.5520000000000005</v>
      </c>
      <c r="G27" s="64">
        <v>12.377000000000001</v>
      </c>
      <c r="H27" s="64">
        <v>0.39700000000000002</v>
      </c>
      <c r="I27" s="64">
        <v>5.48</v>
      </c>
      <c r="J27" s="64">
        <v>-4.3900000000000006</v>
      </c>
      <c r="K27" s="83">
        <v>-2.5369999999999995</v>
      </c>
    </row>
    <row r="28" spans="1:11">
      <c r="A28" s="93"/>
      <c r="B28" s="52"/>
      <c r="C28" s="52"/>
      <c r="D28" s="52"/>
      <c r="E28" s="52"/>
      <c r="F28" s="52"/>
      <c r="G28" s="53"/>
      <c r="H28" s="53"/>
      <c r="I28" s="53"/>
      <c r="J28" s="53"/>
      <c r="K28" s="94"/>
    </row>
    <row r="29" spans="1:11">
      <c r="A29" s="82" t="s">
        <v>156</v>
      </c>
      <c r="B29" s="64">
        <v>-1.4774656236142967</v>
      </c>
      <c r="C29" s="64">
        <v>-2.2122969344217318</v>
      </c>
      <c r="D29" s="64">
        <v>-6.2691465630512564</v>
      </c>
      <c r="E29" s="64">
        <v>-8.1057316342105317</v>
      </c>
      <c r="F29" s="64">
        <v>-8.9891368948087553</v>
      </c>
      <c r="G29" s="64">
        <v>-3.9775655127044183</v>
      </c>
      <c r="H29" s="64">
        <v>-5.2709148083800006</v>
      </c>
      <c r="I29" s="64">
        <v>-4.3049833280624732</v>
      </c>
      <c r="J29" s="64">
        <v>-0.21672444444444441</v>
      </c>
      <c r="K29" s="83">
        <v>-4.7948914171112209</v>
      </c>
    </row>
    <row r="30" spans="1:11">
      <c r="A30" s="84" t="s">
        <v>157</v>
      </c>
      <c r="B30" s="67">
        <v>46.279989883340903</v>
      </c>
      <c r="C30" s="67">
        <v>50.7662770687134</v>
      </c>
      <c r="D30" s="67">
        <v>54.365647364346117</v>
      </c>
      <c r="E30" s="67">
        <v>50.981456352507514</v>
      </c>
      <c r="F30" s="67">
        <v>46.6324432602283</v>
      </c>
      <c r="G30" s="67">
        <v>51.660074746361104</v>
      </c>
      <c r="H30" s="67">
        <v>52.901578306963096</v>
      </c>
      <c r="I30" s="67">
        <v>50.96444478330033</v>
      </c>
      <c r="J30" s="67">
        <v>73.903035555555547</v>
      </c>
      <c r="K30" s="85">
        <v>69.548867612309394</v>
      </c>
    </row>
    <row r="31" spans="1:11">
      <c r="A31" s="84" t="s">
        <v>158</v>
      </c>
      <c r="B31" s="67">
        <v>-47.945977390799747</v>
      </c>
      <c r="C31" s="67">
        <v>53.686684950335732</v>
      </c>
      <c r="D31" s="67">
        <v>60.580944742668379</v>
      </c>
      <c r="E31" s="67">
        <v>59.093416631354884</v>
      </c>
      <c r="F31" s="67">
        <v>55.139337345532802</v>
      </c>
      <c r="G31" s="67">
        <v>-55.645183527627445</v>
      </c>
      <c r="H31" s="67">
        <v>-56.122692912084197</v>
      </c>
      <c r="I31" s="67">
        <v>-55.238334994745145</v>
      </c>
      <c r="J31" s="67">
        <v>-75.486791111111103</v>
      </c>
      <c r="K31" s="85">
        <v>-75.295854693583848</v>
      </c>
    </row>
    <row r="32" spans="1:11" hidden="1">
      <c r="A32" s="84" t="s">
        <v>159</v>
      </c>
      <c r="B32" s="67">
        <v>34.45770577383135</v>
      </c>
      <c r="C32" s="67">
        <v>38.257783069716574</v>
      </c>
      <c r="D32" s="67">
        <v>42.478439835421405</v>
      </c>
      <c r="E32" s="67">
        <v>39.770462246623183</v>
      </c>
      <c r="F32" s="67"/>
      <c r="G32" s="67"/>
      <c r="H32" s="67"/>
      <c r="I32" s="67"/>
      <c r="J32" s="67"/>
      <c r="K32" s="85"/>
    </row>
    <row r="33" spans="1:11" hidden="1">
      <c r="A33" s="84" t="s">
        <v>160</v>
      </c>
      <c r="B33" s="67">
        <v>38.131749908304087</v>
      </c>
      <c r="C33" s="67">
        <v>44.406473157831044</v>
      </c>
      <c r="D33" s="67">
        <v>52.423405178780008</v>
      </c>
      <c r="E33" s="67">
        <v>50.79969317719619</v>
      </c>
      <c r="F33" s="67"/>
      <c r="G33" s="67"/>
      <c r="H33" s="67"/>
      <c r="I33" s="67"/>
      <c r="J33" s="67"/>
      <c r="K33" s="85"/>
    </row>
    <row r="34" spans="1:11" ht="26.4">
      <c r="A34" s="95" t="s">
        <v>161</v>
      </c>
      <c r="B34" s="67">
        <v>-10.231364139509166</v>
      </c>
      <c r="C34" s="67">
        <v>5.9001915258981175</v>
      </c>
      <c r="D34" s="67">
        <v>4.7668766936231624</v>
      </c>
      <c r="E34" s="67">
        <v>5.7416778743202785</v>
      </c>
      <c r="F34" s="67">
        <v>10.092731016558853</v>
      </c>
      <c r="G34" s="67">
        <v>-6.0602619626526266</v>
      </c>
      <c r="H34" s="67">
        <v>3.5641423942379054</v>
      </c>
      <c r="I34" s="67">
        <v>-7.7845857422744915</v>
      </c>
      <c r="J34" s="67">
        <v>-4.8679644444444445</v>
      </c>
      <c r="K34" s="85">
        <v>-6.3205386861920632</v>
      </c>
    </row>
    <row r="35" spans="1:11">
      <c r="A35" s="84" t="s">
        <v>258</v>
      </c>
      <c r="B35" s="67">
        <v>3.9700490833146285</v>
      </c>
      <c r="C35" s="67">
        <v>4.2215434212507468</v>
      </c>
      <c r="D35" s="67">
        <v>4.2926367144758002</v>
      </c>
      <c r="E35" s="67">
        <v>4.0740998329126628</v>
      </c>
      <c r="F35" s="67">
        <v>2.22519052032558</v>
      </c>
      <c r="G35" s="67">
        <v>0.22554373000163497</v>
      </c>
      <c r="H35" s="67">
        <v>-2.8864533474461904</v>
      </c>
      <c r="I35" s="67">
        <v>-1.8797202318854531</v>
      </c>
      <c r="J35" s="67">
        <v>1.3003466666666668</v>
      </c>
      <c r="K35" s="85">
        <v>2.6383373826210068</v>
      </c>
    </row>
    <row r="36" spans="1:11">
      <c r="A36" s="96" t="s">
        <v>162</v>
      </c>
      <c r="B36" s="76">
        <v>-11.708829763123461</v>
      </c>
      <c r="C36" s="76">
        <v>3.6878945914763857</v>
      </c>
      <c r="D36" s="76">
        <v>-1.5022698694280952</v>
      </c>
      <c r="E36" s="76">
        <v>-2.3640537598902518</v>
      </c>
      <c r="F36" s="76">
        <v>1.1035941217500975</v>
      </c>
      <c r="G36" s="76">
        <v>-10.037827475357046</v>
      </c>
      <c r="H36" s="76">
        <v>-1.7067724141420955</v>
      </c>
      <c r="I36" s="76">
        <v>-12.089569070336966</v>
      </c>
      <c r="J36" s="76">
        <v>-5.0846888888888886</v>
      </c>
      <c r="K36" s="97">
        <v>-11.115430103303286</v>
      </c>
    </row>
    <row r="37" spans="1:11">
      <c r="A37" s="98"/>
      <c r="B37" s="70"/>
      <c r="C37" s="70"/>
      <c r="D37" s="70"/>
      <c r="E37" s="70"/>
      <c r="F37" s="70"/>
      <c r="G37" s="70"/>
      <c r="H37" s="70"/>
      <c r="I37" s="70"/>
      <c r="J37" s="70"/>
      <c r="K37" s="99"/>
    </row>
    <row r="38" spans="1:11">
      <c r="A38" s="80" t="s">
        <v>163</v>
      </c>
      <c r="B38" s="67">
        <v>-40.348804583782503</v>
      </c>
      <c r="C38" s="67">
        <v>29.204832400851643</v>
      </c>
      <c r="D38" s="67">
        <v>33.007606675480474</v>
      </c>
      <c r="E38" s="67">
        <v>1.1783687228096511</v>
      </c>
      <c r="F38" s="67">
        <v>-7.4591377641095846</v>
      </c>
      <c r="G38" s="67">
        <v>-14.982229949074579</v>
      </c>
      <c r="H38" s="67">
        <v>-1.406309388065381</v>
      </c>
      <c r="I38" s="67">
        <v>-7.7095329494561753</v>
      </c>
      <c r="J38" s="67">
        <v>-32.247494217424816</v>
      </c>
      <c r="K38" s="85">
        <v>-32.894280762565003</v>
      </c>
    </row>
    <row r="39" spans="1:11">
      <c r="A39" s="80" t="s">
        <v>164</v>
      </c>
      <c r="B39" s="67">
        <v>-46.662609774723173</v>
      </c>
      <c r="C39" s="67">
        <v>35.520458155298542</v>
      </c>
      <c r="D39" s="67">
        <v>41.418643424288945</v>
      </c>
      <c r="E39" s="67">
        <v>4.720438893428252</v>
      </c>
      <c r="F39" s="67">
        <v>-5.2834563167398585</v>
      </c>
      <c r="G39" s="67">
        <v>-27.832042742485939</v>
      </c>
      <c r="H39" s="67">
        <v>-21.25929042210069</v>
      </c>
      <c r="I39" s="67">
        <v>-17.09600688293942</v>
      </c>
      <c r="J39" s="67">
        <v>-33.926981300089054</v>
      </c>
      <c r="K39" s="85">
        <v>-33.691471827116786</v>
      </c>
    </row>
    <row r="40" spans="1:11" hidden="1">
      <c r="A40" s="100" t="s">
        <v>165</v>
      </c>
      <c r="B40" s="49">
        <v>-9.0594942682556194</v>
      </c>
      <c r="C40" s="54">
        <v>23.235341699999999</v>
      </c>
      <c r="D40" s="54">
        <v>6.0888622000000003</v>
      </c>
      <c r="E40" s="54" t="s">
        <v>31</v>
      </c>
      <c r="F40" s="54"/>
      <c r="G40" s="54"/>
      <c r="H40" s="54"/>
      <c r="I40" s="54"/>
      <c r="J40" s="54"/>
      <c r="K40" s="90"/>
    </row>
    <row r="41" spans="1:11" hidden="1">
      <c r="A41" s="100" t="s">
        <v>166</v>
      </c>
      <c r="B41" s="49">
        <v>-42.855677507584176</v>
      </c>
      <c r="C41" s="101">
        <v>26.1944047</v>
      </c>
      <c r="D41" s="101">
        <v>15.8171163</v>
      </c>
      <c r="E41" s="101" t="s">
        <v>31</v>
      </c>
      <c r="F41" s="101"/>
      <c r="G41" s="101"/>
      <c r="H41" s="101"/>
      <c r="I41" s="101"/>
      <c r="J41" s="101"/>
      <c r="K41" s="102"/>
    </row>
    <row r="42" spans="1:11" hidden="1">
      <c r="A42" s="100" t="s">
        <v>167</v>
      </c>
      <c r="B42" s="49">
        <v>-30.012271061610022</v>
      </c>
      <c r="C42" s="49">
        <v>-0.74196988918799889</v>
      </c>
      <c r="D42" s="49">
        <v>6.5987497236915402</v>
      </c>
      <c r="E42" s="49" t="s">
        <v>31</v>
      </c>
      <c r="F42" s="49"/>
      <c r="G42" s="54"/>
      <c r="H42" s="54"/>
      <c r="I42" s="54"/>
      <c r="J42" s="54"/>
      <c r="K42" s="90"/>
    </row>
    <row r="43" spans="1:11" ht="14.25" hidden="1" customHeight="1">
      <c r="A43" s="103" t="s">
        <v>168</v>
      </c>
      <c r="B43" s="49">
        <v>90.364868794881545</v>
      </c>
      <c r="C43" s="49">
        <v>86.153617590254058</v>
      </c>
      <c r="D43" s="49">
        <v>81.029531924827864</v>
      </c>
      <c r="E43" s="49">
        <v>78.288784359185868</v>
      </c>
      <c r="F43" s="49"/>
      <c r="G43" s="54"/>
      <c r="H43" s="54"/>
      <c r="I43" s="54"/>
      <c r="J43" s="54"/>
      <c r="K43" s="90"/>
    </row>
    <row r="44" spans="1:11">
      <c r="A44" s="93"/>
      <c r="B44" s="52"/>
      <c r="C44" s="52"/>
      <c r="D44" s="52"/>
      <c r="E44" s="52"/>
      <c r="F44" s="57"/>
      <c r="G44" s="53"/>
      <c r="H44" s="53"/>
      <c r="I44" s="53"/>
      <c r="J44" s="53"/>
      <c r="K44" s="94"/>
    </row>
    <row r="45" spans="1:11">
      <c r="A45" s="91" t="s">
        <v>232</v>
      </c>
      <c r="B45" s="64">
        <v>26.504900000000003</v>
      </c>
      <c r="C45" s="64">
        <v>34.576349999999998</v>
      </c>
      <c r="D45" s="64">
        <v>31.794610000000002</v>
      </c>
      <c r="E45" s="64">
        <v>24.546189999999999</v>
      </c>
      <c r="F45" s="66">
        <v>20.415700000000001</v>
      </c>
      <c r="G45" s="66">
        <v>7.5332299999999996</v>
      </c>
      <c r="H45" s="66"/>
      <c r="I45" s="66">
        <v>15.08553</v>
      </c>
      <c r="J45" s="66"/>
      <c r="K45" s="104">
        <v>9.9698600000000006</v>
      </c>
    </row>
    <row r="46" spans="1:11" ht="26.4">
      <c r="A46" s="105" t="s">
        <v>169</v>
      </c>
      <c r="B46" s="51">
        <v>4.3427518125588822</v>
      </c>
      <c r="C46" s="51">
        <v>4.1910303936323876</v>
      </c>
      <c r="D46" s="51">
        <v>3.7</v>
      </c>
      <c r="E46" s="51">
        <v>2.9222814397396721</v>
      </c>
      <c r="F46" s="51">
        <v>3.3</v>
      </c>
      <c r="G46" s="51">
        <v>1.6202236799655876</v>
      </c>
      <c r="H46" s="51"/>
      <c r="I46" s="51">
        <v>2.6867678881517434</v>
      </c>
      <c r="J46" s="51"/>
      <c r="K46" s="88">
        <v>2.0969680823094317</v>
      </c>
    </row>
    <row r="47" spans="1:11" ht="26.4">
      <c r="A47" s="105" t="s">
        <v>170</v>
      </c>
      <c r="B47" s="51">
        <v>67.331644849319332</v>
      </c>
      <c r="C47" s="51">
        <v>70.669695687630679</v>
      </c>
      <c r="D47" s="51">
        <v>53.569426127739938</v>
      </c>
      <c r="E47" s="51">
        <v>37.428934459377132</v>
      </c>
      <c r="F47" s="51">
        <v>35.128501985004291</v>
      </c>
      <c r="G47" s="51">
        <v>13.670136130110007</v>
      </c>
      <c r="H47" s="51"/>
      <c r="I47" s="51"/>
      <c r="J47" s="51"/>
      <c r="K47" s="88"/>
    </row>
    <row r="48" spans="1:11" ht="12.75" customHeight="1">
      <c r="A48" s="106" t="s">
        <v>233</v>
      </c>
      <c r="B48" s="76">
        <v>15.531280000000001</v>
      </c>
      <c r="C48" s="76">
        <v>20.331029999999998</v>
      </c>
      <c r="D48" s="76">
        <v>17.593399999999999</v>
      </c>
      <c r="E48" s="76">
        <v>13.76374</v>
      </c>
      <c r="F48" s="76">
        <v>15.224769999999999</v>
      </c>
      <c r="G48" s="76">
        <v>1.8209900000000001</v>
      </c>
      <c r="H48" s="76"/>
      <c r="I48" s="76">
        <v>11</v>
      </c>
      <c r="J48" s="410"/>
      <c r="K48" s="411">
        <v>2.9000000000000001E-2</v>
      </c>
    </row>
    <row r="49" spans="1:11">
      <c r="A49" s="107"/>
      <c r="B49" s="70"/>
      <c r="C49" s="70"/>
      <c r="D49" s="70"/>
      <c r="E49" s="70"/>
      <c r="F49" s="71"/>
      <c r="G49" s="72"/>
      <c r="H49" s="73"/>
      <c r="I49" s="73"/>
      <c r="J49" s="73"/>
      <c r="K49" s="108"/>
    </row>
    <row r="50" spans="1:11" ht="26.4">
      <c r="A50" s="91" t="s">
        <v>231</v>
      </c>
      <c r="B50" s="64">
        <v>103.973</v>
      </c>
      <c r="C50" s="64">
        <v>117.346</v>
      </c>
      <c r="D50" s="64">
        <v>126.236</v>
      </c>
      <c r="E50" s="64">
        <v>134.625</v>
      </c>
      <c r="F50" s="64">
        <v>142.07905199999999</v>
      </c>
      <c r="G50" s="64">
        <v>126.307</v>
      </c>
      <c r="H50" s="64"/>
      <c r="I50" s="64"/>
      <c r="J50" s="64"/>
      <c r="K50" s="83"/>
    </row>
    <row r="51" spans="1:11">
      <c r="A51" s="87" t="s">
        <v>171</v>
      </c>
      <c r="B51" s="51">
        <v>88.323671663990396</v>
      </c>
      <c r="C51" s="51">
        <v>83.061711585964531</v>
      </c>
      <c r="D51" s="51">
        <v>74.564222069085901</v>
      </c>
      <c r="E51" s="51">
        <v>73.732200852529331</v>
      </c>
      <c r="F51" s="74">
        <v>74.582644852780362</v>
      </c>
      <c r="G51" s="74">
        <v>95.107901222677427</v>
      </c>
      <c r="H51" s="51"/>
      <c r="I51" s="51"/>
      <c r="J51" s="51"/>
      <c r="K51" s="88"/>
    </row>
    <row r="52" spans="1:11" ht="12.75" hidden="1" customHeight="1">
      <c r="A52" s="109" t="s">
        <v>172</v>
      </c>
      <c r="B52" s="56">
        <v>190.58116601846902</v>
      </c>
      <c r="C52" s="56">
        <v>169.44047361201356</v>
      </c>
      <c r="D52" s="56">
        <v>142.08725406330197</v>
      </c>
      <c r="E52" s="56">
        <v>149.52518465041373</v>
      </c>
      <c r="F52" s="56" t="s">
        <v>31</v>
      </c>
      <c r="G52" s="59"/>
      <c r="H52" s="59"/>
      <c r="I52" s="59"/>
      <c r="J52" s="59"/>
      <c r="K52" s="110"/>
    </row>
    <row r="53" spans="1:11" ht="26.4">
      <c r="A53" s="95" t="s">
        <v>229</v>
      </c>
      <c r="B53" s="67">
        <v>79.38</v>
      </c>
      <c r="C53" s="67">
        <v>32.491</v>
      </c>
      <c r="D53" s="67">
        <v>33.299999999999997</v>
      </c>
      <c r="E53" s="67">
        <v>32.186</v>
      </c>
      <c r="F53" s="67">
        <v>31.696999999999999</v>
      </c>
      <c r="G53" s="67">
        <v>35.06</v>
      </c>
      <c r="H53" s="67"/>
      <c r="I53" s="67"/>
      <c r="J53" s="67"/>
      <c r="K53" s="85"/>
    </row>
    <row r="54" spans="1:11" ht="12.75" hidden="1" customHeight="1">
      <c r="A54" s="84" t="s">
        <v>173</v>
      </c>
      <c r="B54" s="67">
        <v>76.346743866196036</v>
      </c>
      <c r="C54" s="67">
        <v>27.688204114328563</v>
      </c>
      <c r="D54" s="67">
        <v>26.379162837859244</v>
      </c>
      <c r="E54" s="67">
        <v>23.907892293407613</v>
      </c>
      <c r="F54" s="67" t="s">
        <v>31</v>
      </c>
      <c r="G54" s="111">
        <v>0</v>
      </c>
      <c r="H54" s="67"/>
      <c r="I54" s="67"/>
      <c r="J54" s="67"/>
      <c r="K54" s="85"/>
    </row>
    <row r="55" spans="1:11" ht="26.4">
      <c r="A55" s="95" t="s">
        <v>228</v>
      </c>
      <c r="B55" s="67">
        <v>79.38</v>
      </c>
      <c r="C55" s="67">
        <v>28.119</v>
      </c>
      <c r="D55" s="67">
        <v>25.198</v>
      </c>
      <c r="E55" s="67">
        <v>21.5</v>
      </c>
      <c r="F55" s="67">
        <v>22.555</v>
      </c>
      <c r="G55" s="67">
        <v>18.7</v>
      </c>
      <c r="H55" s="67"/>
      <c r="I55" s="67"/>
      <c r="J55" s="67"/>
      <c r="K55" s="85"/>
    </row>
    <row r="56" spans="1:11" ht="12.75" hidden="1" customHeight="1">
      <c r="A56" s="84" t="s">
        <v>173</v>
      </c>
      <c r="B56" s="67">
        <v>41.651544934040004</v>
      </c>
      <c r="C56" s="67">
        <v>23.962469960629249</v>
      </c>
      <c r="D56" s="67">
        <v>19.961025381032353</v>
      </c>
      <c r="E56" s="67">
        <v>15.970287836583102</v>
      </c>
      <c r="F56" s="67" t="s">
        <v>31</v>
      </c>
      <c r="G56" s="111">
        <v>0</v>
      </c>
      <c r="H56" s="67"/>
      <c r="I56" s="67"/>
      <c r="J56" s="67"/>
      <c r="K56" s="85"/>
    </row>
    <row r="57" spans="1:11" ht="26.4">
      <c r="A57" s="106" t="s">
        <v>230</v>
      </c>
      <c r="B57" s="76">
        <v>79.38</v>
      </c>
      <c r="C57" s="76">
        <v>56.735999999999997</v>
      </c>
      <c r="D57" s="76">
        <v>67.677000000000007</v>
      </c>
      <c r="E57" s="76">
        <v>80.885999999999996</v>
      </c>
      <c r="F57" s="76">
        <v>87.826999999999998</v>
      </c>
      <c r="G57" s="76">
        <v>72.495000000000005</v>
      </c>
      <c r="H57" s="76"/>
      <c r="I57" s="76"/>
      <c r="J57" s="76"/>
      <c r="K57" s="97"/>
    </row>
    <row r="58" spans="1:11" ht="12.75" hidden="1" customHeight="1">
      <c r="A58" s="112" t="s">
        <v>173</v>
      </c>
      <c r="B58" s="55">
        <v>41.651544934040004</v>
      </c>
      <c r="C58" s="55">
        <v>48.34932592504218</v>
      </c>
      <c r="D58" s="55">
        <v>53.611489590924933</v>
      </c>
      <c r="E58" s="55">
        <v>60.082451253481892</v>
      </c>
      <c r="F58" s="55" t="s">
        <v>31</v>
      </c>
      <c r="G58" s="113"/>
      <c r="H58" s="59"/>
      <c r="I58" s="59"/>
      <c r="J58" s="59"/>
      <c r="K58" s="110"/>
    </row>
    <row r="59" spans="1:11" ht="27" hidden="1" customHeight="1">
      <c r="A59" s="114" t="s">
        <v>174</v>
      </c>
      <c r="B59" s="49">
        <v>19.061</v>
      </c>
      <c r="C59" s="49">
        <v>25.594000000000001</v>
      </c>
      <c r="D59" s="49">
        <v>32.713999999999999</v>
      </c>
      <c r="E59" s="49">
        <v>32.35</v>
      </c>
      <c r="F59" s="49" t="s">
        <v>31</v>
      </c>
      <c r="G59" s="113"/>
      <c r="H59" s="59"/>
      <c r="I59" s="59"/>
      <c r="J59" s="59"/>
      <c r="K59" s="110"/>
    </row>
    <row r="60" spans="1:11" ht="12.75" hidden="1" customHeight="1">
      <c r="A60" s="115" t="s">
        <v>173</v>
      </c>
      <c r="B60" s="50">
        <v>18.332644051821145</v>
      </c>
      <c r="C60" s="50">
        <v>21.810713616143712</v>
      </c>
      <c r="D60" s="50">
        <v>25.914952945277097</v>
      </c>
      <c r="E60" s="50">
        <v>24.0297121634169</v>
      </c>
      <c r="F60" s="50" t="s">
        <v>31</v>
      </c>
      <c r="G60" s="113"/>
      <c r="H60" s="59"/>
      <c r="I60" s="59"/>
      <c r="J60" s="59"/>
      <c r="K60" s="110"/>
    </row>
    <row r="61" spans="1:11" ht="26.4">
      <c r="A61" s="95" t="s">
        <v>235</v>
      </c>
      <c r="B61" s="67">
        <v>39.364699999999999</v>
      </c>
      <c r="C61" s="67">
        <v>48.926699999999997</v>
      </c>
      <c r="D61" s="67">
        <v>59.352157187914599</v>
      </c>
      <c r="E61" s="67">
        <v>65.580787576629504</v>
      </c>
      <c r="F61" s="67">
        <v>58.117195002266499</v>
      </c>
      <c r="G61" s="77">
        <v>55.107205431606602</v>
      </c>
      <c r="H61" s="77"/>
      <c r="I61" s="77"/>
      <c r="J61" s="77"/>
      <c r="K61" s="116"/>
    </row>
    <row r="62" spans="1:11">
      <c r="A62" s="117" t="s">
        <v>173</v>
      </c>
      <c r="B62" s="58">
        <v>37.860502245775344</v>
      </c>
      <c r="C62" s="58">
        <v>41.694390946431916</v>
      </c>
      <c r="D62" s="58">
        <v>47.016823400547068</v>
      </c>
      <c r="E62" s="58">
        <v>48.713676937143553</v>
      </c>
      <c r="F62" s="58">
        <v>40.90483022245003</v>
      </c>
      <c r="G62" s="58">
        <v>43.629573524512971</v>
      </c>
      <c r="H62" s="58"/>
      <c r="I62" s="58"/>
      <c r="J62" s="58"/>
      <c r="K62" s="118"/>
    </row>
    <row r="63" spans="1:11" ht="10.5" customHeight="1">
      <c r="A63" s="98"/>
      <c r="B63" s="54"/>
      <c r="C63" s="54"/>
      <c r="D63" s="54"/>
      <c r="E63" s="54"/>
      <c r="F63" s="54"/>
      <c r="G63" s="75"/>
      <c r="H63" s="59"/>
      <c r="I63" s="59"/>
      <c r="J63" s="59"/>
      <c r="K63" s="110"/>
    </row>
    <row r="64" spans="1:11" ht="26.4">
      <c r="A64" s="95" t="s">
        <v>234</v>
      </c>
      <c r="B64" s="67">
        <v>52.021000000000001</v>
      </c>
      <c r="C64" s="67">
        <v>57.984999999999999</v>
      </c>
      <c r="D64" s="67">
        <v>66.304000000000002</v>
      </c>
      <c r="E64" s="67">
        <v>75.034000000000006</v>
      </c>
      <c r="F64" s="67">
        <v>78.888000000000005</v>
      </c>
      <c r="G64" s="77">
        <v>63.825000000000003</v>
      </c>
      <c r="H64" s="77"/>
      <c r="I64" s="77"/>
      <c r="J64" s="77"/>
      <c r="K64" s="116"/>
    </row>
    <row r="65" spans="1:11">
      <c r="A65" s="117" t="s">
        <v>175</v>
      </c>
      <c r="B65" s="58">
        <v>1131.8041289822879</v>
      </c>
      <c r="C65" s="119">
        <v>1266.6426379195473</v>
      </c>
      <c r="D65" s="119">
        <v>1452.9644823112794</v>
      </c>
      <c r="E65" s="119">
        <v>1647.1802076701865</v>
      </c>
      <c r="F65" s="119">
        <v>1736.6189555807005</v>
      </c>
      <c r="G65" s="119">
        <v>1486.7606670564585</v>
      </c>
      <c r="H65" s="120"/>
      <c r="I65" s="120"/>
      <c r="J65" s="120"/>
      <c r="K65" s="121"/>
    </row>
    <row r="66" spans="1:11">
      <c r="A66" s="60"/>
      <c r="B66" s="49"/>
      <c r="C66" s="49"/>
      <c r="D66" s="49"/>
      <c r="E66" s="49"/>
      <c r="F66" s="49"/>
    </row>
    <row r="75" spans="1:11" ht="15">
      <c r="C75" s="61"/>
      <c r="D75" s="61"/>
      <c r="E75" s="61"/>
      <c r="F75" s="61"/>
      <c r="G75" s="61"/>
      <c r="H75" s="61"/>
      <c r="I75" s="61"/>
      <c r="J75" s="61"/>
      <c r="K75" s="61"/>
    </row>
    <row r="76" spans="1:11" ht="15">
      <c r="C76" s="61"/>
      <c r="D76" s="61"/>
      <c r="E76" s="61"/>
      <c r="F76" s="61"/>
      <c r="G76" s="61"/>
      <c r="H76" s="62"/>
      <c r="I76" s="62"/>
      <c r="J76" s="62"/>
      <c r="K76" s="62"/>
    </row>
    <row r="77" spans="1:11">
      <c r="G77" s="63"/>
      <c r="H77" s="63"/>
      <c r="I77" s="63"/>
      <c r="J77" s="63"/>
      <c r="K77" s="63"/>
    </row>
    <row r="80" spans="1:11" ht="6.75" customHeight="1"/>
    <row r="82" ht="12" customHeight="1"/>
    <row r="83" hidden="1"/>
    <row r="84" hidden="1"/>
    <row r="86" ht="2.25" customHeight="1"/>
  </sheetData>
  <mergeCells count="1">
    <mergeCell ref="A1:K1"/>
  </mergeCells>
  <pageMargins left="0.53030303030303028" right="0.26515151515151514" top="0.78333333333333333" bottom="1.1166666666666667" header="0.49583333333333335" footer="0.49166666666666664"/>
  <pageSetup paperSize="9" scale="70" orientation="portrait" r:id="rId1"/>
  <headerFooter>
    <oddHeader>&amp;L&amp;"Times New Roman,полужирный"&amp;16&amp;K8CBA97Макроекономічний та монетарний огляд    &amp;12 &amp;R&amp;"Times New Roman,полужирный"&amp;16&amp;K8CBA97Квітень 2015 року</oddHeader>
    <oddFooter>&amp;C&amp;"Times New Roman,обычный"&amp;16&amp;K8CBA97Національний банк України
Департамент монетарної політики та економічного аналізу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zoomScaleNormal="100" workbookViewId="0">
      <selection activeCell="K10" sqref="K10"/>
    </sheetView>
  </sheetViews>
  <sheetFormatPr defaultColWidth="9.109375" defaultRowHeight="14.4"/>
  <cols>
    <col min="1" max="1" width="54.109375" style="267" customWidth="1"/>
    <col min="2" max="2" width="8.5546875" style="267" customWidth="1"/>
    <col min="3" max="3" width="7.44140625" style="267" customWidth="1"/>
    <col min="4" max="4" width="7.6640625" style="267" customWidth="1"/>
    <col min="5" max="6" width="7.44140625" style="267" customWidth="1"/>
    <col min="7" max="7" width="7.6640625" style="267" customWidth="1"/>
    <col min="8" max="9" width="7.44140625" style="267" customWidth="1"/>
    <col min="10" max="10" width="8.5546875" style="267" customWidth="1"/>
    <col min="11" max="11" width="7.6640625" style="267" bestFit="1" customWidth="1"/>
    <col min="12" max="16384" width="9.109375" style="267"/>
  </cols>
  <sheetData>
    <row r="1" spans="1:13" ht="16.2" thickBot="1">
      <c r="A1" s="515" t="s">
        <v>19</v>
      </c>
      <c r="B1" s="516"/>
      <c r="C1" s="516"/>
      <c r="D1" s="516"/>
      <c r="E1" s="516"/>
      <c r="F1" s="516"/>
      <c r="G1" s="516"/>
      <c r="H1" s="516"/>
      <c r="I1" s="516"/>
      <c r="J1" s="516"/>
      <c r="K1" s="517"/>
    </row>
    <row r="2" spans="1:13" ht="15.6">
      <c r="A2" s="518" t="s">
        <v>20</v>
      </c>
      <c r="B2" s="520" t="s">
        <v>21</v>
      </c>
      <c r="C2" s="522" t="s">
        <v>223</v>
      </c>
      <c r="D2" s="520" t="s">
        <v>220</v>
      </c>
      <c r="E2" s="524" t="s">
        <v>236</v>
      </c>
      <c r="F2" s="525"/>
      <c r="G2" s="520" t="s">
        <v>176</v>
      </c>
      <c r="H2" s="526" t="s">
        <v>263</v>
      </c>
      <c r="I2" s="527"/>
      <c r="J2" s="524" t="s">
        <v>22</v>
      </c>
      <c r="K2" s="528"/>
    </row>
    <row r="3" spans="1:13" ht="40.200000000000003" thickBot="1">
      <c r="A3" s="519"/>
      <c r="B3" s="521"/>
      <c r="C3" s="523"/>
      <c r="D3" s="521"/>
      <c r="E3" s="268" t="s">
        <v>237</v>
      </c>
      <c r="F3" s="269" t="s">
        <v>224</v>
      </c>
      <c r="G3" s="521"/>
      <c r="H3" s="268" t="s">
        <v>237</v>
      </c>
      <c r="I3" s="270" t="s">
        <v>224</v>
      </c>
      <c r="J3" s="271" t="s">
        <v>23</v>
      </c>
      <c r="K3" s="272" t="s">
        <v>24</v>
      </c>
    </row>
    <row r="4" spans="1:13">
      <c r="A4" s="273" t="s">
        <v>25</v>
      </c>
      <c r="B4" s="274" t="s">
        <v>26</v>
      </c>
      <c r="C4" s="275">
        <v>45633.599999999999</v>
      </c>
      <c r="D4" s="276">
        <v>45553</v>
      </c>
      <c r="E4" s="277">
        <v>43057.267</v>
      </c>
      <c r="F4" s="278">
        <v>43042.879999999997</v>
      </c>
      <c r="G4" s="279">
        <v>42929</v>
      </c>
      <c r="H4" s="407">
        <v>42911</v>
      </c>
      <c r="I4" s="408">
        <v>42895.703999999998</v>
      </c>
      <c r="J4" s="409">
        <v>-4.1929697873229088E-2</v>
      </c>
      <c r="K4" s="280">
        <v>-0.33970340012523081</v>
      </c>
      <c r="M4" s="281"/>
    </row>
    <row r="5" spans="1:13" ht="18" customHeight="1">
      <c r="A5" s="282" t="s">
        <v>238</v>
      </c>
      <c r="B5" s="283" t="s">
        <v>27</v>
      </c>
      <c r="C5" s="284">
        <v>10.358599999999999</v>
      </c>
      <c r="D5" s="285">
        <v>9.9577000000000009</v>
      </c>
      <c r="E5" s="286">
        <v>9.5655999999999999</v>
      </c>
      <c r="F5" s="287">
        <v>9.5340000000000007</v>
      </c>
      <c r="G5" s="288">
        <v>8.3927999999999994</v>
      </c>
      <c r="H5" s="286">
        <v>8.1</v>
      </c>
      <c r="I5" s="289">
        <v>8.1228999999999996</v>
      </c>
      <c r="J5" s="286">
        <f>I5/H5*100-100</f>
        <v>0.28271604938272787</v>
      </c>
      <c r="K5" s="290">
        <f>I5/F5*100-100</f>
        <v>-14.8007132368366</v>
      </c>
    </row>
    <row r="6" spans="1:13" ht="15.6">
      <c r="A6" s="282" t="s">
        <v>239</v>
      </c>
      <c r="B6" s="283" t="s">
        <v>28</v>
      </c>
      <c r="C6" s="284">
        <v>1.8</v>
      </c>
      <c r="D6" s="285">
        <v>1.8</v>
      </c>
      <c r="E6" s="286">
        <v>1.9</v>
      </c>
      <c r="F6" s="287">
        <v>1.9</v>
      </c>
      <c r="G6" s="288">
        <v>1.9</v>
      </c>
      <c r="H6" s="291">
        <v>2</v>
      </c>
      <c r="I6" s="292">
        <v>2</v>
      </c>
      <c r="J6" s="291">
        <f>I6/H6*100-100</f>
        <v>0</v>
      </c>
      <c r="K6" s="290">
        <f>I6/F6*100-100</f>
        <v>5.2631578947368354</v>
      </c>
    </row>
    <row r="7" spans="1:13">
      <c r="A7" s="282" t="s">
        <v>37</v>
      </c>
      <c r="B7" s="283" t="s">
        <v>26</v>
      </c>
      <c r="C7" s="293">
        <v>506.8</v>
      </c>
      <c r="D7" s="294">
        <v>487.7</v>
      </c>
      <c r="E7" s="295">
        <v>504.9</v>
      </c>
      <c r="F7" s="296">
        <v>515.70000000000005</v>
      </c>
      <c r="G7" s="297">
        <v>512</v>
      </c>
      <c r="H7" s="295">
        <v>524</v>
      </c>
      <c r="I7" s="298">
        <v>523</v>
      </c>
      <c r="J7" s="286">
        <f>I7/H7*100-100</f>
        <v>-0.1908396946564892</v>
      </c>
      <c r="K7" s="290">
        <f>I7/F7*100-100</f>
        <v>1.4155516773317771</v>
      </c>
    </row>
    <row r="8" spans="1:13" ht="26.4">
      <c r="A8" s="282" t="s">
        <v>264</v>
      </c>
      <c r="B8" s="283" t="s">
        <v>28</v>
      </c>
      <c r="C8" s="284">
        <v>7.5</v>
      </c>
      <c r="D8" s="285">
        <v>7.2</v>
      </c>
      <c r="E8" s="295" t="s">
        <v>31</v>
      </c>
      <c r="F8" s="296" t="s">
        <v>31</v>
      </c>
      <c r="G8" s="288">
        <v>9.3000000000000007</v>
      </c>
      <c r="H8" s="295" t="s">
        <v>31</v>
      </c>
      <c r="I8" s="298" t="s">
        <v>31</v>
      </c>
      <c r="J8" s="286" t="s">
        <v>31</v>
      </c>
      <c r="K8" s="290" t="s">
        <v>31</v>
      </c>
    </row>
    <row r="9" spans="1:13" ht="15.6">
      <c r="A9" s="282" t="s">
        <v>29</v>
      </c>
      <c r="B9" s="283" t="s">
        <v>30</v>
      </c>
      <c r="C9" s="293">
        <v>3377</v>
      </c>
      <c r="D9" s="294">
        <v>3619</v>
      </c>
      <c r="E9" s="295">
        <v>3167</v>
      </c>
      <c r="F9" s="296">
        <v>3209</v>
      </c>
      <c r="G9" s="297">
        <v>4012</v>
      </c>
      <c r="H9" s="299" t="s">
        <v>265</v>
      </c>
      <c r="I9" s="300" t="s">
        <v>266</v>
      </c>
      <c r="J9" s="286">
        <v>5.2</v>
      </c>
      <c r="K9" s="290">
        <v>13.2</v>
      </c>
    </row>
    <row r="10" spans="1:13" ht="26.4">
      <c r="A10" s="282" t="s">
        <v>267</v>
      </c>
      <c r="B10" s="283" t="s">
        <v>30</v>
      </c>
      <c r="C10" s="293">
        <v>3025</v>
      </c>
      <c r="D10" s="294">
        <v>3265</v>
      </c>
      <c r="E10" s="295">
        <v>3167</v>
      </c>
      <c r="F10" s="296">
        <f>(E9+F9)/2</f>
        <v>3188</v>
      </c>
      <c r="G10" s="297">
        <v>3480</v>
      </c>
      <c r="H10" s="295">
        <v>3455</v>
      </c>
      <c r="I10" s="298">
        <v>3536</v>
      </c>
      <c r="J10" s="286" t="s">
        <v>31</v>
      </c>
      <c r="K10" s="301" t="s">
        <v>31</v>
      </c>
    </row>
    <row r="11" spans="1:13" s="303" customFormat="1" ht="26.4">
      <c r="A11" s="282" t="s">
        <v>268</v>
      </c>
      <c r="B11" s="283" t="s">
        <v>28</v>
      </c>
      <c r="C11" s="284">
        <v>14.4</v>
      </c>
      <c r="D11" s="285">
        <v>8.1999999999999993</v>
      </c>
      <c r="E11" s="286">
        <v>4.5999999999999996</v>
      </c>
      <c r="F11" s="287">
        <v>3.6</v>
      </c>
      <c r="G11" s="288">
        <f>93.5-100</f>
        <v>-6.5</v>
      </c>
      <c r="H11" s="286">
        <f>82.7-100</f>
        <v>-17.299999999999997</v>
      </c>
      <c r="I11" s="289">
        <f>81.8-100</f>
        <v>-18.200000000000003</v>
      </c>
      <c r="J11" s="286" t="s">
        <v>269</v>
      </c>
      <c r="K11" s="302" t="s">
        <v>270</v>
      </c>
    </row>
    <row r="12" spans="1:13" ht="26.4">
      <c r="A12" s="282" t="s">
        <v>32</v>
      </c>
      <c r="B12" s="283" t="s">
        <v>28</v>
      </c>
      <c r="C12" s="284">
        <v>33.58010068107788</v>
      </c>
      <c r="D12" s="285">
        <v>33.65570599613153</v>
      </c>
      <c r="E12" s="286">
        <f>E19/E9*100</f>
        <v>38.459109567413954</v>
      </c>
      <c r="F12" s="287">
        <f>F19/F9*100</f>
        <v>37.955749454658772</v>
      </c>
      <c r="G12" s="288">
        <v>30.4</v>
      </c>
      <c r="H12" s="286">
        <v>35.299999999999997</v>
      </c>
      <c r="I12" s="289">
        <v>33.5</v>
      </c>
      <c r="J12" s="304" t="s">
        <v>271</v>
      </c>
      <c r="K12" s="305" t="s">
        <v>272</v>
      </c>
      <c r="M12" s="281"/>
    </row>
    <row r="13" spans="1:13" ht="26.4">
      <c r="A13" s="282" t="s">
        <v>33</v>
      </c>
      <c r="B13" s="283" t="s">
        <v>256</v>
      </c>
      <c r="C13" s="284">
        <v>893.702</v>
      </c>
      <c r="D13" s="285">
        <v>808.16700000000003</v>
      </c>
      <c r="E13" s="286">
        <v>748.2</v>
      </c>
      <c r="F13" s="287">
        <v>930.2</v>
      </c>
      <c r="G13" s="288">
        <v>2436.8000000000002</v>
      </c>
      <c r="H13" s="306" t="s">
        <v>34</v>
      </c>
      <c r="I13" s="307" t="s">
        <v>273</v>
      </c>
      <c r="J13" s="286">
        <v>7.5</v>
      </c>
      <c r="K13" s="290" t="s">
        <v>31</v>
      </c>
    </row>
    <row r="14" spans="1:13" ht="15.6">
      <c r="A14" s="282" t="s">
        <v>35</v>
      </c>
      <c r="B14" s="283" t="s">
        <v>256</v>
      </c>
      <c r="C14" s="284">
        <v>2.581</v>
      </c>
      <c r="D14" s="285">
        <v>0.503</v>
      </c>
      <c r="E14" s="286">
        <v>0.219</v>
      </c>
      <c r="F14" s="287">
        <v>6.3E-2</v>
      </c>
      <c r="G14" s="288">
        <v>463.7</v>
      </c>
      <c r="H14" s="306" t="s">
        <v>36</v>
      </c>
      <c r="I14" s="307" t="s">
        <v>274</v>
      </c>
      <c r="J14" s="286">
        <v>-36.4</v>
      </c>
      <c r="K14" s="290" t="s">
        <v>31</v>
      </c>
    </row>
    <row r="15" spans="1:13" ht="28.8">
      <c r="A15" s="282" t="s">
        <v>275</v>
      </c>
      <c r="B15" s="283" t="s">
        <v>257</v>
      </c>
      <c r="C15" s="284">
        <v>292.39999999999998</v>
      </c>
      <c r="D15" s="308">
        <v>272.5</v>
      </c>
      <c r="E15" s="286">
        <v>12.3</v>
      </c>
      <c r="F15" s="287">
        <v>7.7</v>
      </c>
      <c r="G15" s="309">
        <v>348.8</v>
      </c>
      <c r="H15" s="291">
        <v>63.4</v>
      </c>
      <c r="I15" s="292">
        <v>37.299999999999997</v>
      </c>
      <c r="J15" s="286">
        <f>I15/H15*100-100</f>
        <v>-41.16719242902208</v>
      </c>
      <c r="K15" s="310">
        <f>I15/F15*100-100</f>
        <v>384.41558441558436</v>
      </c>
    </row>
    <row r="16" spans="1:13" ht="18.75" customHeight="1">
      <c r="A16" s="282" t="s">
        <v>240</v>
      </c>
      <c r="B16" s="311" t="s">
        <v>30</v>
      </c>
      <c r="C16" s="312">
        <v>142.5</v>
      </c>
      <c r="D16" s="308">
        <v>124</v>
      </c>
      <c r="E16" s="291">
        <v>203</v>
      </c>
      <c r="F16" s="313">
        <v>135.4</v>
      </c>
      <c r="G16" s="309">
        <v>144.6</v>
      </c>
      <c r="H16" s="291">
        <v>354.2</v>
      </c>
      <c r="I16" s="292">
        <v>326.39999999999998</v>
      </c>
      <c r="J16" s="286">
        <f>I16/H16*100-100</f>
        <v>-7.8486730660643644</v>
      </c>
      <c r="K16" s="310">
        <f>I16/F16*100-100</f>
        <v>141.06351550960116</v>
      </c>
    </row>
    <row r="17" spans="1:11" ht="26.4">
      <c r="A17" s="282" t="s">
        <v>38</v>
      </c>
      <c r="B17" s="283" t="s">
        <v>30</v>
      </c>
      <c r="C17" s="314">
        <v>966.8</v>
      </c>
      <c r="D17" s="315">
        <v>1124.9000000000001</v>
      </c>
      <c r="E17" s="295">
        <v>1154</v>
      </c>
      <c r="F17" s="296">
        <v>1128</v>
      </c>
      <c r="G17" s="316">
        <v>1178.5999999999999</v>
      </c>
      <c r="H17" s="317">
        <v>1252</v>
      </c>
      <c r="I17" s="318">
        <v>1206</v>
      </c>
      <c r="J17" s="286">
        <f>I17/H17*100-100</f>
        <v>-3.674121405750796</v>
      </c>
      <c r="K17" s="310">
        <f>I17/F17*100-100</f>
        <v>6.9148936170212636</v>
      </c>
    </row>
    <row r="18" spans="1:11" ht="15.6">
      <c r="A18" s="282" t="s">
        <v>241</v>
      </c>
      <c r="B18" s="283" t="s">
        <v>30</v>
      </c>
      <c r="C18" s="314">
        <v>1095</v>
      </c>
      <c r="D18" s="319">
        <v>1176</v>
      </c>
      <c r="E18" s="295">
        <v>1176</v>
      </c>
      <c r="F18" s="296">
        <v>1176</v>
      </c>
      <c r="G18" s="297">
        <v>1176</v>
      </c>
      <c r="H18" s="295">
        <v>1176</v>
      </c>
      <c r="I18" s="298">
        <v>1176</v>
      </c>
      <c r="J18" s="286">
        <v>0</v>
      </c>
      <c r="K18" s="290">
        <v>0</v>
      </c>
    </row>
    <row r="19" spans="1:11" ht="15" thickBot="1">
      <c r="A19" s="320" t="s">
        <v>39</v>
      </c>
      <c r="B19" s="321" t="s">
        <v>30</v>
      </c>
      <c r="C19" s="322">
        <v>1134</v>
      </c>
      <c r="D19" s="323">
        <v>1218</v>
      </c>
      <c r="E19" s="324">
        <v>1218</v>
      </c>
      <c r="F19" s="325">
        <v>1218</v>
      </c>
      <c r="G19" s="326">
        <v>1218</v>
      </c>
      <c r="H19" s="324">
        <v>1218</v>
      </c>
      <c r="I19" s="327">
        <v>1218</v>
      </c>
      <c r="J19" s="328">
        <v>0</v>
      </c>
      <c r="K19" s="329">
        <v>0</v>
      </c>
    </row>
    <row r="20" spans="1:11" ht="3" customHeight="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31"/>
    </row>
    <row r="21" spans="1:11">
      <c r="A21" s="529" t="s">
        <v>40</v>
      </c>
      <c r="B21" s="514"/>
      <c r="C21" s="514"/>
      <c r="D21" s="514"/>
      <c r="E21" s="514"/>
      <c r="F21" s="514"/>
      <c r="G21" s="514"/>
      <c r="H21" s="514"/>
      <c r="I21" s="514"/>
      <c r="J21" s="331"/>
      <c r="K21" s="331"/>
    </row>
    <row r="22" spans="1:11" ht="4.5" customHeight="1">
      <c r="A22" s="331"/>
      <c r="B22" s="331"/>
      <c r="C22" s="331"/>
      <c r="D22" s="331"/>
      <c r="E22" s="331"/>
      <c r="F22" s="331"/>
      <c r="G22" s="331"/>
      <c r="H22" s="331"/>
      <c r="I22" s="331"/>
      <c r="J22" s="331"/>
      <c r="K22" s="331"/>
    </row>
    <row r="23" spans="1:11" ht="16.2">
      <c r="A23" s="530" t="s">
        <v>242</v>
      </c>
      <c r="B23" s="530"/>
      <c r="C23" s="530"/>
      <c r="D23" s="530"/>
      <c r="E23" s="530"/>
      <c r="F23" s="530"/>
      <c r="G23" s="530"/>
      <c r="H23" s="530"/>
      <c r="I23" s="530"/>
      <c r="J23" s="332"/>
      <c r="K23" s="332"/>
    </row>
    <row r="24" spans="1:11" ht="16.2">
      <c r="A24" s="531" t="s">
        <v>243</v>
      </c>
      <c r="B24" s="531"/>
      <c r="C24" s="531"/>
      <c r="D24" s="531"/>
      <c r="E24" s="531"/>
      <c r="F24" s="531"/>
      <c r="G24" s="333"/>
      <c r="H24" s="333"/>
      <c r="I24" s="333"/>
      <c r="J24" s="333"/>
      <c r="K24" s="333"/>
    </row>
    <row r="25" spans="1:11" ht="16.2">
      <c r="A25" s="531" t="s">
        <v>276</v>
      </c>
      <c r="B25" s="531"/>
      <c r="C25" s="531"/>
      <c r="D25" s="531"/>
      <c r="E25" s="531"/>
      <c r="F25" s="531"/>
      <c r="G25" s="532"/>
      <c r="H25" s="532"/>
      <c r="I25" s="532"/>
      <c r="J25" s="532"/>
      <c r="K25" s="532"/>
    </row>
    <row r="26" spans="1:11" ht="16.2">
      <c r="A26" s="533" t="s">
        <v>244</v>
      </c>
      <c r="B26" s="531"/>
      <c r="C26" s="531"/>
      <c r="D26" s="531"/>
      <c r="E26" s="531"/>
      <c r="F26" s="334"/>
      <c r="G26" s="333"/>
      <c r="H26" s="333"/>
      <c r="I26" s="333"/>
      <c r="J26" s="333"/>
      <c r="K26" s="333"/>
    </row>
    <row r="27" spans="1:11" ht="16.2">
      <c r="A27" s="513" t="s">
        <v>277</v>
      </c>
      <c r="B27" s="514"/>
      <c r="C27" s="514"/>
      <c r="D27" s="514"/>
      <c r="E27" s="331"/>
      <c r="F27" s="331"/>
      <c r="G27" s="331"/>
      <c r="H27" s="331"/>
      <c r="I27" s="331"/>
      <c r="J27" s="331"/>
      <c r="K27" s="331"/>
    </row>
    <row r="28" spans="1:11" ht="16.2">
      <c r="A28" s="335" t="s">
        <v>278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1"/>
    </row>
  </sheetData>
  <mergeCells count="15">
    <mergeCell ref="A27:D27"/>
    <mergeCell ref="A1:K1"/>
    <mergeCell ref="A2:A3"/>
    <mergeCell ref="B2:B3"/>
    <mergeCell ref="C2:C3"/>
    <mergeCell ref="D2:D3"/>
    <mergeCell ref="E2:F2"/>
    <mergeCell ref="G2:G3"/>
    <mergeCell ref="H2:I2"/>
    <mergeCell ref="J2:K2"/>
    <mergeCell ref="A21:I21"/>
    <mergeCell ref="A23:I23"/>
    <mergeCell ref="A24:F24"/>
    <mergeCell ref="A25:K25"/>
    <mergeCell ref="A26:E26"/>
  </mergeCells>
  <pageMargins left="0.7" right="0.7" top="0.78333333333333333" bottom="0.93971631205673756" header="0.49404761904761907" footer="0.49202127659574468"/>
  <pageSetup paperSize="9" scale="96" orientation="landscape" horizontalDpi="4294967294" r:id="rId1"/>
  <headerFooter>
    <oddHeader>&amp;L&amp;"Times New Roman,полужирный"&amp;12&amp;K8CBA97Макроекономічний та монетарний огляд  &amp;R&amp;"Times New Roman,полужирный"&amp;12&amp;K8CBA97Квітень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68"/>
  <sheetViews>
    <sheetView showGridLines="0" zoomScaleNormal="100" zoomScaleSheetLayoutView="100" workbookViewId="0">
      <selection activeCell="D68" sqref="D68"/>
    </sheetView>
  </sheetViews>
  <sheetFormatPr defaultColWidth="9.109375" defaultRowHeight="10.199999999999999"/>
  <cols>
    <col min="1" max="1" width="1.44140625" style="336" customWidth="1"/>
    <col min="2" max="2" width="41" style="336" customWidth="1"/>
    <col min="3" max="5" width="6.33203125" style="336" customWidth="1"/>
    <col min="6" max="10" width="6.44140625" style="336" customWidth="1"/>
    <col min="11" max="11" width="5.109375" style="338" customWidth="1"/>
    <col min="12" max="12" width="6.6640625" style="338" customWidth="1"/>
    <col min="13" max="13" width="7.33203125" style="338" customWidth="1"/>
    <col min="14" max="14" width="9.33203125" style="338" customWidth="1"/>
    <col min="15" max="15" width="6.6640625" style="338" bestFit="1" customWidth="1"/>
    <col min="16" max="16" width="5.6640625" style="338" customWidth="1"/>
    <col min="17" max="17" width="9.44140625" style="338" customWidth="1"/>
    <col min="18" max="18" width="6.6640625" style="338" bestFit="1" customWidth="1"/>
    <col min="19" max="19" width="6.44140625" style="338" bestFit="1" customWidth="1"/>
    <col min="20" max="24" width="9.109375" style="338"/>
    <col min="25" max="26" width="9.109375" style="337"/>
    <col min="27" max="27" width="13.109375" style="337" customWidth="1"/>
    <col min="28" max="65" width="9.109375" style="337"/>
    <col min="66" max="16384" width="9.109375" style="336"/>
  </cols>
  <sheetData>
    <row r="1" spans="1:65" ht="3" customHeight="1"/>
    <row r="2" spans="1:65" ht="21.75" customHeight="1">
      <c r="A2" s="395"/>
      <c r="B2" s="534" t="s">
        <v>320</v>
      </c>
      <c r="C2" s="535"/>
      <c r="D2" s="535"/>
      <c r="E2" s="535"/>
      <c r="F2" s="535"/>
      <c r="G2" s="535"/>
      <c r="H2" s="535"/>
      <c r="I2" s="535"/>
      <c r="J2" s="536"/>
      <c r="K2" s="400"/>
      <c r="L2" s="400"/>
      <c r="M2" s="400"/>
      <c r="N2" s="400"/>
      <c r="O2" s="400"/>
      <c r="P2" s="400"/>
      <c r="Q2" s="400"/>
      <c r="R2" s="400"/>
      <c r="S2" s="400"/>
    </row>
    <row r="3" spans="1:65" s="398" customFormat="1" ht="2.25" customHeight="1">
      <c r="B3" s="441"/>
      <c r="J3" s="440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399"/>
      <c r="AH3" s="399"/>
      <c r="AI3" s="399"/>
      <c r="AJ3" s="399"/>
      <c r="AK3" s="399"/>
      <c r="AL3" s="399"/>
      <c r="AM3" s="399"/>
      <c r="AN3" s="399"/>
      <c r="AO3" s="399"/>
      <c r="AP3" s="399"/>
      <c r="AQ3" s="399"/>
      <c r="AR3" s="399"/>
      <c r="AS3" s="399"/>
      <c r="AT3" s="399"/>
      <c r="AU3" s="399"/>
      <c r="AV3" s="399"/>
      <c r="AW3" s="399"/>
      <c r="AX3" s="399"/>
      <c r="AY3" s="399"/>
      <c r="AZ3" s="399"/>
      <c r="BA3" s="399"/>
      <c r="BB3" s="399"/>
      <c r="BC3" s="399"/>
      <c r="BD3" s="399"/>
      <c r="BE3" s="399"/>
      <c r="BF3" s="399"/>
      <c r="BG3" s="399"/>
      <c r="BH3" s="399"/>
      <c r="BI3" s="399"/>
      <c r="BJ3" s="399"/>
      <c r="BK3" s="399"/>
      <c r="BL3" s="399"/>
      <c r="BM3" s="399"/>
    </row>
    <row r="4" spans="1:65" s="345" customFormat="1" ht="11.25" customHeight="1">
      <c r="A4" s="395"/>
      <c r="B4" s="540" t="s">
        <v>100</v>
      </c>
      <c r="C4" s="553">
        <v>2013</v>
      </c>
      <c r="D4" s="555">
        <v>2014</v>
      </c>
      <c r="E4" s="557" t="s">
        <v>326</v>
      </c>
      <c r="F4" s="558"/>
      <c r="G4" s="558"/>
      <c r="H4" s="558"/>
      <c r="I4" s="558"/>
      <c r="J4" s="559"/>
      <c r="K4" s="346"/>
      <c r="L4" s="560"/>
      <c r="M4" s="560"/>
      <c r="N4" s="560"/>
      <c r="O4" s="560"/>
      <c r="P4" s="560"/>
      <c r="Q4" s="560"/>
      <c r="R4" s="560"/>
      <c r="S4" s="560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38"/>
      <c r="AQ4" s="338"/>
      <c r="AR4" s="338"/>
      <c r="AS4" s="338"/>
      <c r="AT4" s="338"/>
      <c r="AU4" s="338"/>
      <c r="AV4" s="338"/>
      <c r="AW4" s="338"/>
      <c r="AX4" s="338"/>
      <c r="AY4" s="338"/>
      <c r="AZ4" s="338"/>
      <c r="BA4" s="338"/>
      <c r="BB4" s="338"/>
      <c r="BC4" s="338"/>
      <c r="BD4" s="338"/>
      <c r="BE4" s="338"/>
      <c r="BF4" s="338"/>
      <c r="BG4" s="338"/>
      <c r="BH4" s="338"/>
      <c r="BI4" s="338"/>
      <c r="BJ4" s="338"/>
      <c r="BK4" s="338"/>
      <c r="BL4" s="338"/>
      <c r="BM4" s="338"/>
    </row>
    <row r="5" spans="1:65" s="345" customFormat="1" ht="11.25" customHeight="1">
      <c r="A5" s="395"/>
      <c r="B5" s="541"/>
      <c r="C5" s="554"/>
      <c r="D5" s="556"/>
      <c r="E5" s="397">
        <v>2014</v>
      </c>
      <c r="F5" s="396">
        <v>2015</v>
      </c>
      <c r="G5" s="396">
        <v>2014</v>
      </c>
      <c r="H5" s="396">
        <v>2015</v>
      </c>
      <c r="I5" s="396">
        <v>2014</v>
      </c>
      <c r="J5" s="439">
        <v>2015</v>
      </c>
      <c r="K5" s="346"/>
      <c r="L5" s="560"/>
      <c r="M5" s="560"/>
      <c r="N5" s="560"/>
      <c r="O5" s="560"/>
      <c r="P5" s="560"/>
      <c r="Q5" s="560"/>
      <c r="R5" s="560"/>
      <c r="S5" s="560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38"/>
      <c r="AK5" s="338"/>
      <c r="AL5" s="338"/>
      <c r="AM5" s="338"/>
      <c r="AN5" s="338"/>
      <c r="AO5" s="338"/>
      <c r="AP5" s="338"/>
      <c r="AQ5" s="338"/>
      <c r="AR5" s="338"/>
      <c r="AS5" s="338"/>
      <c r="AT5" s="338"/>
      <c r="AU5" s="338"/>
      <c r="AV5" s="338"/>
      <c r="AW5" s="338"/>
      <c r="AX5" s="338"/>
      <c r="AY5" s="338"/>
      <c r="AZ5" s="338"/>
      <c r="BA5" s="338"/>
      <c r="BB5" s="338"/>
      <c r="BC5" s="338"/>
      <c r="BD5" s="338"/>
      <c r="BE5" s="338"/>
      <c r="BF5" s="338"/>
      <c r="BG5" s="338"/>
      <c r="BH5" s="338"/>
      <c r="BI5" s="338"/>
      <c r="BJ5" s="338"/>
      <c r="BK5" s="338"/>
      <c r="BL5" s="338"/>
      <c r="BM5" s="338"/>
    </row>
    <row r="6" spans="1:65" s="345" customFormat="1" ht="12" customHeight="1">
      <c r="A6" s="395"/>
      <c r="B6" s="542"/>
      <c r="C6" s="561" t="s">
        <v>310</v>
      </c>
      <c r="D6" s="562"/>
      <c r="E6" s="561" t="s">
        <v>310</v>
      </c>
      <c r="F6" s="562"/>
      <c r="G6" s="394" t="s">
        <v>309</v>
      </c>
      <c r="H6" s="393"/>
      <c r="I6" s="563" t="s">
        <v>45</v>
      </c>
      <c r="J6" s="564"/>
      <c r="K6" s="392"/>
      <c r="L6" s="560"/>
      <c r="M6" s="560"/>
      <c r="N6" s="560"/>
      <c r="O6" s="560"/>
      <c r="P6" s="560"/>
      <c r="Q6" s="560"/>
      <c r="R6" s="560"/>
      <c r="S6" s="560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338"/>
      <c r="AJ6" s="338"/>
      <c r="AK6" s="338"/>
      <c r="AL6" s="338"/>
      <c r="AM6" s="338"/>
      <c r="AN6" s="338"/>
      <c r="AO6" s="338"/>
      <c r="AP6" s="338"/>
      <c r="AQ6" s="338"/>
      <c r="AR6" s="338"/>
      <c r="AS6" s="338"/>
      <c r="AT6" s="338"/>
      <c r="AU6" s="338"/>
      <c r="AV6" s="338"/>
      <c r="AW6" s="338"/>
      <c r="AX6" s="338"/>
      <c r="AY6" s="338"/>
      <c r="AZ6" s="338"/>
      <c r="BA6" s="338"/>
      <c r="BB6" s="338"/>
      <c r="BC6" s="338"/>
      <c r="BD6" s="338"/>
      <c r="BE6" s="338"/>
      <c r="BF6" s="338"/>
      <c r="BG6" s="338"/>
      <c r="BH6" s="338"/>
      <c r="BI6" s="338"/>
      <c r="BJ6" s="338"/>
      <c r="BK6" s="338"/>
      <c r="BL6" s="338"/>
      <c r="BM6" s="338"/>
    </row>
    <row r="7" spans="1:65" s="345" customFormat="1" ht="13.2">
      <c r="A7" s="336"/>
      <c r="B7" s="438" t="s">
        <v>308</v>
      </c>
      <c r="C7" s="375">
        <v>442.78868929069</v>
      </c>
      <c r="D7" s="376">
        <v>456.06732354627997</v>
      </c>
      <c r="E7" s="375">
        <v>68.170445611309987</v>
      </c>
      <c r="F7" s="374">
        <v>74.754061390359993</v>
      </c>
      <c r="G7" s="387">
        <f>G8+G14+G15</f>
        <v>99.999999999999986</v>
      </c>
      <c r="H7" s="391">
        <f>H8+H14+H15</f>
        <v>100</v>
      </c>
      <c r="I7" s="375">
        <v>-2.5588450423011864</v>
      </c>
      <c r="J7" s="437">
        <f t="shared" ref="J7:J15" si="0">F7/E7*100-100</f>
        <v>9.6575806715245136</v>
      </c>
      <c r="K7" s="388"/>
      <c r="L7" s="370"/>
      <c r="M7" s="370"/>
      <c r="N7" s="370"/>
      <c r="O7" s="370"/>
      <c r="P7" s="370"/>
      <c r="Q7" s="370"/>
      <c r="R7" s="370"/>
      <c r="S7" s="370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338"/>
      <c r="BB7" s="338"/>
      <c r="BC7" s="338"/>
      <c r="BD7" s="338"/>
      <c r="BE7" s="338"/>
      <c r="BF7" s="338"/>
      <c r="BG7" s="338"/>
      <c r="BH7" s="338"/>
      <c r="BI7" s="338"/>
      <c r="BJ7" s="338"/>
      <c r="BK7" s="338"/>
      <c r="BL7" s="338"/>
      <c r="BM7" s="338"/>
    </row>
    <row r="8" spans="1:65" s="345" customFormat="1" ht="13.2">
      <c r="A8" s="336"/>
      <c r="B8" s="436" t="s">
        <v>327</v>
      </c>
      <c r="C8" s="377">
        <v>353.96812170214997</v>
      </c>
      <c r="D8" s="378">
        <v>367.51193112837001</v>
      </c>
      <c r="E8" s="377">
        <v>51.617131247499998</v>
      </c>
      <c r="F8" s="379">
        <v>61.20469107836999</v>
      </c>
      <c r="G8" s="354">
        <f t="shared" ref="G8:H11" si="1">E8/E$7*100</f>
        <v>75.71775537717231</v>
      </c>
      <c r="H8" s="378">
        <f t="shared" si="1"/>
        <v>81.874736890566751</v>
      </c>
      <c r="I8" s="377">
        <v>-11.224250908822185</v>
      </c>
      <c r="J8" s="435">
        <f t="shared" si="0"/>
        <v>18.574375598090526</v>
      </c>
      <c r="K8" s="388"/>
      <c r="L8" s="354"/>
      <c r="M8" s="354"/>
      <c r="N8" s="354"/>
      <c r="O8" s="354"/>
      <c r="P8" s="354"/>
      <c r="Q8" s="354"/>
      <c r="R8" s="354"/>
      <c r="S8" s="354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8"/>
      <c r="AG8" s="338"/>
      <c r="AH8" s="338"/>
      <c r="AI8" s="338"/>
      <c r="AJ8" s="338"/>
      <c r="AK8" s="338"/>
      <c r="AL8" s="338"/>
      <c r="AM8" s="338"/>
      <c r="AN8" s="338"/>
      <c r="AO8" s="338"/>
      <c r="AP8" s="338"/>
      <c r="AQ8" s="338"/>
      <c r="AR8" s="338"/>
      <c r="AS8" s="338"/>
      <c r="AT8" s="338"/>
      <c r="AU8" s="338"/>
      <c r="AV8" s="338"/>
      <c r="AW8" s="338"/>
      <c r="AX8" s="338"/>
      <c r="AY8" s="338"/>
      <c r="AZ8" s="338"/>
      <c r="BA8" s="338"/>
      <c r="BB8" s="338"/>
      <c r="BC8" s="338"/>
      <c r="BD8" s="338"/>
      <c r="BE8" s="338"/>
      <c r="BF8" s="338"/>
      <c r="BG8" s="338"/>
      <c r="BH8" s="338"/>
      <c r="BI8" s="338"/>
      <c r="BJ8" s="338"/>
      <c r="BK8" s="338"/>
      <c r="BL8" s="338"/>
      <c r="BM8" s="338"/>
    </row>
    <row r="9" spans="1:65" s="345" customFormat="1" ht="13.2">
      <c r="A9" s="336"/>
      <c r="B9" s="434" t="s">
        <v>307</v>
      </c>
      <c r="C9" s="377">
        <v>72.151072383040002</v>
      </c>
      <c r="D9" s="378">
        <v>75.202945342389995</v>
      </c>
      <c r="E9" s="377">
        <v>10.430715732460001</v>
      </c>
      <c r="F9" s="379">
        <v>12.896364679029999</v>
      </c>
      <c r="G9" s="354">
        <f t="shared" si="1"/>
        <v>15.300935235091769</v>
      </c>
      <c r="H9" s="378">
        <f t="shared" si="1"/>
        <v>17.251724440343338</v>
      </c>
      <c r="I9" s="377">
        <v>1.0589419021525686</v>
      </c>
      <c r="J9" s="435">
        <f t="shared" si="0"/>
        <v>23.638348602454869</v>
      </c>
      <c r="K9" s="390"/>
      <c r="L9" s="354"/>
      <c r="M9" s="354"/>
      <c r="N9" s="354"/>
      <c r="O9" s="354"/>
      <c r="P9" s="354"/>
      <c r="Q9" s="354"/>
      <c r="R9" s="354"/>
      <c r="S9" s="354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  <c r="AW9" s="338"/>
      <c r="AX9" s="338"/>
      <c r="AY9" s="338"/>
      <c r="AZ9" s="338"/>
      <c r="BA9" s="338"/>
      <c r="BB9" s="338"/>
      <c r="BC9" s="338"/>
      <c r="BD9" s="338"/>
      <c r="BE9" s="338"/>
      <c r="BF9" s="338"/>
      <c r="BG9" s="338"/>
      <c r="BH9" s="338"/>
      <c r="BI9" s="338"/>
      <c r="BJ9" s="338"/>
      <c r="BK9" s="338"/>
      <c r="BL9" s="338"/>
      <c r="BM9" s="338"/>
    </row>
    <row r="10" spans="1:65" s="345" customFormat="1" ht="13.2">
      <c r="A10" s="336"/>
      <c r="B10" s="434" t="s">
        <v>306</v>
      </c>
      <c r="C10" s="377">
        <v>54.993846384390011</v>
      </c>
      <c r="D10" s="378">
        <v>40.201485679200005</v>
      </c>
      <c r="E10" s="377">
        <v>7.6883357300800004</v>
      </c>
      <c r="F10" s="379">
        <v>5.3748431477499992</v>
      </c>
      <c r="G10" s="354">
        <f t="shared" si="1"/>
        <v>11.278106899750775</v>
      </c>
      <c r="H10" s="378">
        <f t="shared" si="1"/>
        <v>7.1900349596833006</v>
      </c>
      <c r="I10" s="377">
        <v>-46.540336014500603</v>
      </c>
      <c r="J10" s="435">
        <f t="shared" si="0"/>
        <v>-30.090941180919643</v>
      </c>
      <c r="K10" s="389"/>
      <c r="L10" s="354"/>
      <c r="M10" s="354"/>
      <c r="N10" s="354"/>
      <c r="O10" s="354"/>
      <c r="P10" s="354"/>
      <c r="Q10" s="354"/>
      <c r="R10" s="354"/>
      <c r="S10" s="354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338"/>
      <c r="BD10" s="338"/>
      <c r="BE10" s="338"/>
      <c r="BF10" s="338"/>
      <c r="BG10" s="338"/>
      <c r="BH10" s="338"/>
      <c r="BI10" s="338"/>
      <c r="BJ10" s="338"/>
      <c r="BK10" s="338"/>
      <c r="BL10" s="338"/>
      <c r="BM10" s="338"/>
    </row>
    <row r="11" spans="1:65" s="345" customFormat="1" ht="13.2">
      <c r="A11" s="336"/>
      <c r="B11" s="434" t="s">
        <v>305</v>
      </c>
      <c r="C11" s="377">
        <v>128.26930791498</v>
      </c>
      <c r="D11" s="378">
        <v>139.02425885480002</v>
      </c>
      <c r="E11" s="377">
        <v>16.930053824209999</v>
      </c>
      <c r="F11" s="379">
        <v>23.342678085460001</v>
      </c>
      <c r="G11" s="354">
        <f t="shared" si="1"/>
        <v>24.834888011060876</v>
      </c>
      <c r="H11" s="378">
        <f t="shared" si="1"/>
        <v>31.22596639073069</v>
      </c>
      <c r="I11" s="377">
        <v>-2.6435695201316207</v>
      </c>
      <c r="J11" s="435">
        <f t="shared" si="0"/>
        <v>37.877164052957369</v>
      </c>
      <c r="K11" s="389"/>
      <c r="L11" s="354"/>
      <c r="M11" s="354"/>
      <c r="N11" s="354"/>
      <c r="O11" s="354"/>
      <c r="P11" s="354"/>
      <c r="Q11" s="354"/>
      <c r="R11" s="354"/>
      <c r="S11" s="354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  <c r="AW11" s="338"/>
      <c r="AX11" s="338"/>
      <c r="AY11" s="338"/>
      <c r="AZ11" s="338"/>
      <c r="BA11" s="338"/>
      <c r="BB11" s="338"/>
      <c r="BC11" s="338"/>
      <c r="BD11" s="338"/>
      <c r="BE11" s="338"/>
      <c r="BF11" s="338"/>
      <c r="BG11" s="338"/>
      <c r="BH11" s="338"/>
      <c r="BI11" s="338"/>
      <c r="BJ11" s="338"/>
      <c r="BK11" s="338"/>
      <c r="BL11" s="338"/>
      <c r="BM11" s="338"/>
    </row>
    <row r="12" spans="1:65" s="345" customFormat="1" ht="13.2">
      <c r="A12" s="336"/>
      <c r="B12" s="434" t="s">
        <v>304</v>
      </c>
      <c r="C12" s="377">
        <v>-53.447576662279999</v>
      </c>
      <c r="D12" s="378">
        <v>-50.216250269029999</v>
      </c>
      <c r="E12" s="377">
        <v>-6.6483087467799997</v>
      </c>
      <c r="F12" s="379">
        <v>-9.0727244575900006</v>
      </c>
      <c r="G12" s="354" t="s">
        <v>31</v>
      </c>
      <c r="H12" s="378" t="s">
        <v>31</v>
      </c>
      <c r="I12" s="377">
        <v>-24.741655257817683</v>
      </c>
      <c r="J12" s="435">
        <f t="shared" si="0"/>
        <v>36.466653447528699</v>
      </c>
      <c r="K12" s="389"/>
      <c r="L12" s="354"/>
      <c r="M12" s="354"/>
      <c r="N12" s="354"/>
      <c r="O12" s="354"/>
      <c r="P12" s="354"/>
      <c r="Q12" s="354"/>
      <c r="R12" s="354"/>
      <c r="S12" s="354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8"/>
      <c r="AF12" s="338"/>
      <c r="AG12" s="338"/>
      <c r="AH12" s="338"/>
      <c r="AI12" s="338"/>
      <c r="AJ12" s="338"/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  <c r="AW12" s="338"/>
      <c r="AX12" s="338"/>
      <c r="AY12" s="338"/>
      <c r="AZ12" s="338"/>
      <c r="BA12" s="338"/>
      <c r="BB12" s="338"/>
      <c r="BC12" s="338"/>
      <c r="BD12" s="338"/>
      <c r="BE12" s="338"/>
      <c r="BF12" s="338"/>
      <c r="BG12" s="338"/>
      <c r="BH12" s="338"/>
      <c r="BI12" s="338"/>
      <c r="BJ12" s="338"/>
      <c r="BK12" s="338"/>
      <c r="BL12" s="338"/>
      <c r="BM12" s="338"/>
    </row>
    <row r="13" spans="1:65" s="345" customFormat="1" ht="13.2">
      <c r="A13" s="336"/>
      <c r="B13" s="434" t="s">
        <v>303</v>
      </c>
      <c r="C13" s="377">
        <v>36.668186774410003</v>
      </c>
      <c r="D13" s="378">
        <v>45.099574891519993</v>
      </c>
      <c r="E13" s="377">
        <v>5.5939042399300005</v>
      </c>
      <c r="F13" s="379">
        <v>7.8609821424100002</v>
      </c>
      <c r="G13" s="354">
        <f t="shared" ref="G13:H15" si="2">E13/E$7*100</f>
        <v>8.2057615873966494</v>
      </c>
      <c r="H13" s="378">
        <f t="shared" si="2"/>
        <v>10.515792715743634</v>
      </c>
      <c r="I13" s="377">
        <v>-10.637470381064844</v>
      </c>
      <c r="J13" s="435">
        <f t="shared" si="0"/>
        <v>40.527649477753101</v>
      </c>
      <c r="K13" s="389"/>
      <c r="L13" s="354"/>
      <c r="M13" s="354"/>
      <c r="N13" s="354"/>
      <c r="O13" s="354"/>
      <c r="P13" s="354"/>
      <c r="Q13" s="354"/>
      <c r="R13" s="354"/>
      <c r="S13" s="354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8"/>
      <c r="BG13" s="338"/>
      <c r="BH13" s="338"/>
      <c r="BI13" s="338"/>
      <c r="BJ13" s="338"/>
      <c r="BK13" s="338"/>
      <c r="BL13" s="338"/>
      <c r="BM13" s="338"/>
    </row>
    <row r="14" spans="1:65" s="345" customFormat="1" ht="13.2">
      <c r="A14" s="336"/>
      <c r="B14" s="436" t="s">
        <v>302</v>
      </c>
      <c r="C14" s="377">
        <v>84.981018896669994</v>
      </c>
      <c r="D14" s="378">
        <v>80.612762657990004</v>
      </c>
      <c r="E14" s="377">
        <v>16.21777680632</v>
      </c>
      <c r="F14" s="379">
        <v>13.219993645020001</v>
      </c>
      <c r="G14" s="354">
        <f t="shared" si="2"/>
        <v>23.790040773371956</v>
      </c>
      <c r="H14" s="378">
        <f t="shared" si="2"/>
        <v>17.684649367726262</v>
      </c>
      <c r="I14" s="377">
        <v>43.81087317228446</v>
      </c>
      <c r="J14" s="435">
        <f t="shared" si="0"/>
        <v>-18.484550608266943</v>
      </c>
      <c r="K14" s="388"/>
      <c r="L14" s="354"/>
      <c r="M14" s="354"/>
      <c r="N14" s="354"/>
      <c r="O14" s="354"/>
      <c r="P14" s="354"/>
      <c r="Q14" s="354"/>
      <c r="R14" s="354"/>
      <c r="S14" s="354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  <c r="AW14" s="338"/>
      <c r="AX14" s="338"/>
      <c r="AY14" s="338"/>
      <c r="AZ14" s="338"/>
      <c r="BA14" s="338"/>
      <c r="BB14" s="338"/>
      <c r="BC14" s="338"/>
      <c r="BD14" s="338"/>
      <c r="BE14" s="338"/>
      <c r="BF14" s="338"/>
      <c r="BG14" s="338"/>
      <c r="BH14" s="338"/>
      <c r="BI14" s="338"/>
      <c r="BJ14" s="338"/>
      <c r="BK14" s="338"/>
      <c r="BL14" s="338"/>
      <c r="BM14" s="338"/>
    </row>
    <row r="15" spans="1:65" s="345" customFormat="1" ht="13.2">
      <c r="A15" s="336"/>
      <c r="B15" s="436" t="s">
        <v>301</v>
      </c>
      <c r="C15" s="377">
        <f>C7-C8-C14</f>
        <v>3.8395486918700357</v>
      </c>
      <c r="D15" s="378">
        <f>D7-D8-D14</f>
        <v>7.9426297599199529</v>
      </c>
      <c r="E15" s="377">
        <f>E7-E8-E14</f>
        <v>0.33553755748998881</v>
      </c>
      <c r="F15" s="379">
        <f>F7-F8-F14</f>
        <v>0.32937666697000267</v>
      </c>
      <c r="G15" s="354">
        <f t="shared" si="2"/>
        <v>0.4922038494557246</v>
      </c>
      <c r="H15" s="378">
        <f t="shared" si="2"/>
        <v>0.4406137417069862</v>
      </c>
      <c r="I15" s="377">
        <v>-37.885819203245163</v>
      </c>
      <c r="J15" s="435">
        <f t="shared" si="0"/>
        <v>-1.8361254597169676</v>
      </c>
      <c r="K15" s="354"/>
      <c r="L15" s="354"/>
      <c r="M15" s="354"/>
      <c r="N15" s="354"/>
      <c r="O15" s="354"/>
      <c r="P15" s="354"/>
      <c r="Q15" s="354"/>
      <c r="R15" s="354"/>
      <c r="S15" s="354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  <c r="AW15" s="338"/>
      <c r="AX15" s="338"/>
      <c r="AY15" s="338"/>
      <c r="AZ15" s="338"/>
      <c r="BA15" s="338"/>
      <c r="BB15" s="338"/>
      <c r="BC15" s="338"/>
      <c r="BD15" s="338"/>
      <c r="BE15" s="338"/>
      <c r="BF15" s="338"/>
      <c r="BG15" s="338"/>
      <c r="BH15" s="338"/>
      <c r="BI15" s="338"/>
      <c r="BJ15" s="338"/>
      <c r="BK15" s="338"/>
      <c r="BL15" s="338"/>
      <c r="BM15" s="338"/>
    </row>
    <row r="16" spans="1:65" s="345" customFormat="1" ht="3.75" customHeight="1">
      <c r="A16" s="336"/>
      <c r="B16" s="436"/>
      <c r="C16" s="377"/>
      <c r="D16" s="378"/>
      <c r="E16" s="377"/>
      <c r="F16" s="379"/>
      <c r="G16" s="354"/>
      <c r="H16" s="378"/>
      <c r="I16" s="377"/>
      <c r="J16" s="435"/>
      <c r="K16" s="354"/>
      <c r="L16" s="354"/>
      <c r="M16" s="354"/>
      <c r="N16" s="354"/>
      <c r="O16" s="354"/>
      <c r="P16" s="354"/>
      <c r="Q16" s="354"/>
      <c r="R16" s="354"/>
      <c r="S16" s="354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8"/>
      <c r="AY16" s="338"/>
      <c r="AZ16" s="338"/>
      <c r="BA16" s="338"/>
      <c r="BB16" s="338"/>
      <c r="BC16" s="338"/>
      <c r="BD16" s="338"/>
      <c r="BE16" s="338"/>
      <c r="BF16" s="338"/>
      <c r="BG16" s="338"/>
      <c r="BH16" s="338"/>
      <c r="BI16" s="338"/>
      <c r="BJ16" s="338"/>
      <c r="BK16" s="338"/>
      <c r="BL16" s="338"/>
      <c r="BM16" s="338"/>
    </row>
    <row r="17" spans="1:65" s="345" customFormat="1" ht="13.2">
      <c r="A17" s="336"/>
      <c r="B17" s="438" t="s">
        <v>300</v>
      </c>
      <c r="C17" s="375">
        <v>505.84380962140006</v>
      </c>
      <c r="D17" s="376">
        <v>523.12569783725996</v>
      </c>
      <c r="E17" s="375">
        <v>70.685888944119995</v>
      </c>
      <c r="F17" s="374">
        <v>75.410387066219997</v>
      </c>
      <c r="G17" s="387">
        <f>G19+G20+G21+G23+G24+G25+G26+G22</f>
        <v>100</v>
      </c>
      <c r="H17" s="386">
        <f>H19+H20+H21+H23+H24+H25+H26+H22</f>
        <v>99.999999999999986</v>
      </c>
      <c r="I17" s="375">
        <v>-0.53054805638952018</v>
      </c>
      <c r="J17" s="433">
        <f>F17/E17*100-100</f>
        <v>6.6837924692931381</v>
      </c>
      <c r="K17" s="385"/>
      <c r="L17" s="370"/>
      <c r="M17" s="370"/>
      <c r="N17" s="370"/>
      <c r="O17" s="370"/>
      <c r="P17" s="370"/>
      <c r="Q17" s="370"/>
      <c r="R17" s="370"/>
      <c r="S17" s="370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8"/>
      <c r="BF17" s="338"/>
      <c r="BG17" s="338"/>
      <c r="BH17" s="338"/>
      <c r="BI17" s="338"/>
      <c r="BJ17" s="338"/>
      <c r="BK17" s="338"/>
      <c r="BL17" s="338"/>
      <c r="BM17" s="338"/>
    </row>
    <row r="18" spans="1:65" s="345" customFormat="1" ht="13.2">
      <c r="A18" s="336"/>
      <c r="B18" s="432" t="s">
        <v>299</v>
      </c>
      <c r="C18" s="384"/>
      <c r="D18" s="383"/>
      <c r="E18" s="381"/>
      <c r="F18" s="380"/>
      <c r="G18" s="347"/>
      <c r="H18" s="357"/>
      <c r="I18" s="381"/>
      <c r="J18" s="431"/>
      <c r="K18" s="347"/>
      <c r="L18" s="370"/>
      <c r="M18" s="370"/>
      <c r="N18" s="370"/>
      <c r="O18" s="370"/>
      <c r="P18" s="370"/>
      <c r="Q18" s="370"/>
      <c r="R18" s="370"/>
      <c r="S18" s="370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8"/>
      <c r="AF18" s="338"/>
      <c r="AG18" s="338"/>
      <c r="AH18" s="338"/>
      <c r="AI18" s="338"/>
      <c r="AJ18" s="338"/>
      <c r="AK18" s="338"/>
      <c r="AL18" s="338"/>
      <c r="AM18" s="338"/>
      <c r="AN18" s="338"/>
      <c r="AO18" s="338"/>
      <c r="AP18" s="338"/>
      <c r="AQ18" s="338"/>
      <c r="AR18" s="338"/>
      <c r="AS18" s="338"/>
      <c r="AT18" s="338"/>
      <c r="AU18" s="338"/>
      <c r="AV18" s="338"/>
      <c r="AW18" s="338"/>
      <c r="AX18" s="338"/>
      <c r="AY18" s="338"/>
      <c r="AZ18" s="338"/>
      <c r="BA18" s="338"/>
      <c r="BB18" s="338"/>
      <c r="BC18" s="338"/>
      <c r="BD18" s="338"/>
      <c r="BE18" s="338"/>
      <c r="BF18" s="338"/>
      <c r="BG18" s="338"/>
      <c r="BH18" s="338"/>
      <c r="BI18" s="338"/>
      <c r="BJ18" s="338"/>
      <c r="BK18" s="338"/>
      <c r="BL18" s="338"/>
      <c r="BM18" s="338"/>
    </row>
    <row r="19" spans="1:65" s="345" customFormat="1" ht="13.2">
      <c r="A19" s="336"/>
      <c r="B19" s="434" t="s">
        <v>298</v>
      </c>
      <c r="C19" s="377">
        <v>61.702225567749998</v>
      </c>
      <c r="D19" s="378">
        <v>76.845869046000018</v>
      </c>
      <c r="E19" s="377">
        <v>9.2021922142299992</v>
      </c>
      <c r="F19" s="379">
        <v>15.743096380600001</v>
      </c>
      <c r="G19" s="354">
        <f t="shared" ref="G19:H26" si="3">E19/E$17*100</f>
        <v>13.018428927879366</v>
      </c>
      <c r="H19" s="378">
        <f t="shared" si="3"/>
        <v>20.876562225805237</v>
      </c>
      <c r="I19" s="377">
        <v>11.5222451499382</v>
      </c>
      <c r="J19" s="435">
        <f t="shared" ref="J19:J26" si="4">F19/E19*100-100</f>
        <v>71.079847215703012</v>
      </c>
      <c r="K19" s="382"/>
      <c r="L19" s="354"/>
      <c r="M19" s="354"/>
      <c r="N19" s="354"/>
      <c r="O19" s="354"/>
      <c r="P19" s="354"/>
      <c r="Q19" s="354"/>
      <c r="R19" s="354"/>
      <c r="S19" s="354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8"/>
      <c r="AF19" s="338"/>
      <c r="AG19" s="338"/>
      <c r="AH19" s="338"/>
      <c r="AI19" s="338"/>
      <c r="AJ19" s="338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8"/>
      <c r="BM19" s="338"/>
    </row>
    <row r="20" spans="1:65" s="345" customFormat="1" ht="13.2">
      <c r="A20" s="336"/>
      <c r="B20" s="434" t="s">
        <v>297</v>
      </c>
      <c r="C20" s="377">
        <v>14.84436156608</v>
      </c>
      <c r="D20" s="378">
        <v>27.365463997920003</v>
      </c>
      <c r="E20" s="377">
        <v>1.8473634863900001</v>
      </c>
      <c r="F20" s="379">
        <v>4.0712859341600005</v>
      </c>
      <c r="G20" s="354">
        <f t="shared" si="3"/>
        <v>2.6134827106021321</v>
      </c>
      <c r="H20" s="378">
        <f t="shared" si="3"/>
        <v>5.3988397256002534</v>
      </c>
      <c r="I20" s="377">
        <v>2.4504994766721921</v>
      </c>
      <c r="J20" s="435">
        <f t="shared" si="4"/>
        <v>120.38358797032674</v>
      </c>
      <c r="K20" s="382"/>
      <c r="L20" s="354"/>
      <c r="M20" s="354"/>
      <c r="N20" s="354"/>
      <c r="O20" s="354"/>
      <c r="P20" s="354"/>
      <c r="Q20" s="354"/>
      <c r="R20" s="354"/>
      <c r="S20" s="354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8"/>
      <c r="BC20" s="338"/>
      <c r="BD20" s="338"/>
      <c r="BE20" s="338"/>
      <c r="BF20" s="338"/>
      <c r="BG20" s="338"/>
      <c r="BH20" s="338"/>
      <c r="BI20" s="338"/>
      <c r="BJ20" s="338"/>
      <c r="BK20" s="338"/>
      <c r="BL20" s="338"/>
      <c r="BM20" s="338"/>
    </row>
    <row r="21" spans="1:65" s="345" customFormat="1" ht="13.5" customHeight="1">
      <c r="A21" s="336"/>
      <c r="B21" s="434" t="s">
        <v>296</v>
      </c>
      <c r="C21" s="377">
        <v>39.409249484199997</v>
      </c>
      <c r="D21" s="378">
        <v>44.864567287569983</v>
      </c>
      <c r="E21" s="377">
        <v>4.8301979828299997</v>
      </c>
      <c r="F21" s="379">
        <v>5.5460279420900003</v>
      </c>
      <c r="G21" s="354">
        <f t="shared" si="3"/>
        <v>6.8333270685022622</v>
      </c>
      <c r="H21" s="378">
        <f t="shared" si="3"/>
        <v>7.3544615773154378</v>
      </c>
      <c r="I21" s="377">
        <v>-5.5870544336672907</v>
      </c>
      <c r="J21" s="435">
        <f t="shared" si="4"/>
        <v>14.819888580231606</v>
      </c>
      <c r="K21" s="382"/>
      <c r="L21" s="354"/>
      <c r="M21" s="354"/>
      <c r="N21" s="354"/>
      <c r="O21" s="354"/>
      <c r="P21" s="354"/>
      <c r="Q21" s="354"/>
      <c r="R21" s="354"/>
      <c r="S21" s="354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8"/>
      <c r="AS21" s="338"/>
      <c r="AT21" s="338"/>
      <c r="AU21" s="338"/>
      <c r="AV21" s="338"/>
      <c r="AW21" s="338"/>
      <c r="AX21" s="338"/>
      <c r="AY21" s="338"/>
      <c r="AZ21" s="338"/>
      <c r="BA21" s="338"/>
      <c r="BB21" s="338"/>
      <c r="BC21" s="338"/>
      <c r="BD21" s="338"/>
      <c r="BE21" s="338"/>
      <c r="BF21" s="338"/>
      <c r="BG21" s="338"/>
      <c r="BH21" s="338"/>
      <c r="BI21" s="338"/>
      <c r="BJ21" s="338"/>
      <c r="BK21" s="338"/>
      <c r="BL21" s="338"/>
      <c r="BM21" s="338"/>
    </row>
    <row r="22" spans="1:65" s="345" customFormat="1" ht="13.5" customHeight="1">
      <c r="A22" s="336"/>
      <c r="B22" s="434" t="s">
        <v>295</v>
      </c>
      <c r="C22" s="377">
        <v>50.757829192559996</v>
      </c>
      <c r="D22" s="378">
        <v>43.637572596489996</v>
      </c>
      <c r="E22" s="377">
        <v>5.1449410784900005</v>
      </c>
      <c r="F22" s="379">
        <v>5.23088651585</v>
      </c>
      <c r="G22" s="354">
        <f t="shared" si="3"/>
        <v>7.2785971222025392</v>
      </c>
      <c r="H22" s="378">
        <f t="shared" si="3"/>
        <v>6.9365596960225258</v>
      </c>
      <c r="I22" s="377">
        <v>-7.1887578604783613</v>
      </c>
      <c r="J22" s="435">
        <f t="shared" si="4"/>
        <v>1.6704843855126086</v>
      </c>
      <c r="K22" s="382"/>
      <c r="L22" s="354"/>
      <c r="M22" s="354"/>
      <c r="N22" s="354"/>
      <c r="O22" s="354"/>
      <c r="P22" s="354"/>
      <c r="Q22" s="354"/>
      <c r="R22" s="354"/>
      <c r="S22" s="354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  <c r="AF22" s="338"/>
      <c r="AG22" s="338"/>
      <c r="AH22" s="338"/>
      <c r="AI22" s="338"/>
      <c r="AJ22" s="338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</row>
    <row r="23" spans="1:65" s="345" customFormat="1" ht="13.2">
      <c r="A23" s="336"/>
      <c r="B23" s="434" t="s">
        <v>294</v>
      </c>
      <c r="C23" s="377">
        <v>61.568770900609998</v>
      </c>
      <c r="D23" s="378">
        <v>57.150071128659995</v>
      </c>
      <c r="E23" s="377">
        <v>7.2713664935299995</v>
      </c>
      <c r="F23" s="379">
        <v>6.6850029468099983</v>
      </c>
      <c r="G23" s="354">
        <f t="shared" si="3"/>
        <v>10.286871399860733</v>
      </c>
      <c r="H23" s="378">
        <f t="shared" si="3"/>
        <v>8.8648304389947068</v>
      </c>
      <c r="I23" s="377">
        <v>-4.7551162057993963</v>
      </c>
      <c r="J23" s="435">
        <f t="shared" si="4"/>
        <v>-8.064007600796117</v>
      </c>
      <c r="K23" s="354"/>
      <c r="L23" s="354"/>
      <c r="M23" s="354"/>
      <c r="N23" s="354"/>
      <c r="O23" s="354"/>
      <c r="P23" s="354"/>
      <c r="Q23" s="354"/>
      <c r="R23" s="354"/>
      <c r="S23" s="354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</row>
    <row r="24" spans="1:65" s="345" customFormat="1" ht="13.2">
      <c r="A24" s="336"/>
      <c r="B24" s="434" t="s">
        <v>293</v>
      </c>
      <c r="C24" s="377">
        <v>105.53870162811002</v>
      </c>
      <c r="D24" s="378">
        <v>100.10953396687</v>
      </c>
      <c r="E24" s="377">
        <v>14.451515658879996</v>
      </c>
      <c r="F24" s="379">
        <v>13.60486485559</v>
      </c>
      <c r="G24" s="354">
        <f t="shared" si="3"/>
        <v>20.444696777180653</v>
      </c>
      <c r="H24" s="378">
        <f t="shared" si="3"/>
        <v>18.041102008458306</v>
      </c>
      <c r="I24" s="377">
        <v>-10.002438674905832</v>
      </c>
      <c r="J24" s="435">
        <f t="shared" si="4"/>
        <v>-5.8585606055082309</v>
      </c>
      <c r="K24" s="354"/>
      <c r="L24" s="354"/>
      <c r="M24" s="354"/>
      <c r="N24" s="354"/>
      <c r="O24" s="354"/>
      <c r="P24" s="354"/>
      <c r="Q24" s="354"/>
      <c r="R24" s="354"/>
      <c r="S24" s="354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</row>
    <row r="25" spans="1:65" s="345" customFormat="1" ht="14.25" customHeight="1">
      <c r="A25" s="336"/>
      <c r="B25" s="434" t="s">
        <v>292</v>
      </c>
      <c r="C25" s="377">
        <v>145.06260670796001</v>
      </c>
      <c r="D25" s="378">
        <v>138.00468334570002</v>
      </c>
      <c r="E25" s="377">
        <v>24.113348783319999</v>
      </c>
      <c r="F25" s="379">
        <v>22.151776213929995</v>
      </c>
      <c r="G25" s="354">
        <f t="shared" si="3"/>
        <v>34.11338407639262</v>
      </c>
      <c r="H25" s="378">
        <f t="shared" si="3"/>
        <v>29.374966865609498</v>
      </c>
      <c r="I25" s="377">
        <v>3.4040074985812083</v>
      </c>
      <c r="J25" s="435">
        <f t="shared" si="4"/>
        <v>-8.1347994715146683</v>
      </c>
      <c r="K25" s="354"/>
      <c r="L25" s="354"/>
      <c r="M25" s="354"/>
      <c r="N25" s="354"/>
      <c r="O25" s="354"/>
      <c r="P25" s="354"/>
      <c r="Q25" s="354"/>
      <c r="R25" s="354"/>
      <c r="S25" s="354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8"/>
      <c r="AF25" s="338"/>
      <c r="AG25" s="338"/>
      <c r="AH25" s="338"/>
      <c r="AI25" s="338"/>
      <c r="AJ25" s="338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</row>
    <row r="26" spans="1:65" s="345" customFormat="1" ht="13.2">
      <c r="A26" s="336"/>
      <c r="B26" s="434" t="s">
        <v>291</v>
      </c>
      <c r="C26" s="377">
        <f>C17-C19-C20-C21-C23-C24-C25-C22</f>
        <v>26.960064574130001</v>
      </c>
      <c r="D26" s="378">
        <f>D17-D19-D20-D21-D23-D24-D25-D22</f>
        <v>35.147936468049956</v>
      </c>
      <c r="E26" s="377">
        <f>E17-E19-E20-E21-E23-E24-E25-E22</f>
        <v>3.8249632464499959</v>
      </c>
      <c r="F26" s="379">
        <f>F17-F19-F20-F21-F23-F24-F25-F22</f>
        <v>2.3774462771899953</v>
      </c>
      <c r="G26" s="354">
        <f t="shared" si="3"/>
        <v>5.4112119173796929</v>
      </c>
      <c r="H26" s="378">
        <f t="shared" si="3"/>
        <v>3.1526774621940241</v>
      </c>
      <c r="I26" s="377">
        <v>14.61595158145164</v>
      </c>
      <c r="J26" s="435">
        <f t="shared" si="4"/>
        <v>-37.843944529492205</v>
      </c>
      <c r="K26" s="354"/>
      <c r="L26" s="354"/>
      <c r="M26" s="354"/>
      <c r="N26" s="354"/>
      <c r="O26" s="354"/>
      <c r="P26" s="354"/>
      <c r="Q26" s="354"/>
      <c r="R26" s="354"/>
      <c r="S26" s="354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</row>
    <row r="27" spans="1:65" s="345" customFormat="1" ht="13.2">
      <c r="A27" s="336"/>
      <c r="B27" s="432" t="s">
        <v>290</v>
      </c>
      <c r="C27" s="377"/>
      <c r="D27" s="378"/>
      <c r="E27" s="381"/>
      <c r="F27" s="380"/>
      <c r="G27" s="354"/>
      <c r="H27" s="378"/>
      <c r="I27" s="377"/>
      <c r="J27" s="431"/>
      <c r="K27" s="354"/>
      <c r="L27" s="354"/>
      <c r="M27" s="354"/>
      <c r="N27" s="354"/>
      <c r="O27" s="354"/>
      <c r="P27" s="354"/>
      <c r="Q27" s="354"/>
      <c r="R27" s="354"/>
      <c r="S27" s="354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38"/>
      <c r="AE27" s="338"/>
      <c r="AF27" s="338"/>
      <c r="AG27" s="338"/>
      <c r="AH27" s="338"/>
      <c r="AI27" s="338"/>
      <c r="AJ27" s="338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  <c r="BK27" s="338"/>
      <c r="BL27" s="338"/>
      <c r="BM27" s="338"/>
    </row>
    <row r="28" spans="1:65" s="345" customFormat="1" ht="13.2">
      <c r="A28" s="336"/>
      <c r="B28" s="434" t="s">
        <v>289</v>
      </c>
      <c r="C28" s="377">
        <v>476.46360723644</v>
      </c>
      <c r="D28" s="378">
        <v>502.92603543213005</v>
      </c>
      <c r="E28" s="377">
        <v>70.201943694350007</v>
      </c>
      <c r="F28" s="379">
        <v>73.934128737669994</v>
      </c>
      <c r="G28" s="354">
        <f t="shared" ref="G28:H30" si="5">E28/E$17*100</f>
        <v>99.315358048121084</v>
      </c>
      <c r="H28" s="378">
        <f t="shared" si="5"/>
        <v>98.042367389980825</v>
      </c>
      <c r="I28" s="377">
        <v>1.9511621042619112</v>
      </c>
      <c r="J28" s="435">
        <f>F28/E28*100-100</f>
        <v>5.3163557117014193</v>
      </c>
      <c r="K28" s="354"/>
      <c r="L28" s="354"/>
      <c r="M28" s="354"/>
      <c r="N28" s="354"/>
      <c r="O28" s="354"/>
      <c r="P28" s="354"/>
      <c r="Q28" s="354"/>
      <c r="R28" s="354"/>
      <c r="S28" s="354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338"/>
      <c r="AR28" s="338"/>
      <c r="AS28" s="338"/>
      <c r="AT28" s="338"/>
      <c r="AU28" s="338"/>
      <c r="AV28" s="338"/>
      <c r="AW28" s="338"/>
      <c r="AX28" s="338"/>
      <c r="AY28" s="338"/>
      <c r="AZ28" s="338"/>
      <c r="BA28" s="338"/>
      <c r="BB28" s="338"/>
      <c r="BC28" s="338"/>
      <c r="BD28" s="338"/>
      <c r="BE28" s="338"/>
      <c r="BF28" s="338"/>
      <c r="BG28" s="338"/>
      <c r="BH28" s="338"/>
      <c r="BI28" s="338"/>
      <c r="BJ28" s="338"/>
      <c r="BK28" s="338"/>
      <c r="BL28" s="338"/>
      <c r="BM28" s="338"/>
    </row>
    <row r="29" spans="1:65" s="345" customFormat="1" ht="13.2">
      <c r="A29" s="336"/>
      <c r="B29" s="430" t="s">
        <v>288</v>
      </c>
      <c r="C29" s="377">
        <v>35.904198689319998</v>
      </c>
      <c r="D29" s="378">
        <v>52.483508752220004</v>
      </c>
      <c r="E29" s="377">
        <v>6.09100187675</v>
      </c>
      <c r="F29" s="379">
        <v>12.627300028359999</v>
      </c>
      <c r="G29" s="354">
        <f t="shared" si="5"/>
        <v>8.6169983397466776</v>
      </c>
      <c r="H29" s="378">
        <f t="shared" si="5"/>
        <v>16.744775513844807</v>
      </c>
      <c r="I29" s="377">
        <v>24.879950726868259</v>
      </c>
      <c r="J29" s="435">
        <f>F29/E29*100-100</f>
        <v>107.31072299550161</v>
      </c>
      <c r="K29" s="354"/>
      <c r="L29" s="354"/>
      <c r="M29" s="354"/>
      <c r="N29" s="354"/>
      <c r="O29" s="354"/>
      <c r="P29" s="354"/>
      <c r="Q29" s="354"/>
      <c r="R29" s="354"/>
      <c r="S29" s="354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</row>
    <row r="30" spans="1:65" s="345" customFormat="1" ht="13.2">
      <c r="A30" s="336"/>
      <c r="B30" s="434" t="s">
        <v>287</v>
      </c>
      <c r="C30" s="377">
        <v>29.38020238496</v>
      </c>
      <c r="D30" s="378">
        <v>20.199662405130002</v>
      </c>
      <c r="E30" s="377">
        <v>0.48394524977000003</v>
      </c>
      <c r="F30" s="379">
        <v>1.4762583285499999</v>
      </c>
      <c r="G30" s="354">
        <f t="shared" si="5"/>
        <v>0.68464195187893584</v>
      </c>
      <c r="H30" s="378">
        <f t="shared" si="5"/>
        <v>1.9576326100191683</v>
      </c>
      <c r="I30" s="377">
        <v>-78.04746384021621</v>
      </c>
      <c r="J30" s="435">
        <f>F30/E30*100-100</f>
        <v>205.04655831452152</v>
      </c>
      <c r="K30" s="354"/>
      <c r="L30" s="354"/>
      <c r="M30" s="354"/>
      <c r="N30" s="354"/>
      <c r="O30" s="354"/>
      <c r="P30" s="354"/>
      <c r="Q30" s="354"/>
      <c r="R30" s="354"/>
      <c r="S30" s="354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338"/>
      <c r="AH30" s="338"/>
      <c r="AI30" s="338"/>
      <c r="AJ30" s="338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338"/>
      <c r="BJ30" s="338"/>
      <c r="BK30" s="338"/>
      <c r="BL30" s="338"/>
      <c r="BM30" s="338"/>
    </row>
    <row r="31" spans="1:65" s="345" customFormat="1" ht="3.75" customHeight="1">
      <c r="A31" s="336"/>
      <c r="B31" s="434"/>
      <c r="C31" s="377"/>
      <c r="D31" s="378"/>
      <c r="E31" s="377"/>
      <c r="F31" s="379"/>
      <c r="G31" s="354"/>
      <c r="H31" s="378"/>
      <c r="I31" s="377"/>
      <c r="J31" s="435"/>
      <c r="K31" s="354"/>
      <c r="L31" s="354"/>
      <c r="M31" s="354"/>
      <c r="N31" s="354"/>
      <c r="O31" s="354"/>
      <c r="P31" s="354"/>
      <c r="Q31" s="354"/>
      <c r="R31" s="354"/>
      <c r="S31" s="354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8"/>
      <c r="AE31" s="338"/>
      <c r="AF31" s="338"/>
      <c r="AG31" s="338"/>
      <c r="AH31" s="338"/>
      <c r="AI31" s="338"/>
      <c r="AJ31" s="338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  <c r="BA31" s="338"/>
      <c r="BB31" s="338"/>
      <c r="BC31" s="338"/>
      <c r="BD31" s="338"/>
      <c r="BE31" s="338"/>
      <c r="BF31" s="338"/>
      <c r="BG31" s="338"/>
      <c r="BH31" s="338"/>
      <c r="BI31" s="338"/>
      <c r="BJ31" s="338"/>
      <c r="BK31" s="338"/>
      <c r="BL31" s="338"/>
      <c r="BM31" s="338"/>
    </row>
    <row r="32" spans="1:65" s="345" customFormat="1" ht="13.2">
      <c r="A32" s="336"/>
      <c r="B32" s="438" t="s">
        <v>286</v>
      </c>
      <c r="C32" s="375">
        <v>0.53517793699999905</v>
      </c>
      <c r="D32" s="376">
        <v>4.9720847222199991</v>
      </c>
      <c r="E32" s="375">
        <v>-0.1073176656</v>
      </c>
      <c r="F32" s="374">
        <v>-0.38435555394999998</v>
      </c>
      <c r="G32" s="365" t="s">
        <v>279</v>
      </c>
      <c r="H32" s="366" t="s">
        <v>279</v>
      </c>
      <c r="I32" s="365" t="s">
        <v>279</v>
      </c>
      <c r="J32" s="429" t="s">
        <v>279</v>
      </c>
      <c r="K32" s="347"/>
      <c r="L32" s="370"/>
      <c r="M32" s="370"/>
      <c r="N32" s="370"/>
      <c r="O32" s="370"/>
      <c r="P32" s="370"/>
      <c r="Q32" s="370"/>
      <c r="R32" s="370"/>
      <c r="S32" s="370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  <c r="AI32" s="338"/>
      <c r="AJ32" s="338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8"/>
      <c r="BC32" s="338"/>
      <c r="BD32" s="338"/>
      <c r="BE32" s="338"/>
      <c r="BF32" s="338"/>
      <c r="BG32" s="338"/>
      <c r="BH32" s="338"/>
      <c r="BI32" s="338"/>
      <c r="BJ32" s="338"/>
      <c r="BK32" s="338"/>
      <c r="BL32" s="338"/>
      <c r="BM32" s="338"/>
    </row>
    <row r="33" spans="1:65" s="345" customFormat="1" ht="3.75" customHeight="1">
      <c r="A33" s="336"/>
      <c r="B33" s="428"/>
      <c r="C33" s="371"/>
      <c r="D33" s="373"/>
      <c r="E33" s="371"/>
      <c r="F33" s="372"/>
      <c r="G33" s="347"/>
      <c r="H33" s="357"/>
      <c r="I33" s="371"/>
      <c r="J33" s="427"/>
      <c r="K33" s="347"/>
      <c r="L33" s="370"/>
      <c r="M33" s="370"/>
      <c r="N33" s="370"/>
      <c r="O33" s="370"/>
      <c r="P33" s="370"/>
      <c r="Q33" s="370"/>
      <c r="R33" s="370"/>
      <c r="S33" s="370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38"/>
      <c r="BJ33" s="338"/>
      <c r="BK33" s="338"/>
      <c r="BL33" s="338"/>
      <c r="BM33" s="338"/>
    </row>
    <row r="34" spans="1:65" ht="13.2">
      <c r="B34" s="438" t="s">
        <v>285</v>
      </c>
      <c r="C34" s="368">
        <f>C7-C17-C32</f>
        <v>-63.590298267710054</v>
      </c>
      <c r="D34" s="369">
        <f>(D7-D17-D32)</f>
        <v>-72.030459013200002</v>
      </c>
      <c r="E34" s="368">
        <f>(E7-E17-E32)</f>
        <v>-2.4081256672100082</v>
      </c>
      <c r="F34" s="367">
        <f>(F7-F17-F32)</f>
        <v>-0.27197012191000336</v>
      </c>
      <c r="G34" s="365" t="s">
        <v>279</v>
      </c>
      <c r="H34" s="366" t="s">
        <v>279</v>
      </c>
      <c r="I34" s="365" t="s">
        <v>279</v>
      </c>
      <c r="J34" s="429" t="s">
        <v>279</v>
      </c>
      <c r="K34" s="347"/>
      <c r="L34" s="364"/>
      <c r="M34" s="364"/>
      <c r="N34" s="364"/>
      <c r="O34" s="364"/>
      <c r="P34" s="364"/>
      <c r="Q34" s="364"/>
      <c r="R34" s="364"/>
      <c r="S34" s="364"/>
    </row>
    <row r="35" spans="1:65" ht="13.2">
      <c r="B35" s="434" t="s">
        <v>284</v>
      </c>
      <c r="C35" s="356">
        <v>160.88866040344001</v>
      </c>
      <c r="D35" s="359">
        <v>325.03877821283004</v>
      </c>
      <c r="E35" s="356">
        <v>23.00651516017</v>
      </c>
      <c r="F35" s="358">
        <v>30.784918165800004</v>
      </c>
      <c r="G35" s="347" t="s">
        <v>279</v>
      </c>
      <c r="H35" s="357" t="s">
        <v>279</v>
      </c>
      <c r="I35" s="356">
        <v>-22.526852175214657</v>
      </c>
      <c r="J35" s="426">
        <f>F35/E35*100-100</f>
        <v>33.809566340131141</v>
      </c>
      <c r="K35" s="363"/>
      <c r="L35" s="354"/>
      <c r="M35" s="354"/>
      <c r="N35" s="354"/>
      <c r="O35" s="354"/>
      <c r="P35" s="354"/>
      <c r="Q35" s="354"/>
      <c r="R35" s="354"/>
      <c r="S35" s="354"/>
    </row>
    <row r="36" spans="1:65" ht="13.2">
      <c r="B36" s="434" t="s">
        <v>283</v>
      </c>
      <c r="C36" s="356">
        <v>-80.408901910309993</v>
      </c>
      <c r="D36" s="359">
        <v>-124.09596073202998</v>
      </c>
      <c r="E36" s="356">
        <v>-11.84345463396</v>
      </c>
      <c r="F36" s="358">
        <v>-16.67608981571</v>
      </c>
      <c r="G36" s="347" t="s">
        <v>279</v>
      </c>
      <c r="H36" s="357" t="s">
        <v>279</v>
      </c>
      <c r="I36" s="356">
        <v>33.600994045897153</v>
      </c>
      <c r="J36" s="426">
        <f>F36/E36*100-100</f>
        <v>40.804269793822385</v>
      </c>
      <c r="K36" s="362"/>
      <c r="L36" s="354"/>
      <c r="M36" s="354"/>
      <c r="N36" s="354"/>
      <c r="O36" s="354"/>
      <c r="P36" s="354"/>
      <c r="Q36" s="354"/>
      <c r="R36" s="354"/>
      <c r="S36" s="354"/>
    </row>
    <row r="37" spans="1:65" ht="13.2">
      <c r="B37" s="434" t="s">
        <v>282</v>
      </c>
      <c r="C37" s="356">
        <v>1.4799686751300001</v>
      </c>
      <c r="D37" s="359">
        <v>0.46692072691999997</v>
      </c>
      <c r="E37" s="361">
        <v>4.5690445149999995E-2</v>
      </c>
      <c r="F37" s="360">
        <v>0.10252770730000001</v>
      </c>
      <c r="G37" s="347" t="s">
        <v>279</v>
      </c>
      <c r="H37" s="357" t="s">
        <v>279</v>
      </c>
      <c r="I37" s="356">
        <v>111.75548206394151</v>
      </c>
      <c r="J37" s="426">
        <f>F37/E37*100-100</f>
        <v>124.39638520352653</v>
      </c>
      <c r="K37" s="355"/>
      <c r="L37" s="354"/>
      <c r="M37" s="354"/>
      <c r="N37" s="354"/>
      <c r="O37" s="354"/>
      <c r="P37" s="354"/>
      <c r="Q37" s="354"/>
      <c r="R37" s="354"/>
      <c r="S37" s="354"/>
    </row>
    <row r="38" spans="1:65" ht="13.2">
      <c r="B38" s="434" t="s">
        <v>281</v>
      </c>
      <c r="C38" s="356">
        <v>-18.369428900550002</v>
      </c>
      <c r="D38" s="359">
        <v>-129.37927919452</v>
      </c>
      <c r="E38" s="356">
        <v>-8.8006253041500067</v>
      </c>
      <c r="F38" s="358">
        <v>-13.939385935479988</v>
      </c>
      <c r="G38" s="347" t="s">
        <v>279</v>
      </c>
      <c r="H38" s="357" t="s">
        <v>279</v>
      </c>
      <c r="I38" s="356" t="s">
        <v>279</v>
      </c>
      <c r="J38" s="426" t="s">
        <v>279</v>
      </c>
      <c r="K38" s="355"/>
      <c r="L38" s="354"/>
      <c r="M38" s="354"/>
      <c r="N38" s="354"/>
      <c r="O38" s="354"/>
      <c r="P38" s="354"/>
      <c r="Q38" s="354"/>
      <c r="R38" s="354"/>
      <c r="S38" s="354"/>
    </row>
    <row r="39" spans="1:65" ht="13.2">
      <c r="B39" s="425" t="s">
        <v>280</v>
      </c>
      <c r="C39" s="349">
        <f>C7-(C17-C29)-C32</f>
        <v>-27.686099578390085</v>
      </c>
      <c r="D39" s="353">
        <f>D7-(D17-D29)-D32</f>
        <v>-19.54695026097998</v>
      </c>
      <c r="E39" s="349">
        <f>E7-(E17-E29)-E32</f>
        <v>3.682876209539991</v>
      </c>
      <c r="F39" s="352">
        <f>F7-(F17-F29)-F32</f>
        <v>12.355329906449994</v>
      </c>
      <c r="G39" s="351" t="s">
        <v>279</v>
      </c>
      <c r="H39" s="350" t="s">
        <v>279</v>
      </c>
      <c r="I39" s="349" t="s">
        <v>279</v>
      </c>
      <c r="J39" s="424" t="s">
        <v>279</v>
      </c>
      <c r="K39" s="347"/>
      <c r="L39" s="348"/>
      <c r="M39" s="348"/>
      <c r="N39" s="348"/>
      <c r="O39" s="348"/>
      <c r="P39" s="348"/>
      <c r="Q39" s="348"/>
      <c r="R39" s="348"/>
      <c r="S39" s="348"/>
    </row>
    <row r="40" spans="1:65" s="342" customFormat="1" ht="25.2" customHeight="1">
      <c r="A40" s="341"/>
      <c r="B40" s="537" t="s">
        <v>321</v>
      </c>
      <c r="C40" s="538"/>
      <c r="D40" s="538"/>
      <c r="E40" s="538"/>
      <c r="F40" s="538"/>
      <c r="G40" s="538"/>
      <c r="H40" s="538"/>
      <c r="I40" s="538"/>
      <c r="J40" s="539"/>
      <c r="Q40" s="344"/>
      <c r="R40" s="344"/>
      <c r="S40" s="344"/>
    </row>
    <row r="41" spans="1:65" s="342" customFormat="1" ht="12.75" customHeight="1">
      <c r="A41" s="341"/>
      <c r="B41" s="540" t="s">
        <v>100</v>
      </c>
      <c r="C41" s="549">
        <v>2013</v>
      </c>
      <c r="D41" s="551">
        <v>2014</v>
      </c>
      <c r="E41" s="546" t="s">
        <v>328</v>
      </c>
      <c r="F41" s="547"/>
      <c r="G41" s="547"/>
      <c r="H41" s="547"/>
      <c r="I41" s="547"/>
      <c r="J41" s="548"/>
      <c r="K41" s="343"/>
      <c r="L41" s="343"/>
      <c r="M41" s="343"/>
      <c r="N41" s="343"/>
    </row>
    <row r="42" spans="1:65" s="342" customFormat="1" ht="11.25" customHeight="1">
      <c r="A42" s="341"/>
      <c r="B42" s="541"/>
      <c r="C42" s="550"/>
      <c r="D42" s="552"/>
      <c r="E42" s="442">
        <v>2014</v>
      </c>
      <c r="F42" s="443">
        <v>2015</v>
      </c>
      <c r="G42" s="443">
        <v>2014</v>
      </c>
      <c r="H42" s="443">
        <v>2015</v>
      </c>
      <c r="I42" s="443">
        <v>2014</v>
      </c>
      <c r="J42" s="423">
        <v>2015</v>
      </c>
      <c r="K42" s="343"/>
      <c r="L42" s="343"/>
      <c r="M42" s="343"/>
      <c r="N42" s="343"/>
    </row>
    <row r="43" spans="1:65" s="342" customFormat="1" ht="13.2">
      <c r="A43" s="341"/>
      <c r="B43" s="542"/>
      <c r="C43" s="543" t="s">
        <v>310</v>
      </c>
      <c r="D43" s="544"/>
      <c r="E43" s="543" t="s">
        <v>310</v>
      </c>
      <c r="F43" s="545"/>
      <c r="G43" s="444" t="s">
        <v>309</v>
      </c>
      <c r="H43" s="445"/>
      <c r="I43" s="469" t="s">
        <v>45</v>
      </c>
      <c r="J43" s="422"/>
    </row>
    <row r="44" spans="1:65" s="342" customFormat="1" ht="13.2">
      <c r="A44" s="341"/>
      <c r="B44" s="421" t="s">
        <v>308</v>
      </c>
      <c r="C44" s="446">
        <v>339.22690166771997</v>
      </c>
      <c r="D44" s="446">
        <v>357.08424366495001</v>
      </c>
      <c r="E44" s="446">
        <v>88.803188810829994</v>
      </c>
      <c r="F44" s="446">
        <v>113.19687348472</v>
      </c>
      <c r="G44" s="447">
        <v>100</v>
      </c>
      <c r="H44" s="448">
        <v>100</v>
      </c>
      <c r="I44" s="449">
        <v>5.9840427256235813</v>
      </c>
      <c r="J44" s="420">
        <v>27.469379197467589</v>
      </c>
    </row>
    <row r="45" spans="1:65" s="342" customFormat="1" ht="13.2">
      <c r="A45" s="341"/>
      <c r="B45" s="419" t="s">
        <v>327</v>
      </c>
      <c r="C45" s="451">
        <v>262.77705160587004</v>
      </c>
      <c r="D45" s="451">
        <v>280.17826146755999</v>
      </c>
      <c r="E45" s="451">
        <v>62.828987874699997</v>
      </c>
      <c r="F45" s="451">
        <v>92.020002644490006</v>
      </c>
      <c r="G45" s="452">
        <v>70.750824059414512</v>
      </c>
      <c r="H45" s="453">
        <v>81.292000221995025</v>
      </c>
      <c r="I45" s="454">
        <v>-11.224250908822185</v>
      </c>
      <c r="J45" s="418">
        <v>46.461061616981198</v>
      </c>
    </row>
    <row r="46" spans="1:65" s="342" customFormat="1" ht="13.2">
      <c r="A46" s="341"/>
      <c r="B46" s="417" t="s">
        <v>307</v>
      </c>
      <c r="C46" s="451">
        <v>7.5650373456399995</v>
      </c>
      <c r="D46" s="451">
        <v>12.645767212990002</v>
      </c>
      <c r="E46" s="451">
        <v>1.7618009743199998</v>
      </c>
      <c r="F46" s="451">
        <v>9.4452337851100001</v>
      </c>
      <c r="G46" s="452">
        <v>1.9839388629084223</v>
      </c>
      <c r="H46" s="453">
        <v>8.3440765582496184</v>
      </c>
      <c r="I46" s="454">
        <v>1.0589419021525686</v>
      </c>
      <c r="J46" s="418">
        <v>436.1124169406005</v>
      </c>
    </row>
    <row r="47" spans="1:65" s="342" customFormat="1" ht="13.2">
      <c r="A47" s="341"/>
      <c r="B47" s="417" t="s">
        <v>306</v>
      </c>
      <c r="C47" s="451">
        <v>54.318415474480005</v>
      </c>
      <c r="D47" s="451">
        <v>39.941946519420007</v>
      </c>
      <c r="E47" s="451">
        <v>15.450783053589996</v>
      </c>
      <c r="F47" s="451">
        <v>14.90083536361</v>
      </c>
      <c r="G47" s="452">
        <v>17.398905670497381</v>
      </c>
      <c r="H47" s="453">
        <v>13.163645695233276</v>
      </c>
      <c r="I47" s="454">
        <v>-46.540336014500603</v>
      </c>
      <c r="J47" s="418">
        <v>-3.5593515750790061</v>
      </c>
    </row>
    <row r="48" spans="1:65" s="342" customFormat="1" ht="13.2">
      <c r="A48" s="341"/>
      <c r="B48" s="417" t="s">
        <v>305</v>
      </c>
      <c r="C48" s="451">
        <v>128.26930791498</v>
      </c>
      <c r="D48" s="451">
        <v>139.02425885480002</v>
      </c>
      <c r="E48" s="451">
        <v>27.658853579939997</v>
      </c>
      <c r="F48" s="451">
        <v>42.987021759769995</v>
      </c>
      <c r="G48" s="452">
        <v>31.146239172626267</v>
      </c>
      <c r="H48" s="453">
        <v>37.975449706720603</v>
      </c>
      <c r="I48" s="454">
        <v>-2.6435695201316207</v>
      </c>
      <c r="J48" s="418">
        <v>55.418667789423438</v>
      </c>
    </row>
    <row r="49" spans="1:24" s="342" customFormat="1" ht="13.2">
      <c r="A49" s="341"/>
      <c r="B49" s="417" t="s">
        <v>304</v>
      </c>
      <c r="C49" s="451">
        <v>-53.447576662279999</v>
      </c>
      <c r="D49" s="451">
        <v>-50.216250269029999</v>
      </c>
      <c r="E49" s="451">
        <v>-8.9349838600100018</v>
      </c>
      <c r="F49" s="451">
        <v>-12.037425645040001</v>
      </c>
      <c r="G49" s="452" t="s">
        <v>31</v>
      </c>
      <c r="H49" s="453" t="s">
        <v>31</v>
      </c>
      <c r="I49" s="454">
        <v>-24.741655257817683</v>
      </c>
      <c r="J49" s="418">
        <v>34.722410623655293</v>
      </c>
    </row>
    <row r="50" spans="1:24" s="342" customFormat="1" ht="13.2">
      <c r="A50" s="341"/>
      <c r="B50" s="417" t="s">
        <v>303</v>
      </c>
      <c r="C50" s="451">
        <v>35.309490539949998</v>
      </c>
      <c r="D50" s="451">
        <v>44.940844349229998</v>
      </c>
      <c r="E50" s="451">
        <v>7.7401831516499993</v>
      </c>
      <c r="F50" s="451">
        <v>12.518040393399998</v>
      </c>
      <c r="G50" s="452">
        <v>8.7161094723053978</v>
      </c>
      <c r="H50" s="453">
        <v>11.05864500320299</v>
      </c>
      <c r="I50" s="454">
        <v>-10.637470381064844</v>
      </c>
      <c r="J50" s="418">
        <v>61.727961059054365</v>
      </c>
    </row>
    <row r="51" spans="1:24" s="342" customFormat="1" ht="13.2">
      <c r="A51" s="341"/>
      <c r="B51" s="419" t="s">
        <v>302</v>
      </c>
      <c r="C51" s="451">
        <v>72.853174209049996</v>
      </c>
      <c r="D51" s="451">
        <v>68.355242477339999</v>
      </c>
      <c r="E51" s="451">
        <v>25.260613175800003</v>
      </c>
      <c r="F51" s="451">
        <v>20.050668518769996</v>
      </c>
      <c r="G51" s="452">
        <v>28.445614976293896</v>
      </c>
      <c r="H51" s="453">
        <v>17.713093923461194</v>
      </c>
      <c r="I51" s="454">
        <v>43.81087317228446</v>
      </c>
      <c r="J51" s="418">
        <v>-20.624775102534727</v>
      </c>
    </row>
    <row r="52" spans="1:24" s="342" customFormat="1" ht="13.2">
      <c r="A52" s="341"/>
      <c r="B52" s="419" t="s">
        <v>301</v>
      </c>
      <c r="C52" s="451">
        <v>3.5966758527999332</v>
      </c>
      <c r="D52" s="451">
        <v>8.5507397200500179</v>
      </c>
      <c r="E52" s="451">
        <v>0.71358776032999316</v>
      </c>
      <c r="F52" s="451">
        <v>1.1262023214599992</v>
      </c>
      <c r="G52" s="452">
        <v>0.80356096429159718</v>
      </c>
      <c r="H52" s="453">
        <v>0.99490585454378377</v>
      </c>
      <c r="I52" s="454">
        <v>-37.885819203245163</v>
      </c>
      <c r="J52" s="418">
        <v>57.822539015971302</v>
      </c>
    </row>
    <row r="53" spans="1:24" s="342" customFormat="1" ht="13.2">
      <c r="A53" s="341"/>
      <c r="B53" s="419"/>
      <c r="C53" s="451"/>
      <c r="D53" s="451"/>
      <c r="E53" s="451"/>
      <c r="F53" s="451"/>
      <c r="G53" s="452"/>
      <c r="H53" s="453"/>
      <c r="I53" s="454"/>
      <c r="J53" s="418"/>
    </row>
    <row r="54" spans="1:24" s="342" customFormat="1" ht="13.2">
      <c r="A54" s="341"/>
      <c r="B54" s="421" t="s">
        <v>300</v>
      </c>
      <c r="C54" s="455">
        <v>403.45607339062002</v>
      </c>
      <c r="D54" s="455">
        <v>430.21778452593009</v>
      </c>
      <c r="E54" s="455">
        <v>92.817821030679994</v>
      </c>
      <c r="F54" s="455">
        <v>108.76257411508999</v>
      </c>
      <c r="G54" s="456" t="s">
        <v>279</v>
      </c>
      <c r="H54" s="457" t="s">
        <v>279</v>
      </c>
      <c r="I54" s="449">
        <v>5.6463247816354851</v>
      </c>
      <c r="J54" s="416">
        <v>17.178547080026391</v>
      </c>
    </row>
    <row r="55" spans="1:24" s="342" customFormat="1" ht="13.2">
      <c r="A55" s="341"/>
      <c r="B55" s="417"/>
      <c r="C55" s="451"/>
      <c r="D55" s="451"/>
      <c r="E55" s="451"/>
      <c r="F55" s="451"/>
      <c r="G55" s="452"/>
      <c r="H55" s="453"/>
      <c r="I55" s="454"/>
      <c r="J55" s="418"/>
    </row>
    <row r="56" spans="1:24" s="342" customFormat="1" ht="13.2">
      <c r="A56" s="341"/>
      <c r="B56" s="421" t="s">
        <v>286</v>
      </c>
      <c r="C56" s="458">
        <v>0.47749704163000012</v>
      </c>
      <c r="D56" s="458">
        <v>4.9192643647099992</v>
      </c>
      <c r="E56" s="458">
        <v>7.9530940919999987E-2</v>
      </c>
      <c r="F56" s="458">
        <v>0.2657803283800001</v>
      </c>
      <c r="G56" s="456" t="s">
        <v>279</v>
      </c>
      <c r="H56" s="457" t="s">
        <v>279</v>
      </c>
      <c r="I56" s="456" t="s">
        <v>279</v>
      </c>
      <c r="J56" s="415" t="s">
        <v>279</v>
      </c>
    </row>
    <row r="57" spans="1:24" s="342" customFormat="1" ht="13.2">
      <c r="A57" s="341"/>
      <c r="B57" s="414"/>
      <c r="C57" s="460"/>
      <c r="D57" s="460"/>
      <c r="E57" s="460"/>
      <c r="F57" s="460"/>
      <c r="G57" s="459"/>
      <c r="H57" s="461"/>
      <c r="I57" s="462"/>
      <c r="J57" s="413"/>
    </row>
    <row r="58" spans="1:24" s="341" customFormat="1" ht="13.2">
      <c r="B58" s="421" t="s">
        <v>285</v>
      </c>
      <c r="C58" s="458">
        <v>-64.70666876453005</v>
      </c>
      <c r="D58" s="458">
        <v>-78.052805225690079</v>
      </c>
      <c r="E58" s="458">
        <v>-4.09416316077</v>
      </c>
      <c r="F58" s="458">
        <v>4.1685190412500113</v>
      </c>
      <c r="G58" s="456" t="s">
        <v>279</v>
      </c>
      <c r="H58" s="457" t="s">
        <v>279</v>
      </c>
      <c r="I58" s="456" t="s">
        <v>279</v>
      </c>
      <c r="J58" s="415" t="s">
        <v>279</v>
      </c>
      <c r="K58" s="342"/>
      <c r="L58" s="342"/>
      <c r="M58" s="342"/>
      <c r="N58" s="342"/>
      <c r="O58" s="342"/>
      <c r="P58" s="342"/>
      <c r="Q58" s="342"/>
      <c r="R58" s="342"/>
      <c r="S58" s="342"/>
      <c r="T58" s="342"/>
      <c r="U58" s="342"/>
      <c r="V58" s="342"/>
      <c r="W58" s="342"/>
      <c r="X58" s="342"/>
    </row>
    <row r="59" spans="1:24" s="341" customFormat="1" ht="13.2">
      <c r="B59" s="417" t="s">
        <v>284</v>
      </c>
      <c r="C59" s="451">
        <v>160.87581306484998</v>
      </c>
      <c r="D59" s="451">
        <v>227.62117760865002</v>
      </c>
      <c r="E59" s="451">
        <v>27.169666552600003</v>
      </c>
      <c r="F59" s="451">
        <v>91.03492969381</v>
      </c>
      <c r="G59" s="459" t="s">
        <v>279</v>
      </c>
      <c r="H59" s="461" t="s">
        <v>279</v>
      </c>
      <c r="I59" s="463">
        <v>-38.57171910620734</v>
      </c>
      <c r="J59" s="412">
        <v>235.06090152990271</v>
      </c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</row>
    <row r="60" spans="1:24" s="341" customFormat="1" ht="13.2">
      <c r="B60" s="417" t="s">
        <v>283</v>
      </c>
      <c r="C60" s="451">
        <v>-79.837000011010005</v>
      </c>
      <c r="D60" s="451">
        <v>-120.81978430644999</v>
      </c>
      <c r="E60" s="451">
        <v>-17.251576805440003</v>
      </c>
      <c r="F60" s="451">
        <v>-34.260994027859994</v>
      </c>
      <c r="G60" s="459" t="s">
        <v>279</v>
      </c>
      <c r="H60" s="461" t="s">
        <v>279</v>
      </c>
      <c r="I60" s="463">
        <v>16.892089934521891</v>
      </c>
      <c r="J60" s="412">
        <v>98.596304640723332</v>
      </c>
      <c r="K60" s="342"/>
      <c r="L60" s="342"/>
      <c r="M60" s="342"/>
      <c r="N60" s="342"/>
      <c r="O60" s="342"/>
      <c r="P60" s="342"/>
      <c r="Q60" s="342"/>
      <c r="R60" s="342"/>
      <c r="S60" s="342"/>
      <c r="T60" s="342"/>
      <c r="U60" s="342"/>
      <c r="V60" s="342"/>
      <c r="W60" s="342"/>
      <c r="X60" s="342"/>
    </row>
    <row r="61" spans="1:24" ht="13.2">
      <c r="B61" s="417" t="s">
        <v>282</v>
      </c>
      <c r="C61" s="451">
        <v>1.4799686751300001</v>
      </c>
      <c r="D61" s="451">
        <v>0.46692072691999997</v>
      </c>
      <c r="E61" s="451">
        <v>4.7665758060000001E-2</v>
      </c>
      <c r="F61" s="451">
        <v>0.104087772</v>
      </c>
      <c r="G61" s="459" t="s">
        <v>279</v>
      </c>
      <c r="H61" s="461" t="s">
        <v>279</v>
      </c>
      <c r="I61" s="463">
        <v>84.532050379916569</v>
      </c>
      <c r="J61" s="412">
        <v>118.37011774569476</v>
      </c>
    </row>
    <row r="62" spans="1:24" ht="13.2">
      <c r="B62" s="470" t="s">
        <v>281</v>
      </c>
      <c r="C62" s="464">
        <v>-17.812112964440004</v>
      </c>
      <c r="D62" s="464">
        <v>-124.24776773235001</v>
      </c>
      <c r="E62" s="464">
        <v>-5.8715923444500007</v>
      </c>
      <c r="F62" s="464">
        <v>-61.046542479200006</v>
      </c>
      <c r="G62" s="465" t="s">
        <v>279</v>
      </c>
      <c r="H62" s="466" t="s">
        <v>279</v>
      </c>
      <c r="I62" s="467" t="s">
        <v>279</v>
      </c>
      <c r="J62" s="471" t="s">
        <v>279</v>
      </c>
    </row>
    <row r="63" spans="1:24" ht="13.2">
      <c r="B63" s="450"/>
      <c r="C63" s="468"/>
      <c r="D63" s="468"/>
      <c r="E63" s="468"/>
      <c r="F63" s="468"/>
      <c r="G63" s="459"/>
      <c r="H63" s="459"/>
      <c r="I63" s="459"/>
      <c r="J63" s="459"/>
    </row>
    <row r="64" spans="1:24" ht="12">
      <c r="B64" s="340"/>
    </row>
    <row r="65" spans="2:2" ht="12">
      <c r="B65" s="340"/>
    </row>
    <row r="66" spans="2:2" ht="12">
      <c r="B66" s="340"/>
    </row>
    <row r="67" spans="2:2" ht="12">
      <c r="B67" s="340"/>
    </row>
    <row r="68" spans="2:2" ht="12">
      <c r="B68" s="340"/>
    </row>
    <row r="69" spans="2:2" ht="12">
      <c r="B69" s="340"/>
    </row>
    <row r="70" spans="2:2" ht="12">
      <c r="B70" s="340"/>
    </row>
    <row r="71" spans="2:2" ht="12">
      <c r="B71" s="340"/>
    </row>
    <row r="72" spans="2:2" ht="12">
      <c r="B72" s="340"/>
    </row>
    <row r="73" spans="2:2" ht="12">
      <c r="B73" s="340"/>
    </row>
    <row r="74" spans="2:2" ht="12">
      <c r="B74" s="340"/>
    </row>
    <row r="75" spans="2:2" ht="12">
      <c r="B75" s="340"/>
    </row>
    <row r="76" spans="2:2" ht="12">
      <c r="B76" s="340"/>
    </row>
    <row r="77" spans="2:2" ht="12">
      <c r="B77" s="340"/>
    </row>
    <row r="78" spans="2:2" ht="12">
      <c r="B78" s="340"/>
    </row>
    <row r="79" spans="2:2" ht="12">
      <c r="B79" s="340"/>
    </row>
    <row r="80" spans="2:2" ht="12">
      <c r="B80" s="340"/>
    </row>
    <row r="81" spans="2:2" ht="12">
      <c r="B81" s="340"/>
    </row>
    <row r="82" spans="2:2" ht="12">
      <c r="B82" s="340"/>
    </row>
    <row r="83" spans="2:2" ht="12">
      <c r="B83" s="340"/>
    </row>
    <row r="84" spans="2:2" ht="12">
      <c r="B84" s="340"/>
    </row>
    <row r="85" spans="2:2" ht="12">
      <c r="B85" s="340"/>
    </row>
    <row r="86" spans="2:2" ht="12">
      <c r="B86" s="340"/>
    </row>
    <row r="87" spans="2:2" ht="12">
      <c r="B87" s="340"/>
    </row>
    <row r="88" spans="2:2" ht="12">
      <c r="B88" s="340"/>
    </row>
    <row r="89" spans="2:2" ht="12">
      <c r="B89" s="340"/>
    </row>
    <row r="90" spans="2:2" ht="12">
      <c r="B90" s="339"/>
    </row>
    <row r="91" spans="2:2" ht="12">
      <c r="B91" s="339"/>
    </row>
    <row r="92" spans="2:2" ht="12">
      <c r="B92" s="339"/>
    </row>
    <row r="93" spans="2:2" ht="12">
      <c r="B93" s="339"/>
    </row>
    <row r="94" spans="2:2" ht="12">
      <c r="B94" s="339"/>
    </row>
    <row r="95" spans="2:2" ht="12">
      <c r="B95" s="339"/>
    </row>
    <row r="96" spans="2:2" ht="12">
      <c r="B96" s="339"/>
    </row>
    <row r="97" spans="2:2" ht="12">
      <c r="B97" s="339"/>
    </row>
    <row r="98" spans="2:2" ht="12">
      <c r="B98" s="339"/>
    </row>
    <row r="99" spans="2:2" ht="12">
      <c r="B99" s="339"/>
    </row>
    <row r="100" spans="2:2" ht="12">
      <c r="B100" s="339"/>
    </row>
    <row r="101" spans="2:2" ht="12">
      <c r="B101" s="339"/>
    </row>
    <row r="102" spans="2:2" ht="12">
      <c r="B102" s="339"/>
    </row>
    <row r="103" spans="2:2" ht="12">
      <c r="B103" s="339"/>
    </row>
    <row r="104" spans="2:2" ht="12">
      <c r="B104" s="339"/>
    </row>
    <row r="105" spans="2:2" ht="12">
      <c r="B105" s="339"/>
    </row>
    <row r="106" spans="2:2" ht="12">
      <c r="B106" s="339"/>
    </row>
    <row r="107" spans="2:2" ht="12">
      <c r="B107" s="339"/>
    </row>
    <row r="108" spans="2:2" ht="12">
      <c r="B108" s="339"/>
    </row>
    <row r="109" spans="2:2" ht="12">
      <c r="B109" s="339"/>
    </row>
    <row r="110" spans="2:2" ht="12">
      <c r="B110" s="339"/>
    </row>
    <row r="111" spans="2:2" ht="12">
      <c r="B111" s="339"/>
    </row>
    <row r="112" spans="2:2" ht="12">
      <c r="B112" s="339"/>
    </row>
    <row r="113" spans="2:2" ht="12">
      <c r="B113" s="339"/>
    </row>
    <row r="114" spans="2:2" ht="12">
      <c r="B114" s="339"/>
    </row>
    <row r="115" spans="2:2" ht="12">
      <c r="B115" s="339"/>
    </row>
    <row r="116" spans="2:2" ht="12">
      <c r="B116" s="339"/>
    </row>
    <row r="117" spans="2:2" ht="12">
      <c r="B117" s="339"/>
    </row>
    <row r="118" spans="2:2" ht="12">
      <c r="B118" s="339"/>
    </row>
    <row r="119" spans="2:2" ht="12">
      <c r="B119" s="339"/>
    </row>
    <row r="120" spans="2:2" ht="12">
      <c r="B120" s="339"/>
    </row>
    <row r="121" spans="2:2" ht="12">
      <c r="B121" s="339"/>
    </row>
    <row r="122" spans="2:2" ht="12">
      <c r="B122" s="339"/>
    </row>
    <row r="123" spans="2:2" ht="12">
      <c r="B123" s="339"/>
    </row>
    <row r="124" spans="2:2" ht="12">
      <c r="B124" s="339"/>
    </row>
    <row r="125" spans="2:2" ht="12">
      <c r="B125" s="339"/>
    </row>
    <row r="126" spans="2:2" ht="12">
      <c r="B126" s="339"/>
    </row>
    <row r="127" spans="2:2" ht="12">
      <c r="B127" s="339"/>
    </row>
    <row r="128" spans="2:2" ht="12">
      <c r="B128" s="339"/>
    </row>
    <row r="129" spans="2:2" ht="12">
      <c r="B129" s="339"/>
    </row>
    <row r="130" spans="2:2" ht="12">
      <c r="B130" s="339"/>
    </row>
    <row r="131" spans="2:2" ht="12">
      <c r="B131" s="339"/>
    </row>
    <row r="132" spans="2:2" ht="12">
      <c r="B132" s="339"/>
    </row>
    <row r="133" spans="2:2" ht="12">
      <c r="B133" s="339"/>
    </row>
    <row r="134" spans="2:2" ht="12">
      <c r="B134" s="339"/>
    </row>
    <row r="135" spans="2:2" ht="12">
      <c r="B135" s="339"/>
    </row>
    <row r="136" spans="2:2" ht="12">
      <c r="B136" s="339"/>
    </row>
    <row r="137" spans="2:2" ht="12">
      <c r="B137" s="339"/>
    </row>
    <row r="138" spans="2:2" ht="12">
      <c r="B138" s="339"/>
    </row>
    <row r="139" spans="2:2" ht="12">
      <c r="B139" s="339"/>
    </row>
    <row r="140" spans="2:2" ht="12">
      <c r="B140" s="339"/>
    </row>
    <row r="141" spans="2:2" ht="12">
      <c r="B141" s="339"/>
    </row>
    <row r="142" spans="2:2" ht="12">
      <c r="B142" s="339"/>
    </row>
    <row r="143" spans="2:2" ht="12">
      <c r="B143" s="339"/>
    </row>
    <row r="144" spans="2:2" ht="12">
      <c r="B144" s="339"/>
    </row>
    <row r="145" spans="2:2" ht="12">
      <c r="B145" s="339"/>
    </row>
    <row r="146" spans="2:2" ht="12">
      <c r="B146" s="339"/>
    </row>
    <row r="147" spans="2:2" ht="12">
      <c r="B147" s="339"/>
    </row>
    <row r="148" spans="2:2" ht="12">
      <c r="B148" s="339"/>
    </row>
    <row r="149" spans="2:2" ht="12">
      <c r="B149" s="339"/>
    </row>
    <row r="150" spans="2:2" ht="12">
      <c r="B150" s="339"/>
    </row>
    <row r="151" spans="2:2" ht="12">
      <c r="B151" s="339"/>
    </row>
    <row r="152" spans="2:2" ht="12">
      <c r="B152" s="339"/>
    </row>
    <row r="153" spans="2:2" ht="12">
      <c r="B153" s="339"/>
    </row>
    <row r="154" spans="2:2" ht="12">
      <c r="B154" s="339"/>
    </row>
    <row r="155" spans="2:2" ht="12">
      <c r="B155" s="339"/>
    </row>
    <row r="156" spans="2:2" ht="12">
      <c r="B156" s="339"/>
    </row>
    <row r="157" spans="2:2" ht="12">
      <c r="B157" s="339"/>
    </row>
    <row r="158" spans="2:2" ht="12">
      <c r="B158" s="339"/>
    </row>
    <row r="159" spans="2:2" ht="12">
      <c r="B159" s="339"/>
    </row>
    <row r="160" spans="2:2" ht="12">
      <c r="B160" s="339"/>
    </row>
    <row r="161" spans="2:2" ht="12">
      <c r="B161" s="339"/>
    </row>
    <row r="162" spans="2:2" ht="12">
      <c r="B162" s="339"/>
    </row>
    <row r="163" spans="2:2" ht="12">
      <c r="B163" s="339"/>
    </row>
    <row r="164" spans="2:2" ht="12">
      <c r="B164" s="339"/>
    </row>
    <row r="165" spans="2:2" ht="12">
      <c r="B165" s="339"/>
    </row>
    <row r="166" spans="2:2" ht="12">
      <c r="B166" s="339"/>
    </row>
    <row r="167" spans="2:2" ht="12">
      <c r="B167" s="339"/>
    </row>
    <row r="168" spans="2:2" ht="12">
      <c r="B168" s="339"/>
    </row>
    <row r="169" spans="2:2" ht="12">
      <c r="B169" s="339"/>
    </row>
    <row r="170" spans="2:2" ht="12">
      <c r="B170" s="339"/>
    </row>
    <row r="171" spans="2:2" ht="12">
      <c r="B171" s="339"/>
    </row>
    <row r="172" spans="2:2" ht="12">
      <c r="B172" s="339"/>
    </row>
    <row r="173" spans="2:2" ht="12">
      <c r="B173" s="339"/>
    </row>
    <row r="174" spans="2:2" ht="12">
      <c r="B174" s="339"/>
    </row>
    <row r="175" spans="2:2" ht="12">
      <c r="B175" s="339"/>
    </row>
    <row r="176" spans="2:2" ht="12">
      <c r="B176" s="339"/>
    </row>
    <row r="177" spans="2:2" ht="12">
      <c r="B177" s="339"/>
    </row>
    <row r="178" spans="2:2" ht="12">
      <c r="B178" s="339"/>
    </row>
    <row r="179" spans="2:2" ht="12">
      <c r="B179" s="339"/>
    </row>
    <row r="180" spans="2:2" ht="12">
      <c r="B180" s="339"/>
    </row>
    <row r="181" spans="2:2" ht="12">
      <c r="B181" s="339"/>
    </row>
    <row r="182" spans="2:2" ht="12">
      <c r="B182" s="339"/>
    </row>
    <row r="183" spans="2:2" ht="12">
      <c r="B183" s="339"/>
    </row>
    <row r="184" spans="2:2" ht="12">
      <c r="B184" s="339"/>
    </row>
    <row r="185" spans="2:2" ht="12">
      <c r="B185" s="339"/>
    </row>
    <row r="186" spans="2:2" ht="12">
      <c r="B186" s="339"/>
    </row>
    <row r="187" spans="2:2" ht="12">
      <c r="B187" s="339"/>
    </row>
    <row r="188" spans="2:2" ht="12">
      <c r="B188" s="339"/>
    </row>
    <row r="189" spans="2:2" ht="12">
      <c r="B189" s="339"/>
    </row>
    <row r="190" spans="2:2" ht="12">
      <c r="B190" s="339"/>
    </row>
    <row r="191" spans="2:2" ht="12">
      <c r="B191" s="339"/>
    </row>
    <row r="192" spans="2:2" ht="12">
      <c r="B192" s="339"/>
    </row>
    <row r="193" spans="2:2" ht="12">
      <c r="B193" s="339"/>
    </row>
    <row r="194" spans="2:2" ht="12">
      <c r="B194" s="339"/>
    </row>
    <row r="195" spans="2:2" ht="12">
      <c r="B195" s="339"/>
    </row>
    <row r="196" spans="2:2" ht="12">
      <c r="B196" s="339"/>
    </row>
    <row r="197" spans="2:2" ht="12">
      <c r="B197" s="339"/>
    </row>
    <row r="198" spans="2:2" ht="12">
      <c r="B198" s="339"/>
    </row>
    <row r="199" spans="2:2" ht="12">
      <c r="B199" s="339"/>
    </row>
    <row r="200" spans="2:2" ht="12">
      <c r="B200" s="339"/>
    </row>
    <row r="201" spans="2:2" ht="12">
      <c r="B201" s="339"/>
    </row>
    <row r="202" spans="2:2" ht="12">
      <c r="B202" s="339"/>
    </row>
    <row r="203" spans="2:2" ht="12">
      <c r="B203" s="339"/>
    </row>
    <row r="204" spans="2:2" ht="12">
      <c r="B204" s="339"/>
    </row>
    <row r="205" spans="2:2" ht="12">
      <c r="B205" s="339"/>
    </row>
    <row r="206" spans="2:2" ht="12">
      <c r="B206" s="339"/>
    </row>
    <row r="207" spans="2:2" ht="12">
      <c r="B207" s="339"/>
    </row>
    <row r="208" spans="2:2" ht="12">
      <c r="B208" s="339"/>
    </row>
    <row r="209" spans="2:2" ht="12">
      <c r="B209" s="339"/>
    </row>
    <row r="210" spans="2:2" ht="12">
      <c r="B210" s="339"/>
    </row>
    <row r="211" spans="2:2" ht="12">
      <c r="B211" s="339"/>
    </row>
    <row r="212" spans="2:2" ht="12">
      <c r="B212" s="339"/>
    </row>
    <row r="213" spans="2:2" ht="12">
      <c r="B213" s="339"/>
    </row>
    <row r="214" spans="2:2" ht="12">
      <c r="B214" s="339"/>
    </row>
    <row r="215" spans="2:2" ht="12">
      <c r="B215" s="339"/>
    </row>
    <row r="216" spans="2:2" ht="12">
      <c r="B216" s="339"/>
    </row>
    <row r="217" spans="2:2" ht="12">
      <c r="B217" s="339"/>
    </row>
    <row r="218" spans="2:2" ht="12">
      <c r="B218" s="339"/>
    </row>
    <row r="219" spans="2:2" ht="12">
      <c r="B219" s="339"/>
    </row>
    <row r="220" spans="2:2" ht="12">
      <c r="B220" s="339"/>
    </row>
    <row r="221" spans="2:2" ht="12">
      <c r="B221" s="339"/>
    </row>
    <row r="222" spans="2:2" ht="12">
      <c r="B222" s="339"/>
    </row>
    <row r="223" spans="2:2" ht="12">
      <c r="B223" s="339"/>
    </row>
    <row r="224" spans="2:2" ht="12">
      <c r="B224" s="339"/>
    </row>
    <row r="225" spans="2:2" ht="12">
      <c r="B225" s="339"/>
    </row>
    <row r="226" spans="2:2" ht="12">
      <c r="B226" s="339"/>
    </row>
    <row r="227" spans="2:2" ht="12">
      <c r="B227" s="339"/>
    </row>
    <row r="228" spans="2:2" ht="12">
      <c r="B228" s="339"/>
    </row>
    <row r="229" spans="2:2" ht="12">
      <c r="B229" s="339"/>
    </row>
    <row r="230" spans="2:2" ht="12">
      <c r="B230" s="339"/>
    </row>
    <row r="231" spans="2:2" ht="12">
      <c r="B231" s="339"/>
    </row>
    <row r="232" spans="2:2" ht="12">
      <c r="B232" s="339"/>
    </row>
    <row r="233" spans="2:2" ht="12">
      <c r="B233" s="339"/>
    </row>
    <row r="234" spans="2:2" ht="12">
      <c r="B234" s="339"/>
    </row>
    <row r="235" spans="2:2" ht="12">
      <c r="B235" s="339"/>
    </row>
    <row r="236" spans="2:2" ht="12">
      <c r="B236" s="339"/>
    </row>
    <row r="237" spans="2:2" ht="12">
      <c r="B237" s="339"/>
    </row>
    <row r="238" spans="2:2" ht="12">
      <c r="B238" s="339"/>
    </row>
    <row r="239" spans="2:2" ht="12">
      <c r="B239" s="339"/>
    </row>
    <row r="240" spans="2:2" ht="12">
      <c r="B240" s="339"/>
    </row>
    <row r="241" spans="2:2" ht="12">
      <c r="B241" s="339"/>
    </row>
    <row r="242" spans="2:2" ht="12">
      <c r="B242" s="339"/>
    </row>
    <row r="243" spans="2:2" ht="12">
      <c r="B243" s="339"/>
    </row>
    <row r="244" spans="2:2" ht="12">
      <c r="B244" s="339"/>
    </row>
    <row r="245" spans="2:2" ht="12">
      <c r="B245" s="339"/>
    </row>
    <row r="246" spans="2:2" ht="12">
      <c r="B246" s="339"/>
    </row>
    <row r="247" spans="2:2" ht="12">
      <c r="B247" s="339"/>
    </row>
    <row r="248" spans="2:2" ht="12">
      <c r="B248" s="339"/>
    </row>
    <row r="249" spans="2:2" ht="12">
      <c r="B249" s="339"/>
    </row>
    <row r="250" spans="2:2" ht="12">
      <c r="B250" s="339"/>
    </row>
    <row r="251" spans="2:2" ht="12">
      <c r="B251" s="339"/>
    </row>
    <row r="252" spans="2:2" ht="12">
      <c r="B252" s="339"/>
    </row>
    <row r="253" spans="2:2" ht="12">
      <c r="B253" s="339"/>
    </row>
    <row r="254" spans="2:2" ht="12">
      <c r="B254" s="339"/>
    </row>
    <row r="255" spans="2:2" ht="12">
      <c r="B255" s="339"/>
    </row>
    <row r="256" spans="2:2" ht="12">
      <c r="B256" s="339"/>
    </row>
    <row r="257" spans="2:2" ht="12">
      <c r="B257" s="339"/>
    </row>
    <row r="258" spans="2:2" ht="12">
      <c r="B258" s="339"/>
    </row>
    <row r="259" spans="2:2" ht="12">
      <c r="B259" s="339"/>
    </row>
    <row r="260" spans="2:2" ht="12">
      <c r="B260" s="339"/>
    </row>
    <row r="261" spans="2:2" ht="12">
      <c r="B261" s="339"/>
    </row>
    <row r="262" spans="2:2" ht="12">
      <c r="B262" s="339"/>
    </row>
    <row r="263" spans="2:2" ht="12">
      <c r="B263" s="339"/>
    </row>
    <row r="264" spans="2:2" ht="12">
      <c r="B264" s="339"/>
    </row>
    <row r="265" spans="2:2" ht="12">
      <c r="B265" s="339"/>
    </row>
    <row r="266" spans="2:2" ht="12">
      <c r="B266" s="339"/>
    </row>
    <row r="267" spans="2:2" ht="12">
      <c r="B267" s="339"/>
    </row>
    <row r="268" spans="2:2" ht="12">
      <c r="B268" s="339"/>
    </row>
  </sheetData>
  <mergeCells count="23">
    <mergeCell ref="L4:L6"/>
    <mergeCell ref="C6:D6"/>
    <mergeCell ref="E6:F6"/>
    <mergeCell ref="I6:J6"/>
    <mergeCell ref="R4:R6"/>
    <mergeCell ref="S4:S6"/>
    <mergeCell ref="M4:M6"/>
    <mergeCell ref="N4:N6"/>
    <mergeCell ref="O4:O6"/>
    <mergeCell ref="P4:P6"/>
    <mergeCell ref="Q4:Q6"/>
    <mergeCell ref="B2:J2"/>
    <mergeCell ref="B40:J40"/>
    <mergeCell ref="B41:B43"/>
    <mergeCell ref="C43:D43"/>
    <mergeCell ref="E43:F43"/>
    <mergeCell ref="E41:J41"/>
    <mergeCell ref="C41:C42"/>
    <mergeCell ref="D41:D42"/>
    <mergeCell ref="B4:B6"/>
    <mergeCell ref="C4:C5"/>
    <mergeCell ref="D4:D5"/>
    <mergeCell ref="E4:J4"/>
  </mergeCells>
  <pageMargins left="1.1811023622047245" right="0.39370078740157483" top="0.78740157480314965" bottom="0.78740157480314965" header="0.15748031496062992" footer="0.19685039370078741"/>
  <pageSetup paperSize="9" scale="93" orientation="portrait" r:id="rId1"/>
  <headerFooter alignWithMargins="0">
    <oddHeader>&amp;L&amp;"Times New Roman,полужирный"&amp;12&amp;K8CBA97Макроекономічний та монетарний огляд  &amp;R&amp;"Times New Roman,полужирный"&amp;12&amp;K8CBA97Квітень 2015 року</oddHeader>
    <oddFooter>&amp;C&amp;"Times New Roman,полужирный"&amp;12&amp;K8CBA97Національний банк України
Департамент монетарної політики та економічного аналізу</oddFooter>
  </headerFooter>
  <colBreaks count="1" manualBreakCount="1">
    <brk id="19" min="1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zoomScale="85" zoomScaleNormal="85" zoomScaleSheetLayoutView="85" workbookViewId="0">
      <selection sqref="A1:J65"/>
    </sheetView>
  </sheetViews>
  <sheetFormatPr defaultColWidth="9.109375" defaultRowHeight="14.4"/>
  <cols>
    <col min="1" max="1" width="44.88671875" style="122" customWidth="1"/>
    <col min="2" max="2" width="7.88671875" style="122" customWidth="1"/>
    <col min="3" max="3" width="8.88671875" style="122" bestFit="1" customWidth="1"/>
    <col min="4" max="5" width="9.33203125" style="122" customWidth="1"/>
    <col min="6" max="6" width="10" style="122" bestFit="1" customWidth="1"/>
    <col min="7" max="7" width="8" style="122" customWidth="1"/>
    <col min="8" max="8" width="9.5546875" style="122" customWidth="1"/>
    <col min="9" max="9" width="9.109375" style="122"/>
    <col min="10" max="10" width="10" style="122" customWidth="1"/>
    <col min="11" max="16384" width="9.109375" style="122"/>
  </cols>
  <sheetData>
    <row r="1" spans="1:10" ht="15.6">
      <c r="A1" s="565" t="s">
        <v>259</v>
      </c>
      <c r="B1" s="566"/>
      <c r="C1" s="566"/>
      <c r="D1" s="566"/>
      <c r="E1" s="566"/>
      <c r="F1" s="566"/>
      <c r="G1" s="566"/>
      <c r="H1" s="567"/>
    </row>
    <row r="2" spans="1:10" s="123" customFormat="1" ht="13.5" customHeight="1">
      <c r="A2" s="163"/>
      <c r="B2" s="163" t="s">
        <v>176</v>
      </c>
      <c r="C2" s="163"/>
      <c r="D2" s="163"/>
      <c r="E2" s="163"/>
      <c r="F2" s="163"/>
      <c r="G2" s="163" t="s">
        <v>177</v>
      </c>
      <c r="H2" s="163"/>
      <c r="I2" s="163"/>
      <c r="J2" s="163"/>
    </row>
    <row r="3" spans="1:10" s="123" customFormat="1" ht="27.75" customHeight="1">
      <c r="A3" s="164" t="s">
        <v>178</v>
      </c>
      <c r="B3" s="264" t="s">
        <v>237</v>
      </c>
      <c r="C3" s="263" t="s">
        <v>224</v>
      </c>
      <c r="D3" s="263" t="s">
        <v>317</v>
      </c>
      <c r="E3" s="263" t="s">
        <v>315</v>
      </c>
      <c r="F3" s="265" t="s">
        <v>245</v>
      </c>
      <c r="G3" s="263" t="s">
        <v>237</v>
      </c>
      <c r="H3" s="263" t="s">
        <v>224</v>
      </c>
      <c r="I3" s="263" t="s">
        <v>317</v>
      </c>
      <c r="J3" s="266" t="s">
        <v>316</v>
      </c>
    </row>
    <row r="4" spans="1:10" s="123" customFormat="1" ht="1.5" customHeight="1">
      <c r="A4" s="165"/>
      <c r="B4" s="124"/>
      <c r="C4" s="124"/>
      <c r="D4" s="124"/>
      <c r="E4" s="125"/>
      <c r="F4" s="126"/>
      <c r="G4" s="124"/>
      <c r="H4" s="124"/>
      <c r="I4" s="124"/>
      <c r="J4" s="166"/>
    </row>
    <row r="5" spans="1:10" s="123" customFormat="1" ht="15.75" customHeight="1">
      <c r="A5" s="167" t="s">
        <v>179</v>
      </c>
      <c r="B5" s="127">
        <v>-498</v>
      </c>
      <c r="C5" s="127">
        <v>-395</v>
      </c>
      <c r="D5" s="127">
        <v>-630</v>
      </c>
      <c r="E5" s="128">
        <v>-1523</v>
      </c>
      <c r="F5" s="129">
        <v>-5273</v>
      </c>
      <c r="G5" s="127">
        <v>-363</v>
      </c>
      <c r="H5" s="127">
        <v>-460</v>
      </c>
      <c r="I5" s="127">
        <v>-13</v>
      </c>
      <c r="J5" s="168">
        <v>-836</v>
      </c>
    </row>
    <row r="6" spans="1:10" s="123" customFormat="1" ht="1.5" customHeight="1">
      <c r="A6" s="165"/>
      <c r="B6" s="124"/>
      <c r="C6" s="124"/>
      <c r="D6" s="124"/>
      <c r="E6" s="125"/>
      <c r="F6" s="126"/>
      <c r="G6" s="124"/>
      <c r="H6" s="124"/>
      <c r="I6" s="124"/>
      <c r="J6" s="166"/>
    </row>
    <row r="7" spans="1:10" s="123" customFormat="1" ht="15" customHeight="1">
      <c r="A7" s="169" t="s">
        <v>180</v>
      </c>
      <c r="B7" s="130">
        <v>-545</v>
      </c>
      <c r="C7" s="130">
        <v>-582</v>
      </c>
      <c r="D7" s="130">
        <v>-385</v>
      </c>
      <c r="E7" s="131">
        <v>-1512</v>
      </c>
      <c r="F7" s="132">
        <v>-5283</v>
      </c>
      <c r="G7" s="130">
        <v>-329</v>
      </c>
      <c r="H7" s="130">
        <v>-578</v>
      </c>
      <c r="I7" s="130">
        <v>-95</v>
      </c>
      <c r="J7" s="170">
        <v>-1002</v>
      </c>
    </row>
    <row r="8" spans="1:10" s="123" customFormat="1" ht="12.75" customHeight="1">
      <c r="A8" s="171" t="s">
        <v>181</v>
      </c>
      <c r="B8" s="124">
        <v>5760</v>
      </c>
      <c r="C8" s="124">
        <v>5947</v>
      </c>
      <c r="D8" s="124">
        <v>6323</v>
      </c>
      <c r="E8" s="125">
        <v>18030</v>
      </c>
      <c r="F8" s="126">
        <v>68485</v>
      </c>
      <c r="G8" s="124">
        <v>3872</v>
      </c>
      <c r="H8" s="124">
        <v>3821</v>
      </c>
      <c r="I8" s="124">
        <v>4433</v>
      </c>
      <c r="J8" s="166">
        <v>12126</v>
      </c>
    </row>
    <row r="9" spans="1:10" s="123" customFormat="1" ht="12.75" customHeight="1">
      <c r="A9" s="171" t="s">
        <v>246</v>
      </c>
      <c r="B9" s="124">
        <v>-6305</v>
      </c>
      <c r="C9" s="124">
        <v>-6529</v>
      </c>
      <c r="D9" s="124">
        <v>-6708</v>
      </c>
      <c r="E9" s="125">
        <v>-19542</v>
      </c>
      <c r="F9" s="126">
        <v>-73768</v>
      </c>
      <c r="G9" s="124">
        <v>-4201</v>
      </c>
      <c r="H9" s="124">
        <v>-4399</v>
      </c>
      <c r="I9" s="124">
        <v>-4528</v>
      </c>
      <c r="J9" s="166">
        <v>-13128</v>
      </c>
    </row>
    <row r="10" spans="1:10" s="123" customFormat="1" ht="1.5" customHeight="1">
      <c r="A10" s="165"/>
      <c r="B10" s="124"/>
      <c r="C10" s="124"/>
      <c r="D10" s="124"/>
      <c r="E10" s="125"/>
      <c r="F10" s="126"/>
      <c r="G10" s="124"/>
      <c r="H10" s="124"/>
      <c r="I10" s="124"/>
      <c r="J10" s="166"/>
    </row>
    <row r="11" spans="1:10" s="123" customFormat="1" ht="15" customHeight="1">
      <c r="A11" s="172" t="s">
        <v>182</v>
      </c>
      <c r="B11" s="130">
        <v>-791</v>
      </c>
      <c r="C11" s="130">
        <v>-738</v>
      </c>
      <c r="D11" s="130">
        <v>-427</v>
      </c>
      <c r="E11" s="131">
        <v>-1956</v>
      </c>
      <c r="F11" s="132">
        <v>-6065</v>
      </c>
      <c r="G11" s="130">
        <v>-432</v>
      </c>
      <c r="H11" s="130">
        <v>-555</v>
      </c>
      <c r="I11" s="130">
        <v>-195</v>
      </c>
      <c r="J11" s="170">
        <v>-1182</v>
      </c>
    </row>
    <row r="12" spans="1:10" s="123" customFormat="1" ht="12.75" customHeight="1">
      <c r="A12" s="173" t="s">
        <v>183</v>
      </c>
      <c r="B12" s="124">
        <v>4447</v>
      </c>
      <c r="C12" s="124">
        <v>4790</v>
      </c>
      <c r="D12" s="124">
        <v>5188</v>
      </c>
      <c r="E12" s="125">
        <v>14425</v>
      </c>
      <c r="F12" s="126">
        <v>55259</v>
      </c>
      <c r="G12" s="124">
        <v>3076</v>
      </c>
      <c r="H12" s="124">
        <v>3089</v>
      </c>
      <c r="I12" s="124">
        <v>3515</v>
      </c>
      <c r="J12" s="166">
        <v>9680</v>
      </c>
    </row>
    <row r="13" spans="1:10" s="123" customFormat="1" ht="12.75" customHeight="1">
      <c r="A13" s="173" t="s">
        <v>184</v>
      </c>
      <c r="B13" s="124">
        <v>-5238</v>
      </c>
      <c r="C13" s="124">
        <v>-5528</v>
      </c>
      <c r="D13" s="124">
        <v>-5615</v>
      </c>
      <c r="E13" s="125">
        <v>-16381</v>
      </c>
      <c r="F13" s="126">
        <v>-61324</v>
      </c>
      <c r="G13" s="124">
        <v>-3508</v>
      </c>
      <c r="H13" s="124">
        <v>-3644</v>
      </c>
      <c r="I13" s="124">
        <v>-3710</v>
      </c>
      <c r="J13" s="166">
        <v>-10862</v>
      </c>
    </row>
    <row r="14" spans="1:10" s="123" customFormat="1" ht="1.5" customHeight="1">
      <c r="A14" s="165"/>
      <c r="B14" s="124"/>
      <c r="C14" s="124"/>
      <c r="D14" s="124"/>
      <c r="E14" s="125"/>
      <c r="F14" s="126"/>
      <c r="G14" s="124"/>
      <c r="H14" s="124"/>
      <c r="I14" s="124"/>
      <c r="J14" s="166"/>
    </row>
    <row r="15" spans="1:10" s="123" customFormat="1" ht="15" customHeight="1">
      <c r="A15" s="172" t="s">
        <v>185</v>
      </c>
      <c r="B15" s="130">
        <v>246</v>
      </c>
      <c r="C15" s="130">
        <v>156</v>
      </c>
      <c r="D15" s="130">
        <v>42</v>
      </c>
      <c r="E15" s="131">
        <v>444</v>
      </c>
      <c r="F15" s="132">
        <v>782</v>
      </c>
      <c r="G15" s="130">
        <v>103</v>
      </c>
      <c r="H15" s="130">
        <v>-23</v>
      </c>
      <c r="I15" s="130">
        <v>100</v>
      </c>
      <c r="J15" s="170">
        <v>180</v>
      </c>
    </row>
    <row r="16" spans="1:10" s="123" customFormat="1" ht="13.5" customHeight="1">
      <c r="A16" s="173" t="s">
        <v>186</v>
      </c>
      <c r="B16" s="124">
        <v>1313</v>
      </c>
      <c r="C16" s="124">
        <v>1157</v>
      </c>
      <c r="D16" s="124">
        <v>1135</v>
      </c>
      <c r="E16" s="125">
        <v>3605</v>
      </c>
      <c r="F16" s="126">
        <v>13226</v>
      </c>
      <c r="G16" s="124">
        <v>796</v>
      </c>
      <c r="H16" s="124">
        <v>732</v>
      </c>
      <c r="I16" s="124">
        <v>918</v>
      </c>
      <c r="J16" s="166">
        <v>2446</v>
      </c>
    </row>
    <row r="17" spans="1:10" s="123" customFormat="1" ht="12.75" customHeight="1">
      <c r="A17" s="173" t="s">
        <v>187</v>
      </c>
      <c r="B17" s="124">
        <v>-1067</v>
      </c>
      <c r="C17" s="124">
        <v>-1001</v>
      </c>
      <c r="D17" s="124">
        <v>-1093</v>
      </c>
      <c r="E17" s="125">
        <v>-3161</v>
      </c>
      <c r="F17" s="126">
        <v>-12444</v>
      </c>
      <c r="G17" s="124">
        <v>-693</v>
      </c>
      <c r="H17" s="124">
        <v>-755</v>
      </c>
      <c r="I17" s="124">
        <v>-818</v>
      </c>
      <c r="J17" s="166">
        <v>-2266</v>
      </c>
    </row>
    <row r="18" spans="1:10" s="123" customFormat="1" ht="1.5" customHeight="1">
      <c r="A18" s="165"/>
      <c r="B18" s="124"/>
      <c r="C18" s="124"/>
      <c r="D18" s="124"/>
      <c r="E18" s="125"/>
      <c r="F18" s="126"/>
      <c r="G18" s="124"/>
      <c r="H18" s="124"/>
      <c r="I18" s="124"/>
      <c r="J18" s="166"/>
    </row>
    <row r="19" spans="1:10" s="123" customFormat="1" ht="15" customHeight="1">
      <c r="A19" s="169" t="s">
        <v>188</v>
      </c>
      <c r="B19" s="130">
        <v>-96</v>
      </c>
      <c r="C19" s="130">
        <v>81</v>
      </c>
      <c r="D19" s="130">
        <v>-237</v>
      </c>
      <c r="E19" s="131">
        <v>-252</v>
      </c>
      <c r="F19" s="132">
        <v>-1531</v>
      </c>
      <c r="G19" s="130">
        <v>-153</v>
      </c>
      <c r="H19" s="130">
        <v>-42</v>
      </c>
      <c r="I19" s="130">
        <v>-82</v>
      </c>
      <c r="J19" s="170">
        <v>-277</v>
      </c>
    </row>
    <row r="20" spans="1:10" s="123" customFormat="1" ht="13.5" customHeight="1">
      <c r="A20" s="173" t="s">
        <v>189</v>
      </c>
      <c r="B20" s="124"/>
      <c r="C20" s="124"/>
      <c r="D20" s="124"/>
      <c r="E20" s="125"/>
      <c r="F20" s="126"/>
      <c r="G20" s="124"/>
      <c r="H20" s="124"/>
      <c r="I20" s="124"/>
      <c r="J20" s="166"/>
    </row>
    <row r="21" spans="1:10" s="123" customFormat="1" ht="12.75" customHeight="1">
      <c r="A21" s="173" t="s">
        <v>190</v>
      </c>
      <c r="B21" s="124">
        <v>466</v>
      </c>
      <c r="C21" s="124">
        <v>443</v>
      </c>
      <c r="D21" s="124">
        <v>422</v>
      </c>
      <c r="E21" s="125">
        <v>1331</v>
      </c>
      <c r="F21" s="126">
        <v>5503</v>
      </c>
      <c r="G21" s="124">
        <v>292</v>
      </c>
      <c r="H21" s="124">
        <v>289</v>
      </c>
      <c r="I21" s="124">
        <v>328</v>
      </c>
      <c r="J21" s="166">
        <v>909</v>
      </c>
    </row>
    <row r="22" spans="1:10" s="123" customFormat="1" ht="1.5" customHeight="1">
      <c r="A22" s="165"/>
      <c r="B22" s="124">
        <v>-562</v>
      </c>
      <c r="C22" s="124">
        <v>-362</v>
      </c>
      <c r="D22" s="124">
        <v>-659</v>
      </c>
      <c r="E22" s="125">
        <v>-1583</v>
      </c>
      <c r="F22" s="126">
        <v>-7034</v>
      </c>
      <c r="G22" s="124">
        <v>-445</v>
      </c>
      <c r="H22" s="124">
        <v>-331</v>
      </c>
      <c r="I22" s="124">
        <v>-410</v>
      </c>
      <c r="J22" s="166">
        <v>-1186</v>
      </c>
    </row>
    <row r="23" spans="1:10" s="123" customFormat="1" ht="16.8">
      <c r="A23" s="169" t="s">
        <v>191</v>
      </c>
      <c r="B23" s="130">
        <v>143</v>
      </c>
      <c r="C23" s="130">
        <v>106</v>
      </c>
      <c r="D23" s="130">
        <v>-8</v>
      </c>
      <c r="E23" s="131">
        <v>241</v>
      </c>
      <c r="F23" s="132">
        <v>1541</v>
      </c>
      <c r="G23" s="130">
        <v>119</v>
      </c>
      <c r="H23" s="130">
        <v>160</v>
      </c>
      <c r="I23" s="130">
        <v>164</v>
      </c>
      <c r="J23" s="170">
        <v>443</v>
      </c>
    </row>
    <row r="24" spans="1:10" s="123" customFormat="1" ht="1.5" customHeight="1">
      <c r="A24" s="165"/>
      <c r="B24" s="124"/>
      <c r="C24" s="124"/>
      <c r="D24" s="124"/>
      <c r="E24" s="125"/>
      <c r="F24" s="126"/>
      <c r="G24" s="124"/>
      <c r="H24" s="124"/>
      <c r="I24" s="124"/>
      <c r="J24" s="166"/>
    </row>
    <row r="25" spans="1:10" s="123" customFormat="1" ht="25.5" customHeight="1">
      <c r="A25" s="174" t="s">
        <v>247</v>
      </c>
      <c r="B25" s="127">
        <v>-1436</v>
      </c>
      <c r="C25" s="127">
        <v>-1744</v>
      </c>
      <c r="D25" s="127">
        <v>426</v>
      </c>
      <c r="E25" s="128">
        <v>-2754</v>
      </c>
      <c r="F25" s="129">
        <v>-8034</v>
      </c>
      <c r="G25" s="127">
        <v>-527</v>
      </c>
      <c r="H25" s="127">
        <v>-283</v>
      </c>
      <c r="I25" s="127">
        <v>-292</v>
      </c>
      <c r="J25" s="168">
        <v>-1102</v>
      </c>
    </row>
    <row r="26" spans="1:10" s="123" customFormat="1" ht="2.25" customHeight="1">
      <c r="A26" s="165"/>
      <c r="B26" s="124"/>
      <c r="C26" s="124"/>
      <c r="D26" s="124"/>
      <c r="E26" s="125"/>
      <c r="F26" s="126"/>
      <c r="G26" s="124"/>
      <c r="H26" s="124"/>
      <c r="I26" s="124"/>
      <c r="J26" s="166"/>
    </row>
    <row r="27" spans="1:10" s="123" customFormat="1" ht="14.25" customHeight="1">
      <c r="A27" s="175" t="s">
        <v>192</v>
      </c>
      <c r="B27" s="130">
        <v>4</v>
      </c>
      <c r="C27" s="130">
        <v>4</v>
      </c>
      <c r="D27" s="130">
        <v>0</v>
      </c>
      <c r="E27" s="131">
        <v>8</v>
      </c>
      <c r="F27" s="132">
        <v>368</v>
      </c>
      <c r="G27" s="130">
        <v>-1</v>
      </c>
      <c r="H27" s="130">
        <v>-18</v>
      </c>
      <c r="I27" s="130">
        <v>-3</v>
      </c>
      <c r="J27" s="170">
        <v>-22</v>
      </c>
    </row>
    <row r="28" spans="1:10" ht="2.25" customHeight="1">
      <c r="A28" s="165"/>
      <c r="B28" s="124"/>
      <c r="C28" s="124"/>
      <c r="D28" s="124"/>
      <c r="E28" s="125"/>
      <c r="F28" s="126"/>
      <c r="G28" s="124"/>
      <c r="H28" s="124"/>
      <c r="I28" s="124"/>
      <c r="J28" s="166"/>
    </row>
    <row r="29" spans="1:10" s="123" customFormat="1" ht="14.25" customHeight="1">
      <c r="A29" s="175" t="s">
        <v>193</v>
      </c>
      <c r="B29" s="130">
        <v>-1440</v>
      </c>
      <c r="C29" s="130">
        <v>-1748</v>
      </c>
      <c r="D29" s="130">
        <v>426</v>
      </c>
      <c r="E29" s="131">
        <v>-2762</v>
      </c>
      <c r="F29" s="132">
        <v>-8402</v>
      </c>
      <c r="G29" s="130">
        <v>-526</v>
      </c>
      <c r="H29" s="130">
        <v>-265</v>
      </c>
      <c r="I29" s="130">
        <v>-289</v>
      </c>
      <c r="J29" s="170">
        <v>-1080</v>
      </c>
    </row>
    <row r="30" spans="1:10" s="123" customFormat="1" ht="14.25" customHeight="1">
      <c r="A30" s="176" t="s">
        <v>194</v>
      </c>
      <c r="B30" s="133">
        <v>-115</v>
      </c>
      <c r="C30" s="133">
        <v>-205</v>
      </c>
      <c r="D30" s="133">
        <v>-345</v>
      </c>
      <c r="E30" s="134">
        <v>-665</v>
      </c>
      <c r="F30" s="135">
        <v>299</v>
      </c>
      <c r="G30" s="133">
        <v>108</v>
      </c>
      <c r="H30" s="133">
        <v>274</v>
      </c>
      <c r="I30" s="133">
        <v>78</v>
      </c>
      <c r="J30" s="177">
        <v>460</v>
      </c>
    </row>
    <row r="31" spans="1:10" ht="13.5" customHeight="1">
      <c r="A31" s="195" t="s">
        <v>214</v>
      </c>
      <c r="B31" s="136">
        <v>-108</v>
      </c>
      <c r="C31" s="136">
        <v>22</v>
      </c>
      <c r="D31" s="136">
        <v>5</v>
      </c>
      <c r="E31" s="137">
        <v>-81</v>
      </c>
      <c r="F31" s="138">
        <v>-80</v>
      </c>
      <c r="G31" s="136">
        <v>-37</v>
      </c>
      <c r="H31" s="136">
        <v>1</v>
      </c>
      <c r="I31" s="136">
        <v>24</v>
      </c>
      <c r="J31" s="179">
        <v>-12</v>
      </c>
    </row>
    <row r="32" spans="1:10" s="123" customFormat="1" ht="14.25" customHeight="1">
      <c r="A32" s="176" t="s">
        <v>195</v>
      </c>
      <c r="B32" s="133">
        <v>-173</v>
      </c>
      <c r="C32" s="133">
        <v>-57</v>
      </c>
      <c r="D32" s="133">
        <v>-11</v>
      </c>
      <c r="E32" s="134">
        <v>-241</v>
      </c>
      <c r="F32" s="135">
        <v>-391</v>
      </c>
      <c r="G32" s="133">
        <v>-10</v>
      </c>
      <c r="H32" s="133">
        <v>-16</v>
      </c>
      <c r="I32" s="133">
        <v>13</v>
      </c>
      <c r="J32" s="177">
        <v>-13</v>
      </c>
    </row>
    <row r="33" spans="1:10" s="123" customFormat="1" ht="14.25" customHeight="1">
      <c r="A33" s="176" t="s">
        <v>196</v>
      </c>
      <c r="B33" s="130">
        <v>491</v>
      </c>
      <c r="C33" s="130">
        <v>-752</v>
      </c>
      <c r="D33" s="130">
        <v>542</v>
      </c>
      <c r="E33" s="131">
        <v>281</v>
      </c>
      <c r="F33" s="132">
        <v>-2242</v>
      </c>
      <c r="G33" s="130">
        <v>-728</v>
      </c>
      <c r="H33" s="130">
        <v>-1036</v>
      </c>
      <c r="I33" s="130">
        <v>-1553</v>
      </c>
      <c r="J33" s="170">
        <v>-3317</v>
      </c>
    </row>
    <row r="34" spans="1:10" s="123" customFormat="1" ht="15">
      <c r="A34" s="180" t="s">
        <v>197</v>
      </c>
      <c r="B34" s="139">
        <v>-420</v>
      </c>
      <c r="C34" s="140">
        <v>-486</v>
      </c>
      <c r="D34" s="140">
        <v>8</v>
      </c>
      <c r="E34" s="141">
        <v>-898</v>
      </c>
      <c r="F34" s="142">
        <v>-3028</v>
      </c>
      <c r="G34" s="139">
        <v>-562</v>
      </c>
      <c r="H34" s="140">
        <v>-898</v>
      </c>
      <c r="I34" s="140">
        <v>-1349</v>
      </c>
      <c r="J34" s="181">
        <v>-2809</v>
      </c>
    </row>
    <row r="35" spans="1:10" ht="15" customHeight="1">
      <c r="A35" s="182" t="s">
        <v>198</v>
      </c>
      <c r="B35" s="143">
        <v>-15</v>
      </c>
      <c r="C35" s="143">
        <v>-63</v>
      </c>
      <c r="D35" s="143">
        <v>-98</v>
      </c>
      <c r="E35" s="144">
        <v>-176</v>
      </c>
      <c r="F35" s="145">
        <v>3293</v>
      </c>
      <c r="G35" s="143">
        <v>-83</v>
      </c>
      <c r="H35" s="143">
        <v>-86</v>
      </c>
      <c r="I35" s="143">
        <v>26</v>
      </c>
      <c r="J35" s="183">
        <v>-143</v>
      </c>
    </row>
    <row r="36" spans="1:10" ht="12" customHeight="1">
      <c r="A36" s="178" t="s">
        <v>199</v>
      </c>
      <c r="B36" s="146">
        <v>23</v>
      </c>
      <c r="C36" s="146">
        <v>4</v>
      </c>
      <c r="D36" s="146">
        <v>28</v>
      </c>
      <c r="E36" s="147">
        <v>55</v>
      </c>
      <c r="F36" s="148">
        <v>4846</v>
      </c>
      <c r="G36" s="146">
        <v>1</v>
      </c>
      <c r="H36" s="146">
        <v>1</v>
      </c>
      <c r="I36" s="146">
        <v>160</v>
      </c>
      <c r="J36" s="184">
        <v>162</v>
      </c>
    </row>
    <row r="37" spans="1:10" ht="12.75" customHeight="1">
      <c r="A37" s="178" t="s">
        <v>187</v>
      </c>
      <c r="B37" s="146">
        <v>-38</v>
      </c>
      <c r="C37" s="146">
        <v>-67</v>
      </c>
      <c r="D37" s="146">
        <v>-126</v>
      </c>
      <c r="E37" s="147">
        <v>-231</v>
      </c>
      <c r="F37" s="148">
        <v>-1553</v>
      </c>
      <c r="G37" s="146">
        <v>-84</v>
      </c>
      <c r="H37" s="146">
        <v>-87</v>
      </c>
      <c r="I37" s="146">
        <v>-134</v>
      </c>
      <c r="J37" s="184">
        <v>-305</v>
      </c>
    </row>
    <row r="38" spans="1:10" s="123" customFormat="1" ht="14.25" customHeight="1">
      <c r="A38" s="182" t="s">
        <v>200</v>
      </c>
      <c r="B38" s="143">
        <v>-69</v>
      </c>
      <c r="C38" s="143">
        <v>-134</v>
      </c>
      <c r="D38" s="143">
        <v>128</v>
      </c>
      <c r="E38" s="144">
        <v>-75</v>
      </c>
      <c r="F38" s="145">
        <v>-1921</v>
      </c>
      <c r="G38" s="143">
        <v>-79</v>
      </c>
      <c r="H38" s="143">
        <v>-301</v>
      </c>
      <c r="I38" s="143">
        <v>-669</v>
      </c>
      <c r="J38" s="183">
        <v>-1049</v>
      </c>
    </row>
    <row r="39" spans="1:10" ht="12" customHeight="1">
      <c r="A39" s="178" t="s">
        <v>199</v>
      </c>
      <c r="B39" s="146">
        <v>56</v>
      </c>
      <c r="C39" s="146">
        <v>81</v>
      </c>
      <c r="D39" s="146">
        <v>413</v>
      </c>
      <c r="E39" s="147">
        <v>550</v>
      </c>
      <c r="F39" s="148">
        <v>1735</v>
      </c>
      <c r="G39" s="146">
        <v>4</v>
      </c>
      <c r="H39" s="146">
        <v>35</v>
      </c>
      <c r="I39" s="146">
        <v>169</v>
      </c>
      <c r="J39" s="184">
        <v>208</v>
      </c>
    </row>
    <row r="40" spans="1:10" ht="12.75" customHeight="1">
      <c r="A40" s="178" t="s">
        <v>187</v>
      </c>
      <c r="B40" s="146">
        <v>-125</v>
      </c>
      <c r="C40" s="146">
        <v>-215</v>
      </c>
      <c r="D40" s="146">
        <v>-285</v>
      </c>
      <c r="E40" s="147">
        <v>-625</v>
      </c>
      <c r="F40" s="148">
        <v>-3656</v>
      </c>
      <c r="G40" s="146">
        <v>-83</v>
      </c>
      <c r="H40" s="146">
        <v>-336</v>
      </c>
      <c r="I40" s="146">
        <v>-838</v>
      </c>
      <c r="J40" s="184">
        <v>-1257</v>
      </c>
    </row>
    <row r="41" spans="1:10" s="123" customFormat="1" ht="15" customHeight="1">
      <c r="A41" s="182" t="s">
        <v>201</v>
      </c>
      <c r="B41" s="143">
        <v>-336</v>
      </c>
      <c r="C41" s="143">
        <v>-289</v>
      </c>
      <c r="D41" s="143">
        <v>-22</v>
      </c>
      <c r="E41" s="144">
        <v>-647</v>
      </c>
      <c r="F41" s="145">
        <v>-4400</v>
      </c>
      <c r="G41" s="143">
        <v>-400</v>
      </c>
      <c r="H41" s="143">
        <v>-511</v>
      </c>
      <c r="I41" s="143">
        <v>-706</v>
      </c>
      <c r="J41" s="183">
        <v>-1617</v>
      </c>
    </row>
    <row r="42" spans="1:10" ht="12" customHeight="1">
      <c r="A42" s="178" t="s">
        <v>199</v>
      </c>
      <c r="B42" s="146">
        <v>497</v>
      </c>
      <c r="C42" s="146">
        <v>185</v>
      </c>
      <c r="D42" s="146">
        <v>441</v>
      </c>
      <c r="E42" s="147">
        <v>1123</v>
      </c>
      <c r="F42" s="148">
        <v>3235</v>
      </c>
      <c r="G42" s="146">
        <v>160</v>
      </c>
      <c r="H42" s="146">
        <v>53</v>
      </c>
      <c r="I42" s="146">
        <v>99</v>
      </c>
      <c r="J42" s="184">
        <v>312</v>
      </c>
    </row>
    <row r="43" spans="1:10" ht="12.75" customHeight="1">
      <c r="A43" s="178" t="s">
        <v>187</v>
      </c>
      <c r="B43" s="146">
        <v>-833</v>
      </c>
      <c r="C43" s="146">
        <v>-474</v>
      </c>
      <c r="D43" s="146">
        <v>-463</v>
      </c>
      <c r="E43" s="147">
        <v>-1770</v>
      </c>
      <c r="F43" s="148">
        <v>-7635</v>
      </c>
      <c r="G43" s="146">
        <v>-560</v>
      </c>
      <c r="H43" s="146">
        <v>-564</v>
      </c>
      <c r="I43" s="146">
        <v>-805</v>
      </c>
      <c r="J43" s="184">
        <v>-1929</v>
      </c>
    </row>
    <row r="44" spans="1:10" s="123" customFormat="1" ht="15">
      <c r="A44" s="185" t="s">
        <v>202</v>
      </c>
      <c r="B44" s="124">
        <v>911</v>
      </c>
      <c r="C44" s="124">
        <v>-266</v>
      </c>
      <c r="D44" s="124">
        <v>534</v>
      </c>
      <c r="E44" s="125">
        <v>1179</v>
      </c>
      <c r="F44" s="126">
        <v>786</v>
      </c>
      <c r="G44" s="124">
        <v>-166</v>
      </c>
      <c r="H44" s="124">
        <v>-138</v>
      </c>
      <c r="I44" s="124">
        <v>-204</v>
      </c>
      <c r="J44" s="166">
        <v>-508</v>
      </c>
    </row>
    <row r="45" spans="1:10" ht="14.25" customHeight="1">
      <c r="A45" s="186" t="s">
        <v>198</v>
      </c>
      <c r="B45" s="143">
        <v>0</v>
      </c>
      <c r="C45" s="143">
        <v>0</v>
      </c>
      <c r="D45" s="143">
        <v>0</v>
      </c>
      <c r="E45" s="144">
        <v>0</v>
      </c>
      <c r="F45" s="145">
        <v>0</v>
      </c>
      <c r="G45" s="143">
        <v>0</v>
      </c>
      <c r="H45" s="143">
        <v>0</v>
      </c>
      <c r="I45" s="143">
        <v>0</v>
      </c>
      <c r="J45" s="183">
        <v>0</v>
      </c>
    </row>
    <row r="46" spans="1:10" ht="14.25" customHeight="1">
      <c r="A46" s="186" t="s">
        <v>200</v>
      </c>
      <c r="B46" s="143">
        <v>876</v>
      </c>
      <c r="C46" s="143">
        <v>-278</v>
      </c>
      <c r="D46" s="143">
        <v>487</v>
      </c>
      <c r="E46" s="144">
        <v>1085</v>
      </c>
      <c r="F46" s="145">
        <v>473</v>
      </c>
      <c r="G46" s="143">
        <v>-136</v>
      </c>
      <c r="H46" s="143">
        <v>-62</v>
      </c>
      <c r="I46" s="143">
        <v>-284</v>
      </c>
      <c r="J46" s="183">
        <v>-482</v>
      </c>
    </row>
    <row r="47" spans="1:10" ht="13.5" customHeight="1">
      <c r="A47" s="186" t="s">
        <v>201</v>
      </c>
      <c r="B47" s="143">
        <v>35</v>
      </c>
      <c r="C47" s="143">
        <v>12</v>
      </c>
      <c r="D47" s="143">
        <v>47</v>
      </c>
      <c r="E47" s="144">
        <v>94</v>
      </c>
      <c r="F47" s="145">
        <v>313</v>
      </c>
      <c r="G47" s="143">
        <v>-30</v>
      </c>
      <c r="H47" s="143">
        <v>-76</v>
      </c>
      <c r="I47" s="143">
        <v>80</v>
      </c>
      <c r="J47" s="183">
        <v>-26</v>
      </c>
    </row>
    <row r="48" spans="1:10" ht="1.5" customHeight="1">
      <c r="A48" s="165"/>
      <c r="B48" s="124"/>
      <c r="C48" s="124"/>
      <c r="D48" s="124"/>
      <c r="E48" s="125"/>
      <c r="F48" s="126"/>
      <c r="G48" s="124"/>
      <c r="H48" s="124"/>
      <c r="I48" s="124"/>
      <c r="J48" s="166"/>
    </row>
    <row r="49" spans="1:10" s="123" customFormat="1" ht="15.75" customHeight="1">
      <c r="A49" s="176" t="s">
        <v>203</v>
      </c>
      <c r="B49" s="130">
        <v>-1641</v>
      </c>
      <c r="C49" s="130">
        <v>-734</v>
      </c>
      <c r="D49" s="130">
        <v>236</v>
      </c>
      <c r="E49" s="131">
        <v>-2139</v>
      </c>
      <c r="F49" s="132">
        <v>-6069</v>
      </c>
      <c r="G49" s="130">
        <v>104</v>
      </c>
      <c r="H49" s="130">
        <v>513</v>
      </c>
      <c r="I49" s="130">
        <v>1173</v>
      </c>
      <c r="J49" s="170">
        <v>1790</v>
      </c>
    </row>
    <row r="50" spans="1:10" ht="12" customHeight="1">
      <c r="A50" s="187" t="s">
        <v>204</v>
      </c>
      <c r="B50" s="149">
        <v>-708</v>
      </c>
      <c r="C50" s="149">
        <v>-1651</v>
      </c>
      <c r="D50" s="149">
        <v>-287</v>
      </c>
      <c r="E50" s="150">
        <v>-2646</v>
      </c>
      <c r="F50" s="151">
        <v>-2731</v>
      </c>
      <c r="G50" s="149">
        <v>56</v>
      </c>
      <c r="H50" s="149">
        <v>166</v>
      </c>
      <c r="I50" s="149">
        <v>120</v>
      </c>
      <c r="J50" s="188">
        <v>342</v>
      </c>
    </row>
    <row r="51" spans="1:10" s="123" customFormat="1" ht="15.75" customHeight="1">
      <c r="A51" s="189" t="s">
        <v>205</v>
      </c>
      <c r="B51" s="127">
        <v>-1934</v>
      </c>
      <c r="C51" s="127">
        <v>-2139</v>
      </c>
      <c r="D51" s="127">
        <v>-204</v>
      </c>
      <c r="E51" s="128">
        <v>-4277</v>
      </c>
      <c r="F51" s="129">
        <v>-13307</v>
      </c>
      <c r="G51" s="127">
        <v>-890</v>
      </c>
      <c r="H51" s="127">
        <v>-743</v>
      </c>
      <c r="I51" s="127">
        <v>-305</v>
      </c>
      <c r="J51" s="168">
        <v>-1938</v>
      </c>
    </row>
    <row r="52" spans="1:10" ht="2.25" hidden="1" customHeight="1">
      <c r="A52" s="165"/>
      <c r="B52" s="124"/>
      <c r="C52" s="124"/>
      <c r="D52" s="124"/>
      <c r="E52" s="125"/>
      <c r="F52" s="126"/>
      <c r="G52" s="124"/>
      <c r="H52" s="124"/>
      <c r="I52" s="124"/>
      <c r="J52" s="166"/>
    </row>
    <row r="53" spans="1:10" s="123" customFormat="1" ht="15" customHeight="1">
      <c r="A53" s="176" t="s">
        <v>206</v>
      </c>
      <c r="B53" s="152">
        <v>1934</v>
      </c>
      <c r="C53" s="152">
        <v>2139</v>
      </c>
      <c r="D53" s="152">
        <v>204</v>
      </c>
      <c r="E53" s="153">
        <v>4277</v>
      </c>
      <c r="F53" s="154">
        <v>13307</v>
      </c>
      <c r="G53" s="152">
        <v>890</v>
      </c>
      <c r="H53" s="152">
        <v>743</v>
      </c>
      <c r="I53" s="152">
        <v>305</v>
      </c>
      <c r="J53" s="190">
        <v>1938</v>
      </c>
    </row>
    <row r="54" spans="1:10" ht="12.75" customHeight="1">
      <c r="A54" s="192" t="s">
        <v>207</v>
      </c>
      <c r="B54" s="124">
        <v>2584</v>
      </c>
      <c r="C54" s="124">
        <v>2499</v>
      </c>
      <c r="D54" s="124">
        <v>397</v>
      </c>
      <c r="E54" s="125">
        <v>5480</v>
      </c>
      <c r="F54" s="126">
        <v>12404</v>
      </c>
      <c r="G54" s="124">
        <v>1110</v>
      </c>
      <c r="H54" s="124">
        <v>743</v>
      </c>
      <c r="I54" s="124">
        <v>-4390</v>
      </c>
      <c r="J54" s="166">
        <v>-2537</v>
      </c>
    </row>
    <row r="55" spans="1:10" ht="12.75" customHeight="1">
      <c r="A55" s="192" t="s">
        <v>249</v>
      </c>
      <c r="B55" s="124">
        <v>-111</v>
      </c>
      <c r="C55" s="124">
        <v>-168</v>
      </c>
      <c r="D55" s="124">
        <v>-67</v>
      </c>
      <c r="E55" s="125">
        <v>-346</v>
      </c>
      <c r="F55" s="126">
        <v>551</v>
      </c>
      <c r="G55" s="124">
        <v>-101</v>
      </c>
      <c r="H55" s="124">
        <v>0</v>
      </c>
      <c r="I55" s="124">
        <v>2176</v>
      </c>
      <c r="J55" s="166">
        <v>2075</v>
      </c>
    </row>
    <row r="56" spans="1:10" ht="12.75" customHeight="1">
      <c r="A56" s="192" t="s">
        <v>250</v>
      </c>
      <c r="B56" s="124">
        <v>-539</v>
      </c>
      <c r="C56" s="124">
        <v>-192</v>
      </c>
      <c r="D56" s="124">
        <v>-126</v>
      </c>
      <c r="E56" s="125">
        <v>-857</v>
      </c>
      <c r="F56" s="126">
        <v>352</v>
      </c>
      <c r="G56" s="124">
        <v>-119</v>
      </c>
      <c r="H56" s="124">
        <v>0</v>
      </c>
      <c r="I56" s="124">
        <v>2519</v>
      </c>
      <c r="J56" s="166">
        <v>2400</v>
      </c>
    </row>
    <row r="57" spans="1:10" ht="0.75" customHeight="1">
      <c r="A57" s="165"/>
      <c r="B57" s="124"/>
      <c r="C57" s="124"/>
      <c r="D57" s="124"/>
      <c r="E57" s="125"/>
      <c r="F57" s="126"/>
      <c r="G57" s="124"/>
      <c r="H57" s="124"/>
      <c r="I57" s="124"/>
      <c r="J57" s="166"/>
    </row>
    <row r="58" spans="1:10" s="123" customFormat="1" ht="12" customHeight="1">
      <c r="A58" s="191" t="s">
        <v>208</v>
      </c>
      <c r="B58" s="125"/>
      <c r="C58" s="125"/>
      <c r="D58" s="125"/>
      <c r="E58" s="125"/>
      <c r="F58" s="126"/>
      <c r="G58" s="125"/>
      <c r="H58" s="125"/>
      <c r="I58" s="125"/>
      <c r="J58" s="166"/>
    </row>
    <row r="59" spans="1:10" ht="12.75" customHeight="1">
      <c r="A59" s="192" t="s">
        <v>209</v>
      </c>
      <c r="B59" s="155">
        <v>-4.2572342245989283</v>
      </c>
      <c r="C59" s="155">
        <v>-3.368156049261084</v>
      </c>
      <c r="D59" s="155">
        <v>-5.2709148083800006</v>
      </c>
      <c r="E59" s="156">
        <v>-4.3049833280624732</v>
      </c>
      <c r="F59" s="157">
        <v>-3.9775655127044187</v>
      </c>
      <c r="G59" s="155">
        <v>-5.5192348961538453</v>
      </c>
      <c r="H59" s="155">
        <v>-9.4653637953063008</v>
      </c>
      <c r="I59" s="155">
        <v>-0.21672444444444444</v>
      </c>
      <c r="J59" s="193">
        <v>-4.79489141711122</v>
      </c>
    </row>
    <row r="60" spans="1:10" ht="12.75" customHeight="1">
      <c r="A60" s="192" t="s">
        <v>210</v>
      </c>
      <c r="B60" s="158">
        <v>-13.229268292682931</v>
      </c>
      <c r="C60" s="158">
        <v>-8.6400915506389566</v>
      </c>
      <c r="D60" s="158">
        <v>-1.406309388065381</v>
      </c>
      <c r="E60" s="159">
        <v>-7.7095329494561753</v>
      </c>
      <c r="F60" s="160">
        <v>-14.982229949074579</v>
      </c>
      <c r="G60" s="158">
        <v>-30.829772880593652</v>
      </c>
      <c r="H60" s="158">
        <v>-35.511482254697285</v>
      </c>
      <c r="I60" s="158">
        <v>-32.247494217424816</v>
      </c>
      <c r="J60" s="194">
        <v>-32.894280762564989</v>
      </c>
    </row>
    <row r="61" spans="1:10" ht="12.75" customHeight="1">
      <c r="A61" s="192" t="s">
        <v>211</v>
      </c>
      <c r="B61" s="158">
        <v>-7.8627968337730891</v>
      </c>
      <c r="C61" s="158">
        <v>-20.380239089730665</v>
      </c>
      <c r="D61" s="158">
        <v>-21.25929042210069</v>
      </c>
      <c r="E61" s="159">
        <v>-17.09600688293942</v>
      </c>
      <c r="F61" s="160">
        <v>-27.832042742485939</v>
      </c>
      <c r="G61" s="158">
        <v>-33.027873234058802</v>
      </c>
      <c r="H61" s="158">
        <v>-34.081041968162083</v>
      </c>
      <c r="I61" s="158">
        <v>-33.926981300089039</v>
      </c>
      <c r="J61" s="194">
        <v>-33.691471827116786</v>
      </c>
    </row>
    <row r="62" spans="1:10" ht="12.75" customHeight="1">
      <c r="A62" s="192" t="s">
        <v>212</v>
      </c>
      <c r="B62" s="158">
        <v>-11.980440097799516</v>
      </c>
      <c r="C62" s="158">
        <v>-9.3997562461913446</v>
      </c>
      <c r="D62" s="158">
        <v>-6.2286815957289008</v>
      </c>
      <c r="E62" s="159">
        <v>-9.1733413933806816</v>
      </c>
      <c r="F62" s="160">
        <v>-19.883718209681561</v>
      </c>
      <c r="G62" s="158">
        <v>-32.777777777777771</v>
      </c>
      <c r="H62" s="158">
        <v>-35.749117201950568</v>
      </c>
      <c r="I62" s="158">
        <v>-29.890874584848959</v>
      </c>
      <c r="J62" s="194">
        <v>-32.745424292845257</v>
      </c>
    </row>
    <row r="63" spans="1:10" ht="13.5" customHeight="1">
      <c r="A63" s="196" t="s">
        <v>213</v>
      </c>
      <c r="B63" s="197">
        <v>-7.1291795551627644</v>
      </c>
      <c r="C63" s="197">
        <v>-18.601171923700292</v>
      </c>
      <c r="D63" s="406">
        <v>-19.297401347449465</v>
      </c>
      <c r="E63" s="198">
        <v>-15.483089698122996</v>
      </c>
      <c r="F63" s="199">
        <v>-27.017293917448256</v>
      </c>
      <c r="G63" s="197">
        <v>-33.370340999206988</v>
      </c>
      <c r="H63" s="197">
        <v>-32.6236789707459</v>
      </c>
      <c r="I63" s="406">
        <v>-32.498509242695278</v>
      </c>
      <c r="J63" s="200">
        <v>-32.821614983113292</v>
      </c>
    </row>
    <row r="64" spans="1:10" ht="1.5" customHeight="1">
      <c r="A64" s="165"/>
      <c r="B64" s="124"/>
      <c r="C64" s="124"/>
      <c r="D64" s="125"/>
      <c r="E64" s="126"/>
      <c r="F64" s="124"/>
      <c r="G64" s="124"/>
      <c r="H64" s="166"/>
    </row>
    <row r="65" spans="1:8" ht="12" customHeight="1">
      <c r="A65" s="161" t="s">
        <v>248</v>
      </c>
      <c r="B65" s="162"/>
      <c r="C65" s="162"/>
      <c r="D65" s="162"/>
      <c r="E65" s="162"/>
      <c r="F65" s="162"/>
      <c r="G65" s="162"/>
      <c r="H65" s="162"/>
    </row>
  </sheetData>
  <mergeCells count="1">
    <mergeCell ref="A1:H1"/>
  </mergeCells>
  <pageMargins left="0.39370078740157483" right="0.19685039370078741" top="0.78740157480314965" bottom="0.6692913385826772" header="0.51181102362204722" footer="0.51181102362204722"/>
  <pageSetup paperSize="9" scale="78" orientation="portrait" r:id="rId1"/>
  <headerFooter>
    <oddHeader>&amp;L&amp;"Times New Roman,полужирный"&amp;12&amp;K8CBA97Макроекономічний та монетарний огляд&amp;"Times New Roman,обычный"&amp;K000000 &amp;R&amp;"Times New Roman,полужирный"&amp;12&amp;K8CBA97Квітень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topLeftCell="B1" zoomScaleNormal="100" zoomScalePageLayoutView="130" workbookViewId="0">
      <selection activeCell="D2" sqref="D2:D3"/>
    </sheetView>
  </sheetViews>
  <sheetFormatPr defaultRowHeight="13.2"/>
  <cols>
    <col min="1" max="1" width="87.33203125" customWidth="1"/>
    <col min="2" max="3" width="11.6640625" customWidth="1"/>
    <col min="4" max="7" width="11.5546875" customWidth="1"/>
    <col min="8" max="8" width="13.88671875" customWidth="1"/>
    <col min="9" max="9" width="18.109375" customWidth="1"/>
    <col min="10" max="10" width="13.44140625" customWidth="1"/>
    <col min="11" max="11" width="13.88671875" customWidth="1"/>
  </cols>
  <sheetData>
    <row r="1" spans="1:11" ht="15.6">
      <c r="A1" s="570" t="s">
        <v>251</v>
      </c>
      <c r="B1" s="570"/>
      <c r="C1" s="570"/>
      <c r="D1" s="570"/>
      <c r="E1" s="570"/>
      <c r="F1" s="570"/>
      <c r="G1" s="570"/>
      <c r="H1" s="570"/>
      <c r="I1" s="570"/>
      <c r="J1" s="571"/>
      <c r="K1" s="571"/>
    </row>
    <row r="2" spans="1:11">
      <c r="A2" s="572" t="s">
        <v>100</v>
      </c>
      <c r="B2" s="574">
        <v>41275</v>
      </c>
      <c r="C2" s="576">
        <v>41640</v>
      </c>
      <c r="D2" s="576">
        <v>42005</v>
      </c>
      <c r="E2" s="578">
        <v>42036</v>
      </c>
      <c r="F2" s="576">
        <v>42064</v>
      </c>
      <c r="G2" s="580" t="s">
        <v>261</v>
      </c>
      <c r="H2" s="568" t="s">
        <v>101</v>
      </c>
      <c r="I2" s="569"/>
      <c r="J2" s="568" t="s">
        <v>262</v>
      </c>
      <c r="K2" s="569"/>
    </row>
    <row r="3" spans="1:11" ht="66">
      <c r="A3" s="573"/>
      <c r="B3" s="575"/>
      <c r="C3" s="577"/>
      <c r="D3" s="577"/>
      <c r="E3" s="579"/>
      <c r="F3" s="577"/>
      <c r="G3" s="581"/>
      <c r="H3" s="201" t="s">
        <v>102</v>
      </c>
      <c r="I3" s="202" t="s">
        <v>103</v>
      </c>
      <c r="J3" s="201" t="s">
        <v>102</v>
      </c>
      <c r="K3" s="202" t="s">
        <v>103</v>
      </c>
    </row>
    <row r="4" spans="1:11">
      <c r="A4" s="203" t="s">
        <v>104</v>
      </c>
      <c r="B4" s="204">
        <v>255283.3805496</v>
      </c>
      <c r="C4" s="205">
        <v>307138.76896850998</v>
      </c>
      <c r="D4" s="205">
        <v>333194.23173366999</v>
      </c>
      <c r="E4" s="205">
        <v>326731.86610556999</v>
      </c>
      <c r="F4" s="205">
        <v>331607.83463517</v>
      </c>
      <c r="G4" s="206">
        <v>331990.89332569001</v>
      </c>
      <c r="H4" s="207">
        <f>G4-F4</f>
        <v>383.05869052000344</v>
      </c>
      <c r="I4" s="206">
        <v>2929.4402875400265</v>
      </c>
      <c r="J4" s="208">
        <f>G4/F4*100-100</f>
        <v>0.11551557306883353</v>
      </c>
      <c r="K4" s="209">
        <v>0.89024109645575322</v>
      </c>
    </row>
    <row r="5" spans="1:11">
      <c r="A5" s="210" t="s">
        <v>105</v>
      </c>
      <c r="B5" s="211">
        <v>773198.63114842004</v>
      </c>
      <c r="C5" s="212">
        <v>908994.28726828995</v>
      </c>
      <c r="D5" s="212">
        <v>956727.72384662996</v>
      </c>
      <c r="E5" s="212">
        <v>936216.31157585001</v>
      </c>
      <c r="F5" s="212">
        <v>1136132.6618111399</v>
      </c>
      <c r="G5" s="213">
        <v>1022022.64875462</v>
      </c>
      <c r="H5" s="214">
        <f t="shared" ref="H5:H33" si="0">G5-F5</f>
        <v>-114110.01305651991</v>
      </c>
      <c r="I5" s="213">
        <v>77194.36377746996</v>
      </c>
      <c r="J5" s="215">
        <f t="shared" ref="J5:J44" si="1">G5/F5*100-100</f>
        <v>-10.043722611989168</v>
      </c>
      <c r="K5" s="216">
        <v>8.1702003427360097</v>
      </c>
    </row>
    <row r="6" spans="1:11">
      <c r="A6" s="217" t="s">
        <v>106</v>
      </c>
      <c r="B6" s="218">
        <v>203245.00996706999</v>
      </c>
      <c r="C6" s="219">
        <v>237776.61807714999</v>
      </c>
      <c r="D6" s="219">
        <v>282947.10859040997</v>
      </c>
      <c r="E6" s="219">
        <v>274365.5933904</v>
      </c>
      <c r="F6" s="219">
        <v>283871.68865257001</v>
      </c>
      <c r="G6" s="220">
        <v>284750.91870268999</v>
      </c>
      <c r="H6" s="221">
        <f t="shared" si="0"/>
        <v>879.23005011997884</v>
      </c>
      <c r="I6" s="220">
        <v>16133.415101560007</v>
      </c>
      <c r="J6" s="222">
        <f t="shared" si="1"/>
        <v>0.30972798107953281</v>
      </c>
      <c r="K6" s="223">
        <v>6.0060922632638665</v>
      </c>
    </row>
    <row r="7" spans="1:11">
      <c r="A7" s="203" t="s">
        <v>107</v>
      </c>
      <c r="B7" s="211">
        <v>24691.192447950001</v>
      </c>
      <c r="C7" s="212">
        <v>33040.584776329997</v>
      </c>
      <c r="D7" s="212">
        <v>27223.579507620001</v>
      </c>
      <c r="E7" s="212">
        <v>33868.088535789997</v>
      </c>
      <c r="F7" s="212">
        <v>27467.888952910002</v>
      </c>
      <c r="G7" s="213">
        <v>26660.883682560001</v>
      </c>
      <c r="H7" s="214">
        <f t="shared" si="0"/>
        <v>-807.0052703500005</v>
      </c>
      <c r="I7" s="213">
        <v>-4964.4355259299991</v>
      </c>
      <c r="J7" s="215">
        <f t="shared" si="1"/>
        <v>-2.9379952414017083</v>
      </c>
      <c r="K7" s="216">
        <v>-15.697661399721994</v>
      </c>
    </row>
    <row r="8" spans="1:11">
      <c r="A8" s="210" t="s">
        <v>108</v>
      </c>
      <c r="B8" s="211">
        <v>567881.27132608998</v>
      </c>
      <c r="C8" s="212">
        <v>668459.83903468004</v>
      </c>
      <c r="D8" s="212">
        <v>672401.51507922006</v>
      </c>
      <c r="E8" s="212">
        <v>660727.92424540001</v>
      </c>
      <c r="F8" s="212">
        <v>851340.93078897998</v>
      </c>
      <c r="G8" s="213">
        <v>735476.72482805699</v>
      </c>
      <c r="H8" s="214">
        <f t="shared" si="0"/>
        <v>-115864.20596092299</v>
      </c>
      <c r="I8" s="213">
        <v>64618.254642877029</v>
      </c>
      <c r="J8" s="215">
        <f t="shared" si="1"/>
        <v>-13.609612996469693</v>
      </c>
      <c r="K8" s="216">
        <v>9.6321739256031407</v>
      </c>
    </row>
    <row r="9" spans="1:11">
      <c r="A9" s="224" t="s">
        <v>109</v>
      </c>
      <c r="B9" s="218">
        <v>319828.46589970996</v>
      </c>
      <c r="C9" s="219">
        <v>422351.04912688001</v>
      </c>
      <c r="D9" s="219">
        <v>365890.01433290995</v>
      </c>
      <c r="E9" s="219">
        <v>358708.39954876003</v>
      </c>
      <c r="F9" s="219">
        <v>352300.41180614999</v>
      </c>
      <c r="G9" s="220">
        <v>345202.21190669999</v>
      </c>
      <c r="H9" s="221">
        <f t="shared" si="0"/>
        <v>-7098.1998994500027</v>
      </c>
      <c r="I9" s="220">
        <v>-34579.467269070039</v>
      </c>
      <c r="J9" s="222">
        <f t="shared" si="1"/>
        <v>-2.0148145337268915</v>
      </c>
      <c r="K9" s="223">
        <v>-9.1050909417528771</v>
      </c>
    </row>
    <row r="10" spans="1:11">
      <c r="A10" s="224" t="s">
        <v>110</v>
      </c>
      <c r="B10" s="218">
        <v>248052.80542638001</v>
      </c>
      <c r="C10" s="219">
        <v>246108.78990779998</v>
      </c>
      <c r="D10" s="219">
        <v>306511.50074630999</v>
      </c>
      <c r="E10" s="219">
        <v>302019.52469663997</v>
      </c>
      <c r="F10" s="219">
        <v>499040.51898282999</v>
      </c>
      <c r="G10" s="220">
        <v>390274.51292135799</v>
      </c>
      <c r="H10" s="221">
        <f t="shared" si="0"/>
        <v>-108766.006061472</v>
      </c>
      <c r="I10" s="220">
        <v>99197.721911948</v>
      </c>
      <c r="J10" s="222">
        <f t="shared" si="1"/>
        <v>-21.795025037879583</v>
      </c>
      <c r="K10" s="223">
        <v>34.079571087734394</v>
      </c>
    </row>
    <row r="11" spans="1:11">
      <c r="A11" s="224" t="s">
        <v>111</v>
      </c>
      <c r="B11" s="218">
        <v>31033.755214109849</v>
      </c>
      <c r="C11" s="219">
        <v>30790.540461378707</v>
      </c>
      <c r="D11" s="219">
        <v>19438.146444500686</v>
      </c>
      <c r="E11" s="219">
        <v>18691.852042676306</v>
      </c>
      <c r="F11" s="219">
        <v>17974.94370167438</v>
      </c>
      <c r="G11" s="220">
        <v>16648.072172862809</v>
      </c>
      <c r="H11" s="221">
        <f t="shared" si="0"/>
        <v>-1326.8715288115709</v>
      </c>
      <c r="I11" s="220">
        <v>-9923.1208428027567</v>
      </c>
      <c r="J11" s="222">
        <f t="shared" si="1"/>
        <v>-7.3817840591510304</v>
      </c>
      <c r="K11" s="223">
        <v>-37.345409507779294</v>
      </c>
    </row>
    <row r="12" spans="1:11">
      <c r="A12" s="217" t="s">
        <v>112</v>
      </c>
      <c r="B12" s="218">
        <v>202027.01658209</v>
      </c>
      <c r="C12" s="219">
        <v>231278.63314727999</v>
      </c>
      <c r="D12" s="219">
        <v>260137.90744718001</v>
      </c>
      <c r="E12" s="219">
        <v>256027.09346872001</v>
      </c>
      <c r="F12" s="219">
        <v>321582.92642422998</v>
      </c>
      <c r="G12" s="220">
        <v>288773.34189113398</v>
      </c>
      <c r="H12" s="221">
        <f t="shared" si="0"/>
        <v>-32809.584533096</v>
      </c>
      <c r="I12" s="220">
        <v>56822.682628273993</v>
      </c>
      <c r="J12" s="222">
        <f t="shared" si="1"/>
        <v>-10.202526887206005</v>
      </c>
      <c r="K12" s="223">
        <v>24.4977456881807</v>
      </c>
    </row>
    <row r="13" spans="1:11">
      <c r="A13" s="224" t="s">
        <v>113</v>
      </c>
      <c r="B13" s="218">
        <v>136042.13911374999</v>
      </c>
      <c r="C13" s="219">
        <v>168796.72751244</v>
      </c>
      <c r="D13" s="219">
        <v>169875.41397031999</v>
      </c>
      <c r="E13" s="219">
        <v>167228.25901872001</v>
      </c>
      <c r="F13" s="219">
        <v>168519.27896147</v>
      </c>
      <c r="G13" s="220">
        <v>168900.94951675899</v>
      </c>
      <c r="H13" s="221">
        <f t="shared" si="0"/>
        <v>381.67055528899073</v>
      </c>
      <c r="I13" s="220">
        <v>10478.640447379003</v>
      </c>
      <c r="J13" s="222">
        <f t="shared" si="1"/>
        <v>0.22648480200075483</v>
      </c>
      <c r="K13" s="223">
        <v>6.6143717440641154</v>
      </c>
    </row>
    <row r="14" spans="1:11">
      <c r="A14" s="224" t="s">
        <v>114</v>
      </c>
      <c r="B14" s="218">
        <v>65984.877468339997</v>
      </c>
      <c r="C14" s="219">
        <v>62481.905634839997</v>
      </c>
      <c r="D14" s="219">
        <v>90262.493476860007</v>
      </c>
      <c r="E14" s="219">
        <v>88798.834449999995</v>
      </c>
      <c r="F14" s="219">
        <v>153063.64746276001</v>
      </c>
      <c r="G14" s="220">
        <v>119872.392374376</v>
      </c>
      <c r="H14" s="221">
        <f t="shared" si="0"/>
        <v>-33191.255088384016</v>
      </c>
      <c r="I14" s="220">
        <v>46344.042180895995</v>
      </c>
      <c r="J14" s="222">
        <f t="shared" si="1"/>
        <v>-21.684610055081407</v>
      </c>
      <c r="K14" s="223">
        <v>63.028807336147025</v>
      </c>
    </row>
    <row r="15" spans="1:11">
      <c r="A15" s="224" t="s">
        <v>115</v>
      </c>
      <c r="B15" s="218">
        <v>8255.3331000050039</v>
      </c>
      <c r="C15" s="219">
        <v>7817.078147734268</v>
      </c>
      <c r="D15" s="219">
        <v>5724.2079412255634</v>
      </c>
      <c r="E15" s="219">
        <v>5495.7197776159974</v>
      </c>
      <c r="F15" s="219">
        <v>5513.2005143067499</v>
      </c>
      <c r="G15" s="220">
        <v>5113.4372696904038</v>
      </c>
      <c r="H15" s="221">
        <f t="shared" si="0"/>
        <v>-399.76324461634613</v>
      </c>
      <c r="I15" s="220">
        <v>-1598.6608620058705</v>
      </c>
      <c r="J15" s="222">
        <f t="shared" si="1"/>
        <v>-7.2510195045320955</v>
      </c>
      <c r="K15" s="223">
        <v>-23.817602642854368</v>
      </c>
    </row>
    <row r="16" spans="1:11">
      <c r="A16" s="217" t="s">
        <v>116</v>
      </c>
      <c r="B16" s="218">
        <v>365854.25474399998</v>
      </c>
      <c r="C16" s="219">
        <v>437181.20588740002</v>
      </c>
      <c r="D16" s="219">
        <v>412263.60763203999</v>
      </c>
      <c r="E16" s="219">
        <v>404700.83077668003</v>
      </c>
      <c r="F16" s="219">
        <v>529758.00436475</v>
      </c>
      <c r="G16" s="220">
        <v>446703.38293692301</v>
      </c>
      <c r="H16" s="221">
        <f t="shared" si="0"/>
        <v>-83054.621427826991</v>
      </c>
      <c r="I16" s="220">
        <v>7795.5720146030071</v>
      </c>
      <c r="J16" s="222">
        <f t="shared" si="1"/>
        <v>-15.677841720847709</v>
      </c>
      <c r="K16" s="223">
        <v>1.7761297066510195</v>
      </c>
    </row>
    <row r="17" spans="1:11">
      <c r="A17" s="224" t="s">
        <v>113</v>
      </c>
      <c r="B17" s="218">
        <v>183786.32678596</v>
      </c>
      <c r="C17" s="219">
        <v>253554.32161444001</v>
      </c>
      <c r="D17" s="219">
        <v>196014.60036258999</v>
      </c>
      <c r="E17" s="219">
        <v>191480.14053003999</v>
      </c>
      <c r="F17" s="219">
        <v>183781.13284467999</v>
      </c>
      <c r="G17" s="220">
        <v>176301.262389941</v>
      </c>
      <c r="H17" s="221">
        <f t="shared" si="0"/>
        <v>-7479.8704547389934</v>
      </c>
      <c r="I17" s="220">
        <v>-45058.107716449013</v>
      </c>
      <c r="J17" s="222">
        <f t="shared" si="1"/>
        <v>-4.0699882185732861</v>
      </c>
      <c r="K17" s="223">
        <v>-20.35518428462872</v>
      </c>
    </row>
    <row r="18" spans="1:11">
      <c r="A18" s="224" t="s">
        <v>114</v>
      </c>
      <c r="B18" s="218">
        <v>182067.92795804</v>
      </c>
      <c r="C18" s="219">
        <v>183626.88427295999</v>
      </c>
      <c r="D18" s="219">
        <v>216249.00726945</v>
      </c>
      <c r="E18" s="219">
        <v>213220.69024664001</v>
      </c>
      <c r="F18" s="219">
        <v>345976.87152007001</v>
      </c>
      <c r="G18" s="220">
        <v>270402.12054698198</v>
      </c>
      <c r="H18" s="221">
        <f t="shared" si="0"/>
        <v>-75574.750973088027</v>
      </c>
      <c r="I18" s="220">
        <v>52853.679731051991</v>
      </c>
      <c r="J18" s="222">
        <f t="shared" si="1"/>
        <v>-21.8438737367171</v>
      </c>
      <c r="K18" s="223">
        <v>24.295131480979933</v>
      </c>
    </row>
    <row r="19" spans="1:11">
      <c r="A19" s="224" t="s">
        <v>115</v>
      </c>
      <c r="B19" s="218">
        <v>22778.422114104844</v>
      </c>
      <c r="C19" s="219">
        <v>22973.462313644439</v>
      </c>
      <c r="D19" s="219">
        <v>13713.938503275125</v>
      </c>
      <c r="E19" s="219">
        <v>13196.132265060311</v>
      </c>
      <c r="F19" s="219">
        <v>12461.743187367631</v>
      </c>
      <c r="G19" s="220">
        <v>11534.634903172404</v>
      </c>
      <c r="H19" s="221">
        <f t="shared" si="0"/>
        <v>-927.10828419522659</v>
      </c>
      <c r="I19" s="220">
        <v>-8324.4599807968898</v>
      </c>
      <c r="J19" s="222">
        <f t="shared" si="1"/>
        <v>-7.4396356132184565</v>
      </c>
      <c r="K19" s="223">
        <v>-41.917620261317047</v>
      </c>
    </row>
    <row r="20" spans="1:11">
      <c r="A20" s="203" t="s">
        <v>117</v>
      </c>
      <c r="B20" s="211">
        <v>809339.22215058003</v>
      </c>
      <c r="C20" s="212">
        <v>904874.0467522</v>
      </c>
      <c r="D20" s="212">
        <v>1015741.19913338</v>
      </c>
      <c r="E20" s="212">
        <v>1014688.27605232</v>
      </c>
      <c r="F20" s="212">
        <v>1327506.4340897</v>
      </c>
      <c r="G20" s="213">
        <v>1176488.5135013401</v>
      </c>
      <c r="H20" s="214">
        <f t="shared" si="0"/>
        <v>-151017.92058835994</v>
      </c>
      <c r="I20" s="213">
        <v>180519.83370731014</v>
      </c>
      <c r="J20" s="215">
        <f t="shared" si="1"/>
        <v>-11.376059408097433</v>
      </c>
      <c r="K20" s="216">
        <v>18.125051256093954</v>
      </c>
    </row>
    <row r="21" spans="1:11">
      <c r="A21" s="224" t="s">
        <v>109</v>
      </c>
      <c r="B21" s="218">
        <v>509776.99422020995</v>
      </c>
      <c r="C21" s="219">
        <v>596868.00023010001</v>
      </c>
      <c r="D21" s="219">
        <v>543060.83955178002</v>
      </c>
      <c r="E21" s="219">
        <v>539584.47644034994</v>
      </c>
      <c r="F21" s="219">
        <v>530792.30650631001</v>
      </c>
      <c r="G21" s="220">
        <v>516427.77625095</v>
      </c>
      <c r="H21" s="221">
        <f t="shared" si="0"/>
        <v>-14364.530255360005</v>
      </c>
      <c r="I21" s="220">
        <v>-62974.318199929956</v>
      </c>
      <c r="J21" s="222">
        <f t="shared" si="1"/>
        <v>-2.7062431160518798</v>
      </c>
      <c r="K21" s="223">
        <v>-10.868845453451968</v>
      </c>
    </row>
    <row r="22" spans="1:11">
      <c r="A22" s="224" t="s">
        <v>110</v>
      </c>
      <c r="B22" s="218">
        <v>299562.22793036996</v>
      </c>
      <c r="C22" s="219">
        <v>308006.04652209999</v>
      </c>
      <c r="D22" s="219">
        <v>472680.35958159994</v>
      </c>
      <c r="E22" s="219">
        <v>475103.79961196997</v>
      </c>
      <c r="F22" s="219">
        <v>796714.11758338998</v>
      </c>
      <c r="G22" s="220">
        <v>660060.73725039</v>
      </c>
      <c r="H22" s="221">
        <f t="shared" si="0"/>
        <v>-136653.38033299998</v>
      </c>
      <c r="I22" s="220">
        <v>243494.15190723998</v>
      </c>
      <c r="J22" s="222">
        <f t="shared" si="1"/>
        <v>-17.152122363226084</v>
      </c>
      <c r="K22" s="223">
        <v>58.452636499074856</v>
      </c>
    </row>
    <row r="23" spans="1:11">
      <c r="A23" s="224" t="s">
        <v>111</v>
      </c>
      <c r="B23" s="218">
        <v>37478.071804124855</v>
      </c>
      <c r="C23" s="219">
        <v>38534.473479557113</v>
      </c>
      <c r="D23" s="219">
        <v>29976.134757145799</v>
      </c>
      <c r="E23" s="219">
        <v>29403.959681680386</v>
      </c>
      <c r="F23" s="219">
        <v>28696.850987331032</v>
      </c>
      <c r="G23" s="220">
        <v>28156.434582321304</v>
      </c>
      <c r="H23" s="221">
        <f t="shared" si="0"/>
        <v>-540.4164050097279</v>
      </c>
      <c r="I23" s="220">
        <v>-9870.2012914805709</v>
      </c>
      <c r="J23" s="222">
        <f t="shared" si="1"/>
        <v>-1.883190616448843</v>
      </c>
      <c r="K23" s="223">
        <v>-25.956020207090063</v>
      </c>
    </row>
    <row r="24" spans="1:11">
      <c r="A24" s="224" t="s">
        <v>118</v>
      </c>
      <c r="B24" s="218">
        <v>626222.65991729009</v>
      </c>
      <c r="C24" s="219">
        <v>716341.09793141996</v>
      </c>
      <c r="D24" s="219">
        <v>809059.86206188996</v>
      </c>
      <c r="E24" s="219">
        <v>807312.69971195003</v>
      </c>
      <c r="F24" s="219">
        <v>1051611.70134285</v>
      </c>
      <c r="G24" s="220">
        <v>931756.37238974997</v>
      </c>
      <c r="H24" s="221">
        <f t="shared" si="0"/>
        <v>-119855.32895310002</v>
      </c>
      <c r="I24" s="220">
        <v>143582.89304811996</v>
      </c>
      <c r="J24" s="222">
        <f t="shared" si="1"/>
        <v>-11.397298907957321</v>
      </c>
      <c r="K24" s="223">
        <v>18.217168784726994</v>
      </c>
    </row>
    <row r="25" spans="1:11">
      <c r="A25" s="224" t="s">
        <v>113</v>
      </c>
      <c r="B25" s="218">
        <v>410296.98830818996</v>
      </c>
      <c r="C25" s="219">
        <v>475089.86348245997</v>
      </c>
      <c r="D25" s="219">
        <v>436079.31704222003</v>
      </c>
      <c r="E25" s="219">
        <v>433212.81983281998</v>
      </c>
      <c r="F25" s="219">
        <v>425256.72117739997</v>
      </c>
      <c r="G25" s="220">
        <v>411741.75430736999</v>
      </c>
      <c r="H25" s="221">
        <f t="shared" si="0"/>
        <v>-13514.966870029981</v>
      </c>
      <c r="I25" s="220">
        <v>-46369.877769790008</v>
      </c>
      <c r="J25" s="222">
        <f t="shared" si="1"/>
        <v>-3.1780724905678994</v>
      </c>
      <c r="K25" s="223">
        <v>-10.121960352663535</v>
      </c>
    </row>
    <row r="26" spans="1:11">
      <c r="A26" s="224" t="s">
        <v>114</v>
      </c>
      <c r="B26" s="218">
        <v>215925.67160909998</v>
      </c>
      <c r="C26" s="219">
        <v>241251.23444895999</v>
      </c>
      <c r="D26" s="219">
        <v>372980.54501966998</v>
      </c>
      <c r="E26" s="219">
        <v>374099.87987912999</v>
      </c>
      <c r="F26" s="219">
        <v>626355.03016544995</v>
      </c>
      <c r="G26" s="220">
        <v>520014.61808238004</v>
      </c>
      <c r="H26" s="221">
        <f t="shared" si="0"/>
        <v>-106340.41208306991</v>
      </c>
      <c r="I26" s="220">
        <v>189952.77081791003</v>
      </c>
      <c r="J26" s="222">
        <f t="shared" si="1"/>
        <v>-16.977657552295923</v>
      </c>
      <c r="K26" s="223">
        <v>57.550659790650002</v>
      </c>
    </row>
    <row r="27" spans="1:11">
      <c r="A27" s="224" t="s">
        <v>115</v>
      </c>
      <c r="B27" s="218">
        <v>27014.346504328787</v>
      </c>
      <c r="C27" s="219">
        <v>30182.814268605031</v>
      </c>
      <c r="D27" s="219">
        <v>23653.436942461311</v>
      </c>
      <c r="E27" s="219">
        <v>23152.872685656112</v>
      </c>
      <c r="F27" s="219">
        <v>22560.685908696498</v>
      </c>
      <c r="G27" s="220">
        <v>22182.439811342803</v>
      </c>
      <c r="H27" s="221">
        <f t="shared" si="0"/>
        <v>-378.24609735369449</v>
      </c>
      <c r="I27" s="220">
        <v>-7947.5373000505861</v>
      </c>
      <c r="J27" s="222">
        <f t="shared" si="1"/>
        <v>-1.6765717978808965</v>
      </c>
      <c r="K27" s="223">
        <v>-26.377508587768872</v>
      </c>
    </row>
    <row r="28" spans="1:11">
      <c r="A28" s="224" t="s">
        <v>119</v>
      </c>
      <c r="B28" s="218">
        <v>183116.56223328999</v>
      </c>
      <c r="C28" s="219">
        <v>188532.94882078</v>
      </c>
      <c r="D28" s="219">
        <v>206681.33707149001</v>
      </c>
      <c r="E28" s="219">
        <v>207375.57634037</v>
      </c>
      <c r="F28" s="219">
        <v>275894.67274685</v>
      </c>
      <c r="G28" s="220">
        <v>244732.14111159</v>
      </c>
      <c r="H28" s="221">
        <f t="shared" si="0"/>
        <v>-31162.531635260006</v>
      </c>
      <c r="I28" s="220">
        <v>36936.940659190004</v>
      </c>
      <c r="J28" s="222">
        <f t="shared" si="1"/>
        <v>-11.295082766550365</v>
      </c>
      <c r="K28" s="223">
        <v>17.775646684222252</v>
      </c>
    </row>
    <row r="29" spans="1:11">
      <c r="A29" s="224" t="s">
        <v>120</v>
      </c>
      <c r="B29" s="218">
        <v>99480.005912020002</v>
      </c>
      <c r="C29" s="219">
        <v>121778.13674764</v>
      </c>
      <c r="D29" s="219">
        <v>106981.52250956</v>
      </c>
      <c r="E29" s="219">
        <v>106371.65660752999</v>
      </c>
      <c r="F29" s="219">
        <v>105535.58532890999</v>
      </c>
      <c r="G29" s="220">
        <v>104686.02194358</v>
      </c>
      <c r="H29" s="221">
        <f t="shared" si="0"/>
        <v>-849.56338532999507</v>
      </c>
      <c r="I29" s="220">
        <v>-16604.440430140006</v>
      </c>
      <c r="J29" s="222">
        <f t="shared" si="1"/>
        <v>-0.80500182254380093</v>
      </c>
      <c r="K29" s="223">
        <v>-13.689815427513523</v>
      </c>
    </row>
    <row r="30" spans="1:11">
      <c r="A30" s="224" t="s">
        <v>114</v>
      </c>
      <c r="B30" s="218">
        <v>83636.556321269993</v>
      </c>
      <c r="C30" s="219">
        <v>66754.812073139998</v>
      </c>
      <c r="D30" s="219">
        <v>99699.81456192999</v>
      </c>
      <c r="E30" s="219">
        <v>101003.91973284</v>
      </c>
      <c r="F30" s="219">
        <v>170359.08741794</v>
      </c>
      <c r="G30" s="220">
        <v>140046.11916800999</v>
      </c>
      <c r="H30" s="221">
        <f t="shared" si="0"/>
        <v>-30312.968249930011</v>
      </c>
      <c r="I30" s="220">
        <v>53541.381089329996</v>
      </c>
      <c r="J30" s="222">
        <f t="shared" si="1"/>
        <v>-17.793572805167443</v>
      </c>
      <c r="K30" s="223">
        <v>61.894160110203075</v>
      </c>
    </row>
    <row r="31" spans="1:11">
      <c r="A31" s="224" t="s">
        <v>115</v>
      </c>
      <c r="B31" s="218">
        <v>10463.725299796071</v>
      </c>
      <c r="C31" s="219">
        <v>8351.6592109520825</v>
      </c>
      <c r="D31" s="219">
        <v>6322.6978146844895</v>
      </c>
      <c r="E31" s="219">
        <v>6251.0869960242771</v>
      </c>
      <c r="F31" s="219">
        <v>6136.1650786345335</v>
      </c>
      <c r="G31" s="220">
        <v>5973.9947709785056</v>
      </c>
      <c r="H31" s="221">
        <f t="shared" si="0"/>
        <v>-162.17030765602794</v>
      </c>
      <c r="I31" s="220">
        <v>-1922.6639914299803</v>
      </c>
      <c r="J31" s="222">
        <f t="shared" si="1"/>
        <v>-2.6428609005433685</v>
      </c>
      <c r="K31" s="223">
        <v>-24.347816580129972</v>
      </c>
    </row>
    <row r="32" spans="1:11">
      <c r="A32" s="203" t="s">
        <v>322</v>
      </c>
      <c r="B32" s="211">
        <v>334</v>
      </c>
      <c r="C32" s="212">
        <v>3126</v>
      </c>
      <c r="D32" s="212">
        <v>19594</v>
      </c>
      <c r="E32" s="212">
        <v>19132</v>
      </c>
      <c r="F32" s="212">
        <v>18115</v>
      </c>
      <c r="G32" s="213">
        <v>14124</v>
      </c>
      <c r="H32" s="214">
        <f t="shared" si="0"/>
        <v>-3991</v>
      </c>
      <c r="I32" s="213">
        <v>7839</v>
      </c>
      <c r="J32" s="215">
        <f t="shared" si="1"/>
        <v>-22.031465636213085</v>
      </c>
      <c r="K32" s="216">
        <v>124.72553699284009</v>
      </c>
    </row>
    <row r="33" spans="1:11">
      <c r="A33" s="203" t="s">
        <v>323</v>
      </c>
      <c r="B33" s="211">
        <v>75097.629652379997</v>
      </c>
      <c r="C33" s="212">
        <v>76121.975521369997</v>
      </c>
      <c r="D33" s="212">
        <v>119144.28607364</v>
      </c>
      <c r="E33" s="212">
        <v>120401.55392388</v>
      </c>
      <c r="F33" s="212">
        <v>129266.95615627</v>
      </c>
      <c r="G33" s="213">
        <v>130260.45308631001</v>
      </c>
      <c r="H33" s="214">
        <f t="shared" si="0"/>
        <v>993.49693004001165</v>
      </c>
      <c r="I33" s="213">
        <v>25812.903304080013</v>
      </c>
      <c r="J33" s="215">
        <f t="shared" si="1"/>
        <v>0.76856217519269876</v>
      </c>
      <c r="K33" s="216">
        <v>24.713747098806181</v>
      </c>
    </row>
    <row r="34" spans="1:11">
      <c r="A34" s="203" t="s">
        <v>121</v>
      </c>
      <c r="B34" s="211"/>
      <c r="C34" s="212"/>
      <c r="D34" s="212"/>
      <c r="E34" s="212"/>
      <c r="F34" s="212"/>
      <c r="G34" s="213"/>
      <c r="H34" s="214"/>
      <c r="I34" s="213"/>
      <c r="J34" s="215"/>
      <c r="K34" s="216"/>
    </row>
    <row r="35" spans="1:11">
      <c r="A35" s="224" t="s">
        <v>122</v>
      </c>
      <c r="B35" s="225">
        <v>43.680399046642023</v>
      </c>
      <c r="C35" s="226">
        <v>36.817288868573556</v>
      </c>
      <c r="D35" s="226">
        <v>45.584594007078913</v>
      </c>
      <c r="E35" s="226">
        <v>45.710119644416196</v>
      </c>
      <c r="F35" s="226">
        <v>58.618175273253257</v>
      </c>
      <c r="G35" s="223">
        <v>53.064155498951799</v>
      </c>
      <c r="H35" s="227">
        <f>G35-F35</f>
        <v>-5.5540197743014588</v>
      </c>
      <c r="I35" s="228">
        <v>9.675452226104575</v>
      </c>
      <c r="J35" s="222">
        <f t="shared" si="1"/>
        <v>-9.4749107225036653</v>
      </c>
      <c r="K35" s="229">
        <v>22.299473126129371</v>
      </c>
    </row>
    <row r="36" spans="1:11">
      <c r="A36" s="224" t="s">
        <v>123</v>
      </c>
      <c r="B36" s="225">
        <v>37.013185538490497</v>
      </c>
      <c r="C36" s="226">
        <v>34.038554606312793</v>
      </c>
      <c r="D36" s="226">
        <v>46.535511209438596</v>
      </c>
      <c r="E36" s="226">
        <v>46.822636155842638</v>
      </c>
      <c r="F36" s="226">
        <v>60.015838501733079</v>
      </c>
      <c r="G36" s="223">
        <v>56.104307834335529</v>
      </c>
      <c r="H36" s="227">
        <f t="shared" ref="H36:H37" si="2">G36-F36</f>
        <v>-3.9115306673975496</v>
      </c>
      <c r="I36" s="228">
        <v>14.279038245607339</v>
      </c>
      <c r="J36" s="222">
        <f t="shared" si="1"/>
        <v>-6.5174973224519732</v>
      </c>
      <c r="K36" s="229">
        <v>34.139739889340746</v>
      </c>
    </row>
    <row r="37" spans="1:11">
      <c r="A37" s="203" t="s">
        <v>252</v>
      </c>
      <c r="B37" s="211">
        <v>24546.19</v>
      </c>
      <c r="C37" s="212">
        <v>20415.71</v>
      </c>
      <c r="D37" s="212">
        <v>7533.33</v>
      </c>
      <c r="E37" s="212">
        <v>6419.66</v>
      </c>
      <c r="F37" s="212">
        <v>5625.31</v>
      </c>
      <c r="G37" s="213">
        <v>9969.8618999999999</v>
      </c>
      <c r="H37" s="230">
        <f t="shared" si="2"/>
        <v>4344.5518999999995</v>
      </c>
      <c r="I37" s="231">
        <v>-5012.4681</v>
      </c>
      <c r="J37" s="215">
        <f t="shared" si="1"/>
        <v>77.232221868661441</v>
      </c>
      <c r="K37" s="216">
        <v>-33.455865008980581</v>
      </c>
    </row>
    <row r="38" spans="1:11">
      <c r="A38" s="203" t="s">
        <v>324</v>
      </c>
      <c r="B38" s="211"/>
      <c r="C38" s="212"/>
      <c r="D38" s="212"/>
      <c r="E38" s="212"/>
      <c r="F38" s="212"/>
      <c r="G38" s="213"/>
      <c r="H38" s="230"/>
      <c r="I38" s="231"/>
      <c r="J38" s="215"/>
      <c r="K38" s="216"/>
    </row>
    <row r="39" spans="1:11">
      <c r="A39" s="224" t="s">
        <v>125</v>
      </c>
      <c r="B39" s="218">
        <v>4365.6197120887009</v>
      </c>
      <c r="C39" s="219">
        <v>1114.8723985925185</v>
      </c>
      <c r="D39" s="219">
        <v>980.84494652000012</v>
      </c>
      <c r="E39" s="219">
        <v>0</v>
      </c>
      <c r="F39" s="219">
        <v>144.71043867</v>
      </c>
      <c r="G39" s="220">
        <v>581.36289913000007</v>
      </c>
      <c r="H39" s="232">
        <f t="shared" ref="H39:H41" si="3">G39-F39</f>
        <v>436.65246046000004</v>
      </c>
      <c r="I39" s="233">
        <v>529.05289913000001</v>
      </c>
      <c r="J39" s="222">
        <f t="shared" si="1"/>
        <v>301.74219943852796</v>
      </c>
      <c r="K39" s="223"/>
    </row>
    <row r="40" spans="1:11">
      <c r="A40" s="224" t="s">
        <v>124</v>
      </c>
      <c r="B40" s="218">
        <v>11864.450613556</v>
      </c>
      <c r="C40" s="219">
        <v>4260.5576229929902</v>
      </c>
      <c r="D40" s="219">
        <v>13246.1632533882</v>
      </c>
      <c r="E40" s="219">
        <v>518.19147611999995</v>
      </c>
      <c r="F40" s="219">
        <v>651.30761923723401</v>
      </c>
      <c r="G40" s="220">
        <v>372.49654547</v>
      </c>
      <c r="H40" s="232">
        <f t="shared" si="3"/>
        <v>-278.81107376723401</v>
      </c>
      <c r="I40" s="233">
        <v>372.49654547</v>
      </c>
      <c r="J40" s="222">
        <f t="shared" si="1"/>
        <v>-42.807893771265569</v>
      </c>
      <c r="K40" s="223"/>
    </row>
    <row r="41" spans="1:11">
      <c r="A41" s="472" t="s">
        <v>325</v>
      </c>
      <c r="B41" s="218">
        <v>1271.347</v>
      </c>
      <c r="C41" s="219">
        <v>0</v>
      </c>
      <c r="D41" s="219">
        <v>8905.6228390514007</v>
      </c>
      <c r="E41" s="219">
        <v>464.22147611999998</v>
      </c>
      <c r="F41" s="219">
        <v>560.41761923723402</v>
      </c>
      <c r="G41" s="220">
        <v>281.26900000000001</v>
      </c>
      <c r="H41" s="232">
        <f t="shared" si="3"/>
        <v>-279.14861923723402</v>
      </c>
      <c r="I41" s="233">
        <v>281.26900000000001</v>
      </c>
      <c r="J41" s="222">
        <f t="shared" si="1"/>
        <v>-49.81082136874533</v>
      </c>
      <c r="K41" s="223"/>
    </row>
    <row r="42" spans="1:11">
      <c r="A42" s="203" t="s">
        <v>253</v>
      </c>
      <c r="B42" s="211"/>
      <c r="C42" s="212"/>
      <c r="D42" s="212"/>
      <c r="E42" s="212"/>
      <c r="F42" s="212"/>
      <c r="G42" s="213"/>
      <c r="H42" s="230"/>
      <c r="I42" s="231"/>
      <c r="J42" s="215"/>
      <c r="K42" s="216"/>
    </row>
    <row r="43" spans="1:11">
      <c r="A43" s="224" t="s">
        <v>124</v>
      </c>
      <c r="B43" s="218">
        <v>25245.173464949628</v>
      </c>
      <c r="C43" s="219">
        <v>19209.437357292383</v>
      </c>
      <c r="D43" s="219">
        <v>8023.2086365542145</v>
      </c>
      <c r="E43" s="219">
        <v>109.04206496747599</v>
      </c>
      <c r="F43" s="219">
        <v>67.905564181356951</v>
      </c>
      <c r="G43" s="220">
        <v>39.893146578831086</v>
      </c>
      <c r="H43" s="232">
        <f t="shared" ref="H43:H60" si="4">G43-F43</f>
        <v>-28.012417602525865</v>
      </c>
      <c r="I43" s="233">
        <v>-927.12630344917648</v>
      </c>
      <c r="J43" s="222">
        <f t="shared" si="1"/>
        <v>-41.252021009224606</v>
      </c>
      <c r="K43" s="223">
        <v>-95.874628315110343</v>
      </c>
    </row>
    <row r="44" spans="1:11">
      <c r="A44" s="224" t="s">
        <v>125</v>
      </c>
      <c r="B44" s="218">
        <v>15057.576169303633</v>
      </c>
      <c r="C44" s="219">
        <v>16329.603127680259</v>
      </c>
      <c r="D44" s="219">
        <v>5612.9848110371349</v>
      </c>
      <c r="E44" s="219">
        <v>89.599948450273658</v>
      </c>
      <c r="F44" s="219">
        <v>194.2764973996542</v>
      </c>
      <c r="G44" s="220">
        <v>169.09652967145018</v>
      </c>
      <c r="H44" s="232">
        <f t="shared" si="4"/>
        <v>-25.179967728204019</v>
      </c>
      <c r="I44" s="233">
        <v>-440.27783388944624</v>
      </c>
      <c r="J44" s="222">
        <f t="shared" si="1"/>
        <v>-12.960892370014918</v>
      </c>
      <c r="K44" s="223">
        <v>-72.250796918444394</v>
      </c>
    </row>
    <row r="45" spans="1:11">
      <c r="A45" s="203" t="s">
        <v>126</v>
      </c>
      <c r="B45" s="234">
        <v>7.5</v>
      </c>
      <c r="C45" s="235">
        <v>6.5</v>
      </c>
      <c r="D45" s="235">
        <v>14</v>
      </c>
      <c r="E45" s="235">
        <v>14</v>
      </c>
      <c r="F45" s="235">
        <v>19.5</v>
      </c>
      <c r="G45" s="216">
        <v>30</v>
      </c>
      <c r="H45" s="236">
        <f t="shared" si="4"/>
        <v>10.5</v>
      </c>
      <c r="I45" s="237">
        <v>23.5</v>
      </c>
      <c r="J45" s="238"/>
      <c r="K45" s="239"/>
    </row>
    <row r="46" spans="1:11">
      <c r="A46" s="203" t="s">
        <v>127</v>
      </c>
      <c r="B46" s="240">
        <v>3.8109950539193194</v>
      </c>
      <c r="C46" s="241">
        <v>4.4494682257564113</v>
      </c>
      <c r="D46" s="241">
        <v>23.136396682113862</v>
      </c>
      <c r="E46" s="241">
        <v>16.231104889036946</v>
      </c>
      <c r="F46" s="241">
        <v>21.118758749513471</v>
      </c>
      <c r="G46" s="242">
        <v>24.870093308589748</v>
      </c>
      <c r="H46" s="243">
        <f t="shared" si="4"/>
        <v>3.7513345590762768</v>
      </c>
      <c r="I46" s="244">
        <v>20.453261917244635</v>
      </c>
      <c r="J46" s="238"/>
      <c r="K46" s="239"/>
    </row>
    <row r="47" spans="1:11">
      <c r="A47" s="224" t="s">
        <v>120</v>
      </c>
      <c r="B47" s="245">
        <v>8.0981322923035908</v>
      </c>
      <c r="C47" s="246">
        <v>11.052532360477301</v>
      </c>
      <c r="D47" s="246">
        <v>24.619936877576102</v>
      </c>
      <c r="E47" s="246">
        <v>17.221606173537001</v>
      </c>
      <c r="F47" s="246">
        <v>22.391140250934601</v>
      </c>
      <c r="G47" s="247">
        <v>26.007689548457101</v>
      </c>
      <c r="H47" s="227">
        <f t="shared" si="4"/>
        <v>3.6165492975225</v>
      </c>
      <c r="I47" s="248">
        <v>15.758290973380602</v>
      </c>
      <c r="J47" s="249"/>
      <c r="K47" s="250"/>
    </row>
    <row r="48" spans="1:11">
      <c r="A48" s="224" t="s">
        <v>114</v>
      </c>
      <c r="B48" s="245">
        <v>0.857250530819479</v>
      </c>
      <c r="C48" s="246">
        <v>0.73325614520778803</v>
      </c>
      <c r="D48" s="246">
        <v>7.2780659637307696</v>
      </c>
      <c r="E48" s="246">
        <v>5.1023935224225596</v>
      </c>
      <c r="F48" s="246">
        <v>5.1904821463943103</v>
      </c>
      <c r="G48" s="247">
        <v>4.9816638161395597</v>
      </c>
      <c r="H48" s="227">
        <f t="shared" si="4"/>
        <v>-0.20881833025475061</v>
      </c>
      <c r="I48" s="248">
        <v>3.5878779187301197</v>
      </c>
      <c r="J48" s="249"/>
      <c r="K48" s="250"/>
    </row>
    <row r="49" spans="1:11">
      <c r="A49" s="203" t="s">
        <v>128</v>
      </c>
      <c r="B49" s="240">
        <v>17.554900916623499</v>
      </c>
      <c r="C49" s="241">
        <v>17.4645970155625</v>
      </c>
      <c r="D49" s="241">
        <v>16.63</v>
      </c>
      <c r="E49" s="241">
        <v>16.98</v>
      </c>
      <c r="F49" s="241">
        <v>18.6443106782448</v>
      </c>
      <c r="G49" s="242">
        <v>24.1556817578881</v>
      </c>
      <c r="H49" s="243">
        <f t="shared" si="4"/>
        <v>5.5113710796433004</v>
      </c>
      <c r="I49" s="244">
        <v>4.4621892355186006</v>
      </c>
      <c r="J49" s="238"/>
      <c r="K49" s="239"/>
    </row>
    <row r="50" spans="1:11">
      <c r="A50" s="224" t="s">
        <v>129</v>
      </c>
      <c r="B50" s="245">
        <v>27.316802479351399</v>
      </c>
      <c r="C50" s="246">
        <v>26.1075205754045</v>
      </c>
      <c r="D50" s="246">
        <v>29.829562236378202</v>
      </c>
      <c r="E50" s="246">
        <v>29.274041387302901</v>
      </c>
      <c r="F50" s="246">
        <v>28.6817794744065</v>
      </c>
      <c r="G50" s="247">
        <v>28.1581096970997</v>
      </c>
      <c r="H50" s="227">
        <f t="shared" si="4"/>
        <v>-0.5236697773068002</v>
      </c>
      <c r="I50" s="248">
        <v>1.5663148154227002</v>
      </c>
      <c r="J50" s="249"/>
      <c r="K50" s="250"/>
    </row>
    <row r="51" spans="1:11">
      <c r="A51" s="224" t="s">
        <v>130</v>
      </c>
      <c r="B51" s="245">
        <v>16.669368962772001</v>
      </c>
      <c r="C51" s="246">
        <v>16.602157952438301</v>
      </c>
      <c r="D51" s="246">
        <v>15.866187903459</v>
      </c>
      <c r="E51" s="246">
        <v>16.439563301740201</v>
      </c>
      <c r="F51" s="246">
        <v>18.118130609536799</v>
      </c>
      <c r="G51" s="247">
        <v>23.976052789305299</v>
      </c>
      <c r="H51" s="227">
        <f t="shared" si="4"/>
        <v>5.8579221797685008</v>
      </c>
      <c r="I51" s="248">
        <v>5.1425666960726986</v>
      </c>
      <c r="J51" s="249"/>
      <c r="K51" s="250"/>
    </row>
    <row r="52" spans="1:11">
      <c r="A52" s="251" t="s">
        <v>131</v>
      </c>
      <c r="B52" s="240">
        <v>9.3026160159263807</v>
      </c>
      <c r="C52" s="241">
        <v>8.7386447103932205</v>
      </c>
      <c r="D52" s="241">
        <v>8.3874211910768999</v>
      </c>
      <c r="E52" s="241">
        <v>8.4464544708937996</v>
      </c>
      <c r="F52" s="241">
        <v>7.8721131975050804</v>
      </c>
      <c r="G52" s="242">
        <v>7.6294744749744403</v>
      </c>
      <c r="H52" s="243">
        <f t="shared" si="4"/>
        <v>-0.24263872253064012</v>
      </c>
      <c r="I52" s="244">
        <v>-0.93233627842825051</v>
      </c>
      <c r="J52" s="238"/>
      <c r="K52" s="239"/>
    </row>
    <row r="53" spans="1:11">
      <c r="A53" s="224" t="s">
        <v>129</v>
      </c>
      <c r="B53" s="245">
        <v>12.646766605834999</v>
      </c>
      <c r="C53" s="246">
        <v>15.451488703299599</v>
      </c>
      <c r="D53" s="246">
        <v>11.720722492434801</v>
      </c>
      <c r="E53" s="246">
        <v>13.998496781766899</v>
      </c>
      <c r="F53" s="246">
        <v>13.7144400006787</v>
      </c>
      <c r="G53" s="247">
        <v>29.8361990814915</v>
      </c>
      <c r="H53" s="227">
        <f t="shared" si="4"/>
        <v>16.121759080812801</v>
      </c>
      <c r="I53" s="248">
        <v>16.934230202199998</v>
      </c>
      <c r="J53" s="249"/>
      <c r="K53" s="250"/>
    </row>
    <row r="54" spans="1:11">
      <c r="A54" s="224" t="s">
        <v>130</v>
      </c>
      <c r="B54" s="245">
        <v>9.3025597327038607</v>
      </c>
      <c r="C54" s="246">
        <v>8.7384432284310805</v>
      </c>
      <c r="D54" s="246">
        <v>8.38736994082557</v>
      </c>
      <c r="E54" s="246">
        <v>8.4463915748092795</v>
      </c>
      <c r="F54" s="246">
        <v>7.8718566947830304</v>
      </c>
      <c r="G54" s="247">
        <v>7.6294274436244898</v>
      </c>
      <c r="H54" s="227">
        <f t="shared" si="4"/>
        <v>-0.24242925115854064</v>
      </c>
      <c r="I54" s="248">
        <v>-0.93229894225015109</v>
      </c>
      <c r="J54" s="249"/>
      <c r="K54" s="250"/>
    </row>
    <row r="55" spans="1:11">
      <c r="A55" s="203" t="s">
        <v>132</v>
      </c>
      <c r="B55" s="240">
        <v>14.8787975862571</v>
      </c>
      <c r="C55" s="241">
        <v>13.780982605530401</v>
      </c>
      <c r="D55" s="241">
        <v>10.859674318578101</v>
      </c>
      <c r="E55" s="241">
        <v>8.3220683406906293</v>
      </c>
      <c r="F55" s="241">
        <v>9.3394940942905507</v>
      </c>
      <c r="G55" s="242">
        <v>13.646018427074001</v>
      </c>
      <c r="H55" s="243">
        <f t="shared" si="4"/>
        <v>4.3065243327834501</v>
      </c>
      <c r="I55" s="244">
        <v>0.39199727827520015</v>
      </c>
      <c r="J55" s="238"/>
      <c r="K55" s="239"/>
    </row>
    <row r="56" spans="1:11">
      <c r="A56" s="224" t="s">
        <v>129</v>
      </c>
      <c r="B56" s="245">
        <v>21.243960430363799</v>
      </c>
      <c r="C56" s="246">
        <v>18.674216403461799</v>
      </c>
      <c r="D56" s="246">
        <v>20.033726801953001</v>
      </c>
      <c r="E56" s="246">
        <v>20.126495062763802</v>
      </c>
      <c r="F56" s="246">
        <v>19.817023929192899</v>
      </c>
      <c r="G56" s="247">
        <v>21.400106552670501</v>
      </c>
      <c r="H56" s="227">
        <f t="shared" si="4"/>
        <v>1.5830826234776012</v>
      </c>
      <c r="I56" s="248">
        <v>1.6233125494327005</v>
      </c>
      <c r="J56" s="249"/>
      <c r="K56" s="250"/>
    </row>
    <row r="57" spans="1:11">
      <c r="A57" s="224" t="s">
        <v>130</v>
      </c>
      <c r="B57" s="245">
        <v>12.034645394141499</v>
      </c>
      <c r="C57" s="246">
        <v>11.224710693004999</v>
      </c>
      <c r="D57" s="246">
        <v>7.6515518537076899</v>
      </c>
      <c r="E57" s="246">
        <v>5.0042586164838498</v>
      </c>
      <c r="F57" s="246">
        <v>6.5763687675754499</v>
      </c>
      <c r="G57" s="247">
        <v>11.8668530128204</v>
      </c>
      <c r="H57" s="227">
        <f t="shared" si="4"/>
        <v>5.2904842452449499</v>
      </c>
      <c r="I57" s="248">
        <v>2.1916438599997292</v>
      </c>
      <c r="J57" s="249"/>
      <c r="K57" s="250"/>
    </row>
    <row r="58" spans="1:11">
      <c r="A58" s="203" t="s">
        <v>133</v>
      </c>
      <c r="B58" s="240">
        <v>7.0311344860375504</v>
      </c>
      <c r="C58" s="241">
        <v>7.1134770836126302</v>
      </c>
      <c r="D58" s="241">
        <v>7.7216616839805701</v>
      </c>
      <c r="E58" s="241">
        <v>7.75981125660382</v>
      </c>
      <c r="F58" s="241">
        <v>7.1382258402832903</v>
      </c>
      <c r="G58" s="242">
        <v>6.89334784146532</v>
      </c>
      <c r="H58" s="243">
        <f t="shared" si="4"/>
        <v>-0.24487799881797034</v>
      </c>
      <c r="I58" s="244">
        <v>-0.75745737884250985</v>
      </c>
      <c r="J58" s="238"/>
      <c r="K58" s="239"/>
    </row>
    <row r="59" spans="1:11">
      <c r="A59" s="224" t="s">
        <v>129</v>
      </c>
      <c r="B59" s="245">
        <v>8.1210668160290709</v>
      </c>
      <c r="C59" s="246">
        <v>7.7796328248496396</v>
      </c>
      <c r="D59" s="246">
        <v>8.8160902173257103</v>
      </c>
      <c r="E59" s="246">
        <v>8.8523480991008707</v>
      </c>
      <c r="F59" s="246">
        <v>8.4445995315675209</v>
      </c>
      <c r="G59" s="247">
        <v>8.9303850695439397</v>
      </c>
      <c r="H59" s="227">
        <f t="shared" si="4"/>
        <v>0.48578553797641888</v>
      </c>
      <c r="I59" s="248">
        <v>0.33463452854661035</v>
      </c>
      <c r="J59" s="249"/>
      <c r="K59" s="250"/>
    </row>
    <row r="60" spans="1:11">
      <c r="A60" s="252" t="s">
        <v>130</v>
      </c>
      <c r="B60" s="253">
        <v>4.4010349357495402</v>
      </c>
      <c r="C60" s="254">
        <v>5.0232384295625296</v>
      </c>
      <c r="D60" s="254">
        <v>5.0848415752742699</v>
      </c>
      <c r="E60" s="254">
        <v>5.3401809541986296</v>
      </c>
      <c r="F60" s="254">
        <v>5.2545585203745198</v>
      </c>
      <c r="G60" s="255">
        <v>4.5981199433456297</v>
      </c>
      <c r="H60" s="256">
        <f t="shared" si="4"/>
        <v>-0.65643857702889008</v>
      </c>
      <c r="I60" s="257">
        <v>-0.71544908040223998</v>
      </c>
      <c r="J60" s="258"/>
      <c r="K60" s="259"/>
    </row>
    <row r="61" spans="1:11">
      <c r="A61" s="260" t="s">
        <v>134</v>
      </c>
      <c r="B61" s="260"/>
      <c r="C61" s="260"/>
      <c r="D61" s="261"/>
      <c r="E61" s="261"/>
      <c r="F61" s="261"/>
      <c r="G61" s="261"/>
      <c r="H61" s="261"/>
      <c r="I61" s="261"/>
      <c r="J61" s="261"/>
      <c r="K61" s="261"/>
    </row>
    <row r="62" spans="1:11">
      <c r="A62" s="260" t="s">
        <v>255</v>
      </c>
      <c r="B62" s="260"/>
      <c r="C62" s="260"/>
      <c r="D62" s="261"/>
      <c r="E62" s="261"/>
      <c r="F62" s="261"/>
      <c r="G62" s="261"/>
      <c r="H62" s="261"/>
      <c r="I62" s="261"/>
      <c r="J62" s="261"/>
      <c r="K62" s="261"/>
    </row>
    <row r="63" spans="1:11">
      <c r="A63" s="260" t="s">
        <v>254</v>
      </c>
      <c r="B63" s="260"/>
      <c r="C63" s="260"/>
      <c r="D63" s="261"/>
      <c r="E63" s="261"/>
      <c r="F63" s="261"/>
      <c r="G63" s="261"/>
      <c r="H63" s="261"/>
      <c r="I63" s="261"/>
      <c r="J63" s="261"/>
      <c r="K63" s="261"/>
    </row>
    <row r="64" spans="1:11">
      <c r="A64" s="260" t="s">
        <v>135</v>
      </c>
      <c r="B64" s="260"/>
      <c r="C64" s="260"/>
      <c r="D64" s="261"/>
      <c r="E64" s="261"/>
      <c r="F64" s="261"/>
      <c r="G64" s="261"/>
      <c r="H64" s="261"/>
      <c r="I64" s="261"/>
      <c r="J64" s="261"/>
      <c r="K64" s="261"/>
    </row>
  </sheetData>
  <mergeCells count="10">
    <mergeCell ref="J2:K2"/>
    <mergeCell ref="A1:K1"/>
    <mergeCell ref="A2:A3"/>
    <mergeCell ref="B2:B3"/>
    <mergeCell ref="C2:C3"/>
    <mergeCell ref="D2:D3"/>
    <mergeCell ref="E2:E3"/>
    <mergeCell ref="G2:G3"/>
    <mergeCell ref="H2:I2"/>
    <mergeCell ref="F2:F3"/>
  </mergeCells>
  <pageMargins left="0.70866141732283472" right="0.70866141732283472" top="0.78740157480314965" bottom="1.0236220472440944" header="0.51181102362204722" footer="0.51181102362204722"/>
  <pageSetup paperSize="9" scale="54" orientation="landscape" r:id="rId1"/>
  <headerFooter>
    <oddHeader>&amp;L&amp;"Times New Roman,полужирный"&amp;21&amp;K8CBA97Макроекономічний та монетарний огляд &amp;R&amp;"Times New Roman,полужирный"&amp;21&amp;K8CBA97Квітень 2015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Інфляція</vt:lpstr>
      <vt:lpstr>Економічна активність</vt:lpstr>
      <vt:lpstr>Зовнішній сектор</vt:lpstr>
      <vt:lpstr>Ринок праці</vt:lpstr>
      <vt:lpstr>Фіскальний сектор</vt:lpstr>
      <vt:lpstr>Платіжний баланс</vt:lpstr>
      <vt:lpstr>Монетарний сектор</vt:lpstr>
      <vt:lpstr>'Економічна активність'!Область_печати</vt:lpstr>
      <vt:lpstr>'Зовнішній сектор'!Область_печати</vt:lpstr>
      <vt:lpstr>Інфляція!Область_печати</vt:lpstr>
      <vt:lpstr>'Платіжний баланс'!Область_печати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Євгеній Миколайович Скок</cp:lastModifiedBy>
  <cp:lastPrinted>2015-04-28T06:12:37Z</cp:lastPrinted>
  <dcterms:created xsi:type="dcterms:W3CDTF">2015-03-23T16:40:36Z</dcterms:created>
  <dcterms:modified xsi:type="dcterms:W3CDTF">2015-04-28T06:12:44Z</dcterms:modified>
</cp:coreProperties>
</file>